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4770001 - Střešní dostav..." sheetId="2" r:id="rId2"/>
    <sheet name="04770002 - ZTI" sheetId="3" r:id="rId3"/>
    <sheet name="04770003 - ÚT" sheetId="4" r:id="rId4"/>
    <sheet name="04770004 - Elektroinstala..." sheetId="5" r:id="rId5"/>
    <sheet name="04770005 - Elektroinstala..." sheetId="6" r:id="rId6"/>
    <sheet name="04770006 - Hromosvod" sheetId="7" r:id="rId7"/>
    <sheet name="04770007 - VZT" sheetId="8" r:id="rId8"/>
    <sheet name="04770008 - Dešťová kanali..." sheetId="9" r:id="rId9"/>
    <sheet name="04770009 - VRN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'04770001 - Střešní dostav...'!$C$151:$K$2687</definedName>
    <definedName name="_xlnm.Print_Area" localSheetId="1">'04770001 - Střešní dostav...'!$C$4:$J$76,'04770001 - Střešní dostav...'!$C$82:$J$133,'04770001 - Střešní dostav...'!$C$139:$K$2687</definedName>
    <definedName name="_xlnm.Print_Titles" localSheetId="1">'04770001 - Střešní dostav...'!$151:$151</definedName>
    <definedName name="_xlnm._FilterDatabase" localSheetId="2" hidden="1">'04770002 - ZTI'!$C$135:$K$428</definedName>
    <definedName name="_xlnm.Print_Area" localSheetId="2">'04770002 - ZTI'!$C$4:$J$76,'04770002 - ZTI'!$C$82:$J$117,'04770002 - ZTI'!$C$123:$K$428</definedName>
    <definedName name="_xlnm.Print_Titles" localSheetId="2">'04770002 - ZTI'!$135:$135</definedName>
    <definedName name="_xlnm._FilterDatabase" localSheetId="3" hidden="1">'04770003 - ÚT'!$C$132:$K$323</definedName>
    <definedName name="_xlnm.Print_Area" localSheetId="3">'04770003 - ÚT'!$C$4:$J$76,'04770003 - ÚT'!$C$82:$J$114,'04770003 - ÚT'!$C$120:$K$323</definedName>
    <definedName name="_xlnm.Print_Titles" localSheetId="3">'04770003 - ÚT'!$132:$132</definedName>
    <definedName name="_xlnm._FilterDatabase" localSheetId="4" hidden="1">'04770004 - Elektroinstala...'!$C$127:$K$172</definedName>
    <definedName name="_xlnm.Print_Area" localSheetId="4">'04770004 - Elektroinstala...'!$C$4:$J$76,'04770004 - Elektroinstala...'!$C$82:$J$109,'04770004 - Elektroinstala...'!$C$115:$K$172</definedName>
    <definedName name="_xlnm.Print_Titles" localSheetId="4">'04770004 - Elektroinstala...'!$127:$127</definedName>
    <definedName name="_xlnm._FilterDatabase" localSheetId="5" hidden="1">'04770005 - Elektroinstala...'!$C$127:$K$172</definedName>
    <definedName name="_xlnm.Print_Area" localSheetId="5">'04770005 - Elektroinstala...'!$C$4:$J$76,'04770005 - Elektroinstala...'!$C$82:$J$109,'04770005 - Elektroinstala...'!$C$115:$K$172</definedName>
    <definedName name="_xlnm.Print_Titles" localSheetId="5">'04770005 - Elektroinstala...'!$127:$127</definedName>
    <definedName name="_xlnm._FilterDatabase" localSheetId="6" hidden="1">'04770006 - Hromosvod'!$C$127:$K$231</definedName>
    <definedName name="_xlnm.Print_Area" localSheetId="6">'04770006 - Hromosvod'!$C$4:$J$76,'04770006 - Hromosvod'!$C$82:$J$109,'04770006 - Hromosvod'!$C$115:$K$231</definedName>
    <definedName name="_xlnm.Print_Titles" localSheetId="6">'04770006 - Hromosvod'!$127:$127</definedName>
    <definedName name="_xlnm._FilterDatabase" localSheetId="7" hidden="1">'04770007 - VZT'!$C$127:$K$181</definedName>
    <definedName name="_xlnm.Print_Area" localSheetId="7">'04770007 - VZT'!$C$4:$J$76,'04770007 - VZT'!$C$82:$J$109,'04770007 - VZT'!$C$115:$K$181</definedName>
    <definedName name="_xlnm.Print_Titles" localSheetId="7">'04770007 - VZT'!$127:$127</definedName>
    <definedName name="_xlnm._FilterDatabase" localSheetId="8" hidden="1">'04770008 - Dešťová kanali...'!$C$134:$K$346</definedName>
    <definedName name="_xlnm.Print_Area" localSheetId="8">'04770008 - Dešťová kanali...'!$C$4:$J$76,'04770008 - Dešťová kanali...'!$C$82:$J$116,'04770008 - Dešťová kanali...'!$C$122:$K$346</definedName>
    <definedName name="_xlnm.Print_Titles" localSheetId="8">'04770008 - Dešťová kanali...'!$134:$134</definedName>
    <definedName name="_xlnm._FilterDatabase" localSheetId="9" hidden="1">'04770009 - VRN'!$C$128:$K$144</definedName>
    <definedName name="_xlnm.Print_Area" localSheetId="9">'04770009 - VRN'!$C$4:$J$76,'04770009 - VRN'!$C$82:$J$110,'04770009 - VRN'!$C$116:$K$144</definedName>
    <definedName name="_xlnm.Print_Titles" localSheetId="9">'04770009 - VRN'!$128:$128</definedName>
  </definedNames>
  <calcPr/>
</workbook>
</file>

<file path=xl/calcChain.xml><?xml version="1.0" encoding="utf-8"?>
<calcChain xmlns="http://schemas.openxmlformats.org/spreadsheetml/2006/main">
  <c i="10" r="J39"/>
  <c r="J38"/>
  <c i="1" r="AY103"/>
  <c i="10" r="J37"/>
  <c i="1" r="AX103"/>
  <c i="10"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99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T130"/>
  <c r="T129"/>
  <c r="R132"/>
  <c r="R131"/>
  <c r="R130"/>
  <c r="R129"/>
  <c r="P132"/>
  <c r="P131"/>
  <c r="P130"/>
  <c r="P129"/>
  <c i="1" r="AU103"/>
  <c i="10" r="BK132"/>
  <c r="BK131"/>
  <c r="J131"/>
  <c r="BK130"/>
  <c r="J130"/>
  <c r="BK129"/>
  <c r="J129"/>
  <c r="J96"/>
  <c r="J132"/>
  <c r="BE132"/>
  <c r="J98"/>
  <c r="J97"/>
  <c r="F123"/>
  <c r="E121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F39"/>
  <c i="1" r="BD103"/>
  <c i="10" r="BH103"/>
  <c r="F38"/>
  <c i="1" r="BC103"/>
  <c i="10" r="BG103"/>
  <c r="F37"/>
  <c i="1" r="BB103"/>
  <c i="10" r="BF103"/>
  <c r="J36"/>
  <c i="1" r="AW103"/>
  <c i="10" r="F36"/>
  <c i="1" r="BA103"/>
  <c i="10" r="BE103"/>
  <c r="J30"/>
  <c r="J108"/>
  <c r="J102"/>
  <c r="J110"/>
  <c r="J31"/>
  <c r="J32"/>
  <c i="1" r="AG103"/>
  <c i="10" r="BE108"/>
  <c r="J35"/>
  <c i="1" r="AV103"/>
  <c i="10" r="F35"/>
  <c i="1" r="AZ103"/>
  <c i="10" r="F89"/>
  <c r="E87"/>
  <c r="J41"/>
  <c r="J24"/>
  <c r="E24"/>
  <c r="J126"/>
  <c r="J92"/>
  <c r="J23"/>
  <c r="J21"/>
  <c r="E21"/>
  <c r="J125"/>
  <c r="J91"/>
  <c r="J20"/>
  <c r="J18"/>
  <c r="E18"/>
  <c r="F126"/>
  <c r="F92"/>
  <c r="J17"/>
  <c r="J15"/>
  <c r="E15"/>
  <c r="F125"/>
  <c r="F91"/>
  <c r="J14"/>
  <c r="J12"/>
  <c r="J123"/>
  <c r="J89"/>
  <c r="E7"/>
  <c r="E119"/>
  <c r="E85"/>
  <c i="9" r="J39"/>
  <c r="J38"/>
  <c i="1" r="AY102"/>
  <c i="9" r="J37"/>
  <c i="1" r="AX102"/>
  <c i="9" r="BI346"/>
  <c r="BH346"/>
  <c r="BG346"/>
  <c r="BF346"/>
  <c r="T346"/>
  <c r="R346"/>
  <c r="P346"/>
  <c r="BK346"/>
  <c r="J346"/>
  <c r="BE346"/>
  <c r="BI343"/>
  <c r="BH343"/>
  <c r="BG343"/>
  <c r="BF343"/>
  <c r="T343"/>
  <c r="T342"/>
  <c r="T341"/>
  <c r="R343"/>
  <c r="R342"/>
  <c r="R341"/>
  <c r="P343"/>
  <c r="P342"/>
  <c r="P341"/>
  <c r="BK343"/>
  <c r="BK342"/>
  <c r="J342"/>
  <c r="BK341"/>
  <c r="J341"/>
  <c r="J343"/>
  <c r="BE343"/>
  <c r="J105"/>
  <c r="J104"/>
  <c r="BI340"/>
  <c r="BH340"/>
  <c r="BG340"/>
  <c r="BF340"/>
  <c r="T340"/>
  <c r="R340"/>
  <c r="P340"/>
  <c r="BK340"/>
  <c r="J340"/>
  <c r="BE340"/>
  <c r="BI339"/>
  <c r="BH339"/>
  <c r="BG339"/>
  <c r="BF339"/>
  <c r="T339"/>
  <c r="T338"/>
  <c r="R339"/>
  <c r="R338"/>
  <c r="P339"/>
  <c r="P338"/>
  <c r="BK339"/>
  <c r="BK338"/>
  <c r="J338"/>
  <c r="J339"/>
  <c r="BE339"/>
  <c r="J103"/>
  <c r="BI331"/>
  <c r="BH331"/>
  <c r="BG331"/>
  <c r="BF331"/>
  <c r="T331"/>
  <c r="R331"/>
  <c r="P331"/>
  <c r="BK331"/>
  <c r="J331"/>
  <c r="BE331"/>
  <c r="BI328"/>
  <c r="BH328"/>
  <c r="BG328"/>
  <c r="BF328"/>
  <c r="T328"/>
  <c r="R328"/>
  <c r="P328"/>
  <c r="BK328"/>
  <c r="J328"/>
  <c r="BE328"/>
  <c r="BI325"/>
  <c r="BH325"/>
  <c r="BG325"/>
  <c r="BF325"/>
  <c r="T325"/>
  <c r="R325"/>
  <c r="P325"/>
  <c r="BK325"/>
  <c r="J325"/>
  <c r="BE325"/>
  <c r="BI322"/>
  <c r="BH322"/>
  <c r="BG322"/>
  <c r="BF322"/>
  <c r="T322"/>
  <c r="T321"/>
  <c r="R322"/>
  <c r="R321"/>
  <c r="P322"/>
  <c r="P321"/>
  <c r="BK322"/>
  <c r="BK321"/>
  <c r="J321"/>
  <c r="J322"/>
  <c r="BE322"/>
  <c r="J102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T280"/>
  <c r="R281"/>
  <c r="R280"/>
  <c r="P281"/>
  <c r="P280"/>
  <c r="BK281"/>
  <c r="BK280"/>
  <c r="J280"/>
  <c r="J281"/>
  <c r="BE281"/>
  <c r="J101"/>
  <c r="BI272"/>
  <c r="BH272"/>
  <c r="BG272"/>
  <c r="BF272"/>
  <c r="T272"/>
  <c r="R272"/>
  <c r="P272"/>
  <c r="BK272"/>
  <c r="J272"/>
  <c r="BE272"/>
  <c r="BI265"/>
  <c r="BH265"/>
  <c r="BG265"/>
  <c r="BF265"/>
  <c r="T265"/>
  <c r="R265"/>
  <c r="P265"/>
  <c r="BK265"/>
  <c r="J265"/>
  <c r="BE265"/>
  <c r="BI256"/>
  <c r="BH256"/>
  <c r="BG256"/>
  <c r="BF256"/>
  <c r="T256"/>
  <c r="T255"/>
  <c r="R256"/>
  <c r="R255"/>
  <c r="P256"/>
  <c r="P255"/>
  <c r="BK256"/>
  <c r="BK255"/>
  <c r="J255"/>
  <c r="J256"/>
  <c r="BE256"/>
  <c r="J100"/>
  <c r="BI250"/>
  <c r="BH250"/>
  <c r="BG250"/>
  <c r="BF250"/>
  <c r="T250"/>
  <c r="R250"/>
  <c r="P250"/>
  <c r="BK250"/>
  <c r="J250"/>
  <c r="BE250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28"/>
  <c r="BH228"/>
  <c r="BG228"/>
  <c r="BF228"/>
  <c r="T228"/>
  <c r="R228"/>
  <c r="P228"/>
  <c r="BK228"/>
  <c r="J228"/>
  <c r="BE228"/>
  <c r="BI224"/>
  <c r="BH224"/>
  <c r="BG224"/>
  <c r="BF224"/>
  <c r="T224"/>
  <c r="T223"/>
  <c r="R224"/>
  <c r="R223"/>
  <c r="P224"/>
  <c r="P223"/>
  <c r="BK224"/>
  <c r="BK223"/>
  <c r="J223"/>
  <c r="J224"/>
  <c r="BE224"/>
  <c r="J99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0"/>
  <c r="BH190"/>
  <c r="BG190"/>
  <c r="BF190"/>
  <c r="T190"/>
  <c r="R190"/>
  <c r="P190"/>
  <c r="BK190"/>
  <c r="J190"/>
  <c r="BE190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38"/>
  <c r="BH138"/>
  <c r="BG138"/>
  <c r="BF138"/>
  <c r="T138"/>
  <c r="T137"/>
  <c r="T136"/>
  <c r="T135"/>
  <c r="R138"/>
  <c r="R137"/>
  <c r="R136"/>
  <c r="R135"/>
  <c r="P138"/>
  <c r="P137"/>
  <c r="P136"/>
  <c r="P135"/>
  <c i="1" r="AU102"/>
  <c i="9" r="BK138"/>
  <c r="BK137"/>
  <c r="J137"/>
  <c r="BK136"/>
  <c r="J136"/>
  <c r="BK135"/>
  <c r="J135"/>
  <c r="J96"/>
  <c r="J138"/>
  <c r="BE138"/>
  <c r="J98"/>
  <c r="J97"/>
  <c r="F129"/>
  <c r="E127"/>
  <c r="BI114"/>
  <c r="BH114"/>
  <c r="BG114"/>
  <c r="BF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F39"/>
  <c i="1" r="BD102"/>
  <c i="9" r="BH109"/>
  <c r="F38"/>
  <c i="1" r="BC102"/>
  <c i="9" r="BG109"/>
  <c r="F37"/>
  <c i="1" r="BB102"/>
  <c i="9" r="BF109"/>
  <c r="J36"/>
  <c i="1" r="AW102"/>
  <c i="9" r="F36"/>
  <c i="1" r="BA102"/>
  <c i="9" r="BE109"/>
  <c r="J30"/>
  <c r="J114"/>
  <c r="J108"/>
  <c r="J116"/>
  <c r="J31"/>
  <c r="J32"/>
  <c i="1" r="AG102"/>
  <c i="9" r="BE114"/>
  <c r="J35"/>
  <c i="1" r="AV102"/>
  <c i="9" r="F35"/>
  <c i="1" r="AZ102"/>
  <c i="9" r="F89"/>
  <c r="E87"/>
  <c r="J41"/>
  <c r="J24"/>
  <c r="E24"/>
  <c r="J132"/>
  <c r="J92"/>
  <c r="J23"/>
  <c r="J21"/>
  <c r="E21"/>
  <c r="J131"/>
  <c r="J91"/>
  <c r="J20"/>
  <c r="J18"/>
  <c r="E18"/>
  <c r="F132"/>
  <c r="F92"/>
  <c r="J17"/>
  <c r="J15"/>
  <c r="E15"/>
  <c r="F131"/>
  <c r="F91"/>
  <c r="J14"/>
  <c r="J12"/>
  <c r="J129"/>
  <c r="J89"/>
  <c r="E7"/>
  <c r="E125"/>
  <c r="E85"/>
  <c i="8" r="J39"/>
  <c r="J38"/>
  <c i="1" r="AY101"/>
  <c i="8" r="J37"/>
  <c i="1" r="AX101"/>
  <c i="8"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T130"/>
  <c r="T129"/>
  <c r="T128"/>
  <c r="R131"/>
  <c r="R130"/>
  <c r="R129"/>
  <c r="R128"/>
  <c r="P131"/>
  <c r="P130"/>
  <c r="P129"/>
  <c r="P128"/>
  <c i="1" r="AU101"/>
  <c i="8" r="BK131"/>
  <c r="BK130"/>
  <c r="J130"/>
  <c r="BK129"/>
  <c r="J129"/>
  <c r="BK128"/>
  <c r="J128"/>
  <c r="J96"/>
  <c r="J131"/>
  <c r="BE131"/>
  <c r="J98"/>
  <c r="J97"/>
  <c r="F122"/>
  <c r="E120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F39"/>
  <c i="1" r="BD101"/>
  <c i="8" r="BH102"/>
  <c r="F38"/>
  <c i="1" r="BC101"/>
  <c i="8" r="BG102"/>
  <c r="F37"/>
  <c i="1" r="BB101"/>
  <c i="8" r="BF102"/>
  <c r="J36"/>
  <c i="1" r="AW101"/>
  <c i="8" r="F36"/>
  <c i="1" r="BA101"/>
  <c i="8" r="BE102"/>
  <c r="J30"/>
  <c r="J107"/>
  <c r="J101"/>
  <c r="J109"/>
  <c r="J31"/>
  <c r="J32"/>
  <c i="1" r="AG101"/>
  <c i="8" r="BE107"/>
  <c r="J35"/>
  <c i="1" r="AV101"/>
  <c i="8" r="F35"/>
  <c i="1" r="AZ101"/>
  <c i="8" r="F89"/>
  <c r="E87"/>
  <c r="J41"/>
  <c r="J24"/>
  <c r="E24"/>
  <c r="J125"/>
  <c r="J92"/>
  <c r="J23"/>
  <c r="J21"/>
  <c r="E21"/>
  <c r="J124"/>
  <c r="J91"/>
  <c r="J20"/>
  <c r="J18"/>
  <c r="E18"/>
  <c r="F125"/>
  <c r="F92"/>
  <c r="J17"/>
  <c r="J15"/>
  <c r="E15"/>
  <c r="F124"/>
  <c r="F91"/>
  <c r="J14"/>
  <c r="J12"/>
  <c r="J122"/>
  <c r="J89"/>
  <c r="E7"/>
  <c r="E118"/>
  <c r="E85"/>
  <c i="7" r="J39"/>
  <c r="J38"/>
  <c i="1" r="AY100"/>
  <c i="7" r="J37"/>
  <c i="1" r="AX100"/>
  <c i="7"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T130"/>
  <c r="T129"/>
  <c r="T128"/>
  <c r="R131"/>
  <c r="R130"/>
  <c r="R129"/>
  <c r="R128"/>
  <c r="P131"/>
  <c r="P130"/>
  <c r="P129"/>
  <c r="P128"/>
  <c i="1" r="AU100"/>
  <c i="7" r="BK131"/>
  <c r="BK130"/>
  <c r="J130"/>
  <c r="BK129"/>
  <c r="J129"/>
  <c r="BK128"/>
  <c r="J128"/>
  <c r="J96"/>
  <c r="J131"/>
  <c r="BE131"/>
  <c r="J98"/>
  <c r="J97"/>
  <c r="F122"/>
  <c r="E120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F39"/>
  <c i="1" r="BD100"/>
  <c i="7" r="BH102"/>
  <c r="F38"/>
  <c i="1" r="BC100"/>
  <c i="7" r="BG102"/>
  <c r="F37"/>
  <c i="1" r="BB100"/>
  <c i="7" r="BF102"/>
  <c r="J36"/>
  <c i="1" r="AW100"/>
  <c i="7" r="F36"/>
  <c i="1" r="BA100"/>
  <c i="7" r="BE102"/>
  <c r="J30"/>
  <c r="J107"/>
  <c r="J101"/>
  <c r="J109"/>
  <c r="J31"/>
  <c r="J32"/>
  <c i="1" r="AG100"/>
  <c i="7" r="BE107"/>
  <c r="J35"/>
  <c i="1" r="AV100"/>
  <c i="7" r="F35"/>
  <c i="1" r="AZ100"/>
  <c i="7" r="F89"/>
  <c r="E87"/>
  <c r="J41"/>
  <c r="J24"/>
  <c r="E24"/>
  <c r="J125"/>
  <c r="J92"/>
  <c r="J23"/>
  <c r="J21"/>
  <c r="E21"/>
  <c r="J124"/>
  <c r="J91"/>
  <c r="J20"/>
  <c r="J18"/>
  <c r="E18"/>
  <c r="F125"/>
  <c r="F92"/>
  <c r="J17"/>
  <c r="J15"/>
  <c r="E15"/>
  <c r="F124"/>
  <c r="F91"/>
  <c r="J14"/>
  <c r="J12"/>
  <c r="J122"/>
  <c r="J89"/>
  <c r="E7"/>
  <c r="E118"/>
  <c r="E85"/>
  <c i="6" r="J39"/>
  <c r="J38"/>
  <c i="1" r="AY99"/>
  <c i="6" r="J37"/>
  <c i="1" r="AX99"/>
  <c i="6"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T130"/>
  <c r="T129"/>
  <c r="T128"/>
  <c r="R131"/>
  <c r="R130"/>
  <c r="R129"/>
  <c r="R128"/>
  <c r="P131"/>
  <c r="P130"/>
  <c r="P129"/>
  <c r="P128"/>
  <c i="1" r="AU99"/>
  <c i="6" r="BK131"/>
  <c r="BK130"/>
  <c r="J130"/>
  <c r="BK129"/>
  <c r="J129"/>
  <c r="BK128"/>
  <c r="J128"/>
  <c r="J96"/>
  <c r="J131"/>
  <c r="BE131"/>
  <c r="J98"/>
  <c r="J97"/>
  <c r="F122"/>
  <c r="E120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F39"/>
  <c i="1" r="BD99"/>
  <c i="6" r="BH102"/>
  <c r="F38"/>
  <c i="1" r="BC99"/>
  <c i="6" r="BG102"/>
  <c r="F37"/>
  <c i="1" r="BB99"/>
  <c i="6" r="BF102"/>
  <c r="J36"/>
  <c i="1" r="AW99"/>
  <c i="6" r="F36"/>
  <c i="1" r="BA99"/>
  <c i="6" r="BE102"/>
  <c r="J30"/>
  <c r="J107"/>
  <c r="J101"/>
  <c r="J109"/>
  <c r="J31"/>
  <c r="J32"/>
  <c i="1" r="AG99"/>
  <c i="6" r="BE107"/>
  <c r="J35"/>
  <c i="1" r="AV99"/>
  <c i="6" r="F35"/>
  <c i="1" r="AZ99"/>
  <c i="6" r="F89"/>
  <c r="E87"/>
  <c r="J41"/>
  <c r="J24"/>
  <c r="E24"/>
  <c r="J125"/>
  <c r="J92"/>
  <c r="J23"/>
  <c r="J21"/>
  <c r="E21"/>
  <c r="J124"/>
  <c r="J91"/>
  <c r="J20"/>
  <c r="J18"/>
  <c r="E18"/>
  <c r="F125"/>
  <c r="F92"/>
  <c r="J17"/>
  <c r="J15"/>
  <c r="E15"/>
  <c r="F124"/>
  <c r="F91"/>
  <c r="J14"/>
  <c r="J12"/>
  <c r="J122"/>
  <c r="J89"/>
  <c r="E7"/>
  <c r="E118"/>
  <c r="E85"/>
  <c i="5" r="J39"/>
  <c r="J38"/>
  <c i="1" r="AY98"/>
  <c i="5" r="J37"/>
  <c i="1" r="AX98"/>
  <c i="5"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T129"/>
  <c r="T128"/>
  <c r="R131"/>
  <c r="R130"/>
  <c r="R129"/>
  <c r="R128"/>
  <c r="P131"/>
  <c r="P130"/>
  <c r="P129"/>
  <c r="P128"/>
  <c i="1" r="AU98"/>
  <c i="5" r="BK131"/>
  <c r="BK130"/>
  <c r="J130"/>
  <c r="BK129"/>
  <c r="J129"/>
  <c r="BK128"/>
  <c r="J128"/>
  <c r="J96"/>
  <c r="J131"/>
  <c r="BE131"/>
  <c r="J98"/>
  <c r="J97"/>
  <c r="F122"/>
  <c r="E120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F39"/>
  <c i="1" r="BD98"/>
  <c i="5" r="BH102"/>
  <c r="F38"/>
  <c i="1" r="BC98"/>
  <c i="5" r="BG102"/>
  <c r="F37"/>
  <c i="1" r="BB98"/>
  <c i="5" r="BF102"/>
  <c r="J36"/>
  <c i="1" r="AW98"/>
  <c i="5" r="F36"/>
  <c i="1" r="BA98"/>
  <c i="5" r="BE102"/>
  <c r="J30"/>
  <c r="J107"/>
  <c r="J101"/>
  <c r="J109"/>
  <c r="J31"/>
  <c r="J32"/>
  <c i="1" r="AG98"/>
  <c i="5" r="BE107"/>
  <c r="J35"/>
  <c i="1" r="AV98"/>
  <c i="5" r="F35"/>
  <c i="1" r="AZ98"/>
  <c i="5" r="F89"/>
  <c r="E87"/>
  <c r="J41"/>
  <c r="J24"/>
  <c r="E24"/>
  <c r="J125"/>
  <c r="J92"/>
  <c r="J23"/>
  <c r="J21"/>
  <c r="E21"/>
  <c r="J124"/>
  <c r="J91"/>
  <c r="J20"/>
  <c r="J18"/>
  <c r="E18"/>
  <c r="F125"/>
  <c r="F92"/>
  <c r="J17"/>
  <c r="J15"/>
  <c r="E15"/>
  <c r="F124"/>
  <c r="F91"/>
  <c r="J14"/>
  <c r="J12"/>
  <c r="J122"/>
  <c r="J89"/>
  <c r="E7"/>
  <c r="E118"/>
  <c r="E85"/>
  <c i="4" r="J39"/>
  <c r="J38"/>
  <c i="1" r="AY97"/>
  <c i="4" r="J37"/>
  <c i="1" r="AX97"/>
  <c i="4" r="BI323"/>
  <c r="BH323"/>
  <c r="BG323"/>
  <c r="BF323"/>
  <c r="T323"/>
  <c r="R323"/>
  <c r="P323"/>
  <c r="BK323"/>
  <c r="J323"/>
  <c r="BE323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60"/>
  <c r="BH260"/>
  <c r="BG260"/>
  <c r="BF260"/>
  <c r="T260"/>
  <c r="T259"/>
  <c r="R260"/>
  <c r="R259"/>
  <c r="P260"/>
  <c r="P259"/>
  <c r="BK260"/>
  <c r="BK259"/>
  <c r="J259"/>
  <c r="J260"/>
  <c r="BE260"/>
  <c r="J103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T218"/>
  <c r="R219"/>
  <c r="R218"/>
  <c r="P219"/>
  <c r="P218"/>
  <c r="BK219"/>
  <c r="BK218"/>
  <c r="J218"/>
  <c r="J219"/>
  <c r="BE219"/>
  <c r="J102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T181"/>
  <c r="R182"/>
  <c r="R181"/>
  <c r="P182"/>
  <c r="P181"/>
  <c r="BK182"/>
  <c r="BK181"/>
  <c r="J181"/>
  <c r="J182"/>
  <c r="BE182"/>
  <c r="J10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100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99"/>
  <c r="BI137"/>
  <c r="BH137"/>
  <c r="BG137"/>
  <c r="BF137"/>
  <c r="T137"/>
  <c r="R137"/>
  <c r="P137"/>
  <c r="BK137"/>
  <c r="J137"/>
  <c r="BE137"/>
  <c r="BI136"/>
  <c r="BH136"/>
  <c r="BG136"/>
  <c r="BF136"/>
  <c r="T136"/>
  <c r="T135"/>
  <c r="T134"/>
  <c r="T133"/>
  <c r="R136"/>
  <c r="R135"/>
  <c r="R134"/>
  <c r="R133"/>
  <c r="P136"/>
  <c r="P135"/>
  <c r="P134"/>
  <c r="P133"/>
  <c i="1" r="AU97"/>
  <c i="4" r="BK136"/>
  <c r="BK135"/>
  <c r="J135"/>
  <c r="BK134"/>
  <c r="J134"/>
  <c r="BK133"/>
  <c r="J133"/>
  <c r="J96"/>
  <c r="J136"/>
  <c r="BE136"/>
  <c r="J98"/>
  <c r="J97"/>
  <c r="F127"/>
  <c r="E125"/>
  <c r="BI112"/>
  <c r="BH112"/>
  <c r="BG112"/>
  <c r="BF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BI107"/>
  <c r="F39"/>
  <c i="1" r="BD97"/>
  <c i="4" r="BH107"/>
  <c r="F38"/>
  <c i="1" r="BC97"/>
  <c i="4" r="BG107"/>
  <c r="F37"/>
  <c i="1" r="BB97"/>
  <c i="4" r="BF107"/>
  <c r="J36"/>
  <c i="1" r="AW97"/>
  <c i="4" r="F36"/>
  <c i="1" r="BA97"/>
  <c i="4" r="BE107"/>
  <c r="J30"/>
  <c r="J112"/>
  <c r="J106"/>
  <c r="J114"/>
  <c r="J31"/>
  <c r="J32"/>
  <c i="1" r="AG97"/>
  <c i="4" r="BE112"/>
  <c r="J35"/>
  <c i="1" r="AV97"/>
  <c i="4" r="F35"/>
  <c i="1" r="AZ97"/>
  <c i="4" r="F89"/>
  <c r="E87"/>
  <c r="J41"/>
  <c r="J24"/>
  <c r="E24"/>
  <c r="J130"/>
  <c r="J92"/>
  <c r="J23"/>
  <c r="J21"/>
  <c r="E21"/>
  <c r="J129"/>
  <c r="J91"/>
  <c r="J20"/>
  <c r="J18"/>
  <c r="E18"/>
  <c r="F130"/>
  <c r="F92"/>
  <c r="J17"/>
  <c r="J15"/>
  <c r="E15"/>
  <c r="F129"/>
  <c r="F91"/>
  <c r="J14"/>
  <c r="J12"/>
  <c r="J127"/>
  <c r="J89"/>
  <c r="E7"/>
  <c r="E123"/>
  <c r="E85"/>
  <c i="3" r="J39"/>
  <c r="J38"/>
  <c i="1" r="AY96"/>
  <c i="3" r="J37"/>
  <c i="1" r="AX96"/>
  <c i="3" r="BI426"/>
  <c r="BH426"/>
  <c r="BG426"/>
  <c r="BF426"/>
  <c r="T426"/>
  <c r="R426"/>
  <c r="P426"/>
  <c r="BK426"/>
  <c r="J426"/>
  <c r="BE426"/>
  <c r="BI423"/>
  <c r="BH423"/>
  <c r="BG423"/>
  <c r="BF423"/>
  <c r="T423"/>
  <c r="R423"/>
  <c r="P423"/>
  <c r="BK423"/>
  <c r="J423"/>
  <c r="BE423"/>
  <c r="BI420"/>
  <c r="BH420"/>
  <c r="BG420"/>
  <c r="BF420"/>
  <c r="T420"/>
  <c r="R420"/>
  <c r="P420"/>
  <c r="BK420"/>
  <c r="J420"/>
  <c r="BE420"/>
  <c r="BI417"/>
  <c r="BH417"/>
  <c r="BG417"/>
  <c r="BF417"/>
  <c r="T417"/>
  <c r="R417"/>
  <c r="P417"/>
  <c r="BK417"/>
  <c r="J417"/>
  <c r="BE417"/>
  <c r="BI414"/>
  <c r="BH414"/>
  <c r="BG414"/>
  <c r="BF414"/>
  <c r="T414"/>
  <c r="T413"/>
  <c r="R414"/>
  <c r="R413"/>
  <c r="P414"/>
  <c r="P413"/>
  <c r="BK414"/>
  <c r="BK413"/>
  <c r="J413"/>
  <c r="J414"/>
  <c r="BE414"/>
  <c r="J106"/>
  <c r="BI412"/>
  <c r="BH412"/>
  <c r="BG412"/>
  <c r="BF412"/>
  <c r="T412"/>
  <c r="R412"/>
  <c r="P412"/>
  <c r="BK412"/>
  <c r="J412"/>
  <c r="BE412"/>
  <c r="BI409"/>
  <c r="BH409"/>
  <c r="BG409"/>
  <c r="BF409"/>
  <c r="T409"/>
  <c r="R409"/>
  <c r="P409"/>
  <c r="BK409"/>
  <c r="J409"/>
  <c r="BE409"/>
  <c r="BI406"/>
  <c r="BH406"/>
  <c r="BG406"/>
  <c r="BF406"/>
  <c r="T406"/>
  <c r="R406"/>
  <c r="P406"/>
  <c r="BK406"/>
  <c r="J406"/>
  <c r="BE406"/>
  <c r="BI403"/>
  <c r="BH403"/>
  <c r="BG403"/>
  <c r="BF403"/>
  <c r="T403"/>
  <c r="R403"/>
  <c r="P403"/>
  <c r="BK403"/>
  <c r="J403"/>
  <c r="BE403"/>
  <c r="BI400"/>
  <c r="BH400"/>
  <c r="BG400"/>
  <c r="BF400"/>
  <c r="T400"/>
  <c r="R400"/>
  <c r="P400"/>
  <c r="BK400"/>
  <c r="J400"/>
  <c r="BE400"/>
  <c r="BI397"/>
  <c r="BH397"/>
  <c r="BG397"/>
  <c r="BF397"/>
  <c r="T397"/>
  <c r="R397"/>
  <c r="P397"/>
  <c r="BK397"/>
  <c r="J397"/>
  <c r="BE397"/>
  <c r="BI393"/>
  <c r="BH393"/>
  <c r="BG393"/>
  <c r="BF393"/>
  <c r="T393"/>
  <c r="R393"/>
  <c r="P393"/>
  <c r="BK393"/>
  <c r="J393"/>
  <c r="BE393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5"/>
  <c r="BH375"/>
  <c r="BG375"/>
  <c r="BF375"/>
  <c r="T375"/>
  <c r="R375"/>
  <c r="P375"/>
  <c r="BK375"/>
  <c r="J375"/>
  <c r="BE375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T331"/>
  <c r="R332"/>
  <c r="R331"/>
  <c r="P332"/>
  <c r="P331"/>
  <c r="BK332"/>
  <c r="BK331"/>
  <c r="J331"/>
  <c r="J332"/>
  <c r="BE332"/>
  <c r="J105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3"/>
  <c r="BH303"/>
  <c r="BG303"/>
  <c r="BF303"/>
  <c r="T303"/>
  <c r="R303"/>
  <c r="P303"/>
  <c r="BK303"/>
  <c r="J303"/>
  <c r="BE303"/>
  <c r="BI300"/>
  <c r="BH300"/>
  <c r="BG300"/>
  <c r="BF300"/>
  <c r="T300"/>
  <c r="R300"/>
  <c r="P300"/>
  <c r="BK300"/>
  <c r="J300"/>
  <c r="BE300"/>
  <c r="BI297"/>
  <c r="BH297"/>
  <c r="BG297"/>
  <c r="BF297"/>
  <c r="T297"/>
  <c r="R297"/>
  <c r="P297"/>
  <c r="BK297"/>
  <c r="J297"/>
  <c r="BE297"/>
  <c r="BI294"/>
  <c r="BH294"/>
  <c r="BG294"/>
  <c r="BF294"/>
  <c r="T294"/>
  <c r="T293"/>
  <c r="R294"/>
  <c r="R293"/>
  <c r="P294"/>
  <c r="P293"/>
  <c r="BK294"/>
  <c r="BK293"/>
  <c r="J293"/>
  <c r="J294"/>
  <c r="BE294"/>
  <c r="J104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R263"/>
  <c r="P263"/>
  <c r="BK263"/>
  <c r="J263"/>
  <c r="BE263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T193"/>
  <c r="R194"/>
  <c r="R193"/>
  <c r="P194"/>
  <c r="P193"/>
  <c r="BK194"/>
  <c r="BK193"/>
  <c r="J193"/>
  <c r="J194"/>
  <c r="BE194"/>
  <c r="J10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T157"/>
  <c r="R158"/>
  <c r="R157"/>
  <c r="P158"/>
  <c r="P157"/>
  <c r="BK158"/>
  <c r="BK157"/>
  <c r="J157"/>
  <c r="J158"/>
  <c r="BE158"/>
  <c r="J102"/>
  <c r="BI156"/>
  <c r="BH156"/>
  <c r="BG156"/>
  <c r="BF156"/>
  <c r="T156"/>
  <c r="T155"/>
  <c r="T154"/>
  <c r="R156"/>
  <c r="R155"/>
  <c r="R154"/>
  <c r="P156"/>
  <c r="P155"/>
  <c r="P154"/>
  <c r="BK156"/>
  <c r="BK155"/>
  <c r="J155"/>
  <c r="BK154"/>
  <c r="J154"/>
  <c r="J156"/>
  <c r="BE156"/>
  <c r="J101"/>
  <c r="J100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99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T138"/>
  <c r="T137"/>
  <c r="T136"/>
  <c r="R139"/>
  <c r="R138"/>
  <c r="R137"/>
  <c r="R136"/>
  <c r="P139"/>
  <c r="P138"/>
  <c r="P137"/>
  <c r="P136"/>
  <c i="1" r="AU96"/>
  <c i="3" r="BK139"/>
  <c r="BK138"/>
  <c r="J138"/>
  <c r="BK137"/>
  <c r="J137"/>
  <c r="BK136"/>
  <c r="J136"/>
  <c r="J96"/>
  <c r="J139"/>
  <c r="BE139"/>
  <c r="J98"/>
  <c r="J97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F39"/>
  <c i="1" r="BD96"/>
  <c i="3" r="BH110"/>
  <c r="F38"/>
  <c i="1" r="BC96"/>
  <c i="3" r="BG110"/>
  <c r="F37"/>
  <c i="1" r="BB96"/>
  <c i="3" r="BF110"/>
  <c r="J36"/>
  <c i="1" r="AW96"/>
  <c i="3" r="F36"/>
  <c i="1" r="BA96"/>
  <c i="3" r="BE110"/>
  <c r="J30"/>
  <c r="J115"/>
  <c r="J109"/>
  <c r="J117"/>
  <c r="J31"/>
  <c r="J32"/>
  <c i="1" r="AG96"/>
  <c i="3" r="BE115"/>
  <c r="J35"/>
  <c i="1" r="AV96"/>
  <c i="3" r="F35"/>
  <c i="1" r="AZ96"/>
  <c i="3" r="F89"/>
  <c r="E87"/>
  <c r="J41"/>
  <c r="J24"/>
  <c r="E24"/>
  <c r="J133"/>
  <c r="J92"/>
  <c r="J23"/>
  <c r="J21"/>
  <c r="E21"/>
  <c r="J132"/>
  <c r="J91"/>
  <c r="J20"/>
  <c r="J18"/>
  <c r="E18"/>
  <c r="F133"/>
  <c r="F92"/>
  <c r="J17"/>
  <c r="J15"/>
  <c r="E15"/>
  <c r="F132"/>
  <c r="F91"/>
  <c r="J14"/>
  <c r="J12"/>
  <c r="J130"/>
  <c r="J89"/>
  <c r="E7"/>
  <c r="E126"/>
  <c r="E85"/>
  <c i="2" r="J1421"/>
  <c r="J39"/>
  <c r="J38"/>
  <c i="1" r="AY95"/>
  <c i="2" r="J37"/>
  <c i="1" r="AX95"/>
  <c i="2" r="BI2687"/>
  <c r="BH2687"/>
  <c r="BG2687"/>
  <c r="BF2687"/>
  <c r="T2687"/>
  <c r="R2687"/>
  <c r="P2687"/>
  <c r="BK2687"/>
  <c r="J2687"/>
  <c r="BE2687"/>
  <c r="BI2683"/>
  <c r="BH2683"/>
  <c r="BG2683"/>
  <c r="BF2683"/>
  <c r="T2683"/>
  <c r="R2683"/>
  <c r="P2683"/>
  <c r="BK2683"/>
  <c r="J2683"/>
  <c r="BE2683"/>
  <c r="BI2680"/>
  <c r="BH2680"/>
  <c r="BG2680"/>
  <c r="BF2680"/>
  <c r="T2680"/>
  <c r="T2679"/>
  <c r="R2680"/>
  <c r="R2679"/>
  <c r="P2680"/>
  <c r="P2679"/>
  <c r="BK2680"/>
  <c r="BK2679"/>
  <c r="J2679"/>
  <c r="J2680"/>
  <c r="BE2680"/>
  <c r="J122"/>
  <c r="BI2676"/>
  <c r="BH2676"/>
  <c r="BG2676"/>
  <c r="BF2676"/>
  <c r="T2676"/>
  <c r="R2676"/>
  <c r="P2676"/>
  <c r="BK2676"/>
  <c r="J2676"/>
  <c r="BE2676"/>
  <c r="BI2673"/>
  <c r="BH2673"/>
  <c r="BG2673"/>
  <c r="BF2673"/>
  <c r="T2673"/>
  <c r="T2672"/>
  <c r="R2673"/>
  <c r="R2672"/>
  <c r="P2673"/>
  <c r="P2672"/>
  <c r="BK2673"/>
  <c r="BK2672"/>
  <c r="J2672"/>
  <c r="J2673"/>
  <c r="BE2673"/>
  <c r="J121"/>
  <c r="BI2671"/>
  <c r="BH2671"/>
  <c r="BG2671"/>
  <c r="BF2671"/>
  <c r="T2671"/>
  <c r="R2671"/>
  <c r="P2671"/>
  <c r="BK2671"/>
  <c r="J2671"/>
  <c r="BE2671"/>
  <c r="BI2667"/>
  <c r="BH2667"/>
  <c r="BG2667"/>
  <c r="BF2667"/>
  <c r="T2667"/>
  <c r="R2667"/>
  <c r="P2667"/>
  <c r="BK2667"/>
  <c r="J2667"/>
  <c r="BE2667"/>
  <c r="BI2664"/>
  <c r="BH2664"/>
  <c r="BG2664"/>
  <c r="BF2664"/>
  <c r="T2664"/>
  <c r="R2664"/>
  <c r="P2664"/>
  <c r="BK2664"/>
  <c r="J2664"/>
  <c r="BE2664"/>
  <c r="BI2660"/>
  <c r="BH2660"/>
  <c r="BG2660"/>
  <c r="BF2660"/>
  <c r="T2660"/>
  <c r="R2660"/>
  <c r="P2660"/>
  <c r="BK2660"/>
  <c r="J2660"/>
  <c r="BE2660"/>
  <c r="BI2651"/>
  <c r="BH2651"/>
  <c r="BG2651"/>
  <c r="BF2651"/>
  <c r="T2651"/>
  <c r="R2651"/>
  <c r="P2651"/>
  <c r="BK2651"/>
  <c r="J2651"/>
  <c r="BE2651"/>
  <c r="BI2647"/>
  <c r="BH2647"/>
  <c r="BG2647"/>
  <c r="BF2647"/>
  <c r="T2647"/>
  <c r="R2647"/>
  <c r="P2647"/>
  <c r="BK2647"/>
  <c r="J2647"/>
  <c r="BE2647"/>
  <c r="BI2643"/>
  <c r="BH2643"/>
  <c r="BG2643"/>
  <c r="BF2643"/>
  <c r="T2643"/>
  <c r="R2643"/>
  <c r="P2643"/>
  <c r="BK2643"/>
  <c r="J2643"/>
  <c r="BE2643"/>
  <c r="BI2639"/>
  <c r="BH2639"/>
  <c r="BG2639"/>
  <c r="BF2639"/>
  <c r="T2639"/>
  <c r="R2639"/>
  <c r="P2639"/>
  <c r="BK2639"/>
  <c r="J2639"/>
  <c r="BE2639"/>
  <c r="BI2635"/>
  <c r="BH2635"/>
  <c r="BG2635"/>
  <c r="BF2635"/>
  <c r="T2635"/>
  <c r="R2635"/>
  <c r="P2635"/>
  <c r="BK2635"/>
  <c r="J2635"/>
  <c r="BE2635"/>
  <c r="BI2632"/>
  <c r="BH2632"/>
  <c r="BG2632"/>
  <c r="BF2632"/>
  <c r="T2632"/>
  <c r="R2632"/>
  <c r="P2632"/>
  <c r="BK2632"/>
  <c r="J2632"/>
  <c r="BE2632"/>
  <c r="BI2628"/>
  <c r="BH2628"/>
  <c r="BG2628"/>
  <c r="BF2628"/>
  <c r="T2628"/>
  <c r="T2627"/>
  <c r="R2628"/>
  <c r="R2627"/>
  <c r="P2628"/>
  <c r="P2627"/>
  <c r="BK2628"/>
  <c r="BK2627"/>
  <c r="J2627"/>
  <c r="J2628"/>
  <c r="BE2628"/>
  <c r="J120"/>
  <c r="BI2626"/>
  <c r="BH2626"/>
  <c r="BG2626"/>
  <c r="BF2626"/>
  <c r="T2626"/>
  <c r="R2626"/>
  <c r="P2626"/>
  <c r="BK2626"/>
  <c r="J2626"/>
  <c r="BE2626"/>
  <c r="BI2623"/>
  <c r="BH2623"/>
  <c r="BG2623"/>
  <c r="BF2623"/>
  <c r="T2623"/>
  <c r="R2623"/>
  <c r="P2623"/>
  <c r="BK2623"/>
  <c r="J2623"/>
  <c r="BE2623"/>
  <c r="BI2613"/>
  <c r="BH2613"/>
  <c r="BG2613"/>
  <c r="BF2613"/>
  <c r="T2613"/>
  <c r="R2613"/>
  <c r="P2613"/>
  <c r="BK2613"/>
  <c r="J2613"/>
  <c r="BE2613"/>
  <c r="BI2610"/>
  <c r="BH2610"/>
  <c r="BG2610"/>
  <c r="BF2610"/>
  <c r="T2610"/>
  <c r="R2610"/>
  <c r="P2610"/>
  <c r="BK2610"/>
  <c r="J2610"/>
  <c r="BE2610"/>
  <c r="BI2600"/>
  <c r="BH2600"/>
  <c r="BG2600"/>
  <c r="BF2600"/>
  <c r="T2600"/>
  <c r="R2600"/>
  <c r="P2600"/>
  <c r="BK2600"/>
  <c r="J2600"/>
  <c r="BE2600"/>
  <c r="BI2589"/>
  <c r="BH2589"/>
  <c r="BG2589"/>
  <c r="BF2589"/>
  <c r="T2589"/>
  <c r="R2589"/>
  <c r="P2589"/>
  <c r="BK2589"/>
  <c r="J2589"/>
  <c r="BE2589"/>
  <c r="BI2586"/>
  <c r="BH2586"/>
  <c r="BG2586"/>
  <c r="BF2586"/>
  <c r="T2586"/>
  <c r="R2586"/>
  <c r="P2586"/>
  <c r="BK2586"/>
  <c r="J2586"/>
  <c r="BE2586"/>
  <c r="BI2577"/>
  <c r="BH2577"/>
  <c r="BG2577"/>
  <c r="BF2577"/>
  <c r="T2577"/>
  <c r="R2577"/>
  <c r="P2577"/>
  <c r="BK2577"/>
  <c r="J2577"/>
  <c r="BE2577"/>
  <c r="BI2574"/>
  <c r="BH2574"/>
  <c r="BG2574"/>
  <c r="BF2574"/>
  <c r="T2574"/>
  <c r="R2574"/>
  <c r="P2574"/>
  <c r="BK2574"/>
  <c r="J2574"/>
  <c r="BE2574"/>
  <c r="BI2565"/>
  <c r="BH2565"/>
  <c r="BG2565"/>
  <c r="BF2565"/>
  <c r="T2565"/>
  <c r="R2565"/>
  <c r="P2565"/>
  <c r="BK2565"/>
  <c r="J2565"/>
  <c r="BE2565"/>
  <c r="BI2554"/>
  <c r="BH2554"/>
  <c r="BG2554"/>
  <c r="BF2554"/>
  <c r="T2554"/>
  <c r="R2554"/>
  <c r="P2554"/>
  <c r="BK2554"/>
  <c r="J2554"/>
  <c r="BE2554"/>
  <c r="BI2546"/>
  <c r="BH2546"/>
  <c r="BG2546"/>
  <c r="BF2546"/>
  <c r="T2546"/>
  <c r="R2546"/>
  <c r="P2546"/>
  <c r="BK2546"/>
  <c r="J2546"/>
  <c r="BE2546"/>
  <c r="BI2534"/>
  <c r="BH2534"/>
  <c r="BG2534"/>
  <c r="BF2534"/>
  <c r="T2534"/>
  <c r="R2534"/>
  <c r="P2534"/>
  <c r="BK2534"/>
  <c r="J2534"/>
  <c r="BE2534"/>
  <c r="BI2522"/>
  <c r="BH2522"/>
  <c r="BG2522"/>
  <c r="BF2522"/>
  <c r="T2522"/>
  <c r="R2522"/>
  <c r="P2522"/>
  <c r="BK2522"/>
  <c r="J2522"/>
  <c r="BE2522"/>
  <c r="BI2510"/>
  <c r="BH2510"/>
  <c r="BG2510"/>
  <c r="BF2510"/>
  <c r="T2510"/>
  <c r="R2510"/>
  <c r="P2510"/>
  <c r="BK2510"/>
  <c r="J2510"/>
  <c r="BE2510"/>
  <c r="BI2502"/>
  <c r="BH2502"/>
  <c r="BG2502"/>
  <c r="BF2502"/>
  <c r="T2502"/>
  <c r="T2501"/>
  <c r="R2502"/>
  <c r="R2501"/>
  <c r="P2502"/>
  <c r="P2501"/>
  <c r="BK2502"/>
  <c r="BK2501"/>
  <c r="J2501"/>
  <c r="J2502"/>
  <c r="BE2502"/>
  <c r="J119"/>
  <c r="BI2500"/>
  <c r="BH2500"/>
  <c r="BG2500"/>
  <c r="BF2500"/>
  <c r="T2500"/>
  <c r="R2500"/>
  <c r="P2500"/>
  <c r="BK2500"/>
  <c r="J2500"/>
  <c r="BE2500"/>
  <c r="BI2495"/>
  <c r="BH2495"/>
  <c r="BG2495"/>
  <c r="BF2495"/>
  <c r="T2495"/>
  <c r="R2495"/>
  <c r="P2495"/>
  <c r="BK2495"/>
  <c r="J2495"/>
  <c r="BE2495"/>
  <c r="BI2491"/>
  <c r="BH2491"/>
  <c r="BG2491"/>
  <c r="BF2491"/>
  <c r="T2491"/>
  <c r="R2491"/>
  <c r="P2491"/>
  <c r="BK2491"/>
  <c r="J2491"/>
  <c r="BE2491"/>
  <c r="BI2486"/>
  <c r="BH2486"/>
  <c r="BG2486"/>
  <c r="BF2486"/>
  <c r="T2486"/>
  <c r="R2486"/>
  <c r="P2486"/>
  <c r="BK2486"/>
  <c r="J2486"/>
  <c r="BE2486"/>
  <c r="BI2483"/>
  <c r="BH2483"/>
  <c r="BG2483"/>
  <c r="BF2483"/>
  <c r="T2483"/>
  <c r="R2483"/>
  <c r="P2483"/>
  <c r="BK2483"/>
  <c r="J2483"/>
  <c r="BE2483"/>
  <c r="BI2479"/>
  <c r="BH2479"/>
  <c r="BG2479"/>
  <c r="BF2479"/>
  <c r="T2479"/>
  <c r="R2479"/>
  <c r="P2479"/>
  <c r="BK2479"/>
  <c r="J2479"/>
  <c r="BE2479"/>
  <c r="BI2476"/>
  <c r="BH2476"/>
  <c r="BG2476"/>
  <c r="BF2476"/>
  <c r="T2476"/>
  <c r="R2476"/>
  <c r="P2476"/>
  <c r="BK2476"/>
  <c r="J2476"/>
  <c r="BE2476"/>
  <c r="BI2472"/>
  <c r="BH2472"/>
  <c r="BG2472"/>
  <c r="BF2472"/>
  <c r="T2472"/>
  <c r="T2471"/>
  <c r="R2472"/>
  <c r="R2471"/>
  <c r="P2472"/>
  <c r="P2471"/>
  <c r="BK2472"/>
  <c r="BK2471"/>
  <c r="J2471"/>
  <c r="J2472"/>
  <c r="BE2472"/>
  <c r="J118"/>
  <c r="BI2470"/>
  <c r="BH2470"/>
  <c r="BG2470"/>
  <c r="BF2470"/>
  <c r="T2470"/>
  <c r="R2470"/>
  <c r="P2470"/>
  <c r="BK2470"/>
  <c r="J2470"/>
  <c r="BE2470"/>
  <c r="BI2463"/>
  <c r="BH2463"/>
  <c r="BG2463"/>
  <c r="BF2463"/>
  <c r="T2463"/>
  <c r="R2463"/>
  <c r="P2463"/>
  <c r="BK2463"/>
  <c r="J2463"/>
  <c r="BE2463"/>
  <c r="BI2456"/>
  <c r="BH2456"/>
  <c r="BG2456"/>
  <c r="BF2456"/>
  <c r="T2456"/>
  <c r="R2456"/>
  <c r="P2456"/>
  <c r="BK2456"/>
  <c r="J2456"/>
  <c r="BE2456"/>
  <c r="BI2447"/>
  <c r="BH2447"/>
  <c r="BG2447"/>
  <c r="BF2447"/>
  <c r="T2447"/>
  <c r="R2447"/>
  <c r="P2447"/>
  <c r="BK2447"/>
  <c r="J2447"/>
  <c r="BE2447"/>
  <c r="BI2444"/>
  <c r="BH2444"/>
  <c r="BG2444"/>
  <c r="BF2444"/>
  <c r="T2444"/>
  <c r="R2444"/>
  <c r="P2444"/>
  <c r="BK2444"/>
  <c r="J2444"/>
  <c r="BE2444"/>
  <c r="BI2441"/>
  <c r="BH2441"/>
  <c r="BG2441"/>
  <c r="BF2441"/>
  <c r="T2441"/>
  <c r="R2441"/>
  <c r="P2441"/>
  <c r="BK2441"/>
  <c r="J2441"/>
  <c r="BE2441"/>
  <c r="BI2438"/>
  <c r="BH2438"/>
  <c r="BG2438"/>
  <c r="BF2438"/>
  <c r="T2438"/>
  <c r="R2438"/>
  <c r="P2438"/>
  <c r="BK2438"/>
  <c r="J2438"/>
  <c r="BE2438"/>
  <c r="BI2436"/>
  <c r="BH2436"/>
  <c r="BG2436"/>
  <c r="BF2436"/>
  <c r="T2436"/>
  <c r="R2436"/>
  <c r="P2436"/>
  <c r="BK2436"/>
  <c r="J2436"/>
  <c r="BE2436"/>
  <c r="BI2422"/>
  <c r="BH2422"/>
  <c r="BG2422"/>
  <c r="BF2422"/>
  <c r="T2422"/>
  <c r="R2422"/>
  <c r="P2422"/>
  <c r="BK2422"/>
  <c r="J2422"/>
  <c r="BE2422"/>
  <c r="BI2419"/>
  <c r="BH2419"/>
  <c r="BG2419"/>
  <c r="BF2419"/>
  <c r="T2419"/>
  <c r="R2419"/>
  <c r="P2419"/>
  <c r="BK2419"/>
  <c r="J2419"/>
  <c r="BE2419"/>
  <c r="BI2416"/>
  <c r="BH2416"/>
  <c r="BG2416"/>
  <c r="BF2416"/>
  <c r="T2416"/>
  <c r="R2416"/>
  <c r="P2416"/>
  <c r="BK2416"/>
  <c r="J2416"/>
  <c r="BE2416"/>
  <c r="BI2413"/>
  <c r="BH2413"/>
  <c r="BG2413"/>
  <c r="BF2413"/>
  <c r="T2413"/>
  <c r="R2413"/>
  <c r="P2413"/>
  <c r="BK2413"/>
  <c r="J2413"/>
  <c r="BE2413"/>
  <c r="BI2410"/>
  <c r="BH2410"/>
  <c r="BG2410"/>
  <c r="BF2410"/>
  <c r="T2410"/>
  <c r="R2410"/>
  <c r="P2410"/>
  <c r="BK2410"/>
  <c r="J2410"/>
  <c r="BE2410"/>
  <c r="BI2407"/>
  <c r="BH2407"/>
  <c r="BG2407"/>
  <c r="BF2407"/>
  <c r="T2407"/>
  <c r="R2407"/>
  <c r="P2407"/>
  <c r="BK2407"/>
  <c r="J2407"/>
  <c r="BE2407"/>
  <c r="BI2404"/>
  <c r="BH2404"/>
  <c r="BG2404"/>
  <c r="BF2404"/>
  <c r="T2404"/>
  <c r="R2404"/>
  <c r="P2404"/>
  <c r="BK2404"/>
  <c r="J2404"/>
  <c r="BE2404"/>
  <c r="BI2401"/>
  <c r="BH2401"/>
  <c r="BG2401"/>
  <c r="BF2401"/>
  <c r="T2401"/>
  <c r="R2401"/>
  <c r="P2401"/>
  <c r="BK2401"/>
  <c r="J2401"/>
  <c r="BE2401"/>
  <c r="BI2398"/>
  <c r="BH2398"/>
  <c r="BG2398"/>
  <c r="BF2398"/>
  <c r="T2398"/>
  <c r="R2398"/>
  <c r="P2398"/>
  <c r="BK2398"/>
  <c r="J2398"/>
  <c r="BE2398"/>
  <c r="BI2395"/>
  <c r="BH2395"/>
  <c r="BG2395"/>
  <c r="BF2395"/>
  <c r="T2395"/>
  <c r="R2395"/>
  <c r="P2395"/>
  <c r="BK2395"/>
  <c r="J2395"/>
  <c r="BE2395"/>
  <c r="BI2392"/>
  <c r="BH2392"/>
  <c r="BG2392"/>
  <c r="BF2392"/>
  <c r="T2392"/>
  <c r="T2391"/>
  <c r="R2392"/>
  <c r="R2391"/>
  <c r="P2392"/>
  <c r="P2391"/>
  <c r="BK2392"/>
  <c r="BK2391"/>
  <c r="J2391"/>
  <c r="J2392"/>
  <c r="BE2392"/>
  <c r="J117"/>
  <c r="BI2390"/>
  <c r="BH2390"/>
  <c r="BG2390"/>
  <c r="BF2390"/>
  <c r="T2390"/>
  <c r="R2390"/>
  <c r="P2390"/>
  <c r="BK2390"/>
  <c r="J2390"/>
  <c r="BE2390"/>
  <c r="BI2387"/>
  <c r="BH2387"/>
  <c r="BG2387"/>
  <c r="BF2387"/>
  <c r="T2387"/>
  <c r="R2387"/>
  <c r="P2387"/>
  <c r="BK2387"/>
  <c r="J2387"/>
  <c r="BE2387"/>
  <c r="BI2386"/>
  <c r="BH2386"/>
  <c r="BG2386"/>
  <c r="BF2386"/>
  <c r="T2386"/>
  <c r="R2386"/>
  <c r="P2386"/>
  <c r="BK2386"/>
  <c r="J2386"/>
  <c r="BE2386"/>
  <c r="BI2385"/>
  <c r="BH2385"/>
  <c r="BG2385"/>
  <c r="BF2385"/>
  <c r="T2385"/>
  <c r="R2385"/>
  <c r="P2385"/>
  <c r="BK2385"/>
  <c r="J2385"/>
  <c r="BE2385"/>
  <c r="BI2384"/>
  <c r="BH2384"/>
  <c r="BG2384"/>
  <c r="BF2384"/>
  <c r="T2384"/>
  <c r="R2384"/>
  <c r="P2384"/>
  <c r="BK2384"/>
  <c r="J2384"/>
  <c r="BE2384"/>
  <c r="BI2381"/>
  <c r="BH2381"/>
  <c r="BG2381"/>
  <c r="BF2381"/>
  <c r="T2381"/>
  <c r="R2381"/>
  <c r="P2381"/>
  <c r="BK2381"/>
  <c r="J2381"/>
  <c r="BE2381"/>
  <c r="BI2378"/>
  <c r="BH2378"/>
  <c r="BG2378"/>
  <c r="BF2378"/>
  <c r="T2378"/>
  <c r="R2378"/>
  <c r="P2378"/>
  <c r="BK2378"/>
  <c r="J2378"/>
  <c r="BE2378"/>
  <c r="BI2375"/>
  <c r="BH2375"/>
  <c r="BG2375"/>
  <c r="BF2375"/>
  <c r="T2375"/>
  <c r="R2375"/>
  <c r="P2375"/>
  <c r="BK2375"/>
  <c r="J2375"/>
  <c r="BE2375"/>
  <c r="BI2372"/>
  <c r="BH2372"/>
  <c r="BG2372"/>
  <c r="BF2372"/>
  <c r="T2372"/>
  <c r="R2372"/>
  <c r="P2372"/>
  <c r="BK2372"/>
  <c r="J2372"/>
  <c r="BE2372"/>
  <c r="BI2369"/>
  <c r="BH2369"/>
  <c r="BG2369"/>
  <c r="BF2369"/>
  <c r="T2369"/>
  <c r="R2369"/>
  <c r="P2369"/>
  <c r="BK2369"/>
  <c r="J2369"/>
  <c r="BE2369"/>
  <c r="BI2366"/>
  <c r="BH2366"/>
  <c r="BG2366"/>
  <c r="BF2366"/>
  <c r="T2366"/>
  <c r="R2366"/>
  <c r="P2366"/>
  <c r="BK2366"/>
  <c r="J2366"/>
  <c r="BE2366"/>
  <c r="BI2363"/>
  <c r="BH2363"/>
  <c r="BG2363"/>
  <c r="BF2363"/>
  <c r="T2363"/>
  <c r="R2363"/>
  <c r="P2363"/>
  <c r="BK2363"/>
  <c r="J2363"/>
  <c r="BE2363"/>
  <c r="BI2360"/>
  <c r="BH2360"/>
  <c r="BG2360"/>
  <c r="BF2360"/>
  <c r="T2360"/>
  <c r="R2360"/>
  <c r="P2360"/>
  <c r="BK2360"/>
  <c r="J2360"/>
  <c r="BE2360"/>
  <c r="BI2357"/>
  <c r="BH2357"/>
  <c r="BG2357"/>
  <c r="BF2357"/>
  <c r="T2357"/>
  <c r="R2357"/>
  <c r="P2357"/>
  <c r="BK2357"/>
  <c r="J2357"/>
  <c r="BE2357"/>
  <c r="BI2354"/>
  <c r="BH2354"/>
  <c r="BG2354"/>
  <c r="BF2354"/>
  <c r="T2354"/>
  <c r="R2354"/>
  <c r="P2354"/>
  <c r="BK2354"/>
  <c r="J2354"/>
  <c r="BE2354"/>
  <c r="BI2351"/>
  <c r="BH2351"/>
  <c r="BG2351"/>
  <c r="BF2351"/>
  <c r="T2351"/>
  <c r="R2351"/>
  <c r="P2351"/>
  <c r="BK2351"/>
  <c r="J2351"/>
  <c r="BE2351"/>
  <c r="BI2348"/>
  <c r="BH2348"/>
  <c r="BG2348"/>
  <c r="BF2348"/>
  <c r="T2348"/>
  <c r="R2348"/>
  <c r="P2348"/>
  <c r="BK2348"/>
  <c r="J2348"/>
  <c r="BE2348"/>
  <c r="BI2345"/>
  <c r="BH2345"/>
  <c r="BG2345"/>
  <c r="BF2345"/>
  <c r="T2345"/>
  <c r="R2345"/>
  <c r="P2345"/>
  <c r="BK2345"/>
  <c r="J2345"/>
  <c r="BE2345"/>
  <c r="BI2342"/>
  <c r="BH2342"/>
  <c r="BG2342"/>
  <c r="BF2342"/>
  <c r="T2342"/>
  <c r="R2342"/>
  <c r="P2342"/>
  <c r="BK2342"/>
  <c r="J2342"/>
  <c r="BE2342"/>
  <c r="BI2339"/>
  <c r="BH2339"/>
  <c r="BG2339"/>
  <c r="BF2339"/>
  <c r="T2339"/>
  <c r="R2339"/>
  <c r="P2339"/>
  <c r="BK2339"/>
  <c r="J2339"/>
  <c r="BE2339"/>
  <c r="BI2336"/>
  <c r="BH2336"/>
  <c r="BG2336"/>
  <c r="BF2336"/>
  <c r="T2336"/>
  <c r="R2336"/>
  <c r="P2336"/>
  <c r="BK2336"/>
  <c r="J2336"/>
  <c r="BE2336"/>
  <c r="BI2333"/>
  <c r="BH2333"/>
  <c r="BG2333"/>
  <c r="BF2333"/>
  <c r="T2333"/>
  <c r="R2333"/>
  <c r="P2333"/>
  <c r="BK2333"/>
  <c r="J2333"/>
  <c r="BE2333"/>
  <c r="BI2330"/>
  <c r="BH2330"/>
  <c r="BG2330"/>
  <c r="BF2330"/>
  <c r="T2330"/>
  <c r="R2330"/>
  <c r="P2330"/>
  <c r="BK2330"/>
  <c r="J2330"/>
  <c r="BE2330"/>
  <c r="BI2327"/>
  <c r="BH2327"/>
  <c r="BG2327"/>
  <c r="BF2327"/>
  <c r="T2327"/>
  <c r="R2327"/>
  <c r="P2327"/>
  <c r="BK2327"/>
  <c r="J2327"/>
  <c r="BE2327"/>
  <c r="BI2324"/>
  <c r="BH2324"/>
  <c r="BG2324"/>
  <c r="BF2324"/>
  <c r="T2324"/>
  <c r="R2324"/>
  <c r="P2324"/>
  <c r="BK2324"/>
  <c r="J2324"/>
  <c r="BE2324"/>
  <c r="BI2320"/>
  <c r="BH2320"/>
  <c r="BG2320"/>
  <c r="BF2320"/>
  <c r="T2320"/>
  <c r="R2320"/>
  <c r="P2320"/>
  <c r="BK2320"/>
  <c r="J2320"/>
  <c r="BE2320"/>
  <c r="BI2316"/>
  <c r="BH2316"/>
  <c r="BG2316"/>
  <c r="BF2316"/>
  <c r="T2316"/>
  <c r="R2316"/>
  <c r="P2316"/>
  <c r="BK2316"/>
  <c r="J2316"/>
  <c r="BE2316"/>
  <c r="BI2312"/>
  <c r="BH2312"/>
  <c r="BG2312"/>
  <c r="BF2312"/>
  <c r="T2312"/>
  <c r="R2312"/>
  <c r="P2312"/>
  <c r="BK2312"/>
  <c r="J2312"/>
  <c r="BE2312"/>
  <c r="BI2306"/>
  <c r="BH2306"/>
  <c r="BG2306"/>
  <c r="BF2306"/>
  <c r="T2306"/>
  <c r="R2306"/>
  <c r="P2306"/>
  <c r="BK2306"/>
  <c r="J2306"/>
  <c r="BE2306"/>
  <c r="BI2300"/>
  <c r="BH2300"/>
  <c r="BG2300"/>
  <c r="BF2300"/>
  <c r="T2300"/>
  <c r="R2300"/>
  <c r="P2300"/>
  <c r="BK2300"/>
  <c r="J2300"/>
  <c r="BE2300"/>
  <c r="BI2294"/>
  <c r="BH2294"/>
  <c r="BG2294"/>
  <c r="BF2294"/>
  <c r="T2294"/>
  <c r="R2294"/>
  <c r="P2294"/>
  <c r="BK2294"/>
  <c r="J2294"/>
  <c r="BE2294"/>
  <c r="BI2288"/>
  <c r="BH2288"/>
  <c r="BG2288"/>
  <c r="BF2288"/>
  <c r="T2288"/>
  <c r="R2288"/>
  <c r="P2288"/>
  <c r="BK2288"/>
  <c r="J2288"/>
  <c r="BE2288"/>
  <c r="BI2285"/>
  <c r="BH2285"/>
  <c r="BG2285"/>
  <c r="BF2285"/>
  <c r="T2285"/>
  <c r="R2285"/>
  <c r="P2285"/>
  <c r="BK2285"/>
  <c r="J2285"/>
  <c r="BE2285"/>
  <c r="BI2280"/>
  <c r="BH2280"/>
  <c r="BG2280"/>
  <c r="BF2280"/>
  <c r="T2280"/>
  <c r="R2280"/>
  <c r="P2280"/>
  <c r="BK2280"/>
  <c r="J2280"/>
  <c r="BE2280"/>
  <c r="BI2274"/>
  <c r="BH2274"/>
  <c r="BG2274"/>
  <c r="BF2274"/>
  <c r="T2274"/>
  <c r="R2274"/>
  <c r="P2274"/>
  <c r="BK2274"/>
  <c r="J2274"/>
  <c r="BE2274"/>
  <c r="BI2270"/>
  <c r="BH2270"/>
  <c r="BG2270"/>
  <c r="BF2270"/>
  <c r="T2270"/>
  <c r="R2270"/>
  <c r="P2270"/>
  <c r="BK2270"/>
  <c r="J2270"/>
  <c r="BE2270"/>
  <c r="BI2266"/>
  <c r="BH2266"/>
  <c r="BG2266"/>
  <c r="BF2266"/>
  <c r="T2266"/>
  <c r="R2266"/>
  <c r="P2266"/>
  <c r="BK2266"/>
  <c r="J2266"/>
  <c r="BE2266"/>
  <c r="BI2262"/>
  <c r="BH2262"/>
  <c r="BG2262"/>
  <c r="BF2262"/>
  <c r="T2262"/>
  <c r="R2262"/>
  <c r="P2262"/>
  <c r="BK2262"/>
  <c r="J2262"/>
  <c r="BE2262"/>
  <c r="BI2257"/>
  <c r="BH2257"/>
  <c r="BG2257"/>
  <c r="BF2257"/>
  <c r="T2257"/>
  <c r="R2257"/>
  <c r="P2257"/>
  <c r="BK2257"/>
  <c r="J2257"/>
  <c r="BE2257"/>
  <c r="BI2252"/>
  <c r="BH2252"/>
  <c r="BG2252"/>
  <c r="BF2252"/>
  <c r="T2252"/>
  <c r="R2252"/>
  <c r="P2252"/>
  <c r="BK2252"/>
  <c r="J2252"/>
  <c r="BE2252"/>
  <c r="BI2248"/>
  <c r="BH2248"/>
  <c r="BG2248"/>
  <c r="BF2248"/>
  <c r="T2248"/>
  <c r="R2248"/>
  <c r="P2248"/>
  <c r="BK2248"/>
  <c r="J2248"/>
  <c r="BE2248"/>
  <c r="BI2244"/>
  <c r="BH2244"/>
  <c r="BG2244"/>
  <c r="BF2244"/>
  <c r="T2244"/>
  <c r="R2244"/>
  <c r="P2244"/>
  <c r="BK2244"/>
  <c r="J2244"/>
  <c r="BE2244"/>
  <c r="BI2241"/>
  <c r="BH2241"/>
  <c r="BG2241"/>
  <c r="BF2241"/>
  <c r="T2241"/>
  <c r="R2241"/>
  <c r="P2241"/>
  <c r="BK2241"/>
  <c r="J2241"/>
  <c r="BE2241"/>
  <c r="BI2238"/>
  <c r="BH2238"/>
  <c r="BG2238"/>
  <c r="BF2238"/>
  <c r="T2238"/>
  <c r="R2238"/>
  <c r="P2238"/>
  <c r="BK2238"/>
  <c r="J2238"/>
  <c r="BE2238"/>
  <c r="BI2226"/>
  <c r="BH2226"/>
  <c r="BG2226"/>
  <c r="BF2226"/>
  <c r="T2226"/>
  <c r="R2226"/>
  <c r="P2226"/>
  <c r="BK2226"/>
  <c r="J2226"/>
  <c r="BE2226"/>
  <c r="BI2218"/>
  <c r="BH2218"/>
  <c r="BG2218"/>
  <c r="BF2218"/>
  <c r="T2218"/>
  <c r="R2218"/>
  <c r="P2218"/>
  <c r="BK2218"/>
  <c r="J2218"/>
  <c r="BE2218"/>
  <c r="BI2212"/>
  <c r="BH2212"/>
  <c r="BG2212"/>
  <c r="BF2212"/>
  <c r="T2212"/>
  <c r="R2212"/>
  <c r="P2212"/>
  <c r="BK2212"/>
  <c r="J2212"/>
  <c r="BE2212"/>
  <c r="BI2206"/>
  <c r="BH2206"/>
  <c r="BG2206"/>
  <c r="BF2206"/>
  <c r="T2206"/>
  <c r="R2206"/>
  <c r="P2206"/>
  <c r="BK2206"/>
  <c r="J2206"/>
  <c r="BE2206"/>
  <c r="BI2203"/>
  <c r="BH2203"/>
  <c r="BG2203"/>
  <c r="BF2203"/>
  <c r="T2203"/>
  <c r="R2203"/>
  <c r="P2203"/>
  <c r="BK2203"/>
  <c r="J2203"/>
  <c r="BE2203"/>
  <c r="BI2198"/>
  <c r="BH2198"/>
  <c r="BG2198"/>
  <c r="BF2198"/>
  <c r="T2198"/>
  <c r="T2197"/>
  <c r="R2198"/>
  <c r="R2197"/>
  <c r="P2198"/>
  <c r="P2197"/>
  <c r="BK2198"/>
  <c r="BK2197"/>
  <c r="J2197"/>
  <c r="J2198"/>
  <c r="BE2198"/>
  <c r="J116"/>
  <c r="BI2196"/>
  <c r="BH2196"/>
  <c r="BG2196"/>
  <c r="BF2196"/>
  <c r="T2196"/>
  <c r="R2196"/>
  <c r="P2196"/>
  <c r="BK2196"/>
  <c r="J2196"/>
  <c r="BE2196"/>
  <c r="BI2191"/>
  <c r="BH2191"/>
  <c r="BG2191"/>
  <c r="BF2191"/>
  <c r="T2191"/>
  <c r="R2191"/>
  <c r="P2191"/>
  <c r="BK2191"/>
  <c r="J2191"/>
  <c r="BE2191"/>
  <c r="BI2187"/>
  <c r="BH2187"/>
  <c r="BG2187"/>
  <c r="BF2187"/>
  <c r="T2187"/>
  <c r="R2187"/>
  <c r="P2187"/>
  <c r="BK2187"/>
  <c r="J2187"/>
  <c r="BE2187"/>
  <c r="BI2181"/>
  <c r="BH2181"/>
  <c r="BG2181"/>
  <c r="BF2181"/>
  <c r="T2181"/>
  <c r="T2180"/>
  <c r="R2181"/>
  <c r="R2180"/>
  <c r="P2181"/>
  <c r="P2180"/>
  <c r="BK2181"/>
  <c r="BK2180"/>
  <c r="J2180"/>
  <c r="J2181"/>
  <c r="BE2181"/>
  <c r="J115"/>
  <c r="BI2179"/>
  <c r="BH2179"/>
  <c r="BG2179"/>
  <c r="BF2179"/>
  <c r="T2179"/>
  <c r="R2179"/>
  <c r="P2179"/>
  <c r="BK2179"/>
  <c r="J2179"/>
  <c r="BE2179"/>
  <c r="BI2176"/>
  <c r="BH2176"/>
  <c r="BG2176"/>
  <c r="BF2176"/>
  <c r="T2176"/>
  <c r="R2176"/>
  <c r="P2176"/>
  <c r="BK2176"/>
  <c r="J2176"/>
  <c r="BE2176"/>
  <c r="BI2173"/>
  <c r="BH2173"/>
  <c r="BG2173"/>
  <c r="BF2173"/>
  <c r="T2173"/>
  <c r="R2173"/>
  <c r="P2173"/>
  <c r="BK2173"/>
  <c r="J2173"/>
  <c r="BE2173"/>
  <c r="BI2170"/>
  <c r="BH2170"/>
  <c r="BG2170"/>
  <c r="BF2170"/>
  <c r="T2170"/>
  <c r="R2170"/>
  <c r="P2170"/>
  <c r="BK2170"/>
  <c r="J2170"/>
  <c r="BE2170"/>
  <c r="BI2167"/>
  <c r="BH2167"/>
  <c r="BG2167"/>
  <c r="BF2167"/>
  <c r="T2167"/>
  <c r="R2167"/>
  <c r="P2167"/>
  <c r="BK2167"/>
  <c r="J2167"/>
  <c r="BE2167"/>
  <c r="BI2164"/>
  <c r="BH2164"/>
  <c r="BG2164"/>
  <c r="BF2164"/>
  <c r="T2164"/>
  <c r="R2164"/>
  <c r="P2164"/>
  <c r="BK2164"/>
  <c r="J2164"/>
  <c r="BE2164"/>
  <c r="BI2161"/>
  <c r="BH2161"/>
  <c r="BG2161"/>
  <c r="BF2161"/>
  <c r="T2161"/>
  <c r="R2161"/>
  <c r="P2161"/>
  <c r="BK2161"/>
  <c r="J2161"/>
  <c r="BE2161"/>
  <c r="BI2158"/>
  <c r="BH2158"/>
  <c r="BG2158"/>
  <c r="BF2158"/>
  <c r="T2158"/>
  <c r="R2158"/>
  <c r="P2158"/>
  <c r="BK2158"/>
  <c r="J2158"/>
  <c r="BE2158"/>
  <c r="BI2155"/>
  <c r="BH2155"/>
  <c r="BG2155"/>
  <c r="BF2155"/>
  <c r="T2155"/>
  <c r="R2155"/>
  <c r="P2155"/>
  <c r="BK2155"/>
  <c r="J2155"/>
  <c r="BE2155"/>
  <c r="BI2151"/>
  <c r="BH2151"/>
  <c r="BG2151"/>
  <c r="BF2151"/>
  <c r="T2151"/>
  <c r="R2151"/>
  <c r="P2151"/>
  <c r="BK2151"/>
  <c r="J2151"/>
  <c r="BE2151"/>
  <c r="BI2141"/>
  <c r="BH2141"/>
  <c r="BG2141"/>
  <c r="BF2141"/>
  <c r="T2141"/>
  <c r="R2141"/>
  <c r="P2141"/>
  <c r="BK2141"/>
  <c r="J2141"/>
  <c r="BE2141"/>
  <c r="BI2138"/>
  <c r="BH2138"/>
  <c r="BG2138"/>
  <c r="BF2138"/>
  <c r="T2138"/>
  <c r="R2138"/>
  <c r="P2138"/>
  <c r="BK2138"/>
  <c r="J2138"/>
  <c r="BE2138"/>
  <c r="BI2128"/>
  <c r="BH2128"/>
  <c r="BG2128"/>
  <c r="BF2128"/>
  <c r="T2128"/>
  <c r="R2128"/>
  <c r="P2128"/>
  <c r="BK2128"/>
  <c r="J2128"/>
  <c r="BE2128"/>
  <c r="BI2125"/>
  <c r="BH2125"/>
  <c r="BG2125"/>
  <c r="BF2125"/>
  <c r="T2125"/>
  <c r="R2125"/>
  <c r="P2125"/>
  <c r="BK2125"/>
  <c r="J2125"/>
  <c r="BE2125"/>
  <c r="BI2122"/>
  <c r="BH2122"/>
  <c r="BG2122"/>
  <c r="BF2122"/>
  <c r="T2122"/>
  <c r="R2122"/>
  <c r="P2122"/>
  <c r="BK2122"/>
  <c r="J2122"/>
  <c r="BE2122"/>
  <c r="BI2118"/>
  <c r="BH2118"/>
  <c r="BG2118"/>
  <c r="BF2118"/>
  <c r="T2118"/>
  <c r="R2118"/>
  <c r="P2118"/>
  <c r="BK2118"/>
  <c r="J2118"/>
  <c r="BE2118"/>
  <c r="BI2115"/>
  <c r="BH2115"/>
  <c r="BG2115"/>
  <c r="BF2115"/>
  <c r="T2115"/>
  <c r="R2115"/>
  <c r="P2115"/>
  <c r="BK2115"/>
  <c r="J2115"/>
  <c r="BE2115"/>
  <c r="BI2112"/>
  <c r="BH2112"/>
  <c r="BG2112"/>
  <c r="BF2112"/>
  <c r="T2112"/>
  <c r="R2112"/>
  <c r="P2112"/>
  <c r="BK2112"/>
  <c r="J2112"/>
  <c r="BE2112"/>
  <c r="BI2108"/>
  <c r="BH2108"/>
  <c r="BG2108"/>
  <c r="BF2108"/>
  <c r="T2108"/>
  <c r="R2108"/>
  <c r="P2108"/>
  <c r="BK2108"/>
  <c r="J2108"/>
  <c r="BE2108"/>
  <c r="BI2105"/>
  <c r="BH2105"/>
  <c r="BG2105"/>
  <c r="BF2105"/>
  <c r="T2105"/>
  <c r="R2105"/>
  <c r="P2105"/>
  <c r="BK2105"/>
  <c r="J2105"/>
  <c r="BE2105"/>
  <c r="BI2100"/>
  <c r="BH2100"/>
  <c r="BG2100"/>
  <c r="BF2100"/>
  <c r="T2100"/>
  <c r="R2100"/>
  <c r="P2100"/>
  <c r="BK2100"/>
  <c r="J2100"/>
  <c r="BE2100"/>
  <c r="BI2093"/>
  <c r="BH2093"/>
  <c r="BG2093"/>
  <c r="BF2093"/>
  <c r="T2093"/>
  <c r="R2093"/>
  <c r="P2093"/>
  <c r="BK2093"/>
  <c r="J2093"/>
  <c r="BE2093"/>
  <c r="BI2087"/>
  <c r="BH2087"/>
  <c r="BG2087"/>
  <c r="BF2087"/>
  <c r="T2087"/>
  <c r="R2087"/>
  <c r="P2087"/>
  <c r="BK2087"/>
  <c r="J2087"/>
  <c r="BE2087"/>
  <c r="BI2070"/>
  <c r="BH2070"/>
  <c r="BG2070"/>
  <c r="BF2070"/>
  <c r="T2070"/>
  <c r="R2070"/>
  <c r="P2070"/>
  <c r="BK2070"/>
  <c r="J2070"/>
  <c r="BE2070"/>
  <c r="BI2065"/>
  <c r="BH2065"/>
  <c r="BG2065"/>
  <c r="BF2065"/>
  <c r="T2065"/>
  <c r="R2065"/>
  <c r="P2065"/>
  <c r="BK2065"/>
  <c r="J2065"/>
  <c r="BE2065"/>
  <c r="BI2062"/>
  <c r="BH2062"/>
  <c r="BG2062"/>
  <c r="BF2062"/>
  <c r="T2062"/>
  <c r="R2062"/>
  <c r="P2062"/>
  <c r="BK2062"/>
  <c r="J2062"/>
  <c r="BE2062"/>
  <c r="BI2058"/>
  <c r="BH2058"/>
  <c r="BG2058"/>
  <c r="BF2058"/>
  <c r="T2058"/>
  <c r="T2057"/>
  <c r="R2058"/>
  <c r="R2057"/>
  <c r="P2058"/>
  <c r="P2057"/>
  <c r="BK2058"/>
  <c r="BK2057"/>
  <c r="J2057"/>
  <c r="J2058"/>
  <c r="BE2058"/>
  <c r="J114"/>
  <c r="BI2056"/>
  <c r="BH2056"/>
  <c r="BG2056"/>
  <c r="BF2056"/>
  <c r="T2056"/>
  <c r="R2056"/>
  <c r="P2056"/>
  <c r="BK2056"/>
  <c r="J2056"/>
  <c r="BE2056"/>
  <c r="BI2051"/>
  <c r="BH2051"/>
  <c r="BG2051"/>
  <c r="BF2051"/>
  <c r="T2051"/>
  <c r="R2051"/>
  <c r="P2051"/>
  <c r="BK2051"/>
  <c r="J2051"/>
  <c r="BE2051"/>
  <c r="BI2044"/>
  <c r="BH2044"/>
  <c r="BG2044"/>
  <c r="BF2044"/>
  <c r="T2044"/>
  <c r="R2044"/>
  <c r="P2044"/>
  <c r="BK2044"/>
  <c r="J2044"/>
  <c r="BE2044"/>
  <c r="BI2036"/>
  <c r="BH2036"/>
  <c r="BG2036"/>
  <c r="BF2036"/>
  <c r="T2036"/>
  <c r="R2036"/>
  <c r="P2036"/>
  <c r="BK2036"/>
  <c r="J2036"/>
  <c r="BE2036"/>
  <c r="BI2014"/>
  <c r="BH2014"/>
  <c r="BG2014"/>
  <c r="BF2014"/>
  <c r="T2014"/>
  <c r="R2014"/>
  <c r="P2014"/>
  <c r="BK2014"/>
  <c r="J2014"/>
  <c r="BE2014"/>
  <c r="BI2004"/>
  <c r="BH2004"/>
  <c r="BG2004"/>
  <c r="BF2004"/>
  <c r="T2004"/>
  <c r="R2004"/>
  <c r="P2004"/>
  <c r="BK2004"/>
  <c r="J2004"/>
  <c r="BE2004"/>
  <c r="BI1994"/>
  <c r="BH1994"/>
  <c r="BG1994"/>
  <c r="BF1994"/>
  <c r="T1994"/>
  <c r="R1994"/>
  <c r="P1994"/>
  <c r="BK1994"/>
  <c r="J1994"/>
  <c r="BE1994"/>
  <c r="BI1984"/>
  <c r="BH1984"/>
  <c r="BG1984"/>
  <c r="BF1984"/>
  <c r="T1984"/>
  <c r="R1984"/>
  <c r="P1984"/>
  <c r="BK1984"/>
  <c r="J1984"/>
  <c r="BE1984"/>
  <c r="BI1977"/>
  <c r="BH1977"/>
  <c r="BG1977"/>
  <c r="BF1977"/>
  <c r="T1977"/>
  <c r="R1977"/>
  <c r="P1977"/>
  <c r="BK1977"/>
  <c r="J1977"/>
  <c r="BE1977"/>
  <c r="BI1970"/>
  <c r="BH1970"/>
  <c r="BG1970"/>
  <c r="BF1970"/>
  <c r="T1970"/>
  <c r="R1970"/>
  <c r="P1970"/>
  <c r="BK1970"/>
  <c r="J1970"/>
  <c r="BE1970"/>
  <c r="BI1966"/>
  <c r="BH1966"/>
  <c r="BG1966"/>
  <c r="BF1966"/>
  <c r="T1966"/>
  <c r="T1965"/>
  <c r="R1966"/>
  <c r="R1965"/>
  <c r="P1966"/>
  <c r="P1965"/>
  <c r="BK1966"/>
  <c r="BK1965"/>
  <c r="J1965"/>
  <c r="J1966"/>
  <c r="BE1966"/>
  <c r="J113"/>
  <c r="BI1964"/>
  <c r="BH1964"/>
  <c r="BG1964"/>
  <c r="BF1964"/>
  <c r="T1964"/>
  <c r="R1964"/>
  <c r="P1964"/>
  <c r="BK1964"/>
  <c r="J1964"/>
  <c r="BE1964"/>
  <c r="BI1960"/>
  <c r="BH1960"/>
  <c r="BG1960"/>
  <c r="BF1960"/>
  <c r="T1960"/>
  <c r="R1960"/>
  <c r="P1960"/>
  <c r="BK1960"/>
  <c r="J1960"/>
  <c r="BE1960"/>
  <c r="BI1957"/>
  <c r="BH1957"/>
  <c r="BG1957"/>
  <c r="BF1957"/>
  <c r="T1957"/>
  <c r="R1957"/>
  <c r="P1957"/>
  <c r="BK1957"/>
  <c r="J1957"/>
  <c r="BE1957"/>
  <c r="BI1952"/>
  <c r="BH1952"/>
  <c r="BG1952"/>
  <c r="BF1952"/>
  <c r="T1952"/>
  <c r="R1952"/>
  <c r="P1952"/>
  <c r="BK1952"/>
  <c r="J1952"/>
  <c r="BE1952"/>
  <c r="BI1939"/>
  <c r="BH1939"/>
  <c r="BG1939"/>
  <c r="BF1939"/>
  <c r="T1939"/>
  <c r="R1939"/>
  <c r="P1939"/>
  <c r="BK1939"/>
  <c r="J1939"/>
  <c r="BE1939"/>
  <c r="BI1935"/>
  <c r="BH1935"/>
  <c r="BG1935"/>
  <c r="BF1935"/>
  <c r="T1935"/>
  <c r="R1935"/>
  <c r="P1935"/>
  <c r="BK1935"/>
  <c r="J1935"/>
  <c r="BE1935"/>
  <c r="BI1932"/>
  <c r="BH1932"/>
  <c r="BG1932"/>
  <c r="BF1932"/>
  <c r="T1932"/>
  <c r="R1932"/>
  <c r="P1932"/>
  <c r="BK1932"/>
  <c r="J1932"/>
  <c r="BE1932"/>
  <c r="BI1924"/>
  <c r="BH1924"/>
  <c r="BG1924"/>
  <c r="BF1924"/>
  <c r="T1924"/>
  <c r="R1924"/>
  <c r="P1924"/>
  <c r="BK1924"/>
  <c r="J1924"/>
  <c r="BE1924"/>
  <c r="BI1919"/>
  <c r="BH1919"/>
  <c r="BG1919"/>
  <c r="BF1919"/>
  <c r="T1919"/>
  <c r="R1919"/>
  <c r="P1919"/>
  <c r="BK1919"/>
  <c r="J1919"/>
  <c r="BE1919"/>
  <c r="BI1914"/>
  <c r="BH1914"/>
  <c r="BG1914"/>
  <c r="BF1914"/>
  <c r="T1914"/>
  <c r="R1914"/>
  <c r="P1914"/>
  <c r="BK1914"/>
  <c r="J1914"/>
  <c r="BE1914"/>
  <c r="BI1909"/>
  <c r="BH1909"/>
  <c r="BG1909"/>
  <c r="BF1909"/>
  <c r="T1909"/>
  <c r="R1909"/>
  <c r="P1909"/>
  <c r="BK1909"/>
  <c r="J1909"/>
  <c r="BE1909"/>
  <c r="BI1885"/>
  <c r="BH1885"/>
  <c r="BG1885"/>
  <c r="BF1885"/>
  <c r="T1885"/>
  <c r="R1885"/>
  <c r="P1885"/>
  <c r="BK1885"/>
  <c r="J1885"/>
  <c r="BE1885"/>
  <c r="BI1882"/>
  <c r="BH1882"/>
  <c r="BG1882"/>
  <c r="BF1882"/>
  <c r="T1882"/>
  <c r="R1882"/>
  <c r="P1882"/>
  <c r="BK1882"/>
  <c r="J1882"/>
  <c r="BE1882"/>
  <c r="BI1870"/>
  <c r="BH1870"/>
  <c r="BG1870"/>
  <c r="BF1870"/>
  <c r="T1870"/>
  <c r="R1870"/>
  <c r="P1870"/>
  <c r="BK1870"/>
  <c r="J1870"/>
  <c r="BE1870"/>
  <c r="BI1858"/>
  <c r="BH1858"/>
  <c r="BG1858"/>
  <c r="BF1858"/>
  <c r="T1858"/>
  <c r="R1858"/>
  <c r="P1858"/>
  <c r="BK1858"/>
  <c r="J1858"/>
  <c r="BE1858"/>
  <c r="BI1854"/>
  <c r="BH1854"/>
  <c r="BG1854"/>
  <c r="BF1854"/>
  <c r="T1854"/>
  <c r="R1854"/>
  <c r="P1854"/>
  <c r="BK1854"/>
  <c r="J1854"/>
  <c r="BE1854"/>
  <c r="BI1851"/>
  <c r="BH1851"/>
  <c r="BG1851"/>
  <c r="BF1851"/>
  <c r="T1851"/>
  <c r="R1851"/>
  <c r="P1851"/>
  <c r="BK1851"/>
  <c r="J1851"/>
  <c r="BE1851"/>
  <c r="BI1846"/>
  <c r="BH1846"/>
  <c r="BG1846"/>
  <c r="BF1846"/>
  <c r="T1846"/>
  <c r="R1846"/>
  <c r="P1846"/>
  <c r="BK1846"/>
  <c r="J1846"/>
  <c r="BE1846"/>
  <c r="BI1840"/>
  <c r="BH1840"/>
  <c r="BG1840"/>
  <c r="BF1840"/>
  <c r="T1840"/>
  <c r="R1840"/>
  <c r="P1840"/>
  <c r="BK1840"/>
  <c r="J1840"/>
  <c r="BE1840"/>
  <c r="BI1835"/>
  <c r="BH1835"/>
  <c r="BG1835"/>
  <c r="BF1835"/>
  <c r="T1835"/>
  <c r="R1835"/>
  <c r="P1835"/>
  <c r="BK1835"/>
  <c r="J1835"/>
  <c r="BE1835"/>
  <c r="BI1829"/>
  <c r="BH1829"/>
  <c r="BG1829"/>
  <c r="BF1829"/>
  <c r="T1829"/>
  <c r="R1829"/>
  <c r="P1829"/>
  <c r="BK1829"/>
  <c r="J1829"/>
  <c r="BE1829"/>
  <c r="BI1823"/>
  <c r="BH1823"/>
  <c r="BG1823"/>
  <c r="BF1823"/>
  <c r="T1823"/>
  <c r="R1823"/>
  <c r="P1823"/>
  <c r="BK1823"/>
  <c r="J1823"/>
  <c r="BE1823"/>
  <c r="BI1820"/>
  <c r="BH1820"/>
  <c r="BG1820"/>
  <c r="BF1820"/>
  <c r="T1820"/>
  <c r="R1820"/>
  <c r="P1820"/>
  <c r="BK1820"/>
  <c r="J1820"/>
  <c r="BE1820"/>
  <c r="BI1815"/>
  <c r="BH1815"/>
  <c r="BG1815"/>
  <c r="BF1815"/>
  <c r="T1815"/>
  <c r="R1815"/>
  <c r="P1815"/>
  <c r="BK1815"/>
  <c r="J1815"/>
  <c r="BE1815"/>
  <c r="BI1812"/>
  <c r="BH1812"/>
  <c r="BG1812"/>
  <c r="BF1812"/>
  <c r="T1812"/>
  <c r="R1812"/>
  <c r="P1812"/>
  <c r="BK1812"/>
  <c r="J1812"/>
  <c r="BE1812"/>
  <c r="BI1809"/>
  <c r="BH1809"/>
  <c r="BG1809"/>
  <c r="BF1809"/>
  <c r="T1809"/>
  <c r="R1809"/>
  <c r="P1809"/>
  <c r="BK1809"/>
  <c r="J1809"/>
  <c r="BE1809"/>
  <c r="BI1805"/>
  <c r="BH1805"/>
  <c r="BG1805"/>
  <c r="BF1805"/>
  <c r="T1805"/>
  <c r="R1805"/>
  <c r="P1805"/>
  <c r="BK1805"/>
  <c r="J1805"/>
  <c r="BE1805"/>
  <c r="BI1801"/>
  <c r="BH1801"/>
  <c r="BG1801"/>
  <c r="BF1801"/>
  <c r="T1801"/>
  <c r="R1801"/>
  <c r="P1801"/>
  <c r="BK1801"/>
  <c r="J1801"/>
  <c r="BE1801"/>
  <c r="BI1796"/>
  <c r="BH1796"/>
  <c r="BG1796"/>
  <c r="BF1796"/>
  <c r="T1796"/>
  <c r="R1796"/>
  <c r="P1796"/>
  <c r="BK1796"/>
  <c r="J1796"/>
  <c r="BE1796"/>
  <c r="BI1788"/>
  <c r="BH1788"/>
  <c r="BG1788"/>
  <c r="BF1788"/>
  <c r="T1788"/>
  <c r="T1787"/>
  <c r="R1788"/>
  <c r="R1787"/>
  <c r="P1788"/>
  <c r="P1787"/>
  <c r="BK1788"/>
  <c r="BK1787"/>
  <c r="J1787"/>
  <c r="J1788"/>
  <c r="BE1788"/>
  <c r="J112"/>
  <c r="BI1786"/>
  <c r="BH1786"/>
  <c r="BG1786"/>
  <c r="BF1786"/>
  <c r="T1786"/>
  <c r="R1786"/>
  <c r="P1786"/>
  <c r="BK1786"/>
  <c r="J1786"/>
  <c r="BE1786"/>
  <c r="BI1783"/>
  <c r="BH1783"/>
  <c r="BG1783"/>
  <c r="BF1783"/>
  <c r="T1783"/>
  <c r="R1783"/>
  <c r="P1783"/>
  <c r="BK1783"/>
  <c r="J1783"/>
  <c r="BE1783"/>
  <c r="BI1780"/>
  <c r="BH1780"/>
  <c r="BG1780"/>
  <c r="BF1780"/>
  <c r="T1780"/>
  <c r="R1780"/>
  <c r="P1780"/>
  <c r="BK1780"/>
  <c r="J1780"/>
  <c r="BE1780"/>
  <c r="BI1775"/>
  <c r="BH1775"/>
  <c r="BG1775"/>
  <c r="BF1775"/>
  <c r="T1775"/>
  <c r="R1775"/>
  <c r="P1775"/>
  <c r="BK1775"/>
  <c r="J1775"/>
  <c r="BE1775"/>
  <c r="BI1760"/>
  <c r="BH1760"/>
  <c r="BG1760"/>
  <c r="BF1760"/>
  <c r="T1760"/>
  <c r="R1760"/>
  <c r="P1760"/>
  <c r="BK1760"/>
  <c r="J1760"/>
  <c r="BE1760"/>
  <c r="BI1757"/>
  <c r="BH1757"/>
  <c r="BG1757"/>
  <c r="BF1757"/>
  <c r="T1757"/>
  <c r="R1757"/>
  <c r="P1757"/>
  <c r="BK1757"/>
  <c r="J1757"/>
  <c r="BE1757"/>
  <c r="BI1745"/>
  <c r="BH1745"/>
  <c r="BG1745"/>
  <c r="BF1745"/>
  <c r="T1745"/>
  <c r="R1745"/>
  <c r="P1745"/>
  <c r="BK1745"/>
  <c r="J1745"/>
  <c r="BE1745"/>
  <c r="BI1741"/>
  <c r="BH1741"/>
  <c r="BG1741"/>
  <c r="BF1741"/>
  <c r="T1741"/>
  <c r="R1741"/>
  <c r="P1741"/>
  <c r="BK1741"/>
  <c r="J1741"/>
  <c r="BE1741"/>
  <c r="BI1737"/>
  <c r="BH1737"/>
  <c r="BG1737"/>
  <c r="BF1737"/>
  <c r="T1737"/>
  <c r="R1737"/>
  <c r="P1737"/>
  <c r="BK1737"/>
  <c r="J1737"/>
  <c r="BE1737"/>
  <c r="BI1733"/>
  <c r="BH1733"/>
  <c r="BG1733"/>
  <c r="BF1733"/>
  <c r="T1733"/>
  <c r="R1733"/>
  <c r="P1733"/>
  <c r="BK1733"/>
  <c r="J1733"/>
  <c r="BE1733"/>
  <c r="BI1729"/>
  <c r="BH1729"/>
  <c r="BG1729"/>
  <c r="BF1729"/>
  <c r="T1729"/>
  <c r="R1729"/>
  <c r="P1729"/>
  <c r="BK1729"/>
  <c r="J1729"/>
  <c r="BE1729"/>
  <c r="BI1725"/>
  <c r="BH1725"/>
  <c r="BG1725"/>
  <c r="BF1725"/>
  <c r="T1725"/>
  <c r="R1725"/>
  <c r="P1725"/>
  <c r="BK1725"/>
  <c r="J1725"/>
  <c r="BE1725"/>
  <c r="BI1720"/>
  <c r="BH1720"/>
  <c r="BG1720"/>
  <c r="BF1720"/>
  <c r="T1720"/>
  <c r="R1720"/>
  <c r="P1720"/>
  <c r="BK1720"/>
  <c r="J1720"/>
  <c r="BE1720"/>
  <c r="BI1715"/>
  <c r="BH1715"/>
  <c r="BG1715"/>
  <c r="BF1715"/>
  <c r="T1715"/>
  <c r="R1715"/>
  <c r="P1715"/>
  <c r="BK1715"/>
  <c r="J1715"/>
  <c r="BE1715"/>
  <c r="BI1712"/>
  <c r="BH1712"/>
  <c r="BG1712"/>
  <c r="BF1712"/>
  <c r="T1712"/>
  <c r="R1712"/>
  <c r="P1712"/>
  <c r="BK1712"/>
  <c r="J1712"/>
  <c r="BE1712"/>
  <c r="BI1696"/>
  <c r="BH1696"/>
  <c r="BG1696"/>
  <c r="BF1696"/>
  <c r="T1696"/>
  <c r="R1696"/>
  <c r="P1696"/>
  <c r="BK1696"/>
  <c r="J1696"/>
  <c r="BE1696"/>
  <c r="BI1686"/>
  <c r="BH1686"/>
  <c r="BG1686"/>
  <c r="BF1686"/>
  <c r="T1686"/>
  <c r="R1686"/>
  <c r="P1686"/>
  <c r="BK1686"/>
  <c r="J1686"/>
  <c r="BE1686"/>
  <c r="BI1682"/>
  <c r="BH1682"/>
  <c r="BG1682"/>
  <c r="BF1682"/>
  <c r="T1682"/>
  <c r="R1682"/>
  <c r="P1682"/>
  <c r="BK1682"/>
  <c r="J1682"/>
  <c r="BE1682"/>
  <c r="BI1675"/>
  <c r="BH1675"/>
  <c r="BG1675"/>
  <c r="BF1675"/>
  <c r="T1675"/>
  <c r="R1675"/>
  <c r="P1675"/>
  <c r="BK1675"/>
  <c r="J1675"/>
  <c r="BE1675"/>
  <c r="BI1667"/>
  <c r="BH1667"/>
  <c r="BG1667"/>
  <c r="BF1667"/>
  <c r="T1667"/>
  <c r="T1666"/>
  <c r="R1667"/>
  <c r="R1666"/>
  <c r="P1667"/>
  <c r="P1666"/>
  <c r="BK1667"/>
  <c r="BK1666"/>
  <c r="J1666"/>
  <c r="J1667"/>
  <c r="BE1667"/>
  <c r="J111"/>
  <c r="BI1665"/>
  <c r="BH1665"/>
  <c r="BG1665"/>
  <c r="BF1665"/>
  <c r="T1665"/>
  <c r="R1665"/>
  <c r="P1665"/>
  <c r="BK1665"/>
  <c r="J1665"/>
  <c r="BE1665"/>
  <c r="BI1662"/>
  <c r="BH1662"/>
  <c r="BG1662"/>
  <c r="BF1662"/>
  <c r="T1662"/>
  <c r="R1662"/>
  <c r="P1662"/>
  <c r="BK1662"/>
  <c r="J1662"/>
  <c r="BE1662"/>
  <c r="BI1657"/>
  <c r="BH1657"/>
  <c r="BG1657"/>
  <c r="BF1657"/>
  <c r="T1657"/>
  <c r="R1657"/>
  <c r="P1657"/>
  <c r="BK1657"/>
  <c r="J1657"/>
  <c r="BE1657"/>
  <c r="BI1652"/>
  <c r="BH1652"/>
  <c r="BG1652"/>
  <c r="BF1652"/>
  <c r="T1652"/>
  <c r="R1652"/>
  <c r="P1652"/>
  <c r="BK1652"/>
  <c r="J1652"/>
  <c r="BE1652"/>
  <c r="BI1647"/>
  <c r="BH1647"/>
  <c r="BG1647"/>
  <c r="BF1647"/>
  <c r="T1647"/>
  <c r="R1647"/>
  <c r="P1647"/>
  <c r="BK1647"/>
  <c r="J1647"/>
  <c r="BE1647"/>
  <c r="BI1644"/>
  <c r="BH1644"/>
  <c r="BG1644"/>
  <c r="BF1644"/>
  <c r="T1644"/>
  <c r="R1644"/>
  <c r="P1644"/>
  <c r="BK1644"/>
  <c r="J1644"/>
  <c r="BE1644"/>
  <c r="BI1639"/>
  <c r="BH1639"/>
  <c r="BG1639"/>
  <c r="BF1639"/>
  <c r="T1639"/>
  <c r="R1639"/>
  <c r="P1639"/>
  <c r="BK1639"/>
  <c r="J1639"/>
  <c r="BE1639"/>
  <c r="BI1635"/>
  <c r="BH1635"/>
  <c r="BG1635"/>
  <c r="BF1635"/>
  <c r="T1635"/>
  <c r="R1635"/>
  <c r="P1635"/>
  <c r="BK1635"/>
  <c r="J1635"/>
  <c r="BE1635"/>
  <c r="BI1634"/>
  <c r="BH1634"/>
  <c r="BG1634"/>
  <c r="BF1634"/>
  <c r="T1634"/>
  <c r="R1634"/>
  <c r="P1634"/>
  <c r="BK1634"/>
  <c r="J1634"/>
  <c r="BE1634"/>
  <c r="BI1631"/>
  <c r="BH1631"/>
  <c r="BG1631"/>
  <c r="BF1631"/>
  <c r="T1631"/>
  <c r="R1631"/>
  <c r="P1631"/>
  <c r="BK1631"/>
  <c r="J1631"/>
  <c r="BE1631"/>
  <c r="BI1628"/>
  <c r="BH1628"/>
  <c r="BG1628"/>
  <c r="BF1628"/>
  <c r="T1628"/>
  <c r="R1628"/>
  <c r="P1628"/>
  <c r="BK1628"/>
  <c r="J1628"/>
  <c r="BE1628"/>
  <c r="BI1625"/>
  <c r="BH1625"/>
  <c r="BG1625"/>
  <c r="BF1625"/>
  <c r="T1625"/>
  <c r="R1625"/>
  <c r="P1625"/>
  <c r="BK1625"/>
  <c r="J1625"/>
  <c r="BE1625"/>
  <c r="BI1622"/>
  <c r="BH1622"/>
  <c r="BG1622"/>
  <c r="BF1622"/>
  <c r="T1622"/>
  <c r="R1622"/>
  <c r="P1622"/>
  <c r="BK1622"/>
  <c r="J1622"/>
  <c r="BE1622"/>
  <c r="BI1618"/>
  <c r="BH1618"/>
  <c r="BG1618"/>
  <c r="BF1618"/>
  <c r="T1618"/>
  <c r="R1618"/>
  <c r="P1618"/>
  <c r="BK1618"/>
  <c r="J1618"/>
  <c r="BE1618"/>
  <c r="BI1615"/>
  <c r="BH1615"/>
  <c r="BG1615"/>
  <c r="BF1615"/>
  <c r="T1615"/>
  <c r="R1615"/>
  <c r="P1615"/>
  <c r="BK1615"/>
  <c r="J1615"/>
  <c r="BE1615"/>
  <c r="BI1608"/>
  <c r="BH1608"/>
  <c r="BG1608"/>
  <c r="BF1608"/>
  <c r="T1608"/>
  <c r="R1608"/>
  <c r="P1608"/>
  <c r="BK1608"/>
  <c r="J1608"/>
  <c r="BE1608"/>
  <c r="BI1605"/>
  <c r="BH1605"/>
  <c r="BG1605"/>
  <c r="BF1605"/>
  <c r="T1605"/>
  <c r="R1605"/>
  <c r="P1605"/>
  <c r="BK1605"/>
  <c r="J1605"/>
  <c r="BE1605"/>
  <c r="BI1598"/>
  <c r="BH1598"/>
  <c r="BG1598"/>
  <c r="BF1598"/>
  <c r="T1598"/>
  <c r="R1598"/>
  <c r="P1598"/>
  <c r="BK1598"/>
  <c r="J1598"/>
  <c r="BE1598"/>
  <c r="BI1593"/>
  <c r="BH1593"/>
  <c r="BG1593"/>
  <c r="BF1593"/>
  <c r="T1593"/>
  <c r="R1593"/>
  <c r="P1593"/>
  <c r="BK1593"/>
  <c r="J1593"/>
  <c r="BE1593"/>
  <c r="BI1589"/>
  <c r="BH1589"/>
  <c r="BG1589"/>
  <c r="BF1589"/>
  <c r="T1589"/>
  <c r="R1589"/>
  <c r="P1589"/>
  <c r="BK1589"/>
  <c r="J1589"/>
  <c r="BE1589"/>
  <c r="BI1583"/>
  <c r="BH1583"/>
  <c r="BG1583"/>
  <c r="BF1583"/>
  <c r="T1583"/>
  <c r="R1583"/>
  <c r="P1583"/>
  <c r="BK1583"/>
  <c r="J1583"/>
  <c r="BE1583"/>
  <c r="BI1579"/>
  <c r="BH1579"/>
  <c r="BG1579"/>
  <c r="BF1579"/>
  <c r="T1579"/>
  <c r="R1579"/>
  <c r="P1579"/>
  <c r="BK1579"/>
  <c r="J1579"/>
  <c r="BE1579"/>
  <c r="BI1574"/>
  <c r="BH1574"/>
  <c r="BG1574"/>
  <c r="BF1574"/>
  <c r="T1574"/>
  <c r="R1574"/>
  <c r="P1574"/>
  <c r="BK1574"/>
  <c r="J1574"/>
  <c r="BE1574"/>
  <c r="BI1570"/>
  <c r="BH1570"/>
  <c r="BG1570"/>
  <c r="BF1570"/>
  <c r="T1570"/>
  <c r="R1570"/>
  <c r="P1570"/>
  <c r="BK1570"/>
  <c r="J1570"/>
  <c r="BE1570"/>
  <c r="BI1566"/>
  <c r="BH1566"/>
  <c r="BG1566"/>
  <c r="BF1566"/>
  <c r="T1566"/>
  <c r="R1566"/>
  <c r="P1566"/>
  <c r="BK1566"/>
  <c r="J1566"/>
  <c r="BE1566"/>
  <c r="BI1563"/>
  <c r="BH1563"/>
  <c r="BG1563"/>
  <c r="BF1563"/>
  <c r="T1563"/>
  <c r="R1563"/>
  <c r="P1563"/>
  <c r="BK1563"/>
  <c r="J1563"/>
  <c r="BE1563"/>
  <c r="BI1559"/>
  <c r="BH1559"/>
  <c r="BG1559"/>
  <c r="BF1559"/>
  <c r="T1559"/>
  <c r="R1559"/>
  <c r="P1559"/>
  <c r="BK1559"/>
  <c r="J1559"/>
  <c r="BE1559"/>
  <c r="BI1546"/>
  <c r="BH1546"/>
  <c r="BG1546"/>
  <c r="BF1546"/>
  <c r="T1546"/>
  <c r="R1546"/>
  <c r="P1546"/>
  <c r="BK1546"/>
  <c r="J1546"/>
  <c r="BE1546"/>
  <c r="BI1533"/>
  <c r="BH1533"/>
  <c r="BG1533"/>
  <c r="BF1533"/>
  <c r="T1533"/>
  <c r="T1532"/>
  <c r="R1533"/>
  <c r="R1532"/>
  <c r="P1533"/>
  <c r="P1532"/>
  <c r="BK1533"/>
  <c r="BK1532"/>
  <c r="J1532"/>
  <c r="J1533"/>
  <c r="BE1533"/>
  <c r="J110"/>
  <c r="BI1531"/>
  <c r="BH1531"/>
  <c r="BG1531"/>
  <c r="BF1531"/>
  <c r="T1531"/>
  <c r="R1531"/>
  <c r="P1531"/>
  <c r="BK1531"/>
  <c r="J1531"/>
  <c r="BE1531"/>
  <c r="BI1526"/>
  <c r="BH1526"/>
  <c r="BG1526"/>
  <c r="BF1526"/>
  <c r="T1526"/>
  <c r="R1526"/>
  <c r="P1526"/>
  <c r="BK1526"/>
  <c r="J1526"/>
  <c r="BE1526"/>
  <c r="BI1522"/>
  <c r="BH1522"/>
  <c r="BG1522"/>
  <c r="BF1522"/>
  <c r="T1522"/>
  <c r="R1522"/>
  <c r="P1522"/>
  <c r="BK1522"/>
  <c r="J1522"/>
  <c r="BE1522"/>
  <c r="BI1518"/>
  <c r="BH1518"/>
  <c r="BG1518"/>
  <c r="BF1518"/>
  <c r="T1518"/>
  <c r="R1518"/>
  <c r="P1518"/>
  <c r="BK1518"/>
  <c r="J1518"/>
  <c r="BE1518"/>
  <c r="BI1515"/>
  <c r="BH1515"/>
  <c r="BG1515"/>
  <c r="BF1515"/>
  <c r="T1515"/>
  <c r="R1515"/>
  <c r="P1515"/>
  <c r="BK1515"/>
  <c r="J1515"/>
  <c r="BE1515"/>
  <c r="BI1512"/>
  <c r="BH1512"/>
  <c r="BG1512"/>
  <c r="BF1512"/>
  <c r="T1512"/>
  <c r="R1512"/>
  <c r="P1512"/>
  <c r="BK1512"/>
  <c r="J1512"/>
  <c r="BE1512"/>
  <c r="BI1496"/>
  <c r="BH1496"/>
  <c r="BG1496"/>
  <c r="BF1496"/>
  <c r="T1496"/>
  <c r="R1496"/>
  <c r="P1496"/>
  <c r="BK1496"/>
  <c r="J1496"/>
  <c r="BE1496"/>
  <c r="BI1493"/>
  <c r="BH1493"/>
  <c r="BG1493"/>
  <c r="BF1493"/>
  <c r="T1493"/>
  <c r="R1493"/>
  <c r="P1493"/>
  <c r="BK1493"/>
  <c r="J1493"/>
  <c r="BE1493"/>
  <c r="BI1479"/>
  <c r="BH1479"/>
  <c r="BG1479"/>
  <c r="BF1479"/>
  <c r="T1479"/>
  <c r="R1479"/>
  <c r="P1479"/>
  <c r="BK1479"/>
  <c r="J1479"/>
  <c r="BE1479"/>
  <c r="BI1469"/>
  <c r="BH1469"/>
  <c r="BG1469"/>
  <c r="BF1469"/>
  <c r="T1469"/>
  <c r="R1469"/>
  <c r="P1469"/>
  <c r="BK1469"/>
  <c r="J1469"/>
  <c r="BE1469"/>
  <c r="BI1466"/>
  <c r="BH1466"/>
  <c r="BG1466"/>
  <c r="BF1466"/>
  <c r="T1466"/>
  <c r="R1466"/>
  <c r="P1466"/>
  <c r="BK1466"/>
  <c r="J1466"/>
  <c r="BE1466"/>
  <c r="BI1453"/>
  <c r="BH1453"/>
  <c r="BG1453"/>
  <c r="BF1453"/>
  <c r="T1453"/>
  <c r="R1453"/>
  <c r="P1453"/>
  <c r="BK1453"/>
  <c r="J1453"/>
  <c r="BE1453"/>
  <c r="BI1450"/>
  <c r="BH1450"/>
  <c r="BG1450"/>
  <c r="BF1450"/>
  <c r="T1450"/>
  <c r="R1450"/>
  <c r="P1450"/>
  <c r="BK1450"/>
  <c r="J1450"/>
  <c r="BE1450"/>
  <c r="BI1437"/>
  <c r="BH1437"/>
  <c r="BG1437"/>
  <c r="BF1437"/>
  <c r="T1437"/>
  <c r="T1436"/>
  <c r="T1435"/>
  <c r="R1437"/>
  <c r="R1436"/>
  <c r="R1435"/>
  <c r="P1437"/>
  <c r="P1436"/>
  <c r="P1435"/>
  <c r="BK1437"/>
  <c r="BK1436"/>
  <c r="J1436"/>
  <c r="BK1435"/>
  <c r="J1435"/>
  <c r="J1437"/>
  <c r="BE1437"/>
  <c r="J109"/>
  <c r="J108"/>
  <c r="BI1434"/>
  <c r="BH1434"/>
  <c r="BG1434"/>
  <c r="BF1434"/>
  <c r="T1434"/>
  <c r="T1433"/>
  <c r="R1434"/>
  <c r="R1433"/>
  <c r="P1434"/>
  <c r="P1433"/>
  <c r="BK1434"/>
  <c r="BK1433"/>
  <c r="J1433"/>
  <c r="J1434"/>
  <c r="BE1434"/>
  <c r="J107"/>
  <c r="BI1432"/>
  <c r="BH1432"/>
  <c r="BG1432"/>
  <c r="BF1432"/>
  <c r="T1432"/>
  <c r="R1432"/>
  <c r="P1432"/>
  <c r="BK1432"/>
  <c r="J1432"/>
  <c r="BE1432"/>
  <c r="BI1431"/>
  <c r="BH1431"/>
  <c r="BG1431"/>
  <c r="BF1431"/>
  <c r="T1431"/>
  <c r="R1431"/>
  <c r="P1431"/>
  <c r="BK1431"/>
  <c r="J1431"/>
  <c r="BE1431"/>
  <c r="BI1430"/>
  <c r="BH1430"/>
  <c r="BG1430"/>
  <c r="BF1430"/>
  <c r="T1430"/>
  <c r="R1430"/>
  <c r="P1430"/>
  <c r="BK1430"/>
  <c r="J1430"/>
  <c r="BE1430"/>
  <c r="BI1429"/>
  <c r="BH1429"/>
  <c r="BG1429"/>
  <c r="BF1429"/>
  <c r="T1429"/>
  <c r="R1429"/>
  <c r="P1429"/>
  <c r="BK1429"/>
  <c r="J1429"/>
  <c r="BE1429"/>
  <c r="BI1428"/>
  <c r="BH1428"/>
  <c r="BG1428"/>
  <c r="BF1428"/>
  <c r="T1428"/>
  <c r="R1428"/>
  <c r="P1428"/>
  <c r="BK1428"/>
  <c r="J1428"/>
  <c r="BE1428"/>
  <c r="BI1427"/>
  <c r="BH1427"/>
  <c r="BG1427"/>
  <c r="BF1427"/>
  <c r="T1427"/>
  <c r="R1427"/>
  <c r="P1427"/>
  <c r="BK1427"/>
  <c r="J1427"/>
  <c r="BE1427"/>
  <c r="BI1426"/>
  <c r="BH1426"/>
  <c r="BG1426"/>
  <c r="BF1426"/>
  <c r="T1426"/>
  <c r="R1426"/>
  <c r="P1426"/>
  <c r="BK1426"/>
  <c r="J1426"/>
  <c r="BE1426"/>
  <c r="BI1425"/>
  <c r="BH1425"/>
  <c r="BG1425"/>
  <c r="BF1425"/>
  <c r="T1425"/>
  <c r="R1425"/>
  <c r="P1425"/>
  <c r="BK1425"/>
  <c r="J1425"/>
  <c r="BE1425"/>
  <c r="BI1424"/>
  <c r="BH1424"/>
  <c r="BG1424"/>
  <c r="BF1424"/>
  <c r="T1424"/>
  <c r="R1424"/>
  <c r="P1424"/>
  <c r="BK1424"/>
  <c r="J1424"/>
  <c r="BE1424"/>
  <c r="BI1423"/>
  <c r="BH1423"/>
  <c r="BG1423"/>
  <c r="BF1423"/>
  <c r="T1423"/>
  <c r="T1422"/>
  <c r="R1423"/>
  <c r="R1422"/>
  <c r="P1423"/>
  <c r="P1422"/>
  <c r="BK1423"/>
  <c r="BK1422"/>
  <c r="J1422"/>
  <c r="J1423"/>
  <c r="BE1423"/>
  <c r="J106"/>
  <c r="J105"/>
  <c r="BI1420"/>
  <c r="BH1420"/>
  <c r="BG1420"/>
  <c r="BF1420"/>
  <c r="T1420"/>
  <c r="R1420"/>
  <c r="P1420"/>
  <c r="BK1420"/>
  <c r="J1420"/>
  <c r="BE1420"/>
  <c r="BI1417"/>
  <c r="BH1417"/>
  <c r="BG1417"/>
  <c r="BF1417"/>
  <c r="T1417"/>
  <c r="R1417"/>
  <c r="P1417"/>
  <c r="BK1417"/>
  <c r="J1417"/>
  <c r="BE1417"/>
  <c r="BI1414"/>
  <c r="BH1414"/>
  <c r="BG1414"/>
  <c r="BF1414"/>
  <c r="T1414"/>
  <c r="R1414"/>
  <c r="P1414"/>
  <c r="BK1414"/>
  <c r="J1414"/>
  <c r="BE1414"/>
  <c r="BI1413"/>
  <c r="BH1413"/>
  <c r="BG1413"/>
  <c r="BF1413"/>
  <c r="T1413"/>
  <c r="R1413"/>
  <c r="P1413"/>
  <c r="BK1413"/>
  <c r="J1413"/>
  <c r="BE1413"/>
  <c r="BI1410"/>
  <c r="BH1410"/>
  <c r="BG1410"/>
  <c r="BF1410"/>
  <c r="T1410"/>
  <c r="R1410"/>
  <c r="P1410"/>
  <c r="BK1410"/>
  <c r="J1410"/>
  <c r="BE1410"/>
  <c r="BI1393"/>
  <c r="BH1393"/>
  <c r="BG1393"/>
  <c r="BF1393"/>
  <c r="T1393"/>
  <c r="R1393"/>
  <c r="P1393"/>
  <c r="BK1393"/>
  <c r="J1393"/>
  <c r="BE1393"/>
  <c r="BI1392"/>
  <c r="BH1392"/>
  <c r="BG1392"/>
  <c r="BF1392"/>
  <c r="T1392"/>
  <c r="R1392"/>
  <c r="P1392"/>
  <c r="BK1392"/>
  <c r="J1392"/>
  <c r="BE1392"/>
  <c r="BI1389"/>
  <c r="BH1389"/>
  <c r="BG1389"/>
  <c r="BF1389"/>
  <c r="T1389"/>
  <c r="R1389"/>
  <c r="P1389"/>
  <c r="BK1389"/>
  <c r="J1389"/>
  <c r="BE1389"/>
  <c r="BI1372"/>
  <c r="BH1372"/>
  <c r="BG1372"/>
  <c r="BF1372"/>
  <c r="T1372"/>
  <c r="T1371"/>
  <c r="R1372"/>
  <c r="R1371"/>
  <c r="P1372"/>
  <c r="P1371"/>
  <c r="BK1372"/>
  <c r="BK1371"/>
  <c r="J1371"/>
  <c r="J1372"/>
  <c r="BE1372"/>
  <c r="J104"/>
  <c r="BI1366"/>
  <c r="BH1366"/>
  <c r="BG1366"/>
  <c r="BF1366"/>
  <c r="T1366"/>
  <c r="R1366"/>
  <c r="P1366"/>
  <c r="BK1366"/>
  <c r="J1366"/>
  <c r="BE1366"/>
  <c r="BI1361"/>
  <c r="BH1361"/>
  <c r="BG1361"/>
  <c r="BF1361"/>
  <c r="T1361"/>
  <c r="R1361"/>
  <c r="P1361"/>
  <c r="BK1361"/>
  <c r="J1361"/>
  <c r="BE1361"/>
  <c r="BI1356"/>
  <c r="BH1356"/>
  <c r="BG1356"/>
  <c r="BF1356"/>
  <c r="T1356"/>
  <c r="R1356"/>
  <c r="P1356"/>
  <c r="BK1356"/>
  <c r="J1356"/>
  <c r="BE1356"/>
  <c r="BI1352"/>
  <c r="BH1352"/>
  <c r="BG1352"/>
  <c r="BF1352"/>
  <c r="T1352"/>
  <c r="R1352"/>
  <c r="P1352"/>
  <c r="BK1352"/>
  <c r="J1352"/>
  <c r="BE1352"/>
  <c r="BI1303"/>
  <c r="BH1303"/>
  <c r="BG1303"/>
  <c r="BF1303"/>
  <c r="T1303"/>
  <c r="R1303"/>
  <c r="P1303"/>
  <c r="BK1303"/>
  <c r="J1303"/>
  <c r="BE1303"/>
  <c r="BI1273"/>
  <c r="BH1273"/>
  <c r="BG1273"/>
  <c r="BF1273"/>
  <c r="T1273"/>
  <c r="R1273"/>
  <c r="P1273"/>
  <c r="BK1273"/>
  <c r="J1273"/>
  <c r="BE1273"/>
  <c r="BI1268"/>
  <c r="BH1268"/>
  <c r="BG1268"/>
  <c r="BF1268"/>
  <c r="T1268"/>
  <c r="R1268"/>
  <c r="P1268"/>
  <c r="BK1268"/>
  <c r="J1268"/>
  <c r="BE1268"/>
  <c r="BI1263"/>
  <c r="BH1263"/>
  <c r="BG1263"/>
  <c r="BF1263"/>
  <c r="T1263"/>
  <c r="R1263"/>
  <c r="P1263"/>
  <c r="BK1263"/>
  <c r="J1263"/>
  <c r="BE1263"/>
  <c r="BI1258"/>
  <c r="BH1258"/>
  <c r="BG1258"/>
  <c r="BF1258"/>
  <c r="T1258"/>
  <c r="R1258"/>
  <c r="P1258"/>
  <c r="BK1258"/>
  <c r="J1258"/>
  <c r="BE1258"/>
  <c r="BI1255"/>
  <c r="BH1255"/>
  <c r="BG1255"/>
  <c r="BF1255"/>
  <c r="T1255"/>
  <c r="R1255"/>
  <c r="P1255"/>
  <c r="BK1255"/>
  <c r="J1255"/>
  <c r="BE1255"/>
  <c r="BI1248"/>
  <c r="BH1248"/>
  <c r="BG1248"/>
  <c r="BF1248"/>
  <c r="T1248"/>
  <c r="R1248"/>
  <c r="P1248"/>
  <c r="BK1248"/>
  <c r="J1248"/>
  <c r="BE1248"/>
  <c r="BI1241"/>
  <c r="BH1241"/>
  <c r="BG1241"/>
  <c r="BF1241"/>
  <c r="T1241"/>
  <c r="R1241"/>
  <c r="P1241"/>
  <c r="BK1241"/>
  <c r="J1241"/>
  <c r="BE1241"/>
  <c r="BI1237"/>
  <c r="BH1237"/>
  <c r="BG1237"/>
  <c r="BF1237"/>
  <c r="T1237"/>
  <c r="R1237"/>
  <c r="P1237"/>
  <c r="BK1237"/>
  <c r="J1237"/>
  <c r="BE1237"/>
  <c r="BI1233"/>
  <c r="BH1233"/>
  <c r="BG1233"/>
  <c r="BF1233"/>
  <c r="T1233"/>
  <c r="R1233"/>
  <c r="P1233"/>
  <c r="BK1233"/>
  <c r="J1233"/>
  <c r="BE1233"/>
  <c r="BI1222"/>
  <c r="BH1222"/>
  <c r="BG1222"/>
  <c r="BF1222"/>
  <c r="T1222"/>
  <c r="R1222"/>
  <c r="P1222"/>
  <c r="BK1222"/>
  <c r="J1222"/>
  <c r="BE1222"/>
  <c r="BI1216"/>
  <c r="BH1216"/>
  <c r="BG1216"/>
  <c r="BF1216"/>
  <c r="T1216"/>
  <c r="R1216"/>
  <c r="P1216"/>
  <c r="BK1216"/>
  <c r="J1216"/>
  <c r="BE1216"/>
  <c r="BI1211"/>
  <c r="BH1211"/>
  <c r="BG1211"/>
  <c r="BF1211"/>
  <c r="T1211"/>
  <c r="R1211"/>
  <c r="P1211"/>
  <c r="BK1211"/>
  <c r="J1211"/>
  <c r="BE1211"/>
  <c r="BI1207"/>
  <c r="BH1207"/>
  <c r="BG1207"/>
  <c r="BF1207"/>
  <c r="T1207"/>
  <c r="R1207"/>
  <c r="P1207"/>
  <c r="BK1207"/>
  <c r="J1207"/>
  <c r="BE1207"/>
  <c r="BI1203"/>
  <c r="BH1203"/>
  <c r="BG1203"/>
  <c r="BF1203"/>
  <c r="T1203"/>
  <c r="R1203"/>
  <c r="P1203"/>
  <c r="BK1203"/>
  <c r="J1203"/>
  <c r="BE1203"/>
  <c r="BI1193"/>
  <c r="BH1193"/>
  <c r="BG1193"/>
  <c r="BF1193"/>
  <c r="T1193"/>
  <c r="R1193"/>
  <c r="P1193"/>
  <c r="BK1193"/>
  <c r="J1193"/>
  <c r="BE1193"/>
  <c r="BI1183"/>
  <c r="BH1183"/>
  <c r="BG1183"/>
  <c r="BF1183"/>
  <c r="T1183"/>
  <c r="R1183"/>
  <c r="P1183"/>
  <c r="BK1183"/>
  <c r="J1183"/>
  <c r="BE1183"/>
  <c r="BI1173"/>
  <c r="BH1173"/>
  <c r="BG1173"/>
  <c r="BF1173"/>
  <c r="T1173"/>
  <c r="R1173"/>
  <c r="P1173"/>
  <c r="BK1173"/>
  <c r="J1173"/>
  <c r="BE1173"/>
  <c r="BI1156"/>
  <c r="BH1156"/>
  <c r="BG1156"/>
  <c r="BF1156"/>
  <c r="T1156"/>
  <c r="R1156"/>
  <c r="P1156"/>
  <c r="BK1156"/>
  <c r="J1156"/>
  <c r="BE1156"/>
  <c r="BI1139"/>
  <c r="BH1139"/>
  <c r="BG1139"/>
  <c r="BF1139"/>
  <c r="T1139"/>
  <c r="R1139"/>
  <c r="P1139"/>
  <c r="BK1139"/>
  <c r="J1139"/>
  <c r="BE1139"/>
  <c r="BI1136"/>
  <c r="BH1136"/>
  <c r="BG1136"/>
  <c r="BF1136"/>
  <c r="T1136"/>
  <c r="R1136"/>
  <c r="P1136"/>
  <c r="BK1136"/>
  <c r="J1136"/>
  <c r="BE1136"/>
  <c r="BI1131"/>
  <c r="BH1131"/>
  <c r="BG1131"/>
  <c r="BF1131"/>
  <c r="T1131"/>
  <c r="R1131"/>
  <c r="P1131"/>
  <c r="BK1131"/>
  <c r="J1131"/>
  <c r="BE1131"/>
  <c r="BI1122"/>
  <c r="BH1122"/>
  <c r="BG1122"/>
  <c r="BF1122"/>
  <c r="T1122"/>
  <c r="R1122"/>
  <c r="P1122"/>
  <c r="BK1122"/>
  <c r="J1122"/>
  <c r="BE1122"/>
  <c r="BI1116"/>
  <c r="BH1116"/>
  <c r="BG1116"/>
  <c r="BF1116"/>
  <c r="T1116"/>
  <c r="R1116"/>
  <c r="P1116"/>
  <c r="BK1116"/>
  <c r="J1116"/>
  <c r="BE1116"/>
  <c r="BI1110"/>
  <c r="BH1110"/>
  <c r="BG1110"/>
  <c r="BF1110"/>
  <c r="T1110"/>
  <c r="R1110"/>
  <c r="P1110"/>
  <c r="BK1110"/>
  <c r="J1110"/>
  <c r="BE1110"/>
  <c r="BI1104"/>
  <c r="BH1104"/>
  <c r="BG1104"/>
  <c r="BF1104"/>
  <c r="T1104"/>
  <c r="R1104"/>
  <c r="P1104"/>
  <c r="BK1104"/>
  <c r="J1104"/>
  <c r="BE1104"/>
  <c r="BI1097"/>
  <c r="BH1097"/>
  <c r="BG1097"/>
  <c r="BF1097"/>
  <c r="T1097"/>
  <c r="R1097"/>
  <c r="P1097"/>
  <c r="BK1097"/>
  <c r="J1097"/>
  <c r="BE1097"/>
  <c r="BI1094"/>
  <c r="BH1094"/>
  <c r="BG1094"/>
  <c r="BF1094"/>
  <c r="T1094"/>
  <c r="R1094"/>
  <c r="P1094"/>
  <c r="BK1094"/>
  <c r="J1094"/>
  <c r="BE1094"/>
  <c r="BI1091"/>
  <c r="BH1091"/>
  <c r="BG1091"/>
  <c r="BF1091"/>
  <c r="T1091"/>
  <c r="R1091"/>
  <c r="P1091"/>
  <c r="BK1091"/>
  <c r="J1091"/>
  <c r="BE1091"/>
  <c r="BI1088"/>
  <c r="BH1088"/>
  <c r="BG1088"/>
  <c r="BF1088"/>
  <c r="T1088"/>
  <c r="R1088"/>
  <c r="P1088"/>
  <c r="BK1088"/>
  <c r="J1088"/>
  <c r="BE1088"/>
  <c r="BI1085"/>
  <c r="BH1085"/>
  <c r="BG1085"/>
  <c r="BF1085"/>
  <c r="T1085"/>
  <c r="R1085"/>
  <c r="P1085"/>
  <c r="BK1085"/>
  <c r="J1085"/>
  <c r="BE1085"/>
  <c r="BI1082"/>
  <c r="BH1082"/>
  <c r="BG1082"/>
  <c r="BF1082"/>
  <c r="T1082"/>
  <c r="R1082"/>
  <c r="P1082"/>
  <c r="BK1082"/>
  <c r="J1082"/>
  <c r="BE1082"/>
  <c r="BI1079"/>
  <c r="BH1079"/>
  <c r="BG1079"/>
  <c r="BF1079"/>
  <c r="T1079"/>
  <c r="T1078"/>
  <c r="R1079"/>
  <c r="R1078"/>
  <c r="P1079"/>
  <c r="P1078"/>
  <c r="BK1079"/>
  <c r="BK1078"/>
  <c r="J1078"/>
  <c r="J1079"/>
  <c r="BE1079"/>
  <c r="J103"/>
  <c r="BI1068"/>
  <c r="BH1068"/>
  <c r="BG1068"/>
  <c r="BF1068"/>
  <c r="T1068"/>
  <c r="R1068"/>
  <c r="P1068"/>
  <c r="BK1068"/>
  <c r="J1068"/>
  <c r="BE1068"/>
  <c r="BI1058"/>
  <c r="BH1058"/>
  <c r="BG1058"/>
  <c r="BF1058"/>
  <c r="T1058"/>
  <c r="R1058"/>
  <c r="P1058"/>
  <c r="BK1058"/>
  <c r="J1058"/>
  <c r="BE1058"/>
  <c r="BI1048"/>
  <c r="BH1048"/>
  <c r="BG1048"/>
  <c r="BF1048"/>
  <c r="T1048"/>
  <c r="R1048"/>
  <c r="P1048"/>
  <c r="BK1048"/>
  <c r="J1048"/>
  <c r="BE1048"/>
  <c r="BI1030"/>
  <c r="BH1030"/>
  <c r="BG1030"/>
  <c r="BF1030"/>
  <c r="T1030"/>
  <c r="R1030"/>
  <c r="P1030"/>
  <c r="BK1030"/>
  <c r="J1030"/>
  <c r="BE1030"/>
  <c r="BI1015"/>
  <c r="BH1015"/>
  <c r="BG1015"/>
  <c r="BF1015"/>
  <c r="T1015"/>
  <c r="R1015"/>
  <c r="P1015"/>
  <c r="BK1015"/>
  <c r="J1015"/>
  <c r="BE1015"/>
  <c r="BI1004"/>
  <c r="BH1004"/>
  <c r="BG1004"/>
  <c r="BF1004"/>
  <c r="T1004"/>
  <c r="R1004"/>
  <c r="P1004"/>
  <c r="BK1004"/>
  <c r="J1004"/>
  <c r="BE1004"/>
  <c r="BI993"/>
  <c r="BH993"/>
  <c r="BG993"/>
  <c r="BF993"/>
  <c r="T993"/>
  <c r="R993"/>
  <c r="P993"/>
  <c r="BK993"/>
  <c r="J993"/>
  <c r="BE993"/>
  <c r="BI988"/>
  <c r="BH988"/>
  <c r="BG988"/>
  <c r="BF988"/>
  <c r="T988"/>
  <c r="R988"/>
  <c r="P988"/>
  <c r="BK988"/>
  <c r="J988"/>
  <c r="BE988"/>
  <c r="BI983"/>
  <c r="BH983"/>
  <c r="BG983"/>
  <c r="BF983"/>
  <c r="T983"/>
  <c r="R983"/>
  <c r="P983"/>
  <c r="BK983"/>
  <c r="J983"/>
  <c r="BE983"/>
  <c r="BI970"/>
  <c r="BH970"/>
  <c r="BG970"/>
  <c r="BF970"/>
  <c r="T970"/>
  <c r="R970"/>
  <c r="P970"/>
  <c r="BK970"/>
  <c r="J970"/>
  <c r="BE970"/>
  <c r="BI960"/>
  <c r="BH960"/>
  <c r="BG960"/>
  <c r="BF960"/>
  <c r="T960"/>
  <c r="R960"/>
  <c r="P960"/>
  <c r="BK960"/>
  <c r="J960"/>
  <c r="BE960"/>
  <c r="BI950"/>
  <c r="BH950"/>
  <c r="BG950"/>
  <c r="BF950"/>
  <c r="T950"/>
  <c r="R950"/>
  <c r="P950"/>
  <c r="BK950"/>
  <c r="J950"/>
  <c r="BE950"/>
  <c r="BI940"/>
  <c r="BH940"/>
  <c r="BG940"/>
  <c r="BF940"/>
  <c r="T940"/>
  <c r="R940"/>
  <c r="P940"/>
  <c r="BK940"/>
  <c r="J940"/>
  <c r="BE940"/>
  <c r="BI927"/>
  <c r="BH927"/>
  <c r="BG927"/>
  <c r="BF927"/>
  <c r="T927"/>
  <c r="R927"/>
  <c r="P927"/>
  <c r="BK927"/>
  <c r="J927"/>
  <c r="BE927"/>
  <c r="BI904"/>
  <c r="BH904"/>
  <c r="BG904"/>
  <c r="BF904"/>
  <c r="T904"/>
  <c r="R904"/>
  <c r="P904"/>
  <c r="BK904"/>
  <c r="J904"/>
  <c r="BE904"/>
  <c r="BI835"/>
  <c r="BH835"/>
  <c r="BG835"/>
  <c r="BF835"/>
  <c r="T835"/>
  <c r="R835"/>
  <c r="P835"/>
  <c r="BK835"/>
  <c r="J835"/>
  <c r="BE835"/>
  <c r="BI810"/>
  <c r="BH810"/>
  <c r="BG810"/>
  <c r="BF810"/>
  <c r="T810"/>
  <c r="R810"/>
  <c r="P810"/>
  <c r="BK810"/>
  <c r="J810"/>
  <c r="BE810"/>
  <c r="BI807"/>
  <c r="BH807"/>
  <c r="BG807"/>
  <c r="BF807"/>
  <c r="T807"/>
  <c r="R807"/>
  <c r="P807"/>
  <c r="BK807"/>
  <c r="J807"/>
  <c r="BE807"/>
  <c r="BI804"/>
  <c r="BH804"/>
  <c r="BG804"/>
  <c r="BF804"/>
  <c r="T804"/>
  <c r="R804"/>
  <c r="P804"/>
  <c r="BK804"/>
  <c r="J804"/>
  <c r="BE804"/>
  <c r="BI801"/>
  <c r="BH801"/>
  <c r="BG801"/>
  <c r="BF801"/>
  <c r="T801"/>
  <c r="R801"/>
  <c r="P801"/>
  <c r="BK801"/>
  <c r="J801"/>
  <c r="BE801"/>
  <c r="BI723"/>
  <c r="BH723"/>
  <c r="BG723"/>
  <c r="BF723"/>
  <c r="T723"/>
  <c r="R723"/>
  <c r="P723"/>
  <c r="BK723"/>
  <c r="J723"/>
  <c r="BE723"/>
  <c r="BI720"/>
  <c r="BH720"/>
  <c r="BG720"/>
  <c r="BF720"/>
  <c r="T720"/>
  <c r="R720"/>
  <c r="P720"/>
  <c r="BK720"/>
  <c r="J720"/>
  <c r="BE720"/>
  <c r="BI719"/>
  <c r="BH719"/>
  <c r="BG719"/>
  <c r="BF719"/>
  <c r="T719"/>
  <c r="R719"/>
  <c r="P719"/>
  <c r="BK719"/>
  <c r="J719"/>
  <c r="BE719"/>
  <c r="BI716"/>
  <c r="BH716"/>
  <c r="BG716"/>
  <c r="BF716"/>
  <c r="T716"/>
  <c r="R716"/>
  <c r="P716"/>
  <c r="BK716"/>
  <c r="J716"/>
  <c r="BE716"/>
  <c r="BI691"/>
  <c r="BH691"/>
  <c r="BG691"/>
  <c r="BF691"/>
  <c r="T691"/>
  <c r="R691"/>
  <c r="P691"/>
  <c r="BK691"/>
  <c r="J691"/>
  <c r="BE691"/>
  <c r="BI687"/>
  <c r="BH687"/>
  <c r="BG687"/>
  <c r="BF687"/>
  <c r="T687"/>
  <c r="R687"/>
  <c r="P687"/>
  <c r="BK687"/>
  <c r="J687"/>
  <c r="BE687"/>
  <c r="BI655"/>
  <c r="BH655"/>
  <c r="BG655"/>
  <c r="BF655"/>
  <c r="T655"/>
  <c r="R655"/>
  <c r="P655"/>
  <c r="BK655"/>
  <c r="J655"/>
  <c r="BE655"/>
  <c r="BI652"/>
  <c r="BH652"/>
  <c r="BG652"/>
  <c r="BF652"/>
  <c r="T652"/>
  <c r="R652"/>
  <c r="P652"/>
  <c r="BK652"/>
  <c r="J652"/>
  <c r="BE652"/>
  <c r="BI625"/>
  <c r="BH625"/>
  <c r="BG625"/>
  <c r="BF625"/>
  <c r="T625"/>
  <c r="R625"/>
  <c r="P625"/>
  <c r="BK625"/>
  <c r="J625"/>
  <c r="BE625"/>
  <c r="BI593"/>
  <c r="BH593"/>
  <c r="BG593"/>
  <c r="BF593"/>
  <c r="T593"/>
  <c r="R593"/>
  <c r="P593"/>
  <c r="BK593"/>
  <c r="J593"/>
  <c r="BE593"/>
  <c r="BI577"/>
  <c r="BH577"/>
  <c r="BG577"/>
  <c r="BF577"/>
  <c r="T577"/>
  <c r="R577"/>
  <c r="P577"/>
  <c r="BK577"/>
  <c r="J577"/>
  <c r="BE577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6"/>
  <c r="BH566"/>
  <c r="BG566"/>
  <c r="BF566"/>
  <c r="T566"/>
  <c r="R566"/>
  <c r="P566"/>
  <c r="BK566"/>
  <c r="J566"/>
  <c r="BE566"/>
  <c r="BI556"/>
  <c r="BH556"/>
  <c r="BG556"/>
  <c r="BF556"/>
  <c r="T556"/>
  <c r="R556"/>
  <c r="P556"/>
  <c r="BK556"/>
  <c r="J556"/>
  <c r="BE556"/>
  <c r="BI549"/>
  <c r="BH549"/>
  <c r="BG549"/>
  <c r="BF549"/>
  <c r="T549"/>
  <c r="R549"/>
  <c r="P549"/>
  <c r="BK549"/>
  <c r="J549"/>
  <c r="BE549"/>
  <c r="BI533"/>
  <c r="BH533"/>
  <c r="BG533"/>
  <c r="BF533"/>
  <c r="T533"/>
  <c r="R533"/>
  <c r="P533"/>
  <c r="BK533"/>
  <c r="J533"/>
  <c r="BE533"/>
  <c r="BI528"/>
  <c r="BH528"/>
  <c r="BG528"/>
  <c r="BF528"/>
  <c r="T528"/>
  <c r="R528"/>
  <c r="P528"/>
  <c r="BK528"/>
  <c r="J528"/>
  <c r="BE528"/>
  <c r="BI505"/>
  <c r="BH505"/>
  <c r="BG505"/>
  <c r="BF505"/>
  <c r="T505"/>
  <c r="R505"/>
  <c r="P505"/>
  <c r="BK505"/>
  <c r="J505"/>
  <c r="BE505"/>
  <c r="BI502"/>
  <c r="BH502"/>
  <c r="BG502"/>
  <c r="BF502"/>
  <c r="T502"/>
  <c r="R502"/>
  <c r="P502"/>
  <c r="BK502"/>
  <c r="J502"/>
  <c r="BE502"/>
  <c r="BI497"/>
  <c r="BH497"/>
  <c r="BG497"/>
  <c r="BF497"/>
  <c r="T497"/>
  <c r="R497"/>
  <c r="P497"/>
  <c r="BK497"/>
  <c r="J497"/>
  <c r="BE497"/>
  <c r="BI476"/>
  <c r="BH476"/>
  <c r="BG476"/>
  <c r="BF476"/>
  <c r="T476"/>
  <c r="R476"/>
  <c r="P476"/>
  <c r="BK476"/>
  <c r="J476"/>
  <c r="BE476"/>
  <c r="BI470"/>
  <c r="BH470"/>
  <c r="BG470"/>
  <c r="BF470"/>
  <c r="T470"/>
  <c r="R470"/>
  <c r="P470"/>
  <c r="BK470"/>
  <c r="J470"/>
  <c r="BE470"/>
  <c r="BI462"/>
  <c r="BH462"/>
  <c r="BG462"/>
  <c r="BF462"/>
  <c r="T462"/>
  <c r="R462"/>
  <c r="P462"/>
  <c r="BK462"/>
  <c r="J462"/>
  <c r="BE462"/>
  <c r="BI456"/>
  <c r="BH456"/>
  <c r="BG456"/>
  <c r="BF456"/>
  <c r="T456"/>
  <c r="R456"/>
  <c r="P456"/>
  <c r="BK456"/>
  <c r="J456"/>
  <c r="BE456"/>
  <c r="BI448"/>
  <c r="BH448"/>
  <c r="BG448"/>
  <c r="BF448"/>
  <c r="T448"/>
  <c r="R448"/>
  <c r="P448"/>
  <c r="BK448"/>
  <c r="J448"/>
  <c r="BE448"/>
  <c r="BI444"/>
  <c r="BH444"/>
  <c r="BG444"/>
  <c r="BF444"/>
  <c r="T444"/>
  <c r="R444"/>
  <c r="P444"/>
  <c r="BK444"/>
  <c r="J444"/>
  <c r="BE444"/>
  <c r="BI440"/>
  <c r="BH440"/>
  <c r="BG440"/>
  <c r="BF440"/>
  <c r="T440"/>
  <c r="R440"/>
  <c r="P440"/>
  <c r="BK440"/>
  <c r="J440"/>
  <c r="BE440"/>
  <c r="BI430"/>
  <c r="BH430"/>
  <c r="BG430"/>
  <c r="BF430"/>
  <c r="T430"/>
  <c r="R430"/>
  <c r="P430"/>
  <c r="BK430"/>
  <c r="J430"/>
  <c r="BE430"/>
  <c r="BI427"/>
  <c r="BH427"/>
  <c r="BG427"/>
  <c r="BF427"/>
  <c r="T427"/>
  <c r="R427"/>
  <c r="P427"/>
  <c r="BK427"/>
  <c r="J427"/>
  <c r="BE427"/>
  <c r="BI423"/>
  <c r="BH423"/>
  <c r="BG423"/>
  <c r="BF423"/>
  <c r="T423"/>
  <c r="R423"/>
  <c r="P423"/>
  <c r="BK423"/>
  <c r="J423"/>
  <c r="BE423"/>
  <c r="BI420"/>
  <c r="BH420"/>
  <c r="BG420"/>
  <c r="BF420"/>
  <c r="T420"/>
  <c r="R420"/>
  <c r="P420"/>
  <c r="BK420"/>
  <c r="J420"/>
  <c r="BE420"/>
  <c r="BI417"/>
  <c r="BH417"/>
  <c r="BG417"/>
  <c r="BF417"/>
  <c r="T417"/>
  <c r="R417"/>
  <c r="P417"/>
  <c r="BK417"/>
  <c r="J417"/>
  <c r="BE417"/>
  <c r="BI412"/>
  <c r="BH412"/>
  <c r="BG412"/>
  <c r="BF412"/>
  <c r="T412"/>
  <c r="T411"/>
  <c r="R412"/>
  <c r="R411"/>
  <c r="P412"/>
  <c r="P411"/>
  <c r="BK412"/>
  <c r="BK411"/>
  <c r="J411"/>
  <c r="J412"/>
  <c r="BE412"/>
  <c r="J102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87"/>
  <c r="BH387"/>
  <c r="BG387"/>
  <c r="BF387"/>
  <c r="T387"/>
  <c r="R387"/>
  <c r="P387"/>
  <c r="BK387"/>
  <c r="J387"/>
  <c r="BE387"/>
  <c r="BI378"/>
  <c r="BH378"/>
  <c r="BG378"/>
  <c r="BF378"/>
  <c r="T378"/>
  <c r="R378"/>
  <c r="P378"/>
  <c r="BK378"/>
  <c r="J378"/>
  <c r="BE378"/>
  <c r="BI371"/>
  <c r="BH371"/>
  <c r="BG371"/>
  <c r="BF371"/>
  <c r="T371"/>
  <c r="R371"/>
  <c r="P371"/>
  <c r="BK371"/>
  <c r="J371"/>
  <c r="BE371"/>
  <c r="BI365"/>
  <c r="BH365"/>
  <c r="BG365"/>
  <c r="BF365"/>
  <c r="T365"/>
  <c r="R365"/>
  <c r="P365"/>
  <c r="BK365"/>
  <c r="J365"/>
  <c r="BE365"/>
  <c r="BI359"/>
  <c r="BH359"/>
  <c r="BG359"/>
  <c r="BF359"/>
  <c r="T359"/>
  <c r="R359"/>
  <c r="P359"/>
  <c r="BK359"/>
  <c r="J359"/>
  <c r="BE359"/>
  <c r="BI354"/>
  <c r="BH354"/>
  <c r="BG354"/>
  <c r="BF354"/>
  <c r="T354"/>
  <c r="R354"/>
  <c r="P354"/>
  <c r="BK354"/>
  <c r="J354"/>
  <c r="BE354"/>
  <c r="BI349"/>
  <c r="BH349"/>
  <c r="BG349"/>
  <c r="BF349"/>
  <c r="T349"/>
  <c r="R349"/>
  <c r="P349"/>
  <c r="BK349"/>
  <c r="J349"/>
  <c r="BE349"/>
  <c r="BI339"/>
  <c r="BH339"/>
  <c r="BG339"/>
  <c r="BF339"/>
  <c r="T339"/>
  <c r="R339"/>
  <c r="P339"/>
  <c r="BK339"/>
  <c r="J339"/>
  <c r="BE339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4"/>
  <c r="BH314"/>
  <c r="BG314"/>
  <c r="BF314"/>
  <c r="T314"/>
  <c r="R314"/>
  <c r="P314"/>
  <c r="BK314"/>
  <c r="J314"/>
  <c r="BE314"/>
  <c r="BI310"/>
  <c r="BH310"/>
  <c r="BG310"/>
  <c r="BF310"/>
  <c r="T310"/>
  <c r="R310"/>
  <c r="P310"/>
  <c r="BK310"/>
  <c r="J310"/>
  <c r="BE310"/>
  <c r="BI305"/>
  <c r="BH305"/>
  <c r="BG305"/>
  <c r="BF305"/>
  <c r="T305"/>
  <c r="R305"/>
  <c r="P305"/>
  <c r="BK305"/>
  <c r="J305"/>
  <c r="BE305"/>
  <c r="BI299"/>
  <c r="BH299"/>
  <c r="BG299"/>
  <c r="BF299"/>
  <c r="T299"/>
  <c r="R299"/>
  <c r="P299"/>
  <c r="BK299"/>
  <c r="J299"/>
  <c r="BE299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1"/>
  <c r="BH281"/>
  <c r="BG281"/>
  <c r="BF281"/>
  <c r="T281"/>
  <c r="T280"/>
  <c r="R281"/>
  <c r="R280"/>
  <c r="P281"/>
  <c r="P280"/>
  <c r="BK281"/>
  <c r="BK280"/>
  <c r="J280"/>
  <c r="J281"/>
  <c r="BE281"/>
  <c r="J101"/>
  <c r="BI276"/>
  <c r="BH276"/>
  <c r="BG276"/>
  <c r="BF276"/>
  <c r="T276"/>
  <c r="R276"/>
  <c r="P276"/>
  <c r="BK276"/>
  <c r="J276"/>
  <c r="BE276"/>
  <c r="BI270"/>
  <c r="BH270"/>
  <c r="BG270"/>
  <c r="BF270"/>
  <c r="T270"/>
  <c r="R270"/>
  <c r="P270"/>
  <c r="BK270"/>
  <c r="J270"/>
  <c r="BE270"/>
  <c r="BI263"/>
  <c r="BH263"/>
  <c r="BG263"/>
  <c r="BF263"/>
  <c r="T263"/>
  <c r="R263"/>
  <c r="P263"/>
  <c r="BK263"/>
  <c r="J263"/>
  <c r="BE263"/>
  <c r="BI256"/>
  <c r="BH256"/>
  <c r="BG256"/>
  <c r="BF256"/>
  <c r="T256"/>
  <c r="R256"/>
  <c r="P256"/>
  <c r="BK256"/>
  <c r="J256"/>
  <c r="BE256"/>
  <c r="BI250"/>
  <c r="BH250"/>
  <c r="BG250"/>
  <c r="BF250"/>
  <c r="T250"/>
  <c r="R250"/>
  <c r="P250"/>
  <c r="BK250"/>
  <c r="J250"/>
  <c r="BE250"/>
  <c r="BI243"/>
  <c r="BH243"/>
  <c r="BG243"/>
  <c r="BF243"/>
  <c r="T243"/>
  <c r="R243"/>
  <c r="P243"/>
  <c r="BK243"/>
  <c r="J243"/>
  <c r="BE243"/>
  <c r="BI236"/>
  <c r="BH236"/>
  <c r="BG236"/>
  <c r="BF236"/>
  <c r="T236"/>
  <c r="R236"/>
  <c r="P236"/>
  <c r="BK236"/>
  <c r="J236"/>
  <c r="BE236"/>
  <c r="BI231"/>
  <c r="BH231"/>
  <c r="BG231"/>
  <c r="BF231"/>
  <c r="T231"/>
  <c r="R231"/>
  <c r="P231"/>
  <c r="BK231"/>
  <c r="J231"/>
  <c r="BE231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7"/>
  <c r="BH217"/>
  <c r="BG217"/>
  <c r="BF217"/>
  <c r="T217"/>
  <c r="T216"/>
  <c r="R217"/>
  <c r="R216"/>
  <c r="P217"/>
  <c r="P216"/>
  <c r="BK217"/>
  <c r="BK216"/>
  <c r="J216"/>
  <c r="J217"/>
  <c r="BE217"/>
  <c r="J100"/>
  <c r="BI204"/>
  <c r="BH204"/>
  <c r="BG204"/>
  <c r="BF204"/>
  <c r="T204"/>
  <c r="R204"/>
  <c r="P204"/>
  <c r="BK204"/>
  <c r="J204"/>
  <c r="BE204"/>
  <c r="BI194"/>
  <c r="BH194"/>
  <c r="BG194"/>
  <c r="BF194"/>
  <c r="T194"/>
  <c r="T193"/>
  <c r="R194"/>
  <c r="R193"/>
  <c r="P194"/>
  <c r="P193"/>
  <c r="BK194"/>
  <c r="BK193"/>
  <c r="J193"/>
  <c r="J194"/>
  <c r="BE194"/>
  <c r="J99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55"/>
  <c r="BH155"/>
  <c r="BG155"/>
  <c r="BF155"/>
  <c r="T155"/>
  <c r="T154"/>
  <c r="T153"/>
  <c r="T152"/>
  <c r="R155"/>
  <c r="R154"/>
  <c r="R153"/>
  <c r="R152"/>
  <c r="P155"/>
  <c r="P154"/>
  <c r="P153"/>
  <c r="P152"/>
  <c i="1" r="AU95"/>
  <c i="2" r="BK155"/>
  <c r="BK154"/>
  <c r="J154"/>
  <c r="BK153"/>
  <c r="J153"/>
  <c r="BK152"/>
  <c r="J152"/>
  <c r="J96"/>
  <c r="J155"/>
  <c r="BE155"/>
  <c r="J98"/>
  <c r="J97"/>
  <c r="F146"/>
  <c r="E144"/>
  <c r="BI131"/>
  <c r="BH131"/>
  <c r="BG131"/>
  <c r="BF131"/>
  <c r="BI130"/>
  <c r="BH130"/>
  <c r="BG130"/>
  <c r="BF130"/>
  <c r="BE130"/>
  <c r="BI129"/>
  <c r="BH129"/>
  <c r="BG129"/>
  <c r="BF129"/>
  <c r="BE129"/>
  <c r="BI128"/>
  <c r="BH128"/>
  <c r="BG128"/>
  <c r="BF128"/>
  <c r="BE128"/>
  <c r="BI127"/>
  <c r="BH127"/>
  <c r="BG127"/>
  <c r="BF127"/>
  <c r="BE127"/>
  <c r="BI126"/>
  <c r="F39"/>
  <c i="1" r="BD95"/>
  <c i="2" r="BH126"/>
  <c r="F38"/>
  <c i="1" r="BC95"/>
  <c i="2" r="BG126"/>
  <c r="F37"/>
  <c i="1" r="BB95"/>
  <c i="2" r="BF126"/>
  <c r="J36"/>
  <c i="1" r="AW95"/>
  <c i="2" r="F36"/>
  <c i="1" r="BA95"/>
  <c i="2" r="BE126"/>
  <c r="J30"/>
  <c r="J131"/>
  <c r="J125"/>
  <c r="J133"/>
  <c r="J31"/>
  <c r="J32"/>
  <c i="1" r="AG95"/>
  <c i="2" r="BE131"/>
  <c r="J35"/>
  <c i="1" r="AV95"/>
  <c i="2" r="F35"/>
  <c i="1" r="AZ95"/>
  <c i="2" r="F89"/>
  <c r="E87"/>
  <c r="J41"/>
  <c r="J24"/>
  <c r="E24"/>
  <c r="J149"/>
  <c r="J92"/>
  <c r="J23"/>
  <c r="J21"/>
  <c r="E21"/>
  <c r="J148"/>
  <c r="J91"/>
  <c r="J20"/>
  <c r="J18"/>
  <c r="E18"/>
  <c r="F149"/>
  <c r="F92"/>
  <c r="J17"/>
  <c r="J15"/>
  <c r="E15"/>
  <c r="F148"/>
  <c r="F91"/>
  <c r="J14"/>
  <c r="J12"/>
  <c r="J146"/>
  <c r="J89"/>
  <c r="E7"/>
  <c r="E14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3"/>
  <c r="AN103"/>
  <c r="AT102"/>
  <c r="AN102"/>
  <c r="AT101"/>
  <c r="AN101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<sst xmlns="http://schemas.openxmlformats.org/spreadsheetml/2006/main">
  <si>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</si>
  <si>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</si>
  <si>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</si>
  <si>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</si>
  <si>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</si>
  <si>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{54f45a72-0ec0-4dbb-ba61-86c5b0b2ed1e}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</si>
  <si>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</si>
  <si>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</si>
  <si>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</si>
  <si>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</si>
  <si>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</si>
  <si>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</si>
  <si>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</si>
  <si>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</si>
  <si>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04770000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</si>
  <si>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</si>
  <si>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</si>
  <si>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Střešní dostavba a stavební úpravy objektu denního stacionáře Jasněnka</t>
  </si>
  <si>
    <t>KSO:</t>
  </si>
  <si>
    <t>CC-CZ:</t>
  </si>
  <si>
    <t>Místo:</t>
  </si>
  <si>
    <t>Uničov</t>
  </si>
  <si>
    <t>Datum:</t>
  </si>
  <si>
    <t>27. 5. 2021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</si>
  <si>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</si>
  <si>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</si>
  <si>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</si>
  <si>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</si>
  <si>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</si>
  <si>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</si>
  <si>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</si>
  <si>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</si>
  <si>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</si>
  <si>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</si>
  <si>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</si>
  <si>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</si>
  <si>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</si>
  <si>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</si>
  <si>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</si>
  <si>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</si>
  <si>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</si>
  <si>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</si>
  <si>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</si>
  <si>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</si>
  <si>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</si>
  <si>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</si>
  <si>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</si>
  <si>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</si>
  <si>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</si>
  <si>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</si>
  <si>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</si>
  <si>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</si>
  <si>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</si>
  <si>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</si>
  <si>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</si>
  <si>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</si>
  <si>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</si>
  <si>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</si>
  <si>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</si>
  <si>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</si>
  <si>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</si>
  <si>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</si>
  <si>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</si>
  <si>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</si>
  <si>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</si>
  <si>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</si>
  <si>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</si>
  <si>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</si>
  <si>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</si>
  <si>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</si>
  <si>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</si>
  <si>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</si>
  <si>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</si>
  <si>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</si>
  <si>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</si>
  <si>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</si>
  <si>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</si>
  <si>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</si>
  <si>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</si>
  <si>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04770001</t>
  </si>
  <si>
    <t>STA</t>
  </si>
  <si>
    <t>1</t>
  </si>
  <si>
    <t>{cbc1293b-60cc-4ab9-ac9a-5ca418b84ac2}</t>
  </si>
  <si>
    <t>2</t>
  </si>
  <si>
    <t>04770002</t>
  </si>
  <si>
    <t>ZTI</t>
  </si>
  <si>
    <t>{58c11de7-408f-45f3-b3c5-241795956ec8}</t>
  </si>
  <si>
    <t>04770003</t>
  </si>
  <si>
    <t>ÚT</t>
  </si>
  <si>
    <t>{81fda3a3-9461-4c40-a0c4-2cfe5cf99eed}</t>
  </si>
  <si>
    <t>04770004</t>
  </si>
  <si>
    <t>Elektroinstalace 1.PP+2.NP</t>
  </si>
  <si>
    <t>{59249ea0-0afa-4be6-911e-8e2e5c827bd1}</t>
  </si>
  <si>
    <t>04770005</t>
  </si>
  <si>
    <t>Elektroinstalace 1.NP</t>
  </si>
  <si>
    <t>{7e0f4523-c3f2-4f42-8481-611f36b4bf05}</t>
  </si>
  <si>
    <t>04770006</t>
  </si>
  <si>
    <t>Hromosvod</t>
  </si>
  <si>
    <t>{656e4728-776d-46ba-bd87-c9febd2b1406}</t>
  </si>
  <si>
    <t>04770007</t>
  </si>
  <si>
    <t>VZT</t>
  </si>
  <si>
    <t>{f6af03e2-a324-43b1-bf6d-2dbb6e2fd937}</t>
  </si>
  <si>
    <t>04770008</t>
  </si>
  <si>
    <t>Dešťová kanalizace</t>
  </si>
  <si>
    <t>{b3e67f43-443d-4c31-8473-eb6cc864d474}</t>
  </si>
  <si>
    <t>04770009</t>
  </si>
  <si>
    <t>VRN</t>
  </si>
  <si>
    <t>{5258acf2-8ccb-468e-a325-54a754a35d3f}</t>
  </si>
  <si>
    <t>KRYCÍ LIST SOUPISU PRACÍ</t>
  </si>
  <si>
    <t>Objekt:</t>
  </si>
  <si>
    <t>04770001 - Střešní dostavba a stavební úpravy objektu denního stacionáře Jasněnka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</si>
  <si>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</si>
  <si>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</si>
  <si>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</si>
  <si>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</si>
  <si>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</si>
  <si>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</si>
  <si>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</si>
  <si>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</si>
  <si>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</si>
  <si>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</si>
  <si>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</si>
  <si>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 Vodorovné konstrukce</t>
  </si>
  <si>
    <t xml:space="preserve">    6 - Úpravy povrchu, podlahy, osazení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</si>
  <si>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</si>
  <si>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</si>
  <si>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</si>
  <si>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</si>
  <si>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</si>
  <si>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</si>
  <si>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</si>
  <si>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</si>
  <si>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</si>
  <si>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</si>
  <si>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</si>
  <si>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</si>
  <si>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</si>
  <si>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</si>
  <si>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</si>
  <si>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</si>
  <si>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</si>
  <si>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</si>
  <si>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</si>
  <si>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</si>
  <si>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</si>
  <si>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</si>
  <si>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</si>
  <si>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</si>
  <si>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</si>
  <si>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</si>
  <si>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</si>
  <si>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</si>
  <si>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</si>
  <si>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</si>
  <si>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</si>
  <si>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</si>
  <si>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</si>
  <si>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</si>
  <si>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</si>
  <si>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</si>
  <si>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</si>
  <si>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</si>
  <si>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</si>
  <si>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</si>
  <si>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</si>
  <si>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</si>
  <si>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</si>
  <si>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</si>
  <si>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</si>
  <si>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</si>
  <si>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</si>
  <si>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132212102</t>
  </si>
  <si>
    <t>Hloubení rýh š do 600 mm ručním nebo pneum nářadím v nesoudržných horninách tř. 3</t>
  </si>
  <si>
    <t>m3</t>
  </si>
  <si>
    <t>CS ÚRS 2019 01</t>
  </si>
  <si>
    <t>4</t>
  </si>
  <si>
    <t>-1009512875</t>
  </si>
  <si>
    <t>VV</t>
  </si>
  <si>
    <t>"základy rampy"</t>
  </si>
  <si>
    <t>1,45*0,25*0,7*2</t>
  </si>
  <si>
    <t>0,25*0,05*0,7*2</t>
  </si>
  <si>
    <t>0,25*0,3*0,7*2</t>
  </si>
  <si>
    <t>1,5*0,25*0,7*4</t>
  </si>
  <si>
    <t>"základy únik.schodiště"</t>
  </si>
  <si>
    <t>1,2*0,3*0,9*3</t>
  </si>
  <si>
    <t>1,2*0,55*0,9</t>
  </si>
  <si>
    <t>Součet</t>
  </si>
  <si>
    <t>132212109</t>
  </si>
  <si>
    <t>Příplatek za lepivost u hloubení rýh š do 600 mm ručním nebo pneum nářadím v hornině tř. 3</t>
  </si>
  <si>
    <t>1597395973</t>
  </si>
  <si>
    <t>3</t>
  </si>
  <si>
    <t>139711101</t>
  </si>
  <si>
    <t>Vykopávky v uzavřených prostorách v hornině tř. 1 až 4</t>
  </si>
  <si>
    <t>-1067600471</t>
  </si>
  <si>
    <t>"1.NP"</t>
  </si>
  <si>
    <t>"snížení podlahy pro novu skladbu"</t>
  </si>
  <si>
    <t>"1.11" 13,84*0,285</t>
  </si>
  <si>
    <t>"1.12" 7,09*0,285</t>
  </si>
  <si>
    <t>"1.16" 35,03*0,285</t>
  </si>
  <si>
    <t>"1.17" 7,2*3,82*0,285</t>
  </si>
  <si>
    <t>"1.20" 10,8*3,82*0,285</t>
  </si>
  <si>
    <t>"1.21" 35,03*0,285</t>
  </si>
  <si>
    <t>162201211</t>
  </si>
  <si>
    <t>Vodorovné přemístění výkopku z horniny tř. 1 až 4 stavebním kolečkem do 10 m</t>
  </si>
  <si>
    <t>-2039504025</t>
  </si>
  <si>
    <t>5</t>
  </si>
  <si>
    <t>162201219</t>
  </si>
  <si>
    <t>Příplatek k vodorovnému přemístění výkopku z horniny tř. 1 až 4 stavebním kolečkem ZKD 10 m</t>
  </si>
  <si>
    <t>-241490790</t>
  </si>
  <si>
    <t>6</t>
  </si>
  <si>
    <t>162701105</t>
  </si>
  <si>
    <t>Vodorovné přemístění do 10000 m výkopku/sypaniny z horniny tř. 1 až 4</t>
  </si>
  <si>
    <t>-1047767562</t>
  </si>
  <si>
    <t>7</t>
  </si>
  <si>
    <t>171201201</t>
  </si>
  <si>
    <t>Uložení sypaniny na skládky</t>
  </si>
  <si>
    <t>374885421</t>
  </si>
  <si>
    <t>8</t>
  </si>
  <si>
    <t>171201211</t>
  </si>
  <si>
    <t>Poplatek za uložení stavebního odpadu - zeminy a kameniva na skládce</t>
  </si>
  <si>
    <t>t</t>
  </si>
  <si>
    <t>-1018815584</t>
  </si>
  <si>
    <t>45,53*1,85</t>
  </si>
  <si>
    <t>9</t>
  </si>
  <si>
    <t>181951104 ručně</t>
  </si>
  <si>
    <t>Úprava pláně v hornině tř. 1 až 4 bez zhutnění</t>
  </si>
  <si>
    <t>m2</t>
  </si>
  <si>
    <t>737161874</t>
  </si>
  <si>
    <t>"1.11" 13,84</t>
  </si>
  <si>
    <t>"1.12" 7,09</t>
  </si>
  <si>
    <t>"1.16" 35,03</t>
  </si>
  <si>
    <t>"1.17" 7,3*3,82</t>
  </si>
  <si>
    <t>"1.20" 10,8*3,82</t>
  </si>
  <si>
    <t>"1.21" 35,03</t>
  </si>
  <si>
    <t>Zakládání</t>
  </si>
  <si>
    <t>10</t>
  </si>
  <si>
    <t>271572211</t>
  </si>
  <si>
    <t>Podsyp pod základové konstrukce se zhutněním z netříděného štěrkopísku</t>
  </si>
  <si>
    <t>219907467</t>
  </si>
  <si>
    <t>1,45*0,25*0,1*2</t>
  </si>
  <si>
    <t>0,25*0,05*0,1*2</t>
  </si>
  <si>
    <t>0,25*0,3*0,1*2</t>
  </si>
  <si>
    <t>1,5*0,25*0,1*4</t>
  </si>
  <si>
    <t>1,2*0,3*0,1*3</t>
  </si>
  <si>
    <t>1,2*0,55*0,1</t>
  </si>
  <si>
    <t>11</t>
  </si>
  <si>
    <t>272313711</t>
  </si>
  <si>
    <t>Základové klenby z betonu tř. C 20/25</t>
  </si>
  <si>
    <t>794199307</t>
  </si>
  <si>
    <t>1,45*0,25*0,6*2</t>
  </si>
  <si>
    <t>0,25*0,05*0,6*2</t>
  </si>
  <si>
    <t>0,25*0,3*0,6*2</t>
  </si>
  <si>
    <t>1,5*0,25*0,6*4</t>
  </si>
  <si>
    <t>1,2*0,3*0,8*3</t>
  </si>
  <si>
    <t>1,2*0,55*0,8</t>
  </si>
  <si>
    <t>Mezisoučet</t>
  </si>
  <si>
    <t>"přídavek za lití do rýhy +3,5%" 2,832*0,035</t>
  </si>
  <si>
    <t>Svislé a kompletní konstrukce</t>
  </si>
  <si>
    <t>12</t>
  </si>
  <si>
    <t>310238211</t>
  </si>
  <si>
    <t>Zazdívka otvorů pl do 1 m2 ve zdivu nadzákladovém cihlami pálenými na MVC</t>
  </si>
  <si>
    <t>1906455083</t>
  </si>
  <si>
    <t xml:space="preserve">"zazdívka  okna 0,55x0,9 - 2ks" 0,55*0,95*0,45*2</t>
  </si>
  <si>
    <t>"snížení nadpraží vstupních dveří do nm.č.1.07 z 2,75 na 2,1m - 3xIč.16, l=2,25m" 1,1*0,49*0,45</t>
  </si>
  <si>
    <t>13</t>
  </si>
  <si>
    <t>310239211</t>
  </si>
  <si>
    <t>Zazdívka otvorů pl do 4 m2 ve zdivu nadzákladovém cihlami pálenými na MVC</t>
  </si>
  <si>
    <t>-651584981</t>
  </si>
  <si>
    <t>"2.NP"</t>
  </si>
  <si>
    <t>"zazdívka okna 1,25x1,95 - 2ks" 1,25*2,0*0,45*2</t>
  </si>
  <si>
    <t>14</t>
  </si>
  <si>
    <t>311231115</t>
  </si>
  <si>
    <t>Zdivo nosné z cihel dl 290 mm P7 až 15 na SMS 5 MPa</t>
  </si>
  <si>
    <t>523566205</t>
  </si>
  <si>
    <t>"zřízení otvoru pro vrata 1,95x2,65 do m.č.1.16 - dozdívka" 0,7*2,75*0,45</t>
  </si>
  <si>
    <t>"zřízení otvoru pro vrata 1,95x2,65 do m.č.1.21 - dozdívka" 0,7*2,75*0,45</t>
  </si>
  <si>
    <t>311235145</t>
  </si>
  <si>
    <t>Zdivo jednovrstvé z cihel broušených přes P10 do P15 na tenkovrstvou maltu tl 250 mm</t>
  </si>
  <si>
    <t>-1987980294</t>
  </si>
  <si>
    <t>"atika"</t>
  </si>
  <si>
    <t>(1,95+5,0)*0,75*2</t>
  </si>
  <si>
    <t>3,98*0,75*2</t>
  </si>
  <si>
    <t>16</t>
  </si>
  <si>
    <t>317234410</t>
  </si>
  <si>
    <t>Vyzdívka mezi nosníky z cihel pálených na MC</t>
  </si>
  <si>
    <t>761510418</t>
  </si>
  <si>
    <t xml:space="preserve">"posunutí  vstupních dveří do m.č.1.07 o 250m1m - 3xIč.16, l=2,25m" 2,25*0,16*0,45</t>
  </si>
  <si>
    <t>"otor pro 2kř.vrata 1,95x2,65 - 3xIč,16, l=2,25m - 2x" 2,25*0,16*0,45*2</t>
  </si>
  <si>
    <t>"zřízení otvoru pro vrata 1,95x2,65 do m.č.1.16 - 3xIč.1+6,l=2,25m" 2,25*0,45*0,16</t>
  </si>
  <si>
    <t>"zřízení otvoru pro vrata 1,95x2,65 do m.č.1.21 - 3xIč.1+6,l=2,25m" 2,25*0,45*0,16</t>
  </si>
  <si>
    <t>17</t>
  </si>
  <si>
    <t>317944323</t>
  </si>
  <si>
    <t>Válcované nosníky č.14 až 22 dodatečně osazované do připravených otvorů</t>
  </si>
  <si>
    <t>-1519816550</t>
  </si>
  <si>
    <t>"posunutí vstupních dveří do m.č.1.07 o 250mm - 3xIč.16, l=2,25m" 2,25*3*0,0179*1,1</t>
  </si>
  <si>
    <t>"otor pro 2kř.vrata 1,95x2,65 - 3xIč,16, l=2,25m - 2x" 2,25*3*2*0,0179*1,1</t>
  </si>
  <si>
    <t>"zřízení otvoru pro vrata 1,95x2,65 do m.č.1.16 - 3xIč.1+6,l=2,25m" 2,25*3*0,0179*1,1</t>
  </si>
  <si>
    <t>"zřízení otvoru pro vrata 1,95x2,65 do m.č.1.21 - 3xIč.1+6,l=2,25m" 2,25*3*0,0179*1,1</t>
  </si>
  <si>
    <t>18</t>
  </si>
  <si>
    <t>317949001</t>
  </si>
  <si>
    <t>Roznášecí betonová bloček z betonu C16/20 vč.bednění, pod hlavu překladu z válcovaného profilu</t>
  </si>
  <si>
    <t>ks</t>
  </si>
  <si>
    <t>-1585541251</t>
  </si>
  <si>
    <t>"snížení nadpraží vstupních dveří do nm.č.1.07 z 2,75 na 2,1m - 3xIč.16, l=2,25m" 2</t>
  </si>
  <si>
    <t>"zřízení otvoru pro vrata 1,95x2,65 do m.č.1.16 - 3xIč.1+6,l=2,25m" 2</t>
  </si>
  <si>
    <t>"zřízení otvoru pro vrata 1,95x2,65 do m.č.1.21 - 3xIč.1+6,l=2,25m" 2</t>
  </si>
  <si>
    <t>19</t>
  </si>
  <si>
    <t>346244381</t>
  </si>
  <si>
    <t>Plentování jednostranné v do 200 mm válcovaných nosníků cihlami</t>
  </si>
  <si>
    <t>-521462010</t>
  </si>
  <si>
    <t>"posunutí vstupních dveří do m.č.1.07 o 250mm - 3xIč.16, l=2,25m" 2,25*0,16*2</t>
  </si>
  <si>
    <t>"otor pro 2kř.vrata 1,95x2,65 - 3xIč,16, l=2,25m - 2x" 2,25*0,16*2*2</t>
  </si>
  <si>
    <t>"zřízení otvoru pro vrata 1,95x2,65 do m.č.1.16 - 3xIč.1+6,l=2,25m" 2,25*0,16*2</t>
  </si>
  <si>
    <t>"zřízení otvoru pro vrata 1,95x2,65 do m.č.1.21 - 3xIč.1+6,l=2,25m" 2,25*0,16*2</t>
  </si>
  <si>
    <t>20</t>
  </si>
  <si>
    <t>346481111</t>
  </si>
  <si>
    <t>Zaplentování rýh, potrubí, výklenků nebo nik ve stěnách rabicovým pletivem</t>
  </si>
  <si>
    <t>-290827378</t>
  </si>
  <si>
    <t>"posunutí vstupních dveří do m.č.1.07 o 250mm - 3xIč.16, l=2,25m" 2,25*(0,15*2+0,16*2+0,45)</t>
  </si>
  <si>
    <t>"otor pro 2kř.vrata 1,95x2,65 - 3xIč,16, l=2,25m - 2x" 2,25*(0,15*2+0,16*2+0,45)*2</t>
  </si>
  <si>
    <t>"zřízení otvoru pro vrata 1,95x2,65 do m.č.1.16 - 3xIč.1+6,l=2,25m" 2,25*(0,15*2+0,16*2+0,45)</t>
  </si>
  <si>
    <t>"zřízení otvoru pro vrata 1,95x2,65 do m.č.1.21 - 3xIč.1+6,l=2,25m" 2,25*(0,15*2+0,16*2+0,45)</t>
  </si>
  <si>
    <t>349231821</t>
  </si>
  <si>
    <t>Přizdívka ostění s ozubem z cihel tl do 300 mm</t>
  </si>
  <si>
    <t>-2120115749</t>
  </si>
  <si>
    <t>"změna šířky okna z 1,5x2,05 na 1,2x2,05 - m.č.1.17" 2,1*0,45</t>
  </si>
  <si>
    <t>"změna šířky okna z 1,5x2,05 na 1,2x2,05 - m.č.1.20" 2,1*0,45</t>
  </si>
  <si>
    <t>"posunutí vstupních dveří do m.č.1.07 o 250mm - 3xIč.16, l=2,25m" 2,1*0,45</t>
  </si>
  <si>
    <t>22</t>
  </si>
  <si>
    <t>349231831</t>
  </si>
  <si>
    <t>Přizdívka ostění s ozubem z cihel tl do 400 mm</t>
  </si>
  <si>
    <t>1855348751</t>
  </si>
  <si>
    <t>"změna šířky okna z 1,35x1,8 na 1,0x1,8 - m.č.1.05" 1,85*0,45</t>
  </si>
  <si>
    <t>"změna šířky okna z 1,35x1,8 na 1,0x1,8 - m.č.1.31" 1,85*0,45</t>
  </si>
  <si>
    <t xml:space="preserve"> Vodorovné konstrukce</t>
  </si>
  <si>
    <t>23</t>
  </si>
  <si>
    <t>411321515</t>
  </si>
  <si>
    <t>Stropy deskové ze ŽB tř. C 20/25</t>
  </si>
  <si>
    <t>-542970080</t>
  </si>
  <si>
    <t>"S15"</t>
  </si>
  <si>
    <t>2,02*5,16*0,1*2</t>
  </si>
  <si>
    <t>24</t>
  </si>
  <si>
    <t>411351011</t>
  </si>
  <si>
    <t>Zřízení bednění stropů deskových tl do 25 cm bez podpěrné kce</t>
  </si>
  <si>
    <t>-710782466</t>
  </si>
  <si>
    <t>5,16*0,1*2</t>
  </si>
  <si>
    <t>25</t>
  </si>
  <si>
    <t>411351012</t>
  </si>
  <si>
    <t>Odstranění bednění stropů deskových tl do 25 cm bez podpěrné kce</t>
  </si>
  <si>
    <t>1861779510</t>
  </si>
  <si>
    <t>26</t>
  </si>
  <si>
    <t>411354209</t>
  </si>
  <si>
    <t>Bednění stropů ztracené z hraněných trapézových vln v 40 mm plech lesklý tl 1,0 mm</t>
  </si>
  <si>
    <t>-750283717</t>
  </si>
  <si>
    <t>2,02*5,16*2</t>
  </si>
  <si>
    <t>27</t>
  </si>
  <si>
    <t>411362021</t>
  </si>
  <si>
    <t>Výztuž stropů svařovanými sítěmi Kari</t>
  </si>
  <si>
    <t>355615858</t>
  </si>
  <si>
    <t>"o6-100/100"</t>
  </si>
  <si>
    <t>2,02*5,165*0,0075*2</t>
  </si>
  <si>
    <t>28</t>
  </si>
  <si>
    <t>413231221</t>
  </si>
  <si>
    <t>Zazdívka zhlaví stropních trámů průřezu do 40000 mm2</t>
  </si>
  <si>
    <t>kus</t>
  </si>
  <si>
    <t>1774249794</t>
  </si>
  <si>
    <t>"kapsy pro uložení hlav stropních nosníků"</t>
  </si>
  <si>
    <t>"D2 - l=4,86m - 6ks" 6</t>
  </si>
  <si>
    <t>"D3 - l=6,08m - 50ks" 50</t>
  </si>
  <si>
    <t>29</t>
  </si>
  <si>
    <t>413232221</t>
  </si>
  <si>
    <t>Zazdívka zhlaví válcovaných nosníků v do 300 mm</t>
  </si>
  <si>
    <t>1573377054</t>
  </si>
  <si>
    <t>"P2- l=6,0m - 2ks" 2</t>
  </si>
  <si>
    <t>30</t>
  </si>
  <si>
    <t>413321616</t>
  </si>
  <si>
    <t>Nosníky ze ŽB tř. C 30/37 XC1</t>
  </si>
  <si>
    <t>1513038319</t>
  </si>
  <si>
    <t>"zmonolitění"</t>
  </si>
  <si>
    <t>"HEBč.22, l=8,2m - 2ks" 8,2*0,45*0,25*2</t>
  </si>
  <si>
    <t>31</t>
  </si>
  <si>
    <t>413351111</t>
  </si>
  <si>
    <t>Zřízení bednění nosníků a průvlaků bez podpěrné kce výšky do 100 cm</t>
  </si>
  <si>
    <t>1032209450</t>
  </si>
  <si>
    <t>"HEBč.22, l=8,2m - 2ks" 8,2*0,25*2*2+7,2*0,45*2</t>
  </si>
  <si>
    <t>32</t>
  </si>
  <si>
    <t>413351112</t>
  </si>
  <si>
    <t>Odstranění bednění nosníků a průvlaků bez podpěrné kce výšky do 100 cm</t>
  </si>
  <si>
    <t>2102887549</t>
  </si>
  <si>
    <t>33</t>
  </si>
  <si>
    <t>413352111</t>
  </si>
  <si>
    <t>Zřízení podpěrné konstrukce nosníků výšky podepření do 4 m pro nosník výšky do 100 cm</t>
  </si>
  <si>
    <t>602056210</t>
  </si>
  <si>
    <t>"HEBč.22, l=8,2m - 2ks" 7,2*0,45*2</t>
  </si>
  <si>
    <t>34</t>
  </si>
  <si>
    <t>413352112</t>
  </si>
  <si>
    <t>Odstranění podpěrné konstrukce nosníků výšky podepření do 4 m pro nosník výšky do 100 cm</t>
  </si>
  <si>
    <t>-525175179</t>
  </si>
  <si>
    <t>35</t>
  </si>
  <si>
    <t>413352211</t>
  </si>
  <si>
    <t>Zřízení podpěrné konstrukce nosníků výšky podepření do 6 m pro nosník výšky do 100 cm</t>
  </si>
  <si>
    <t>-1403660676</t>
  </si>
  <si>
    <t>36</t>
  </si>
  <si>
    <t>413352212</t>
  </si>
  <si>
    <t>Odstranění podpěrné konstrukce nosníků výšky podepření do 6 m pro nosník výšky do 100 cm</t>
  </si>
  <si>
    <t>1452370100</t>
  </si>
  <si>
    <t>37</t>
  </si>
  <si>
    <t>413941123</t>
  </si>
  <si>
    <t>Osazování ocelových válcovaných nosníků stropů I, IE, U, UE nebo L do č. 22</t>
  </si>
  <si>
    <t>-417333746</t>
  </si>
  <si>
    <t>"průvlak"</t>
  </si>
  <si>
    <t>"HEBč.22, l=8,2m - 2ks" 8,2*2*0,0715</t>
  </si>
  <si>
    <t>"nosník stropu"</t>
  </si>
  <si>
    <t>"P2 - l=6,0m - 2ks" 6,0*2*0,0715</t>
  </si>
  <si>
    <t>"P3 - l=5,09m - 2ks" 5,09*2*0,0715</t>
  </si>
  <si>
    <t>"P4 - l=4,55m - 1ks" 4,55*0,0715</t>
  </si>
  <si>
    <t>"P5 - l=4,25m - 1ks" 4,25*0,0715</t>
  </si>
  <si>
    <t>38</t>
  </si>
  <si>
    <t>M</t>
  </si>
  <si>
    <t>13010982</t>
  </si>
  <si>
    <t>ocel profilová HE-B 220 jakost 11 375</t>
  </si>
  <si>
    <t>-507307563</t>
  </si>
  <si>
    <t>"HEBč.22, l=8,2m - 2ks" 8,2*2*0,0715*1,1</t>
  </si>
  <si>
    <t>"P2 - l=6,0m - 2ks" 6,0*2*0,0715*1,1</t>
  </si>
  <si>
    <t>"P3 - l=5,09m - 2ks" 5,09*2*0,0715*1,1</t>
  </si>
  <si>
    <t>"P4 - l=4,55m - 1ks" 4,55*0,0715*1,1</t>
  </si>
  <si>
    <t>"P5 - l=4,25m - 1ks" 4,25*0,0715*1,1</t>
  </si>
  <si>
    <t>39</t>
  </si>
  <si>
    <t>413941125</t>
  </si>
  <si>
    <t>Osazování ocelových válcovaných nosníků stropů I, IE, U, UE nebo L č. 24 a vyšší</t>
  </si>
  <si>
    <t>-425358001</t>
  </si>
  <si>
    <t>"P1 - l=7,70m - 2ks" 7,7*2*0,103</t>
  </si>
  <si>
    <t>40</t>
  </si>
  <si>
    <t>13010988</t>
  </si>
  <si>
    <t>ocel profilová HE-B 280 jakost 11 375</t>
  </si>
  <si>
    <t>-1025237630</t>
  </si>
  <si>
    <t>"P1 - l=7,70m - 2ks" 7,7*2*0,103*1,1</t>
  </si>
  <si>
    <t>41</t>
  </si>
  <si>
    <t>413-001</t>
  </si>
  <si>
    <t>Úprava hlavy nosníku HEBč.220 navařované do nosníku HEB č.220</t>
  </si>
  <si>
    <t>m</t>
  </si>
  <si>
    <t>-816956434</t>
  </si>
  <si>
    <t>"P1 x P3 - 2x" 2</t>
  </si>
  <si>
    <t>"P2 x P4 - 1x" 1</t>
  </si>
  <si>
    <t>"P2 x P5 - 1x" 1</t>
  </si>
  <si>
    <t>42</t>
  </si>
  <si>
    <t>413-002</t>
  </si>
  <si>
    <t>Nosné svary do tloušťky svaru 10 mm</t>
  </si>
  <si>
    <t>824044049</t>
  </si>
  <si>
    <t>"P1 x P3 - 2x" (0,22*2+0,15+0,188)*2</t>
  </si>
  <si>
    <t>"P2 x P4 - 1x" (0,22*2+0,15+0,188)</t>
  </si>
  <si>
    <t>"P2 x P5 - 1x" (0,22*2+0,15+0,188)</t>
  </si>
  <si>
    <t>43</t>
  </si>
  <si>
    <t>41-003</t>
  </si>
  <si>
    <t>Roznášecí betonová bloček z betonu C16/20 vč. bedenění, pod hlavu stropní nosníků</t>
  </si>
  <si>
    <t>-191828320</t>
  </si>
  <si>
    <t>44</t>
  </si>
  <si>
    <t>417321616</t>
  </si>
  <si>
    <t>Ztužující pásy a věnce ze ŽB tř. C 30/37 XC1</t>
  </si>
  <si>
    <t>708036</t>
  </si>
  <si>
    <t>(5,85+0,45+3,6+0,45+6,225+0,45+7,2+0,45+0,975+0,45+4,8+0,45+1,35*2+8,2+8,1+4,8+5,4*2+0,45+4,8)*0,45*0,12</t>
  </si>
  <si>
    <t>(5,85+0,45+3,6+0,45+6,225+0,45+7,2+0,45+0,975+0,45+4,8+0,45+1,35*2+8,2+8,1+4,8+5,4*2+0,45+4,5)*0,45*0,12</t>
  </si>
  <si>
    <t>(1,95+5,0)*0,25*0,1*2</t>
  </si>
  <si>
    <t>3,98*0,25*0,1*2</t>
  </si>
  <si>
    <t>45</t>
  </si>
  <si>
    <t>417351115</t>
  </si>
  <si>
    <t>Zřízení bednění ztužujících věnců</t>
  </si>
  <si>
    <t>-793958584</t>
  </si>
  <si>
    <t>(5,85+0,45+3,6+0,45+6,225+0,45+7,2+0,45+0,975+0,45+4,8+0,45+1,35*2+8,2+8,1+4,8+5,4*2+0,45+4,8)*0,12*2</t>
  </si>
  <si>
    <t>(5,85+0,45+3,6+0,45+6,225+0,45+7,2+0,45+0,975+0,45+4,8+0,45+1,35*2+8,2+8,1+4,8+5,4*2+0,45+4,5)*0,12*2</t>
  </si>
  <si>
    <t>(1,95+5,0)*0,1*2*2+0,25*0,1*2</t>
  </si>
  <si>
    <t>3,98*0,1*2*2+0,25*0,1*2</t>
  </si>
  <si>
    <t>46</t>
  </si>
  <si>
    <t>417351116</t>
  </si>
  <si>
    <t>Odstranění bednění ztužujících věnců</t>
  </si>
  <si>
    <t>2097757420</t>
  </si>
  <si>
    <t>47</t>
  </si>
  <si>
    <t>417361821</t>
  </si>
  <si>
    <t>Výztuž ztužujících pásů a věnců betonářskou ocelí 10 505</t>
  </si>
  <si>
    <t>-2096722339</t>
  </si>
  <si>
    <t>"přímá 3xR16"</t>
  </si>
  <si>
    <t>(5,85+0,45*2+3,6+0,45+6,225+0,45+7,2+0,45+0,975+0,45+4,8+0,45+1,8*2+0,45*2+8,2+0,45*2+8,1+4,8+5,4*2+0,45*2+4,8)*3*0,00167*1,1</t>
  </si>
  <si>
    <t>(5,85+0,45*2+3,6+0,45+6,225+0,45+7,2+0,45+0,975+0,45+4,8+0,45+1,85*2+0,5*2+8,2+0,45*2+8,1+4,8+5,4*2+0,45*2+4,5)*3*0,00167*1,1</t>
  </si>
  <si>
    <t>"příčná R6-350mm a 250mm</t>
  </si>
  <si>
    <t>(25+2*2+15+2+25+2+29+2+4+2+19+2+8*2+2*2+33+2*2+33+19+22*2+2*2+20)*0,35*0,00026*1,1</t>
  </si>
  <si>
    <t>(25+2*2+15+2+25+2+29+2+4+2+19+2+8*2+2*2+33+2*2+33+19+22*2+2*2+19)*0,35*0,00026*1,1</t>
  </si>
  <si>
    <t>(1,95+5,0)*3*0,00167*1,1</t>
  </si>
  <si>
    <t>3,98*3*0,00167*1,1</t>
  </si>
  <si>
    <t>(9+20)*0,35*0,00026*1,1</t>
  </si>
  <si>
    <t>17*0,35*0,00026*1,1</t>
  </si>
  <si>
    <t>Úpravy povrchu, podlahy, osazení</t>
  </si>
  <si>
    <t>48</t>
  </si>
  <si>
    <t>611131121</t>
  </si>
  <si>
    <t>Penetrační disperzní nátěr vnitřních stropů nanášený ručně</t>
  </si>
  <si>
    <t>474867039</t>
  </si>
  <si>
    <t>"1.PP - strop pro vyrovnání podkladu cementovou stěrkou" 32,0+22,47+14,49+11,67+13,49+5,33+11,61+21,28</t>
  </si>
  <si>
    <t>"1.PP - strop pro KZS" 32,0+22,47+14,49+11,67+13,49+5,33+11,61+21,28</t>
  </si>
  <si>
    <t>"1.PP - strop pro štukovou vrstvu" 32,0+22,47+14,49+11,67+13,49+5,33+11,61+21,28</t>
  </si>
  <si>
    <t>49</t>
  </si>
  <si>
    <t>611135011</t>
  </si>
  <si>
    <t>Vyrovnání podkladu vnitřních stropů tmelem tl do 2 mm</t>
  </si>
  <si>
    <t>-887620737</t>
  </si>
  <si>
    <t>"1.PP" 32,0+22,47+14,49+11,67+13,49+5,33+11,61+21,28</t>
  </si>
  <si>
    <t>50</t>
  </si>
  <si>
    <t>611211021</t>
  </si>
  <si>
    <t>Montáž kontaktního zateplení vnitřních podhledů z polystyrénových desek tl do 120 mm</t>
  </si>
  <si>
    <t>-1721216548</t>
  </si>
  <si>
    <t>51</t>
  </si>
  <si>
    <t>631515271</t>
  </si>
  <si>
    <t>deska tepelně izolační minerální kontaktních fasád podélné vlákno λ=0,038-0,039 tl 100mm</t>
  </si>
  <si>
    <t>-1233384988</t>
  </si>
  <si>
    <t>132,34*1,1</t>
  </si>
  <si>
    <t>145,574*1,02 'Přepočtené koeficientem množství</t>
  </si>
  <si>
    <t>52</t>
  </si>
  <si>
    <t>611311131</t>
  </si>
  <si>
    <t>Potažení vnitřních rovných stropů vápenným štukem tloušťky do 3 mm</t>
  </si>
  <si>
    <t>-1593451306</t>
  </si>
  <si>
    <t>53</t>
  </si>
  <si>
    <t>612321121</t>
  </si>
  <si>
    <t>Vápenocementová omítka hladká jednovrstvá vnitřních stěn nanášená ručně</t>
  </si>
  <si>
    <t>-1831269283</t>
  </si>
  <si>
    <t>"podklad pro svi izolaci"</t>
  </si>
  <si>
    <t>"1.11" ((3,95*2+3,675*2+0,15*4)-0,9)*0,23</t>
  </si>
  <si>
    <t>"1.12" ((3,95*2+1,825*2+0,15*2)-0,8)*0,23</t>
  </si>
  <si>
    <t>"1.17" ((7,2*2+5,4*2+0,15*6)-0,8*2-0,9*3)*0,23</t>
  </si>
  <si>
    <t>"1.21" ((7,2*2+4,8*2+0,15*14)-0,8-0,9*2)*0,23</t>
  </si>
  <si>
    <t>"1.16" ((7,2*2+4,8*2+0,15*14+1,35*4)-0,8*2-0,9-2,5)*0,23</t>
  </si>
  <si>
    <t>"1.20" ((10,8*2+5,4*2+0,15*10+(1,2+3,0)*0,4)-0,8*3-0,9-1,0)*0,23</t>
  </si>
  <si>
    <t>54</t>
  </si>
  <si>
    <t>612321141</t>
  </si>
  <si>
    <t>Vápenocementová omítka štuková dvouvrstvá vnitřních stěn nanášená ručně</t>
  </si>
  <si>
    <t>-413935506</t>
  </si>
  <si>
    <t>"m.č.1.22" (0,7*2+1,0)*(2,98-2,45)</t>
  </si>
  <si>
    <t>55</t>
  </si>
  <si>
    <t>612321191</t>
  </si>
  <si>
    <t>Příplatek k vápenocementové omítce vnitřních stěn za každých dalších 5 mm tloušťky ručně</t>
  </si>
  <si>
    <t>-957380550</t>
  </si>
  <si>
    <t>29,689*2</t>
  </si>
  <si>
    <t>1,272*3</t>
  </si>
  <si>
    <t>56</t>
  </si>
  <si>
    <t>612325203</t>
  </si>
  <si>
    <t>Vápenocementová hrubá omítka malých ploch do 1,0 m2 na stěnách</t>
  </si>
  <si>
    <t>-495401213</t>
  </si>
  <si>
    <t>"vnější"</t>
  </si>
  <si>
    <t>"změna šířky okna z 1,5x2,05 na 1,2x2,05 - m.č.1.17 - přizdívka" 1</t>
  </si>
  <si>
    <t>"změna šířky okna z 1,5x2,05 na 1,2x2,05 - m.č.1.20 - přizdívka" 1</t>
  </si>
  <si>
    <t>"změna šířky okna z 1,35x1,8 na 1,0x1,8 - m.č.1.05 - přizdívka" 1</t>
  </si>
  <si>
    <t>"změna šířky okna z 1,35x1,8 na 1,0x1,8 - m.č.1.31 - přizdívka" 1</t>
  </si>
  <si>
    <t>57</t>
  </si>
  <si>
    <t>612325205</t>
  </si>
  <si>
    <t>Vápenocementová hrubá omítka malých ploch do 4,0 m2 na stěnách</t>
  </si>
  <si>
    <t>2011009736</t>
  </si>
  <si>
    <t>"vnitřní"</t>
  </si>
  <si>
    <t>"zřízení otvoru pro vrata 1,95x2,65 do m.č.1.16 - dozdívka" 1</t>
  </si>
  <si>
    <t>"zřízení otvoru pro vrata 1,95x2,65 do m.č.1.21 - dozdívka" 1</t>
  </si>
  <si>
    <t>58</t>
  </si>
  <si>
    <t>612325223</t>
  </si>
  <si>
    <t>Vápenocementová štuková omítka malých ploch do 1,0 m2 na stěnách</t>
  </si>
  <si>
    <t>1341672560</t>
  </si>
  <si>
    <t>59</t>
  </si>
  <si>
    <t>612325225</t>
  </si>
  <si>
    <t>Vápenocementová štuková omítka malých ploch do 4,0 m2 na stěnách</t>
  </si>
  <si>
    <t>97181620</t>
  </si>
  <si>
    <t>60</t>
  </si>
  <si>
    <t>612325302</t>
  </si>
  <si>
    <t>Vápenocementová štuková omítka ostění nebo nadpraží</t>
  </si>
  <si>
    <t>-819323526</t>
  </si>
  <si>
    <t>"1.PP"</t>
  </si>
  <si>
    <t>"0,85x0,6 - 12ks" (0,85+0,6*2)*12*0,45+0,85*0,05*12</t>
  </si>
  <si>
    <t>"0,6x1,0 - 3ks" (0,6+1,0*2)*3*0,45+0,6*0,05*3</t>
  </si>
  <si>
    <t>"1,0x2,0 - 1ks" (1,0+2,0*2)*0,45+1,0*0,05</t>
  </si>
  <si>
    <t>"2,0x1,8 - 4ks" (2,0+1,8*2)*4*0,45+2,0*0,05*4</t>
  </si>
  <si>
    <t>"1,8x1,8 - 2ks" 1,8*3*0,45+1,8*0,05*2</t>
  </si>
  <si>
    <t>"1,0x1,8 - 2ks" (1,0+1,8*2)*2*0,45+1,0*0,05*2</t>
  </si>
  <si>
    <t>"1,35x1,8 - 18ks" (1,35+1,8*2)*20*0,45+1,35*0,05*18</t>
  </si>
  <si>
    <t>"1,2x2,05 - 2ks" (1,2+2,05*2)*2*0,45+1,2*0,05*2</t>
  </si>
  <si>
    <t>"1,5x2,05 - 20ks" (1,5+2,05*2)*20*0,45+1,5*0,05*20</t>
  </si>
  <si>
    <t>"1,05x2,65 - 1ks" (1,05+2,65*2)*0,45+1,05*0,05</t>
  </si>
  <si>
    <t>"1,5x1,8 - 3ks" (1,5+1,8*2)*3*0,45+1,5*0,05*3</t>
  </si>
  <si>
    <t>"2,4x2,2 - 1ks" (2,4+2,2*2)*0,45</t>
  </si>
  <si>
    <t>"1,1x2,1 - 1ks" (1,1+2,1*2)*0,45</t>
  </si>
  <si>
    <t>"1,0x2,0 - 1ks" (1,0+2,0*2)*0,45</t>
  </si>
  <si>
    <t>"1,95x2,65 - 2ks" (1,95+2,65*2)*(0,45+0,05*2)*2</t>
  </si>
  <si>
    <t>"2,0x2,0 - 4ks" 2,0*2,0*0,5*4*0,45</t>
  </si>
  <si>
    <t>61</t>
  </si>
  <si>
    <t>612331121</t>
  </si>
  <si>
    <t>Cementová omítka hladká jednovrstvá vnitřních stěn nanášená ručně</t>
  </si>
  <si>
    <t>-822156218</t>
  </si>
  <si>
    <t>"pod keramický obklad"</t>
  </si>
  <si>
    <t>"m.č.1.22" (0,7*2+1,0)*2,45</t>
  </si>
  <si>
    <t>62</t>
  </si>
  <si>
    <t>612331191</t>
  </si>
  <si>
    <t>Příplatek k cementové omítce vnitřních stěn za každých dalších 5 mm tloušťky ručně</t>
  </si>
  <si>
    <t>1288285015</t>
  </si>
  <si>
    <t>5,88*3</t>
  </si>
  <si>
    <t>63</t>
  </si>
  <si>
    <t>619991011</t>
  </si>
  <si>
    <t>Obalení konstrukcí a prvků fólií přilepenou lepící páskou</t>
  </si>
  <si>
    <t>109157992</t>
  </si>
  <si>
    <t>"O1 - 0,85x0,6 - 12ks" 0,85*0,6*12</t>
  </si>
  <si>
    <t>"O2 - 1,5x2,05 - 20ks" 1,5*2,05*20</t>
  </si>
  <si>
    <t>"O3 - 1,2x2,05 - 2ks" 1,2*2,05*2</t>
  </si>
  <si>
    <t>"O4 - 1,0x0,6 -4ks" 1,0*0,6*4</t>
  </si>
  <si>
    <t>"O5 - 1,35x1,8 - 18ks" 1,35*1,8*18</t>
  </si>
  <si>
    <t>"O6 -1,8x1,8 - 2ks " 1,8*1,8*2</t>
  </si>
  <si>
    <t>"O7 - 2,0x1,8 - 4ks" 2,0*1,8*4</t>
  </si>
  <si>
    <t>"O8 - 1,0x1,8 - 4ks" 1,0*1,8*4</t>
  </si>
  <si>
    <t>"O9 - 1,5x1,8 - 3ks" 1,5*1,8*3</t>
  </si>
  <si>
    <t>"O10 - 1,5x1,5 - 8ks" 1,5*1,5*8</t>
  </si>
  <si>
    <t>"O11 - 1,35x1,5 - 11ks" 1,35*1,5*11</t>
  </si>
  <si>
    <t>"O12 - 1,8x1,5 - 3ks" 1,8*1,5*3</t>
  </si>
  <si>
    <t>"O13 - 2,0x1,5 - 2ks" 2,0*1,5*2</t>
  </si>
  <si>
    <t>"O14 - 0,75x1,25 - 1ks" 0,75*1,25</t>
  </si>
  <si>
    <t>"O15 - 1,9x2,25 - 2ks" 1,9*2,25*2</t>
  </si>
  <si>
    <t>"O16 - 2,0x2,0*0,5 - 4ks" 2,0*2,0*0,5*4</t>
  </si>
  <si>
    <t>"D1 - 2,4x2,2 - 1ks" 2,4*2,2</t>
  </si>
  <si>
    <t>"D2 - 1,1x2,1 - 1ks" 1,1*2,1</t>
  </si>
  <si>
    <t>"D3 - 1,1x2,1 - 1ks" 1,1*2,1</t>
  </si>
  <si>
    <t>"D4- 1,95x2,65 - 2ks" 1,95*2,65*2</t>
  </si>
  <si>
    <t>"D5- 1,1x2,45 - 1ks" 1,1*2,45</t>
  </si>
  <si>
    <t>64</t>
  </si>
  <si>
    <t>619995001</t>
  </si>
  <si>
    <t>Začištění omítek kolem oken, dveří, podlah nebo obkladů</t>
  </si>
  <si>
    <t>-1513636410</t>
  </si>
  <si>
    <t>"nad keramickým obkladem"</t>
  </si>
  <si>
    <t>"m.č.1.22" (0,7*2+1,0)</t>
  </si>
  <si>
    <t>65</t>
  </si>
  <si>
    <t>621131121</t>
  </si>
  <si>
    <t>Penetrační disperzní nátěr vnějších podhledů nanášený ručně</t>
  </si>
  <si>
    <t>347478451</t>
  </si>
  <si>
    <t>"nezateplovaná plocha"</t>
  </si>
  <si>
    <t>"JV"</t>
  </si>
  <si>
    <t>"podhled římsy" 25,18*(0,3+0,15)</t>
  </si>
  <si>
    <t>"SZ"</t>
  </si>
  <si>
    <t>"podhled římsy" 25,2*(0,3+0,15)</t>
  </si>
  <si>
    <t>"zateplená plocha"</t>
  </si>
  <si>
    <t>"SV"</t>
  </si>
  <si>
    <t>"OSB" 7,2*1,35</t>
  </si>
  <si>
    <t>"beton" 7,2*(0,25*2+0,81)</t>
  </si>
  <si>
    <t>"vstup" 2,7*1,0</t>
  </si>
  <si>
    <t>66</t>
  </si>
  <si>
    <t>621142001</t>
  </si>
  <si>
    <t>Potažení vnějších podhledů sklovláknitým pletivem vtlačeným do tenkovrstvé hmoty</t>
  </si>
  <si>
    <t>-159694329</t>
  </si>
  <si>
    <t>67</t>
  </si>
  <si>
    <t>621221031</t>
  </si>
  <si>
    <t>Montáž kontaktního zateplení vnějších podhledů z minerální vlny s podélnou orientací tl do 160 mm</t>
  </si>
  <si>
    <t>998092368</t>
  </si>
  <si>
    <t>68</t>
  </si>
  <si>
    <t>631515381</t>
  </si>
  <si>
    <t>deska tepelně izolační minerální kontaktních fasád podélné vlákno λ=0,038-0,039 tl 160mm</t>
  </si>
  <si>
    <t>1929703670</t>
  </si>
  <si>
    <t>41,04*1,1</t>
  </si>
  <si>
    <t>69</t>
  </si>
  <si>
    <t>621251105</t>
  </si>
  <si>
    <t>Příplatek k cenám kontaktního zateplení podhledů za použití tepelněizolačních zátek z minerální vlny</t>
  </si>
  <si>
    <t>-1969084111</t>
  </si>
  <si>
    <t>70</t>
  </si>
  <si>
    <t>621325103</t>
  </si>
  <si>
    <t>Oprava vnější vápenocementové hladké omítky složitosti 1 podhledů v rozsahu do 50%</t>
  </si>
  <si>
    <t>150266032</t>
  </si>
  <si>
    <t>"podhled římsy" 21,6*(0,3+0,15)</t>
  </si>
  <si>
    <t>"podhled římsy" 17,54*(0,3+0,15)</t>
  </si>
  <si>
    <t>"podhled vstupu" 2,7*1,0</t>
  </si>
  <si>
    <t>71</t>
  </si>
  <si>
    <t>621531021</t>
  </si>
  <si>
    <t>Tenkovrstvá silikonová zrnitá omítka tl. 2,0 mm včetně penetrace vnějších podhledů</t>
  </si>
  <si>
    <t>-71776745</t>
  </si>
  <si>
    <t>"beton" 7,2*((0,25+0,16)*2+0,81)</t>
  </si>
  <si>
    <t>72</t>
  </si>
  <si>
    <t>622131121</t>
  </si>
  <si>
    <t>Penetrační disperzní nátěr vnějších stěn nanášený ručně</t>
  </si>
  <si>
    <t>562932420</t>
  </si>
  <si>
    <t>7,115*7,585</t>
  </si>
  <si>
    <t>7,2*7,585</t>
  </si>
  <si>
    <t>(1,8*2)*3,38</t>
  </si>
  <si>
    <t>11,175*7,585</t>
  </si>
  <si>
    <t>6,5*(10,662-7,315)*0,5</t>
  </si>
  <si>
    <t>8,1*4,35</t>
  </si>
  <si>
    <t>6,15*(7,585-4,35)*2</t>
  </si>
  <si>
    <t>6,15*(9,2-7,585)*0,5*2</t>
  </si>
  <si>
    <t>0,3*(9,2-7,585)*2</t>
  </si>
  <si>
    <t>5,25*4,35*2</t>
  </si>
  <si>
    <t>5,25*(9,2-4,35)*2</t>
  </si>
  <si>
    <t>3,8*(9,2-6,91)*0,5*2</t>
  </si>
  <si>
    <t>21,6*6,76</t>
  </si>
  <si>
    <t>1,95*(6,76-4,35)*2</t>
  </si>
  <si>
    <t>"JZ=SV" 216,387</t>
  </si>
  <si>
    <t>10,13*4,35*2</t>
  </si>
  <si>
    <t>9,3*3,38*2</t>
  </si>
  <si>
    <t>(0,25+0,16*2)*0,75*2</t>
  </si>
  <si>
    <t>17,54*(6,76-0,95)</t>
  </si>
  <si>
    <t>4,45*0,95</t>
  </si>
  <si>
    <t>2,03*(6,76-4,35)*2</t>
  </si>
  <si>
    <t>2,5*1,0*2</t>
  </si>
  <si>
    <t>"odpočet otvorů" -249,653</t>
  </si>
  <si>
    <t>73</t>
  </si>
  <si>
    <t>622143004</t>
  </si>
  <si>
    <t>Montáž omítkových samolepících začišťovacích profilů (APU lišt)</t>
  </si>
  <si>
    <t>2059141876</t>
  </si>
  <si>
    <t>"začišťovací lišta - vnější"</t>
  </si>
  <si>
    <t>"O1 - 0,85x0,6 - 12ks" (0,85+0,6*2)*12</t>
  </si>
  <si>
    <t>"O2 - 1,5x2,05 - 20ks" (1,5+2,05*2)*20</t>
  </si>
  <si>
    <t>"O3 - 1,2x2,05 - 2ks" (1,2+2,05*2)*2</t>
  </si>
  <si>
    <t>"O4 - 1,0x0,6 -4ks" (1,0+0,6*2)*4</t>
  </si>
  <si>
    <t>"O5 - 1,35x1,8 - 18ks" (1,35+1,8*2)*18</t>
  </si>
  <si>
    <t>"O6 -1,8x1,8 - 2ks " 1,8*3*2</t>
  </si>
  <si>
    <t>"O7 - 2,0x1,8 - 4ks" (2,0+1,8*2)*4</t>
  </si>
  <si>
    <t>"O8 - 1,0x1,8 - 4ks" (1,0+1,8*2)*4</t>
  </si>
  <si>
    <t>"O9 - 1,5x1,8 - 3ks" (1,5+1,8*2)*3</t>
  </si>
  <si>
    <t>"O10 - 1,5x1,5 - 8ks" 1,5*3*8</t>
  </si>
  <si>
    <t>"O11 - 1,35x1,5 - 11ks" (1,35+1,5*2)*11</t>
  </si>
  <si>
    <t>"O12 - 1,8x1,5 - 3ks" (1,8+1,5*2)*3</t>
  </si>
  <si>
    <t>"O13 - 2,0x1,5 - 2ks" (2,0+1,5*2)*2</t>
  </si>
  <si>
    <t>"O14 - 0,75x1,25 - 1ks" (0,75+1,25*2)</t>
  </si>
  <si>
    <t>"O15 - 1,9x2,25 - 2ks" (1,9+2,25*2)*2</t>
  </si>
  <si>
    <t>"O16 - 2,0x2,0*0,5 - 4ks" 2,25*2*4</t>
  </si>
  <si>
    <t>"D1 - 2,4x2,2 - 1ks" (2,4+2,2*2)</t>
  </si>
  <si>
    <t>"D2 - 1,1x2,1 - 1ks" (1,1+2,1*2)</t>
  </si>
  <si>
    <t>"D3 - 1,1x2,1 - 1ks" (1,1+2,1*2)</t>
  </si>
  <si>
    <t>"D4- 1,95x2,65 - 2ks" (1,95+2,65*2)*2</t>
  </si>
  <si>
    <t>"D5- 1,1x2,45 - 1ks" (1,1+2,45*2)</t>
  </si>
  <si>
    <t>"začišťovací lišta - vnitřní"</t>
  </si>
  <si>
    <t>492,2</t>
  </si>
  <si>
    <t>74</t>
  </si>
  <si>
    <t>59051476</t>
  </si>
  <si>
    <t>profil okenní začišťovací se sklovláknitou armovací tkaninou 9 mm/2,4 m</t>
  </si>
  <si>
    <t>-1182114372</t>
  </si>
  <si>
    <t>984,4*1,05</t>
  </si>
  <si>
    <t>75</t>
  </si>
  <si>
    <t>622221031</t>
  </si>
  <si>
    <t>Montáž kontaktního zateplení vnějších stěn z minerální vlny s podélnou orientací vláken tl do 160 mm</t>
  </si>
  <si>
    <t>804614870</t>
  </si>
  <si>
    <t>(7,115+0,16)*7,585</t>
  </si>
  <si>
    <t>(11,175+0,16)*7,585</t>
  </si>
  <si>
    <t>"JZ=SV" 218,815</t>
  </si>
  <si>
    <t>76</t>
  </si>
  <si>
    <t>371517815</t>
  </si>
  <si>
    <t>858,087*1,1</t>
  </si>
  <si>
    <t>943,896*1,02 'Přepočtené koeficientem množství</t>
  </si>
  <si>
    <t>77</t>
  </si>
  <si>
    <t>622222001</t>
  </si>
  <si>
    <t>Montáž kontaktního zateplení vnějšího ostění hl. špalety do 200 mm z minerální vlny tl do 40 mm</t>
  </si>
  <si>
    <t>-1558459503</t>
  </si>
  <si>
    <t>"nadpraží+ostění+parapet"</t>
  </si>
  <si>
    <t>"O1 - 0,85x0,6 - 12ks" (0,85*2+0,6*2)*12</t>
  </si>
  <si>
    <t>"O2 - 1,5x2,05 - 20ks" (1,5*2+2,05*2)*20</t>
  </si>
  <si>
    <t>"O3 - 1,2x2,05 - 2ks" (1,2*2+2,05*2)*2</t>
  </si>
  <si>
    <t>"O4 - 1,0x0,6 -4ks" (1,0*2+0,6*2)*4</t>
  </si>
  <si>
    <t>"O5 - 1,35x1,8 - 18ks" (1,35*2+1,8*2)*18</t>
  </si>
  <si>
    <t>"O6 -1,8x1,8 - 2ks " 1,8*4*2</t>
  </si>
  <si>
    <t>"O7 - 2,0x1,8 - 4ks" (2,0*2+1,8*2)*4</t>
  </si>
  <si>
    <t>"O8 - 1,0x1,8 - 4ks" (1,0*2+1,8*2)*4</t>
  </si>
  <si>
    <t>"O9 - 1,5x1,8 - 3ks" (1,5*2+1,8*2)*3</t>
  </si>
  <si>
    <t>"O10 - 1,5x1,5 - 8ks" 1,5*4*8</t>
  </si>
  <si>
    <t>"O11 - 1,35x1,5 - 11ks" (1,35*2+1,5*2)*11</t>
  </si>
  <si>
    <t>"O12 - 1,8x1,5 - 3ks" (1,8*2+1,5*2)*3</t>
  </si>
  <si>
    <t>"O13 - 2,0x1,5 - 2ks" (2,0*2+1,5*2)*2</t>
  </si>
  <si>
    <t>"O14 - 0,75x1,25 - 1ks" (0,75*2+1,25*2)</t>
  </si>
  <si>
    <t>"O15 - 1,9x2,25 - 2ks" (1,9*2+2,25*2)*2</t>
  </si>
  <si>
    <t>"O16 - 2,0x2,0*0,5 - 4ks" (2,0+2,25*2)*4</t>
  </si>
  <si>
    <t>"nadpraží+ostění"</t>
  </si>
  <si>
    <t>78</t>
  </si>
  <si>
    <t>631515181</t>
  </si>
  <si>
    <t>deska tepelně izolační minerální kontaktních fasád podélné vlákno λ=0,038-0,039 tl 40mm</t>
  </si>
  <si>
    <t>1658650458</t>
  </si>
  <si>
    <t>632,0*0,16*1,1</t>
  </si>
  <si>
    <t>79</t>
  </si>
  <si>
    <t>622251105</t>
  </si>
  <si>
    <t>Příplatek k cenám kontaktního zateplení stěn za použití tepelněizolačních zátek z minerální vlny</t>
  </si>
  <si>
    <t>1596765829</t>
  </si>
  <si>
    <t>80</t>
  </si>
  <si>
    <t>622251109</t>
  </si>
  <si>
    <t>Příplatek k cenám kontaktního zateplení stěn za použití hmoždin s kovovým vrutem</t>
  </si>
  <si>
    <t>-1150519069</t>
  </si>
  <si>
    <t>"nástavby" 415,456</t>
  </si>
  <si>
    <t>81</t>
  </si>
  <si>
    <t>622252002</t>
  </si>
  <si>
    <t>Montáž ostatních lišt kontaktního zateplení</t>
  </si>
  <si>
    <t>994714153</t>
  </si>
  <si>
    <t>"rohová lišta s okapnicí - nadpraží"</t>
  </si>
  <si>
    <t>"O1 - 0,85x0,6 - 12ks" (0,85)*12</t>
  </si>
  <si>
    <t>"O2 - 1,5x2,05 - 20ks" (1,5)*20</t>
  </si>
  <si>
    <t>"O3 - 1,2x2,05 - 2ks" (1,2)*2</t>
  </si>
  <si>
    <t>"O4 - 1,0x0,6 -4ks" (1,0)*4</t>
  </si>
  <si>
    <t>"O5 - 1,35x1,8 - 18ks" (1,35)*18</t>
  </si>
  <si>
    <t>"O6 -1,8x1,8 - 2ks " 1,8*2</t>
  </si>
  <si>
    <t>"O7 - 2,0x1,8 - 4ks" (2,0)*4</t>
  </si>
  <si>
    <t>"O8 - 1,0x1,8 - 4ks" (1,0)*4</t>
  </si>
  <si>
    <t>"O9 - 1,5x1,8 - 3ks" (1,5)*3</t>
  </si>
  <si>
    <t>"O10 - 1,5x1,5 - 8ks" 1,5*8</t>
  </si>
  <si>
    <t>"O11 - 1,35x1,5 - 11ks" (1,35)*11</t>
  </si>
  <si>
    <t>"O12 - 1,8x1,5 - 3ks" (1,8)*3</t>
  </si>
  <si>
    <t>"O13 - 2,0x1,5 - 2ks" (2,0)*2</t>
  </si>
  <si>
    <t>"O14 - 0,75x1,25 - 1ks" (0,75)</t>
  </si>
  <si>
    <t>"O15 - 1,9x2,25 - 2ks" (1,9)*2</t>
  </si>
  <si>
    <t>"D1 - 2,4x2,2 - 1ks" (2,4)</t>
  </si>
  <si>
    <t>"D2 - 1,1x2,1 - 1ks" (1,1)</t>
  </si>
  <si>
    <t>"D3 - 1,1x2,1 - 1ks" (1,1)</t>
  </si>
  <si>
    <t>"D4- 1,95x2,65 - 2ks" (1,95)*2</t>
  </si>
  <si>
    <t>"D5- 1,1x2,45 - 1ks" (1,1)</t>
  </si>
  <si>
    <t>"vstup"</t>
  </si>
  <si>
    <t>2,7</t>
  </si>
  <si>
    <t>"korunní římsa"</t>
  </si>
  <si>
    <t>25,18</t>
  </si>
  <si>
    <t>25,2</t>
  </si>
  <si>
    <t>7,2*2*2</t>
  </si>
  <si>
    <t>"rohová lišta ostění"</t>
  </si>
  <si>
    <t>"O1 - 0,85x0,6 - 12ks" (0,6*2)*12</t>
  </si>
  <si>
    <t>"O2 - 1,5x2,05 - 20ks" (2,05*2)*20</t>
  </si>
  <si>
    <t>"O3 - 1,2x2,05 - 2ks" (2,05*2)*2</t>
  </si>
  <si>
    <t>"O4 - 1,0x0,6 -4ks" (0,6*2)*4</t>
  </si>
  <si>
    <t>"O5 - 1,35x1,8 - 18ks" (1,8*2)*18</t>
  </si>
  <si>
    <t>"O6 -1,8x1,8 - 2ks " 1,8*2*2</t>
  </si>
  <si>
    <t>"O7 - 2,0x1,8 - 4ks" (1,8*2)*4</t>
  </si>
  <si>
    <t>"O8 - 1,0x1,8 - 4ks" (1,8*2)*4</t>
  </si>
  <si>
    <t>"O9 - 1,5x1,8 - 3ks" (1,8*2)*3</t>
  </si>
  <si>
    <t>"O10 - 1,5x1,5 - 8ks" 1,5*2*8</t>
  </si>
  <si>
    <t>"O11 - 1,35x1,5 - 11ks" (1,5*2)*11</t>
  </si>
  <si>
    <t>"O12 - 1,8x1,5 - 3ks" (1,5*2)*3</t>
  </si>
  <si>
    <t>"O13 - 2,0x1,5 - 2ks" (1,5*2)*2</t>
  </si>
  <si>
    <t>"O14 - 0,75x1,25 - 1ks" (1,25*2)</t>
  </si>
  <si>
    <t>"O15 - 1,9x2,25 - 2ks" (2,25*2)*2</t>
  </si>
  <si>
    <t>"D1 - 2,4x2,2 - 1ks" (2,2*2)</t>
  </si>
  <si>
    <t>"D2 - 1,1x2,1 - 1ks" (2,1*2)</t>
  </si>
  <si>
    <t>"D3 - 1,1x2,1 - 1ks" (2,1*2)</t>
  </si>
  <si>
    <t>"D4- 1,95x2,65 - 2ks" (2,65*2)*2</t>
  </si>
  <si>
    <t>"D5- 1,1x2,45 - 1ks" (2,45*2)</t>
  </si>
  <si>
    <t>"nároží"</t>
  </si>
  <si>
    <t>(3,38-0,25)*4</t>
  </si>
  <si>
    <t>7,585*4</t>
  </si>
  <si>
    <t>(9,2-7,585)*2*2</t>
  </si>
  <si>
    <t>(9,2-6,91)*2</t>
  </si>
  <si>
    <t>2,5*2</t>
  </si>
  <si>
    <t>"parapetní lišta"</t>
  </si>
  <si>
    <t>82</t>
  </si>
  <si>
    <t>59051485</t>
  </si>
  <si>
    <t>lišta rohová PVC 10/10cm s tkaninou</t>
  </si>
  <si>
    <t>1421832090</t>
  </si>
  <si>
    <t>409,7*1,05</t>
  </si>
  <si>
    <t>83</t>
  </si>
  <si>
    <t>590515101</t>
  </si>
  <si>
    <t>profil okenní s okapnicí PVC 2,0 m</t>
  </si>
  <si>
    <t>-1682317424</t>
  </si>
  <si>
    <t>223,28*1,05</t>
  </si>
  <si>
    <t>84</t>
  </si>
  <si>
    <t>59051512</t>
  </si>
  <si>
    <t>profil parapetní se sklovláknitou armovací tkaninou PVC 2 m</t>
  </si>
  <si>
    <t>1170780331</t>
  </si>
  <si>
    <t>131,8*1,05</t>
  </si>
  <si>
    <t>85</t>
  </si>
  <si>
    <t>622531021</t>
  </si>
  <si>
    <t>Tenkovrstvá silikonová zrnitá omítka tl. 2,0 mm včetně penetrace vnějších stěn</t>
  </si>
  <si>
    <t>100863881</t>
  </si>
  <si>
    <t>858,087</t>
  </si>
  <si>
    <t>"O1 - 0,85x0,6 - 12ks" (0,85+0,6*2)*12*0,16</t>
  </si>
  <si>
    <t>"O2 - 1,5x2,05 - 20ks" (1,5+2,05*2)*20*0,16</t>
  </si>
  <si>
    <t>"O3 - 1,2x2,05 - 2ks" (1,2+2,05*2)*2*0,16</t>
  </si>
  <si>
    <t>"O4 - 1,0x0,6 -4ks" (1,0+0,6*2)*4*0,16</t>
  </si>
  <si>
    <t>"O5 - 1,35x1,8 - 18ks" (1,35+1,8*2)*18*0,16</t>
  </si>
  <si>
    <t>"O6 -1,8x1,8 - 2ks " 1,8*3*2*0,16</t>
  </si>
  <si>
    <t>"O7 - 2,0x1,8 - 4ks" (2,0+1,8*2)*4*0,16</t>
  </si>
  <si>
    <t>"O8 - 1,0x1,8 - 4ks" (1,0+1,8*2)*4*0,16</t>
  </si>
  <si>
    <t>"O9 - 1,5x1,8 - 3ks" (1,5+1,8*2)*3*0,16</t>
  </si>
  <si>
    <t>"O10 - 1,5x1,5 - 8ks" 1,5*3*8*0,16</t>
  </si>
  <si>
    <t>"O11 - 1,35x1,5 - 11ks" (1,35+1,5*2)*11*0,16</t>
  </si>
  <si>
    <t>"O12 - 1,8x1,5 - 3ks" (1,8+1,5*2)*3*0,16</t>
  </si>
  <si>
    <t>"O13 - 2,0x1,5 - 2ks" (2,0+1,5*2)*2*0,16</t>
  </si>
  <si>
    <t>"O14 - 0,75x1,25 - 1ks" (0,75+1,25*2)*0,16</t>
  </si>
  <si>
    <t>"O15 - 1,9x2,25 - 2ks" (1,9+2,25*2)*2*0,16</t>
  </si>
  <si>
    <t>"O16 - 2,0x2,0*0,5 - 4ks" 2,25*2*4*0,16</t>
  </si>
  <si>
    <t>"D1 - 2,4x2,2 - 1ks" (2,4+2,2*2)*0,16</t>
  </si>
  <si>
    <t>"D2 - 1,1x2,1 - 1ks" (1,1+2,1*2)*0,16</t>
  </si>
  <si>
    <t>"D3 - 1,1x2,1 - 1ks" (1,1+2,1*2)*0,16</t>
  </si>
  <si>
    <t>"D4- 1,95x2,65 - 2ks" (1,95+2,65*2)*2*0,16</t>
  </si>
  <si>
    <t>"D5- 1,1x2,45 - 1ks" (1,1+2,45*2)*0,16</t>
  </si>
  <si>
    <t>86</t>
  </si>
  <si>
    <t>622903110</t>
  </si>
  <si>
    <t>Mytí s odmaštěním vnějších omítek stupně složitosti 1 a 2 tlakovou vodou</t>
  </si>
  <si>
    <t>2101785319</t>
  </si>
  <si>
    <t>"sokl"</t>
  </si>
  <si>
    <t>(7,125+7,2+1,8*2+11,175)*1,58</t>
  </si>
  <si>
    <t>(8,1+0,16)*1,58*2</t>
  </si>
  <si>
    <t>"JZ"</t>
  </si>
  <si>
    <t>10,13*1,58</t>
  </si>
  <si>
    <t>9,3*1,58</t>
  </si>
  <si>
    <t>7,2*(1,58+0,95)</t>
  </si>
  <si>
    <t>"fasáda"</t>
  </si>
  <si>
    <t>7,115*3,38</t>
  </si>
  <si>
    <t>(7,2+1,8*2)*3,38</t>
  </si>
  <si>
    <t>11,175*3,38</t>
  </si>
  <si>
    <t>8,1*3,38</t>
  </si>
  <si>
    <t>5,25*3,38</t>
  </si>
  <si>
    <t>1,95*(6,76-3,38)*2</t>
  </si>
  <si>
    <t>"JZ=SV" 109,203</t>
  </si>
  <si>
    <t>10,13*3,38</t>
  </si>
  <si>
    <t>9,3*3,38</t>
  </si>
  <si>
    <t>2,03*(6,76-3,38)*2</t>
  </si>
  <si>
    <t>"odpočet otvorů, přípočet ostění a nadpraží"</t>
  </si>
  <si>
    <t>"0,85x0,6 - 12ks" -0,85*0,6*12+(0,85+0,6*2)*12*0,45</t>
  </si>
  <si>
    <t>"0,55x0,9 - 2ks" -0,55*0,9*2+(0,55+0,9*2)*2*0,45</t>
  </si>
  <si>
    <t>"0,6x1,0 - 3ks" -0,6*1,0*3+(0,6+1,0*2)*3*0,45</t>
  </si>
  <si>
    <t>"1,0x2,0 - 1ks" -1,0*2,0+(1,0+2,0*2)*0,45</t>
  </si>
  <si>
    <t>"2,0x1,8 - 4ks" -2,0*1,8*4+(2,0+1,8*2)*4*0,45</t>
  </si>
  <si>
    <t>"1,8x1,8 - 2ks" -1,8*1,8*2+1,8*3*2*0,45</t>
  </si>
  <si>
    <t>"1,35x1,8 - 20ks" -1,35*1,8*20+(1,35+1,8*2)*20*0,45</t>
  </si>
  <si>
    <t>"1,5x2,05 - 24ks" -1,5*2,05*24+(1,5+2,05*2)*24*0,45</t>
  </si>
  <si>
    <t>"1,05x2,65 - 1ks" -1,05*2,65+(1,05+2,65*2)*0,45</t>
  </si>
  <si>
    <t>"1,5x1,8 - 3ks" -1,5*1,8*3+(1,5+1,8*2)*3*0,45</t>
  </si>
  <si>
    <t>"2,4x2,2 - 1ks" -2,4*2,2+(2,4+2,2*2)*0,45</t>
  </si>
  <si>
    <t>"1,1x2,75 - 1ks" -1,1*2,75+(1,1+2,75*2)*0,45</t>
  </si>
  <si>
    <t>"1,05x2,65 - 2ks" -1,05*2,65*2+(1,05+2,65*2)*0,45*2</t>
  </si>
  <si>
    <t>"1,25x1,95 - 3ks" -1,25*1,95*3+(1,25+1,95*2)*3*0,45</t>
  </si>
  <si>
    <t>"2,0x2,0 - 4ks" -2,0*2,0*4+2,0*2,0*0,5*4*0,45</t>
  </si>
  <si>
    <t>"1,25x2,9 - 1ks" -1,25*2,9+(1,25+2,9*2)*0,45</t>
  </si>
  <si>
    <t>"sokl nedotčený stavebními úpravami"</t>
  </si>
  <si>
    <t>"JV" (25,18-0,16*2)*1,58</t>
  </si>
  <si>
    <t>"SZ" (2,7+0,75)*1,58*2</t>
  </si>
  <si>
    <t>2,7*1,58*0,5*2</t>
  </si>
  <si>
    <t>87</t>
  </si>
  <si>
    <t>629991011</t>
  </si>
  <si>
    <t>Zakrytí výplní otvorů a svislých ploch fólií přilepenou lepící páskou</t>
  </si>
  <si>
    <t>-580919891</t>
  </si>
  <si>
    <t>88</t>
  </si>
  <si>
    <t>631311114</t>
  </si>
  <si>
    <t>Mazanina tl do 80 mm z betonu prostého bez zvýšených nároků na prostředí tř. C 16/20</t>
  </si>
  <si>
    <t>-814085908</t>
  </si>
  <si>
    <t>"nová skladba"</t>
  </si>
  <si>
    <t>"1.11" 13,84*0,08</t>
  </si>
  <si>
    <t>"1.12" 7,09*0,08</t>
  </si>
  <si>
    <t>"1.16" 35,03*0,08</t>
  </si>
  <si>
    <t>"1.17" 7,2*3,82*0,08</t>
  </si>
  <si>
    <t>"1.20" 10,8*3,82*0,08</t>
  </si>
  <si>
    <t>"1.21" 35,03*0,08</t>
  </si>
  <si>
    <t>"spádová tl.50-100mm"</t>
  </si>
  <si>
    <t>2,02*5,16*0,075*2</t>
  </si>
  <si>
    <t>89</t>
  </si>
  <si>
    <t>631311135</t>
  </si>
  <si>
    <t>Mazanina tl do 240 mm z betonu prostého bez zvýšených nároků na prostředí tř. C 20/25</t>
  </si>
  <si>
    <t>632434001</t>
  </si>
  <si>
    <t>"1.11" 13,84*0,15</t>
  </si>
  <si>
    <t>"1.12" 7,09*0,15</t>
  </si>
  <si>
    <t>"1.16" 35,03*0,15</t>
  </si>
  <si>
    <t>"1.17" 7,2*3,82*0,15</t>
  </si>
  <si>
    <t>"1.20" 10,8*3,82*0,15</t>
  </si>
  <si>
    <t>"1.21" 35,03*0,15</t>
  </si>
  <si>
    <t>90</t>
  </si>
  <si>
    <t>631312141</t>
  </si>
  <si>
    <t>Doplnění rýh v dosavadních mazaninách betonem prostým</t>
  </si>
  <si>
    <t>1212930832</t>
  </si>
  <si>
    <t>"v prahu po výměně dveří"</t>
  </si>
  <si>
    <t>"2,4x2,2 - 1ks" 2,4*0,15*0,1</t>
  </si>
  <si>
    <t>"1,0x2,0 - 1ks" 1,0*0,15*0,1</t>
  </si>
  <si>
    <t>"1,1x2,1 - 1ks" 1,1*0,15*0,1</t>
  </si>
  <si>
    <t>"1,95x2,65 - 2ks" 1,5*0,45*0,1*2</t>
  </si>
  <si>
    <t>"1,25x2,9 - 1ks" 1,25*0,15*0,1</t>
  </si>
  <si>
    <t>91</t>
  </si>
  <si>
    <t>631319171</t>
  </si>
  <si>
    <t>Příplatek k mazanině tl do 80 mm za stržení povrchu spodní vrstvy před vložením výztuže</t>
  </si>
  <si>
    <t>604240706</t>
  </si>
  <si>
    <t>92</t>
  </si>
  <si>
    <t>631319175</t>
  </si>
  <si>
    <t>Příplatek k mazanině tl do 240 mm za stržení povrchu spodní vrstvy před vložením výztuže</t>
  </si>
  <si>
    <t>1983984930</t>
  </si>
  <si>
    <t>"S14"</t>
  </si>
  <si>
    <t>"o tl. 50-240mm"</t>
  </si>
  <si>
    <t>9,05*4,4*0,16*2</t>
  </si>
  <si>
    <t>93</t>
  </si>
  <si>
    <t>631319187</t>
  </si>
  <si>
    <t>Příplatek k mazanině tl do 80 mm za sklon do 5°</t>
  </si>
  <si>
    <t>-945557786</t>
  </si>
  <si>
    <t>94</t>
  </si>
  <si>
    <t>631342134</t>
  </si>
  <si>
    <t>Mazanina tl do 240 mm z betonu lehkého tepelně-izolačního polystyrenového 900 kg/m3</t>
  </si>
  <si>
    <t>-1269274555</t>
  </si>
  <si>
    <t>95</t>
  </si>
  <si>
    <t>631351101</t>
  </si>
  <si>
    <t>Zřízení bednění rýh a hran v podlahách</t>
  </si>
  <si>
    <t>-713421484</t>
  </si>
  <si>
    <t>"1,0x2,0 - 1ks" 1,0*0,1</t>
  </si>
  <si>
    <t>"1,1x2,1 - 1ks" 1,1*0,1</t>
  </si>
  <si>
    <t>"1,95x2,65 - 2ks" 1,5*0,1*2</t>
  </si>
  <si>
    <t>"1,25x2,9 - 1ks" 1,25*0,1</t>
  </si>
  <si>
    <t>9,05*0,08*2</t>
  </si>
  <si>
    <t>96</t>
  </si>
  <si>
    <t>631351102</t>
  </si>
  <si>
    <t>Odstranění bednění rýh a hran v podlahách</t>
  </si>
  <si>
    <t>-95562100</t>
  </si>
  <si>
    <t>97</t>
  </si>
  <si>
    <t>631362021</t>
  </si>
  <si>
    <t>Výztuž mazanin svařovanými sítěmi Kari</t>
  </si>
  <si>
    <t>1914785357</t>
  </si>
  <si>
    <t>"1.11" 13,84*0,007</t>
  </si>
  <si>
    <t>"1.12" 7,09*0,007</t>
  </si>
  <si>
    <t>"1.16" 35,03*0,007</t>
  </si>
  <si>
    <t>"1.17" 7,2*3,82*0,007</t>
  </si>
  <si>
    <t>"1.20" 10,8*3,82*0,007</t>
  </si>
  <si>
    <t>"1.21" 35,03*0,007</t>
  </si>
  <si>
    <t>"o8-100/100"</t>
  </si>
  <si>
    <t>"spádový lehčení beton střechy - na okraji pás š=1,0m"</t>
  </si>
  <si>
    <t>9,05*1,0*0,0125*2</t>
  </si>
  <si>
    <t>98</t>
  </si>
  <si>
    <t>632451024</t>
  </si>
  <si>
    <t>Vyrovnávací potěr tl do 50 mm z MC 15 provedený v pásu</t>
  </si>
  <si>
    <t>774473551</t>
  </si>
  <si>
    <t>"0,85x0,6 - 12ks" 0,85*12*0,45</t>
  </si>
  <si>
    <t>"0,6x1,0 - 3ks" 0,6*3*0,45</t>
  </si>
  <si>
    <t>"1,0x2,0 - 1ks" 1,0*0,45</t>
  </si>
  <si>
    <t>"2,0x1,8 - 4ks" 2,0*4*0,45</t>
  </si>
  <si>
    <t>"1,8x1,8 - 2ks" 1,8*2*0,45</t>
  </si>
  <si>
    <t>"1,0x1,8 - 2ks" 1,0*2*0,45</t>
  </si>
  <si>
    <t>"1,35x1,8 - 18ks" 1,35*20*0,45</t>
  </si>
  <si>
    <t>"1,2x2,05 - 2ks" 1,2*2*0,45</t>
  </si>
  <si>
    <t>"1,5x2,05 - 20ks" 1,5*20*0,45</t>
  </si>
  <si>
    <t>"1,05x2,65 - 1ks" 1,05*0,45</t>
  </si>
  <si>
    <t>"1,5x1,8 - 3ks" 1,5*3*0,45</t>
  </si>
  <si>
    <t>"1,25x1,95 - 3ks" 1,25*3*0,45</t>
  </si>
  <si>
    <t>"2,0x2,0 - 4ks" 2,0*4*0,45</t>
  </si>
  <si>
    <t>99</t>
  </si>
  <si>
    <t>632481213</t>
  </si>
  <si>
    <t>Separační vrstva z PE fólie</t>
  </si>
  <si>
    <t>-502275103</t>
  </si>
  <si>
    <t>"1.17" 38,88</t>
  </si>
  <si>
    <t>"1.20" 59,37</t>
  </si>
  <si>
    <t>100</t>
  </si>
  <si>
    <t>634112126</t>
  </si>
  <si>
    <t>Obvodová dilatace podlahovým páskem z pěnového PE s fólií mezi stěnou a mazaninou nebo potěrem v 100 mm</t>
  </si>
  <si>
    <t>1457239685</t>
  </si>
  <si>
    <t>"1.11" (3,95*2+3,675*2+0,15*4)</t>
  </si>
  <si>
    <t>"1.12" (3,95*2+1,825*2+0,15*2)</t>
  </si>
  <si>
    <t>"1.17" (7,2*2+5,4*2+0,15*6)</t>
  </si>
  <si>
    <t>"1.21" (7,2*2+4,8*2+0,15*14)</t>
  </si>
  <si>
    <t>"1.16" (7,2*2+4,8*2+0,15*14+1,35*4)</t>
  </si>
  <si>
    <t>"1.20" (10,8*2+5,4*2+0,15*10+(1,2+3,0)*0,4)</t>
  </si>
  <si>
    <t>101</t>
  </si>
  <si>
    <t>635111242</t>
  </si>
  <si>
    <t>Násyp pod podlahy z hrubého kameniva 16-32 se zhutněním</t>
  </si>
  <si>
    <t>-741091044</t>
  </si>
  <si>
    <t>"1.17" 38,88*0,15</t>
  </si>
  <si>
    <t>"1.20" 59,37*0,15</t>
  </si>
  <si>
    <t>Ostatní konstrukce a práce, bourání</t>
  </si>
  <si>
    <t>102</t>
  </si>
  <si>
    <t>9-001</t>
  </si>
  <si>
    <t>DMTŽ klima jednotky a nosných konzol+úprava přívodu potrubí chladídího média a přívodu NN+zpětná MTŽ na líc KZS vč. prodloužených kotev</t>
  </si>
  <si>
    <t>1855759510</t>
  </si>
  <si>
    <t>103</t>
  </si>
  <si>
    <t>9-002</t>
  </si>
  <si>
    <t>DMTŽ venkovního zastínění oken 1,35x1,8m, manipulace se sutí, naložení, odvoz na skládku vč. poplatku ze skládku</t>
  </si>
  <si>
    <t>492853204</t>
  </si>
  <si>
    <t>104</t>
  </si>
  <si>
    <t>9-003</t>
  </si>
  <si>
    <t>DMTŽ zábradlí okna 1,25x1,95m, manipulqace se sutí, naložení, odvoz na skládku vč. poplatku ze skládku</t>
  </si>
  <si>
    <t>207414189</t>
  </si>
  <si>
    <t>105</t>
  </si>
  <si>
    <t>9-004</t>
  </si>
  <si>
    <t>DMTŽ venkovního nástěnného svítidla+úprava přívodu NN+zpětná MTŽ na líc KZS vč. prodloužených kotev</t>
  </si>
  <si>
    <t>1593397444</t>
  </si>
  <si>
    <t>106</t>
  </si>
  <si>
    <t>9-005</t>
  </si>
  <si>
    <t>DMTŽ stříšky nad vstupem+zpětná MTŽ na líc KZS vč. prodloužených kotev</t>
  </si>
  <si>
    <t>-420201294</t>
  </si>
  <si>
    <t>107</t>
  </si>
  <si>
    <t>9-006</t>
  </si>
  <si>
    <t>DMTŽ instalací a svítidel na stropě v 1PP+úprava kotvení instalací a svítidel, přívodu NN ke svítidlům+zpětná MTŽ na líc KZS vč. prodloužených kotev</t>
  </si>
  <si>
    <t>-750224966</t>
  </si>
  <si>
    <t>108</t>
  </si>
  <si>
    <t>9-007</t>
  </si>
  <si>
    <t>Opatření proti zatečení do objektu při výstavbě nástaveb</t>
  </si>
  <si>
    <t>-534667963</t>
  </si>
  <si>
    <t>10,13*9,3*2</t>
  </si>
  <si>
    <t>(11,175-9,3)*5,85*2</t>
  </si>
  <si>
    <t>7,2*(5,85-1,8)*2</t>
  </si>
  <si>
    <t>7,6*5,25</t>
  </si>
  <si>
    <t>(7,175-2,25)*5,85*2</t>
  </si>
  <si>
    <t>109</t>
  </si>
  <si>
    <t>919735111</t>
  </si>
  <si>
    <t>Řezání stávajícího živičného krytu hl do 50 mm</t>
  </si>
  <si>
    <t>-285941373</t>
  </si>
  <si>
    <t>"podlahy"</t>
  </si>
  <si>
    <t>"1.17" 7,2</t>
  </si>
  <si>
    <t>"1.20" 10,8</t>
  </si>
  <si>
    <t>110</t>
  </si>
  <si>
    <t>952901111</t>
  </si>
  <si>
    <t>Vyčištění budov bytové a občanské výstavby při výšce podlaží do 4 m</t>
  </si>
  <si>
    <t>-992766008</t>
  </si>
  <si>
    <t>"1.PP" 32,0+22,47+14,49+11,67+13,49+5,33+21,68+11,61+21,28</t>
  </si>
  <si>
    <t>"1.NP" 17,11+1,26+8,94+7,14+7,48+14,68+16,73+48,27+6,31+13,36+13,84+7,09+6,22+5,29+4,16+35,03+38,88+29,88+7,5+59,37+35,03+4,16+11,8+12,66+30,15+40,54</t>
  </si>
  <si>
    <t>6,81+15,72+7,88+6,76+12,25+1,26+4,1+72,91</t>
  </si>
  <si>
    <t>"2.NP" 32,93+77,64+86,78+7,13+16,91+3,51+2,52+2,52+1,03+1,53+1,03+1,53+3,51+2,52+2,52+78,61+56,13+9,0+15,47+43,69+63,23+8,5+8,5+0,96</t>
  </si>
  <si>
    <t>111</t>
  </si>
  <si>
    <t>962032230</t>
  </si>
  <si>
    <t>Bourání zdiva z cihel pálených nebo vápenopískových na MV nebo MVC do 1 m3</t>
  </si>
  <si>
    <t>209791321</t>
  </si>
  <si>
    <t>"posunutí vstupních dveří do m.č.1.07 o 250mm - 3xIč.16, l=2,25m" 2,1*0,45*0,25</t>
  </si>
  <si>
    <t>"bourání partapetní zdi okno 1,25x1,95 na dveře 1,25x2,9" 1,25*0,45*1,05</t>
  </si>
  <si>
    <t>112</t>
  </si>
  <si>
    <t>962032231</t>
  </si>
  <si>
    <t>Bourání zdiva z cihel pálených nebo vápenopískových na MV nebo MVC přes 1 m3</t>
  </si>
  <si>
    <t>-1674122205</t>
  </si>
  <si>
    <t>"zřízení otvoru pro vrata 1,95x2,65 do m.č.1.16" (2,65*2,9-0,15*2,4-1,5*2,05)*0,45</t>
  </si>
  <si>
    <t>"zřízení otvoru pro vrata 1,95x2,65 do m.č.1.21" (2,65*2,9-0,15*2,4-1,5*2,05)*0,45</t>
  </si>
  <si>
    <t>(9,88+11,175+1,55*2+7,125+7,6+4,9)*0,25-(4,15-3,38)*2</t>
  </si>
  <si>
    <t>(6,15+5,15)*0,25-(4,15-3,38)*2</t>
  </si>
  <si>
    <t>113</t>
  </si>
  <si>
    <t>964011211</t>
  </si>
  <si>
    <t>Vybourání ŽB překladů prefabrikovaných dl do 3 m hmotnosti do 50 kg/m</t>
  </si>
  <si>
    <t>-450133873</t>
  </si>
  <si>
    <t>"zřízení otvoru pro vrata 1,95x2,65 do m.č.1.16" (1,1+1,8+0,3)*0,45*0,25</t>
  </si>
  <si>
    <t>"zřízení otvoru pro vrata 1,95x2,65 do m.č.1.21" (1,1+1,8+0,3)*0,45*0,25</t>
  </si>
  <si>
    <t>114</t>
  </si>
  <si>
    <t>964072221</t>
  </si>
  <si>
    <t>Vybourání válcovaných nosníků ze zdiva smíšeného dl do 4 m hmotnosti do 20 kg/m</t>
  </si>
  <si>
    <t>CS ÚRS 2009 01</t>
  </si>
  <si>
    <t>-886510937</t>
  </si>
  <si>
    <t>"posunutí vstupních dveří do m.č.1.07 o 25mmm - 3xIč.16, l=2,25m" 1,6*3*0,0179</t>
  </si>
  <si>
    <t>115</t>
  </si>
  <si>
    <t>965042141</t>
  </si>
  <si>
    <t>Bourání podkladů pod dlažby nebo mazanin betonových nebo z litého asfaltu tl do 100 mm pl přes 4 m2</t>
  </si>
  <si>
    <t>1353682005</t>
  </si>
  <si>
    <t>"podkladní mazanina podlahy"</t>
  </si>
  <si>
    <t>"1.11" 13,84*0,1</t>
  </si>
  <si>
    <t>"1.12" 7,09*0,1</t>
  </si>
  <si>
    <t>"1.16" 35,03*0,1</t>
  </si>
  <si>
    <t>"1.17" 7,2*3,82*0,1</t>
  </si>
  <si>
    <t>"1.20" 10,8*3,82*0,1</t>
  </si>
  <si>
    <t>"1.21" 35,03*0,1</t>
  </si>
  <si>
    <t>"podklad střešní krytiny plochých střech"</t>
  </si>
  <si>
    <t>9,0*9,88*2*0,05</t>
  </si>
  <si>
    <t>5,65*4,8*2*0,05</t>
  </si>
  <si>
    <t>7,7*4,05*2*0,05</t>
  </si>
  <si>
    <t>5,65*1,7*2*0,05</t>
  </si>
  <si>
    <t>7,6*4,96*2*0,05</t>
  </si>
  <si>
    <t>116</t>
  </si>
  <si>
    <t>965045111</t>
  </si>
  <si>
    <t>Bourání potěrů cementových nebo pískocementových tl do 50 mm pl do 1 m2</t>
  </si>
  <si>
    <t>-779677206</t>
  </si>
  <si>
    <t>"0,55x0,9 - 2ks" 0,55*2*0,45</t>
  </si>
  <si>
    <t>"1,35x1,8 - 20ks" 1,35*20*0,45</t>
  </si>
  <si>
    <t>"1,5x2,05 - 24ks" 1,5*24*0,45</t>
  </si>
  <si>
    <t>117</t>
  </si>
  <si>
    <t>965045113</t>
  </si>
  <si>
    <t>Bourání potěrů cementových nebo pískocementových tl do 50 mm pl přes 4 m2</t>
  </si>
  <si>
    <t>-1114259846</t>
  </si>
  <si>
    <t>"1.17" 7,2*3,82</t>
  </si>
  <si>
    <t>118</t>
  </si>
  <si>
    <t>965049112</t>
  </si>
  <si>
    <t>Příplatek k bourání betonových mazanin za bourání mazanin se svařovanou sítí tl přes 100 mm</t>
  </si>
  <si>
    <t>985837015</t>
  </si>
  <si>
    <t>"mazanina podlahy"</t>
  </si>
  <si>
    <t>119</t>
  </si>
  <si>
    <t>965082923</t>
  </si>
  <si>
    <t>Odstranění násypů pod podlahami tl do 100 mm pl přes 2 m2</t>
  </si>
  <si>
    <t>2061799955</t>
  </si>
  <si>
    <t>"podlaha"</t>
  </si>
  <si>
    <t>120</t>
  </si>
  <si>
    <t>966054121</t>
  </si>
  <si>
    <t>Vybourání částí ŽB říms vyložených do 500 mm</t>
  </si>
  <si>
    <t>1907083875</t>
  </si>
  <si>
    <t>"JV" (27,0-25,18)</t>
  </si>
  <si>
    <t>"SZ" (27,0-25,2)</t>
  </si>
  <si>
    <t>121</t>
  </si>
  <si>
    <t>968072354</t>
  </si>
  <si>
    <t>Vybourání kovových rámů oken zdvojených včetně křídel pl do 1 m2</t>
  </si>
  <si>
    <t>-1282383617</t>
  </si>
  <si>
    <t>"0,85x0,6 - 12ks" 0,85*0,6*12</t>
  </si>
  <si>
    <t>122</t>
  </si>
  <si>
    <t>968082015</t>
  </si>
  <si>
    <t>Vybourání plastových rámů oken včetně křídel plochy do 1 m2</t>
  </si>
  <si>
    <t>-1732778782</t>
  </si>
  <si>
    <t>"0,55x0,9 - 2ks" 0,55*0,9*2</t>
  </si>
  <si>
    <t>"0,6x1,0 - 3ks" 0,6*1,0*3</t>
  </si>
  <si>
    <t>123</t>
  </si>
  <si>
    <t>968082016</t>
  </si>
  <si>
    <t>Vybourání plastových rámů oken včetně křídel plochy přes 1 do 2 m2</t>
  </si>
  <si>
    <t>-1901136473</t>
  </si>
  <si>
    <t>"1,0x1,8 - 2ks" 1,0*1,8*2</t>
  </si>
  <si>
    <t>"2,0x2,0 - 4ks" 2,0*2,0*0,5*4</t>
  </si>
  <si>
    <t>124</t>
  </si>
  <si>
    <t>968082017</t>
  </si>
  <si>
    <t>Vybourání plastových rámů oken včetně křídel plochy přes 2 do 4 m2</t>
  </si>
  <si>
    <t>1775371040</t>
  </si>
  <si>
    <t>"2,0x1,8 - 4ks" 2,0*1,8*4</t>
  </si>
  <si>
    <t>"1,8x1,8 - 2ks" 1,8*1,8*2</t>
  </si>
  <si>
    <t>"1,35x1,8 - 20ks" 1,35*1,8*20</t>
  </si>
  <si>
    <t>"1,5x2,05 - 24ks"1,5*2,05*24</t>
  </si>
  <si>
    <t>"1,05x2,65 - 1ks" 1,05*2,65</t>
  </si>
  <si>
    <t>"1,5x1,8 - 3ks" 1,5*1,8*3</t>
  </si>
  <si>
    <t>"1,25x1,95 - 3ks" 1,25*1,95*3</t>
  </si>
  <si>
    <t>125</t>
  </si>
  <si>
    <t>968082018</t>
  </si>
  <si>
    <t>Vybourání plastových rámů oken včetně křídel plochy přes 4 m2</t>
  </si>
  <si>
    <t>-709821999</t>
  </si>
  <si>
    <t>"2,4x2,2 - 1ks" 2,4*2,2</t>
  </si>
  <si>
    <t>126</t>
  </si>
  <si>
    <t>968082021</t>
  </si>
  <si>
    <t>Vybourání plastových zárubní dveří plochy do 2 m2</t>
  </si>
  <si>
    <t>669323781</t>
  </si>
  <si>
    <t>"1,0x2,0 - 1ks" 1,0*2,0</t>
  </si>
  <si>
    <t>127</t>
  </si>
  <si>
    <t>968082022</t>
  </si>
  <si>
    <t>Vybourání plastových zárubní dveří plochy do 4 m2</t>
  </si>
  <si>
    <t>1984492593</t>
  </si>
  <si>
    <t>"1,1x2,75 - 1ks" 1,1*2,75</t>
  </si>
  <si>
    <t>"1,05x2,65 - 2ks" 1,50*2,65*2</t>
  </si>
  <si>
    <t>"1,25x2,9 - 1ks" 1,25*2,9</t>
  </si>
  <si>
    <t>128</t>
  </si>
  <si>
    <t>973031325</t>
  </si>
  <si>
    <t>Vysekání kapes ve zdivu cihelném na MV nebo MVC pl do 0,10 m2 hl do 300 mm</t>
  </si>
  <si>
    <t>-346999553</t>
  </si>
  <si>
    <t>129</t>
  </si>
  <si>
    <t>973031336</t>
  </si>
  <si>
    <t>Vysekání kapes ve zdivu cihelném na MV nebo MVC pl do 0,16 m2 hl do 450 mm</t>
  </si>
  <si>
    <t>-1921594333</t>
  </si>
  <si>
    <t>"osazení HEBč.22, l=8,2m - 2ks" 4</t>
  </si>
  <si>
    <t>130</t>
  </si>
  <si>
    <t>973031825</t>
  </si>
  <si>
    <t>Vysekání kapes ve zdivu cihelném na MV nebo MVC pro zavázání zdí tl do 450 mm</t>
  </si>
  <si>
    <t>836061831</t>
  </si>
  <si>
    <t>"zřízení otvoru pro vrata 1,95x2,65 do m.č.1.16 - dozdívka" 2,75</t>
  </si>
  <si>
    <t>"zřízení otvoru pro vrata 1,95x2,65 do m.č.1.21 - dozdívka" 2,75</t>
  </si>
  <si>
    <t>131</t>
  </si>
  <si>
    <t>974031666</t>
  </si>
  <si>
    <t>Vysekání rýh ve zdivu cihelném pro vtahování nosníků hl do 150 mm v do 250 mm</t>
  </si>
  <si>
    <t>-1838442020</t>
  </si>
  <si>
    <t>"posunutí vstupních dveří do m.č.1.07 o 250mm - 3xIč.16, l=2,25m" (2,25+0,25-1,5)*3</t>
  </si>
  <si>
    <t>"otor pro 2kř.vrata 1,95x2,65 - 3xIč,16, l=2,25m - 2x" 2,25*3*2</t>
  </si>
  <si>
    <t>132</t>
  </si>
  <si>
    <t>975043121</t>
  </si>
  <si>
    <t>Jednořadové podchycení stropů pro osazení nosníků v do 3,5 m pro zatížení do 1000 kg/m</t>
  </si>
  <si>
    <t>1982565529</t>
  </si>
  <si>
    <t>"snížení nadpraží vstupních dveří do nm.č.1.07 z 2,75 na 2,1m - 3xIč.16, l=2,25m" 2,0</t>
  </si>
  <si>
    <t>"otor pro 2kř.vrata 1,95x2,65 - 3xIč,16, l=2,25m - 2x" 4,5*2</t>
  </si>
  <si>
    <t>133</t>
  </si>
  <si>
    <t>978013191</t>
  </si>
  <si>
    <t>Otlučení (osekání) vnitřní vápenné nebo vápenocementové omítky stěn v rozsahu do 100 %</t>
  </si>
  <si>
    <t>-1242103654</t>
  </si>
  <si>
    <t>"0,85x0,6 - 12ks" (0,85+0,6*2)*12*0,45</t>
  </si>
  <si>
    <t>"0,55x0,9 - 2ks" (0,55+0,9*2)*2*0,45</t>
  </si>
  <si>
    <t>"0,6x1,0 - 3ks" (0,6+1,0*2)*3*0,45</t>
  </si>
  <si>
    <t>"2,0x1,8 - 4ks" (2,0+1,8*2)*4*0,45</t>
  </si>
  <si>
    <t>"1,8x1,8 - 2ks" 1,8*3*2*0,45</t>
  </si>
  <si>
    <t>"1,35x1,8 - 20ks" (1,35+1,8*2)*20*0,45</t>
  </si>
  <si>
    <t>"1,5x2,05 - 24ks" (1,5+2,05*2)*24*0,45</t>
  </si>
  <si>
    <t>"1,05x2,65 - 1ks" (1,05+2,65*2)*0,45</t>
  </si>
  <si>
    <t>"1,5x1,8 - 3ks" (1,5+1,8*2)*3*0,45</t>
  </si>
  <si>
    <t>"1,1x2,75 - 1ks" (1,1+2,75*2)*0,45</t>
  </si>
  <si>
    <t>"1,05x2,65 - 2ks" (1,05+2,65*2)*0,45*2</t>
  </si>
  <si>
    <t>"1,25x1,95 - 3ks" (1,25+1,95*2)*3*0,45</t>
  </si>
  <si>
    <t>"1,25x2,9 - 1ks" (1,25+2,9*2)*0,45</t>
  </si>
  <si>
    <t>134</t>
  </si>
  <si>
    <t>978015361</t>
  </si>
  <si>
    <t>Otlučení (osekání) vnější vápenné nebo vápenocementové omítky stupně členitosti 1 a 2 rozsahu do 50%</t>
  </si>
  <si>
    <t>590592220</t>
  </si>
  <si>
    <t>135</t>
  </si>
  <si>
    <t>978059541</t>
  </si>
  <si>
    <t>Odsekání a odebrání obkladů stěn z vnitřních obkládaček plochy přes 1 m2</t>
  </si>
  <si>
    <t>-2028084364</t>
  </si>
  <si>
    <t>136</t>
  </si>
  <si>
    <t>985331215</t>
  </si>
  <si>
    <t>Dodatečné vlepování betonářské výztuže D 16 mm do chemické malty včetně vyvrtání otvoru</t>
  </si>
  <si>
    <t>259929598</t>
  </si>
  <si>
    <t>"Přímá výztuž R16 věnce V1 - vlepení 200mm a kus, dodávka viz výztuž věnce" 0,2*18</t>
  </si>
  <si>
    <t>"táhlo věnce R16 - vlepení 200mm a kus - dodávka viz zámečnické kce" 0,2*22</t>
  </si>
  <si>
    <t>137</t>
  </si>
  <si>
    <t>985331217</t>
  </si>
  <si>
    <t>Dodatečné vlepování betonářské výztuže D 20 mm do chemické malty včetně vyvrtání otvoru</t>
  </si>
  <si>
    <t>222247737</t>
  </si>
  <si>
    <t>"kotevní trn pro spřažení starého a nového základ.pasu ocelové rampy"</t>
  </si>
  <si>
    <t>"R12-300 - 2 řady a 5ks a základový pas po délce" 5*2*7*0,2</t>
  </si>
  <si>
    <t>"R212430 - 2 řady a 2ks a základový pas z čela" 2*2*2*0,2</t>
  </si>
  <si>
    <t>138</t>
  </si>
  <si>
    <t>13021013</t>
  </si>
  <si>
    <t>tyč ocelová žebírková jakost BSt 500S výztuž do betonu D 12mm</t>
  </si>
  <si>
    <t>1755603177</t>
  </si>
  <si>
    <t>"R12-300 - 2 řady a 5ks a základový pas po délce" 5*2*7*0,4*0,00098*1,1</t>
  </si>
  <si>
    <t>"R12-300 - 2 řady a 2ks a základový pas z čela" 2*2*2*0,2*0,00098*1,1</t>
  </si>
  <si>
    <t>Lešení a stavební výtahy</t>
  </si>
  <si>
    <t>139</t>
  </si>
  <si>
    <t>941111122</t>
  </si>
  <si>
    <t>Montáž lešení řadového trubkového lehkého s podlahami zatížení do 200 kg/m2 š do 1,2 m v do 25 m</t>
  </si>
  <si>
    <t>-1636444972</t>
  </si>
  <si>
    <t>(25,5+0,16*2+1,2*2)*(7,585+1,58)</t>
  </si>
  <si>
    <t>1,8*(3,38+1,58)*2</t>
  </si>
  <si>
    <t>(8,1+0,16*2+0,3*2)*(9,2+1,58)*2</t>
  </si>
  <si>
    <t>5,25*9,2*2</t>
  </si>
  <si>
    <t>"JZ=SV" 276,492</t>
  </si>
  <si>
    <t>(10,13+0,16*2+0,3*2)*(9,2+1,58)*2</t>
  </si>
  <si>
    <t>9,3*(9,2+1,58)*2</t>
  </si>
  <si>
    <t>17,54*(6,76+1,58)</t>
  </si>
  <si>
    <t>140</t>
  </si>
  <si>
    <t>941111222</t>
  </si>
  <si>
    <t>Příplatek k lešení řadovému trubkovému lehkému s podlahami š 1,2 m v 25 m za první a ZKD den použití</t>
  </si>
  <si>
    <t>-450633269</t>
  </si>
  <si>
    <t>1593,202*(30*4)</t>
  </si>
  <si>
    <t>141</t>
  </si>
  <si>
    <t>941111822</t>
  </si>
  <si>
    <t>Demontáž lešení řadového trubkového lehkého s podlahami zatížení do 200 kg/m2 š do 1,2 m v do 25 m</t>
  </si>
  <si>
    <t>1618804386</t>
  </si>
  <si>
    <t>142</t>
  </si>
  <si>
    <t>944511111</t>
  </si>
  <si>
    <t>Montáž ochranné sítě z textilie z umělých vláken</t>
  </si>
  <si>
    <t>1879139396</t>
  </si>
  <si>
    <t>143</t>
  </si>
  <si>
    <t>944511211</t>
  </si>
  <si>
    <t>Příplatek k ochranné síti za první a ZKD den použití</t>
  </si>
  <si>
    <t>603567392</t>
  </si>
  <si>
    <t>144</t>
  </si>
  <si>
    <t>944511811</t>
  </si>
  <si>
    <t>Demontáž ochranné sítě z textilie z umělých vláken</t>
  </si>
  <si>
    <t>-1297575353</t>
  </si>
  <si>
    <t>145</t>
  </si>
  <si>
    <t>944711111</t>
  </si>
  <si>
    <t>Montáž záchytné stříšky š do 1,5 m</t>
  </si>
  <si>
    <t>-1615223252</t>
  </si>
  <si>
    <t>(4,0+1,5*2+3,0*2)</t>
  </si>
  <si>
    <t>146</t>
  </si>
  <si>
    <t>944711211</t>
  </si>
  <si>
    <t>Příplatek k záchytné stříšce š do 1,5 m za první a ZKD den použití</t>
  </si>
  <si>
    <t>736428477</t>
  </si>
  <si>
    <t>13,0*(30*4)</t>
  </si>
  <si>
    <t>147</t>
  </si>
  <si>
    <t>944711811</t>
  </si>
  <si>
    <t>Demontáž záchytné stříšky š do 1,5 m</t>
  </si>
  <si>
    <t>-1623914343</t>
  </si>
  <si>
    <t>Bourání konstrukcí</t>
  </si>
  <si>
    <t>997</t>
  </si>
  <si>
    <t>Přesun sutě</t>
  </si>
  <si>
    <t>148</t>
  </si>
  <si>
    <t>997013154</t>
  </si>
  <si>
    <t>Vnitrostaveništní doprava suti a vybouraných hmot pro budovy v do 15 m s omezením mechanizace</t>
  </si>
  <si>
    <t>-1174050716</t>
  </si>
  <si>
    <t>149</t>
  </si>
  <si>
    <t>997013501</t>
  </si>
  <si>
    <t>Odvoz suti a vybouraných hmot na skládku nebo meziskládku do 1 km se složením</t>
  </si>
  <si>
    <t>-2034139411</t>
  </si>
  <si>
    <t>150</t>
  </si>
  <si>
    <t>997013509</t>
  </si>
  <si>
    <t>Příplatek k odvozu suti a vybouraných hmot na skládku ZKD 1 km přes 1 km</t>
  </si>
  <si>
    <t>-1228315805</t>
  </si>
  <si>
    <t>151</t>
  </si>
  <si>
    <t>997013801</t>
  </si>
  <si>
    <t>Poplatek za uložení na skládce (skládkovné) stavebního odpadu betonového kód odpadu 170 101</t>
  </si>
  <si>
    <t>552687180</t>
  </si>
  <si>
    <t>152</t>
  </si>
  <si>
    <t>997013802</t>
  </si>
  <si>
    <t>Poplatek za uložení na skládce (skládkovné) stavebního odpadu železobetonového kód odpadu 170 101</t>
  </si>
  <si>
    <t>-1301088245</t>
  </si>
  <si>
    <t>153</t>
  </si>
  <si>
    <t>997013803</t>
  </si>
  <si>
    <t>Poplatek za uložení na skládce (skládkovné) stavebního odpadu cihelného kód odpadu 170 102</t>
  </si>
  <si>
    <t>-714268587</t>
  </si>
  <si>
    <t>154</t>
  </si>
  <si>
    <t>997013804</t>
  </si>
  <si>
    <t>Poplatek za uložení na skládce (skládkovné) stavebního odpadu ze skla kód odpadu 170 202</t>
  </si>
  <si>
    <t>409104927</t>
  </si>
  <si>
    <t>155</t>
  </si>
  <si>
    <t>997013813</t>
  </si>
  <si>
    <t>Poplatek za uložení na skládce (skládkovné) stavebního odpadu z plastických hmot kód odpadu 170 203</t>
  </si>
  <si>
    <t>922703089</t>
  </si>
  <si>
    <t>156</t>
  </si>
  <si>
    <t>997013814</t>
  </si>
  <si>
    <t>Poplatek za uložení na skládce (skládkovné) stavebního odpadu izolací kód odpadu 170 604</t>
  </si>
  <si>
    <t>-592052003</t>
  </si>
  <si>
    <t>157</t>
  </si>
  <si>
    <t>997223845</t>
  </si>
  <si>
    <t>Poplatek za uložení na skládce (skládkovné) odpadu asfaltového bez dehtu kód odpadu 170 302</t>
  </si>
  <si>
    <t>-1428145802</t>
  </si>
  <si>
    <t>998</t>
  </si>
  <si>
    <t>Přesun hmot</t>
  </si>
  <si>
    <t>158</t>
  </si>
  <si>
    <t>998017003</t>
  </si>
  <si>
    <t>Přesun hmot s omezením mechanizace pro budovy v do 24 m</t>
  </si>
  <si>
    <t>-1712612556</t>
  </si>
  <si>
    <t>PSV</t>
  </si>
  <si>
    <t>Práce a dodávky PSV</t>
  </si>
  <si>
    <t>711</t>
  </si>
  <si>
    <t>Izolace proti vodě, vlhkosti a plynům</t>
  </si>
  <si>
    <t>159</t>
  </si>
  <si>
    <t>711111001</t>
  </si>
  <si>
    <t>Provedení izolace proti zemní vlhkosti vodorovné za studena nátěrem penetračním</t>
  </si>
  <si>
    <t>-1802801289</t>
  </si>
  <si>
    <t>9,05*4,14*2</t>
  </si>
  <si>
    <t>160</t>
  </si>
  <si>
    <t>11163150</t>
  </si>
  <si>
    <t>lak penetrační asfaltový</t>
  </si>
  <si>
    <t>-1109640597</t>
  </si>
  <si>
    <t>285,02*0,0003</t>
  </si>
  <si>
    <t>161</t>
  </si>
  <si>
    <t>711112001</t>
  </si>
  <si>
    <t>Provedení izolace proti zemní vlhkosti svislé za studena nátěrem penetračním</t>
  </si>
  <si>
    <t>-408576088</t>
  </si>
  <si>
    <t>"1.11" ((3,95*2+3,675*2+0,15*4)-0,9)*0,18</t>
  </si>
  <si>
    <t>"1.12" ((3,95*2+1,825*2+0,15*2)-0,8)*0,18</t>
  </si>
  <si>
    <t>"1.17" ((7,2*2+5,4*2+0,15*6)-0,8*2-0,9*3)*0,18</t>
  </si>
  <si>
    <t>"1.21" ((7,2*2+4,8*2+0,15*14)-0,8-0,9*2)*0,18</t>
  </si>
  <si>
    <t>"1.16" ((7,2*2+4,8*2+0,15*14+1,35*4)-0,8*2-0,9-2,5)*0,18</t>
  </si>
  <si>
    <t>"1.20" ((10,8*2+5,4*2+0,15*10+(1,2+3,0)*0,4)-0,8*3-0,9-1,0)*0,18</t>
  </si>
  <si>
    <t>(9,05+4,14*2)*0,2*2</t>
  </si>
  <si>
    <t>(2,02*2+5,16*2)*0,2*2</t>
  </si>
  <si>
    <t>162</t>
  </si>
  <si>
    <t>1218055988</t>
  </si>
  <si>
    <t>35,91*0,00035</t>
  </si>
  <si>
    <t>163</t>
  </si>
  <si>
    <t>711131811</t>
  </si>
  <si>
    <t>Odstranění izolace proti zemní vlhkosti vodorovné</t>
  </si>
  <si>
    <t>-482185372</t>
  </si>
  <si>
    <t>164</t>
  </si>
  <si>
    <t>711141559</t>
  </si>
  <si>
    <t>Provedení izolace proti zemní vlhkosti pásy přitavením vodorovné NAIP</t>
  </si>
  <si>
    <t>388972288</t>
  </si>
  <si>
    <t>165</t>
  </si>
  <si>
    <t>62856011</t>
  </si>
  <si>
    <t>pás asfaltový natavitelný modifikovaný SBS tl 4,0mm s vložkou z hliníkové fólie, hliníkové fólie s textilií a spalitelnou PE fólií nebo jemnozrnný minerálním posypem na horním povrchu</t>
  </si>
  <si>
    <t>763313441</t>
  </si>
  <si>
    <t>285,02*1,15</t>
  </si>
  <si>
    <t>166</t>
  </si>
  <si>
    <t>711142559</t>
  </si>
  <si>
    <t>Provedení izolace proti zemní vlhkosti pásy přitavením svislé NAIP</t>
  </si>
  <si>
    <t>438171968</t>
  </si>
  <si>
    <t>167</t>
  </si>
  <si>
    <t>62855001</t>
  </si>
  <si>
    <t>pás asfaltový natavitelný modifikovaný SBS tl 4,0mm s vložkou z polyesterové rohože a spalitelnou PE fólií nebo jemnozrnný minerálním posypem na horním povrchu</t>
  </si>
  <si>
    <t>-792977536</t>
  </si>
  <si>
    <t>6,932*1,2</t>
  </si>
  <si>
    <t>168</t>
  </si>
  <si>
    <t>-2057436755</t>
  </si>
  <si>
    <t>(29,689+5,744)*1,2</t>
  </si>
  <si>
    <t>169</t>
  </si>
  <si>
    <t>711193121</t>
  </si>
  <si>
    <t>Izolace proti zemní vlhkosti na vodorovné ploše hydroizolační stěrkou</t>
  </si>
  <si>
    <t>-1061025826</t>
  </si>
  <si>
    <t>170</t>
  </si>
  <si>
    <t>711193131</t>
  </si>
  <si>
    <t>Izolace proti zemní vlhkosti na svislé ploše hydroizolační stěrkou</t>
  </si>
  <si>
    <t>72086808</t>
  </si>
  <si>
    <t>(2,02*2+5,16*2)*0,15*2</t>
  </si>
  <si>
    <t>171</t>
  </si>
  <si>
    <t>711-001</t>
  </si>
  <si>
    <t>D+MTŽvýztužné síťky do stěrkové hydroizolace na rozích a v koutech</t>
  </si>
  <si>
    <t>-1644753669</t>
  </si>
  <si>
    <t>(2,02*2+5,16*2)</t>
  </si>
  <si>
    <t>0,15*4*2</t>
  </si>
  <si>
    <t>172</t>
  </si>
  <si>
    <t>998711103</t>
  </si>
  <si>
    <t>Přesun hmot tonážní pro izolace proti vodě, vlhkosti a plynům v objektech výšky do 60 m</t>
  </si>
  <si>
    <t>816592629</t>
  </si>
  <si>
    <t>712</t>
  </si>
  <si>
    <t>Povlakové krytiny</t>
  </si>
  <si>
    <t>173</t>
  </si>
  <si>
    <t>712300831</t>
  </si>
  <si>
    <t>Odstranění povlakové krytiny střech do 10° jednovrstvé</t>
  </si>
  <si>
    <t>838058206</t>
  </si>
  <si>
    <t>"plocha"</t>
  </si>
  <si>
    <t>9,0*9,88*2</t>
  </si>
  <si>
    <t>5,65*4,8*2</t>
  </si>
  <si>
    <t>7,7*4,05*2</t>
  </si>
  <si>
    <t>5,65*1,7*2</t>
  </si>
  <si>
    <t>7,6*4,96*2</t>
  </si>
  <si>
    <t>"vytažení na atiku"</t>
  </si>
  <si>
    <t>(9,53+10,65+1,55*2+6,625+7,6+4,65)*(0,35+0,25)*2</t>
  </si>
  <si>
    <t>(6,15+5,4)*(0,35+0,25)*2</t>
  </si>
  <si>
    <t>"vatyžení na obvodovou zeď objektu" (4,35+10,05+1,35)*0,4*2</t>
  </si>
  <si>
    <t>174</t>
  </si>
  <si>
    <t>712300833</t>
  </si>
  <si>
    <t>Odstranění povlakové krytiny střech do 10° třívrstvé</t>
  </si>
  <si>
    <t>1691359479</t>
  </si>
  <si>
    <t>175</t>
  </si>
  <si>
    <t>712341559</t>
  </si>
  <si>
    <t>Provedení povlakové krytiny střech do 10° pásy NAIP přitavením v plné ploše</t>
  </si>
  <si>
    <t>-550813839</t>
  </si>
  <si>
    <t>176</t>
  </si>
  <si>
    <t>62855009</t>
  </si>
  <si>
    <t>pás asfaltový natavitelný modifikovaný SBS tl 5mm s vložkou z polyesterové vyztužené rohože a hrubozrnným břidličným posypem na horním povrchu</t>
  </si>
  <si>
    <t>-1891671522</t>
  </si>
  <si>
    <t>74,934*1,15</t>
  </si>
  <si>
    <t>177</t>
  </si>
  <si>
    <t>712361706</t>
  </si>
  <si>
    <t>Provedení povlakové krytiny střech do 10° fólií položenou volně se svařením spojů</t>
  </si>
  <si>
    <t>-660516605</t>
  </si>
  <si>
    <t>178</t>
  </si>
  <si>
    <t>283220120</t>
  </si>
  <si>
    <t xml:space="preserve">fólie hydroizolační střešní tl 1,5 mm </t>
  </si>
  <si>
    <t>CS ÚRS 2016 02</t>
  </si>
  <si>
    <t>-1644934951</t>
  </si>
  <si>
    <t>20,846*1,15</t>
  </si>
  <si>
    <t>179</t>
  </si>
  <si>
    <t>712363312</t>
  </si>
  <si>
    <t>Povlakové krytiny střech do 10° fóliové plechy délky 2 m koutová lišta vnitřní rš 100 mm</t>
  </si>
  <si>
    <t>-918123061</t>
  </si>
  <si>
    <t>(2,02*2+5,16*2)*2</t>
  </si>
  <si>
    <t>0,5*4*2</t>
  </si>
  <si>
    <t>180</t>
  </si>
  <si>
    <t>712363313</t>
  </si>
  <si>
    <t>Povlakové krytiny střech do 10° fóliové plechy délky 2 m koutová lišta vnější rš 100 mm</t>
  </si>
  <si>
    <t>-319340339</t>
  </si>
  <si>
    <t>(2,02+5,16)*2</t>
  </si>
  <si>
    <t>181</t>
  </si>
  <si>
    <t>712363314</t>
  </si>
  <si>
    <t>Povlakové krytiny střech do 10° fóliové plechy délky 2 m stěnová lišta rš 70 mm</t>
  </si>
  <si>
    <t>-760653369</t>
  </si>
  <si>
    <t>9,05*2</t>
  </si>
  <si>
    <t>182</t>
  </si>
  <si>
    <t>712363602</t>
  </si>
  <si>
    <t>Provedení povlak krytiny mechanicky kotvenou do betonu TI tl přes 240 mm krajní pole,budova v do 18m</t>
  </si>
  <si>
    <t>1228589031</t>
  </si>
  <si>
    <t>183</t>
  </si>
  <si>
    <t>62866281</t>
  </si>
  <si>
    <t>pás asfaltový samolepicí modifikovaný SBS tl 3mm s vložkou ze skleněné tkaniny se spalitelnou fólií nebo jemnozrnným minerálním posypem nebo textilií na horním povrchu</t>
  </si>
  <si>
    <t>-436048498</t>
  </si>
  <si>
    <t>"podkladní pás"</t>
  </si>
  <si>
    <t>9,05*4,14*2*1,15</t>
  </si>
  <si>
    <t>184</t>
  </si>
  <si>
    <t>712363604</t>
  </si>
  <si>
    <t>Provedení povlak krytiny svisle</t>
  </si>
  <si>
    <t>1252861818</t>
  </si>
  <si>
    <t xml:space="preserve">"vytažení na kce" </t>
  </si>
  <si>
    <t>(2,02+5,16)*(0,35+0,25)*2</t>
  </si>
  <si>
    <t>(2,02+5,16)*0,35*2</t>
  </si>
  <si>
    <t>0,25*0,25*2</t>
  </si>
  <si>
    <t>185</t>
  </si>
  <si>
    <t>1685258977</t>
  </si>
  <si>
    <t>13,767*1,2</t>
  </si>
  <si>
    <t>186</t>
  </si>
  <si>
    <t>712391171</t>
  </si>
  <si>
    <t>Provedení povlakové krytiny střech do 10° podkladní textilní vrstvy</t>
  </si>
  <si>
    <t>1313216998</t>
  </si>
  <si>
    <t>187</t>
  </si>
  <si>
    <t>693111720</t>
  </si>
  <si>
    <t>geotextilie ÚV stabilizace 300 g/m2</t>
  </si>
  <si>
    <t>-74423682</t>
  </si>
  <si>
    <t>34,613*1,2</t>
  </si>
  <si>
    <t>188</t>
  </si>
  <si>
    <t>712391172</t>
  </si>
  <si>
    <t>Provedení povlakové krytiny střech do 10° ochranné textilní vrstvy</t>
  </si>
  <si>
    <t>1584157034</t>
  </si>
  <si>
    <t>189</t>
  </si>
  <si>
    <t>-2130715719</t>
  </si>
  <si>
    <t>20,846*1,2</t>
  </si>
  <si>
    <t>190</t>
  </si>
  <si>
    <t>712461701</t>
  </si>
  <si>
    <t>Provedení povlakové krytiny střech do 30° fólií položenou volně</t>
  </si>
  <si>
    <t>-1031446646</t>
  </si>
  <si>
    <t>"K5" 375,5</t>
  </si>
  <si>
    <t>191</t>
  </si>
  <si>
    <t>JTA.JFD140SP</t>
  </si>
  <si>
    <t xml:space="preserve">folie podstřešní difúzní </t>
  </si>
  <si>
    <t>-1233890078</t>
  </si>
  <si>
    <t>"K5" 375,5*1,1</t>
  </si>
  <si>
    <t>192</t>
  </si>
  <si>
    <t>712491587</t>
  </si>
  <si>
    <t>Provedení povlakové krytiny střech do 30° přibití pásů hřebíky</t>
  </si>
  <si>
    <t>659123010</t>
  </si>
  <si>
    <t>193</t>
  </si>
  <si>
    <t>712-001</t>
  </si>
  <si>
    <t>Detaily střechy, prostupy, systémové průchodky, utěsnění vč. dodávky materiálů apod.</t>
  </si>
  <si>
    <t>kpl</t>
  </si>
  <si>
    <t>-1684672961</t>
  </si>
  <si>
    <t>194</t>
  </si>
  <si>
    <t>712-002</t>
  </si>
  <si>
    <t>D+MTŽ drenážní rohože s prostorově orientovaným PE vláknem - vodorovně</t>
  </si>
  <si>
    <t>-425326689</t>
  </si>
  <si>
    <t>6,05*5,14*2</t>
  </si>
  <si>
    <t>195</t>
  </si>
  <si>
    <t>712811101</t>
  </si>
  <si>
    <t>Provedení povlakové krytiny vytažením na konstrukce za studena nátěrem penetračním</t>
  </si>
  <si>
    <t>464926757</t>
  </si>
  <si>
    <t>9,05*0,35*2</t>
  </si>
  <si>
    <t>4,14*(0,35+0,25)*2</t>
  </si>
  <si>
    <t>196</t>
  </si>
  <si>
    <t>1262605743</t>
  </si>
  <si>
    <t>11,303*0,00035</t>
  </si>
  <si>
    <t>197</t>
  </si>
  <si>
    <t>712841557</t>
  </si>
  <si>
    <t>Provedení povlakové krytiny vytažením na konstrukce pásy nalepením</t>
  </si>
  <si>
    <t>-901001987</t>
  </si>
  <si>
    <t>198</t>
  </si>
  <si>
    <t>-1926418393</t>
  </si>
  <si>
    <t>9,05*0,35*2*1,2</t>
  </si>
  <si>
    <t>199</t>
  </si>
  <si>
    <t>712841559</t>
  </si>
  <si>
    <t>Provedení povlakové krytiny vytažením na konstrukce pásy přitavením NAIP</t>
  </si>
  <si>
    <t>1559254856</t>
  </si>
  <si>
    <t>200</t>
  </si>
  <si>
    <t>-611876769</t>
  </si>
  <si>
    <t>11,303*1,2</t>
  </si>
  <si>
    <t>201</t>
  </si>
  <si>
    <t>998712103</t>
  </si>
  <si>
    <t>Přesun hmot tonážní tonážní pro krytiny povlakové v objektech v do 24 m</t>
  </si>
  <si>
    <t>-2143385364</t>
  </si>
  <si>
    <t>713</t>
  </si>
  <si>
    <t>Izolace tepelné</t>
  </si>
  <si>
    <t>202</t>
  </si>
  <si>
    <t>713111121</t>
  </si>
  <si>
    <t>Montáž izolace tepelné spodem stropů s uchycením drátem rohoží, pásů, dílců, desek</t>
  </si>
  <si>
    <t>-1431534363</t>
  </si>
  <si>
    <t>"S11"</t>
  </si>
  <si>
    <t>7,2*1,35*2</t>
  </si>
  <si>
    <t>"S12"</t>
  </si>
  <si>
    <t>"2 vrstvy"</t>
  </si>
  <si>
    <t>(6,15*9,3+10,05*5,71+6,15*5,06)*2*2</t>
  </si>
  <si>
    <t>203</t>
  </si>
  <si>
    <t>63148105</t>
  </si>
  <si>
    <t>deska tepelně izolační minerální univerzální λ=0,038-0,039 tl 120mm</t>
  </si>
  <si>
    <t>1149235539</t>
  </si>
  <si>
    <t>7,2*1,35*2*1,02</t>
  </si>
  <si>
    <t>(6,15*9,3+10,05*5,71+6,15*5,06)*2*1,02</t>
  </si>
  <si>
    <t>204</t>
  </si>
  <si>
    <t>631481071</t>
  </si>
  <si>
    <t>deska tepelně izolační minerální univerzální λ=0,038-0,039 tl 150mm</t>
  </si>
  <si>
    <t>1676880558</t>
  </si>
  <si>
    <t>205</t>
  </si>
  <si>
    <t>713120821</t>
  </si>
  <si>
    <t>Odstranění tepelné izolace podlah volně kladené z polystyrenu tl do 100 mm</t>
  </si>
  <si>
    <t>-929764278</t>
  </si>
  <si>
    <t>"tl.50mm"</t>
  </si>
  <si>
    <t>206</t>
  </si>
  <si>
    <t>713121111</t>
  </si>
  <si>
    <t>Montáž izolace tepelné podlah volně kladenými rohožemi, pásy, dílci, deskami 1 vrstva</t>
  </si>
  <si>
    <t>-1457447863</t>
  </si>
  <si>
    <t>"S5N"</t>
  </si>
  <si>
    <t>(5,83*8,82+(10,05+0,32*2)*5,53+5,83*4,81)*2</t>
  </si>
  <si>
    <t>"minerální vata" 2,02*5,16*2*2</t>
  </si>
  <si>
    <t>"EPS 200S" 2,02*5,16*2</t>
  </si>
  <si>
    <t>207</t>
  </si>
  <si>
    <t>28376372</t>
  </si>
  <si>
    <t>deska z polystyrénu XPS, hrana rovná, polo či pero drážka a hladký povrch tl 100mm</t>
  </si>
  <si>
    <t>-1884490403</t>
  </si>
  <si>
    <t>189,24*1,02</t>
  </si>
  <si>
    <t>208</t>
  </si>
  <si>
    <t>28375926</t>
  </si>
  <si>
    <t>deska EPS 200 pro trvalé zatížení v tlaku (max. 3600 kg/m2) tl 100mm</t>
  </si>
  <si>
    <t>1820233971</t>
  </si>
  <si>
    <t>"EPS 200S" 2,02*5,16*2*1,02</t>
  </si>
  <si>
    <t>209</t>
  </si>
  <si>
    <t>63151482</t>
  </si>
  <si>
    <t>deska tepelně izolační minerální plovoucích podlah λ=0,038-0,039 tl 40mm</t>
  </si>
  <si>
    <t>-1559093199</t>
  </si>
  <si>
    <t>(5,83*8,82+(10,05+0,32*2)*5,53+5,83*4,81)*2*1,02</t>
  </si>
  <si>
    <t>210</t>
  </si>
  <si>
    <t>1763877294</t>
  </si>
  <si>
    <t>2,02*5,16*2*1,02</t>
  </si>
  <si>
    <t>211</t>
  </si>
  <si>
    <t>63148142</t>
  </si>
  <si>
    <t>deska tepelně izolační minerální univerzální λ=0,033-0,035 tl 220mm</t>
  </si>
  <si>
    <t>-1589415608</t>
  </si>
  <si>
    <t>212</t>
  </si>
  <si>
    <t>713121121</t>
  </si>
  <si>
    <t>Montáž izolace tepelné podlah volně kladenými rohožemi, pásy, dílci, deskami 2 vrstvy</t>
  </si>
  <si>
    <t>1787398816</t>
  </si>
  <si>
    <t>213</t>
  </si>
  <si>
    <t>63140402</t>
  </si>
  <si>
    <t>deska tepelně izolační minerální plochých střech pochozích dvouvrstvá λ=0,038-0,039 tl 80mm</t>
  </si>
  <si>
    <t>913244176</t>
  </si>
  <si>
    <t>9,05*4,14*2*1,02</t>
  </si>
  <si>
    <t>214</t>
  </si>
  <si>
    <t>63140408</t>
  </si>
  <si>
    <t>deska tepelně izolační minerální plochých střech pochozích dvouvrstvá λ=0,038-0,039 tl 180mm</t>
  </si>
  <si>
    <t>-865541654</t>
  </si>
  <si>
    <t>215</t>
  </si>
  <si>
    <t>713131121</t>
  </si>
  <si>
    <t>Montáž izolace tepelné stěn přichycením dráty rohoží, pásů, dílců, desek</t>
  </si>
  <si>
    <t>-1407615577</t>
  </si>
  <si>
    <t>"zateplení odvětrávaného soklu"</t>
  </si>
  <si>
    <t>"SV" (7,125+0,22+7,2+1,8*2+11,175+0,22)*1,58</t>
  </si>
  <si>
    <t>"JV" (8,1+0,22*2)*1,58*2</t>
  </si>
  <si>
    <t>"JZ" (7,125+0,22+7,2+1,8*2+11,175+0,22)*1,58</t>
  </si>
  <si>
    <t>(10,13+9,3+0,22*2)*1,58*2</t>
  </si>
  <si>
    <t>(7,2+7,2)*(1,58+0,95)</t>
  </si>
  <si>
    <t>0,8*0,95*2</t>
  </si>
  <si>
    <t>"odpočet vně otvorů"</t>
  </si>
  <si>
    <t>"O1 - 0,85x0,6 - 12ks" -0,85*0,6*12</t>
  </si>
  <si>
    <t>216</t>
  </si>
  <si>
    <t>-1163797565</t>
  </si>
  <si>
    <t>214,953*1,1</t>
  </si>
  <si>
    <t>217</t>
  </si>
  <si>
    <t>713140851</t>
  </si>
  <si>
    <t>Odstranění tepelné izolace střech nadstřešní lepené z vláknitých materiálů tl do 100 mm</t>
  </si>
  <si>
    <t>-1058338976</t>
  </si>
  <si>
    <t>"ploché střechy tl.100mm"</t>
  </si>
  <si>
    <t>"ploché střechy spádovýtl.50-130mm"</t>
  </si>
  <si>
    <t>218</t>
  </si>
  <si>
    <t>713191133</t>
  </si>
  <si>
    <t>Montáž izolace tepelné podlah, stropů vrchem nebo střech překrytí fólií s přelepeným spojem</t>
  </si>
  <si>
    <t>-250775116</t>
  </si>
  <si>
    <t>"na tepelnou izolaci stropu"</t>
  </si>
  <si>
    <t>(6,15*9,3+10,05*5,71+6,15*5,06)*2</t>
  </si>
  <si>
    <t>219</t>
  </si>
  <si>
    <t>28329268</t>
  </si>
  <si>
    <t>fólie nekontaktní nízkodifuzně propustná PE mikroperforovaná pro doplňkovou hydroizolační vrstvu třípláštových střech (reakce na oheň - třída E) 140g/m2</t>
  </si>
  <si>
    <t>-1634835622</t>
  </si>
  <si>
    <t>291,399*1,15</t>
  </si>
  <si>
    <t>220</t>
  </si>
  <si>
    <t>28329309</t>
  </si>
  <si>
    <t>páska oboustranně samolepící difúzních membrán</t>
  </si>
  <si>
    <t>460791476</t>
  </si>
  <si>
    <t>291,399*1,6</t>
  </si>
  <si>
    <t>221</t>
  </si>
  <si>
    <t>998713103</t>
  </si>
  <si>
    <t>Přesun hmot tonážní pro izolace tepelné v objektech v do 24 m</t>
  </si>
  <si>
    <t>408455204</t>
  </si>
  <si>
    <t>762</t>
  </si>
  <si>
    <t>Konstrukce tesařské</t>
  </si>
  <si>
    <t>222</t>
  </si>
  <si>
    <t>762083111</t>
  </si>
  <si>
    <t>Impregnace řeziva proti dřevokaznému hmyzu a houbám máčením třída ohrožení 1 a 2</t>
  </si>
  <si>
    <t>-1310607668</t>
  </si>
  <si>
    <t>0,225</t>
  </si>
  <si>
    <t>3,47</t>
  </si>
  <si>
    <t>0,983</t>
  </si>
  <si>
    <t>2,066</t>
  </si>
  <si>
    <t>4,225</t>
  </si>
  <si>
    <t>20,249</t>
  </si>
  <si>
    <t>223</t>
  </si>
  <si>
    <t>762083122</t>
  </si>
  <si>
    <t>Impregnace řeziva proti dřevokaznému hmyzu, houbám a plísním máčením třída ohrožení 3 a 4</t>
  </si>
  <si>
    <t>-1707437088</t>
  </si>
  <si>
    <t>4,64</t>
  </si>
  <si>
    <t>224</t>
  </si>
  <si>
    <t>762332131</t>
  </si>
  <si>
    <t>Montáž vázaných kcí krovů pravidelných z hraněného řeziva průřezové plochy do 120 cm2</t>
  </si>
  <si>
    <t>1497468847</t>
  </si>
  <si>
    <t>"kotevní hranol kotvený do opláštění nástavby OSB pro podepření a ukotvení latí pro krytinu"</t>
  </si>
  <si>
    <t>"hranol 80/100" 6,4*4</t>
  </si>
  <si>
    <t>225</t>
  </si>
  <si>
    <t>60512126</t>
  </si>
  <si>
    <t>hranol stavební řezivo průřezu do 120cm2 dl 6-8m</t>
  </si>
  <si>
    <t>1748888893</t>
  </si>
  <si>
    <t>"hranol 80/100" 6,4*4*0,008*1,1</t>
  </si>
  <si>
    <t>226</t>
  </si>
  <si>
    <t>762342214</t>
  </si>
  <si>
    <t>Montáž laťování na střechách jednoduchých sklonu do 60° osové vzdálenosti do 360 mm</t>
  </si>
  <si>
    <t>-1690501161</t>
  </si>
  <si>
    <t>227</t>
  </si>
  <si>
    <t>60514106</t>
  </si>
  <si>
    <t>řezivo jehličnaté lať pevnostní třída S10-13 průžez 40x60mm</t>
  </si>
  <si>
    <t>972018401</t>
  </si>
  <si>
    <t>375,5*3,5*0,04*0,06*1,1</t>
  </si>
  <si>
    <t>228</t>
  </si>
  <si>
    <t>762342441</t>
  </si>
  <si>
    <t>Montáž lišt trojúhelníkových nebo kontralatí na střechách sklonu do 60°</t>
  </si>
  <si>
    <t>835848886</t>
  </si>
  <si>
    <t>6,7*9*2</t>
  </si>
  <si>
    <t>7,4*17*2</t>
  </si>
  <si>
    <t>229</t>
  </si>
  <si>
    <t>1524469996</t>
  </si>
  <si>
    <t>372,2*0,04*0,06*1,1</t>
  </si>
  <si>
    <t>230</t>
  </si>
  <si>
    <t>762342812</t>
  </si>
  <si>
    <t>Demontáž laťování střech z latí osové vzdálenosti do 0,50 m</t>
  </si>
  <si>
    <t>1932019423</t>
  </si>
  <si>
    <t xml:space="preserve">"stříška v místě nástaveb" </t>
  </si>
  <si>
    <t>6,4*0,5*4</t>
  </si>
  <si>
    <t>3,3*0,85*4</t>
  </si>
  <si>
    <t>0,6*0,85*0,5*8</t>
  </si>
  <si>
    <t>231</t>
  </si>
  <si>
    <t>762342813</t>
  </si>
  <si>
    <t>Demontáž laťování střech z latí osové vzdálenosti přes 0,50 m</t>
  </si>
  <si>
    <t>-49650699</t>
  </si>
  <si>
    <t>232</t>
  </si>
  <si>
    <t>762395000</t>
  </si>
  <si>
    <t>Spojovací prostředky krovů, bednění, laťování, nadstřešních konstrukcí</t>
  </si>
  <si>
    <t>1323218900</t>
  </si>
  <si>
    <t>233</t>
  </si>
  <si>
    <t>762421024</t>
  </si>
  <si>
    <t>Obložení stropu z desek OSB tl 18 mm nebroušených na pero a drážku šroubovaných</t>
  </si>
  <si>
    <t>1353167992</t>
  </si>
  <si>
    <t>"podbití vrcholu sbíjených vazníků"</t>
  </si>
  <si>
    <t>(25,2-2,0)*0,22</t>
  </si>
  <si>
    <t>234</t>
  </si>
  <si>
    <t>762429001</t>
  </si>
  <si>
    <t>Montáž obložení stropu podkladový rošt</t>
  </si>
  <si>
    <t>913373954</t>
  </si>
  <si>
    <t>25,18*15*2</t>
  </si>
  <si>
    <t>(8,82+4,81)*2</t>
  </si>
  <si>
    <t>235</t>
  </si>
  <si>
    <t>-1068712792</t>
  </si>
  <si>
    <t>782,66*0,04*0,06*1,1</t>
  </si>
  <si>
    <t>236</t>
  </si>
  <si>
    <t>762431014</t>
  </si>
  <si>
    <t>Obložení stěn z desek OSB tl 18 mm na sraz přibíjených</t>
  </si>
  <si>
    <t>-169042790</t>
  </si>
  <si>
    <t>"čelo vrcholu sbíjených vazníků"</t>
  </si>
  <si>
    <t>(25,2-2,0)*0,2</t>
  </si>
  <si>
    <t>237</t>
  </si>
  <si>
    <t>762431027</t>
  </si>
  <si>
    <t>Obložení stěn z desek OSB tl 25 mm nebroušených na pero a drážku šroubovaných na ocelovou konstrukci</t>
  </si>
  <si>
    <t>-647121745</t>
  </si>
  <si>
    <t>"odvětrávaný sokl"</t>
  </si>
  <si>
    <t>"JV" (8,1*0,22*2)*1,58*2</t>
  </si>
  <si>
    <t>"O1 - 0,85x0,6 - 12ks" -0,85*0,6*12+(0,85*2+0,6*2)*0,22*12</t>
  </si>
  <si>
    <t>238</t>
  </si>
  <si>
    <t>762439001</t>
  </si>
  <si>
    <t>Montáž obložení stěn podkladový rošt</t>
  </si>
  <si>
    <t>1310336634</t>
  </si>
  <si>
    <t>"rošt pro uchycení tepelné izolace provětrávaného soklu"</t>
  </si>
  <si>
    <t>"SV" (9+9+3*2+13)*1,58</t>
  </si>
  <si>
    <t>"JV" (9)*1,58*2</t>
  </si>
  <si>
    <t>"JZ" (9+9+3*2+13)*1,58</t>
  </si>
  <si>
    <t>(12+11)*1,58*2</t>
  </si>
  <si>
    <t>(9+9)*(1,58+0,95)</t>
  </si>
  <si>
    <t>2*0,95*2</t>
  </si>
  <si>
    <t>239</t>
  </si>
  <si>
    <t>60512125</t>
  </si>
  <si>
    <t>hranol stavební řezivo průřezu do 120cm2 do dl 6m</t>
  </si>
  <si>
    <t>1818572586</t>
  </si>
  <si>
    <t>"hranol 80/160" 302,18*0,08*0,16*1,1</t>
  </si>
  <si>
    <t>240</t>
  </si>
  <si>
    <t>762495000</t>
  </si>
  <si>
    <t>Spojovací prostředky pro montáž olištování, obložení stropů, střešních podhledů a stěn</t>
  </si>
  <si>
    <t>316121306</t>
  </si>
  <si>
    <t>"podkladový rošt podhledu"</t>
  </si>
  <si>
    <t>241</t>
  </si>
  <si>
    <t>762511244</t>
  </si>
  <si>
    <t>Podlahové kce podkladové z desek OSB tl 18 mm na sraz šroubovaných</t>
  </si>
  <si>
    <t>2043650449</t>
  </si>
  <si>
    <t>242</t>
  </si>
  <si>
    <t>762595001</t>
  </si>
  <si>
    <t>Spojovací prostředky pro položení dřevěných podlah a zakrytí kanálů</t>
  </si>
  <si>
    <t>1004761569</t>
  </si>
  <si>
    <t>243</t>
  </si>
  <si>
    <t>762810017</t>
  </si>
  <si>
    <t>Záklop stropů z desek OSB tl 25 mm na sraz šroubovaných na trámy</t>
  </si>
  <si>
    <t>-754693665</t>
  </si>
  <si>
    <t>"servisní lávka na půdě nástaveb"</t>
  </si>
  <si>
    <t>1,0*1,0*2</t>
  </si>
  <si>
    <t>(24,7-1,0)*0,6*2</t>
  </si>
  <si>
    <t>244</t>
  </si>
  <si>
    <t>762822130</t>
  </si>
  <si>
    <t>Montáž stropního trámu z hraněného řeziva průřezové plochy do 450 cm2 s výměnami</t>
  </si>
  <si>
    <t>1001262539</t>
  </si>
  <si>
    <t>"D1 - l=5,09m - 20ks" 5,09*20</t>
  </si>
  <si>
    <t>"D2 - l=4,86m - 6ks" 4,86*6</t>
  </si>
  <si>
    <t>"D3 - l=6,08m - 50ks" 6,08*50</t>
  </si>
  <si>
    <t>"D4 - l=4,55m - 10ks" 4,55*10</t>
  </si>
  <si>
    <t>"D5 - l=4,25m - 10ks" 4,25*10</t>
  </si>
  <si>
    <t>245</t>
  </si>
  <si>
    <t>61223210</t>
  </si>
  <si>
    <t>hranol BSH</t>
  </si>
  <si>
    <t>-1386234548</t>
  </si>
  <si>
    <t>522,96*0,16*0,22*1,1</t>
  </si>
  <si>
    <t>246</t>
  </si>
  <si>
    <t>762895000</t>
  </si>
  <si>
    <t>Spojovací prostředky pro montáž záklopu, stropnice a podbíjení</t>
  </si>
  <si>
    <t>505198814</t>
  </si>
  <si>
    <t>30,44*0,025</t>
  </si>
  <si>
    <t>247</t>
  </si>
  <si>
    <t>762-001</t>
  </si>
  <si>
    <t xml:space="preserve">D+MTŽ obvodové sendvičové nosné zdi z dřevěných hranolů KVH vč. ukotvení,zavětrování, impregnace,z vně.strany opláštění OSB P+D tl.18mm na rošt z latí  30/40mm+kamenná vlna tl.180mm+parozábrana</t>
  </si>
  <si>
    <t>-66099794</t>
  </si>
  <si>
    <t>(9,3+5,83+25,5+5,83+5,25)*3,95*2</t>
  </si>
  <si>
    <t>6,15*(5,65-3,95)*0,5*2</t>
  </si>
  <si>
    <t>5,25*(5,65-3,95)*2</t>
  </si>
  <si>
    <t>5,65*4,0*0,5*2*2</t>
  </si>
  <si>
    <t>-1,5*1,5*8</t>
  </si>
  <si>
    <t>-2,0*1,5*2</t>
  </si>
  <si>
    <t>-1,8*1,5*3</t>
  </si>
  <si>
    <t>-1,35*1,5*11</t>
  </si>
  <si>
    <t>-0,75*1,25</t>
  </si>
  <si>
    <t>-1,1*2,45</t>
  </si>
  <si>
    <t>-1,9*2,25*2</t>
  </si>
  <si>
    <t>248</t>
  </si>
  <si>
    <t>762-002</t>
  </si>
  <si>
    <t>D+MTŽ sendvičové nosné zdi přisazené ke štítu z dřevěných hranolů KVH vč. ukotvení,zavětrování, impregnace,dilatace ke štítu tl.20mm+kamenná vlna tl.180mm+parozábrana</t>
  </si>
  <si>
    <t>1414618378</t>
  </si>
  <si>
    <t>3,95*3,95*2</t>
  </si>
  <si>
    <t>2,15*3,95*0,5*2*2</t>
  </si>
  <si>
    <t>-1,25*2,9*2</t>
  </si>
  <si>
    <t>249</t>
  </si>
  <si>
    <t>762-003</t>
  </si>
  <si>
    <t>D+MTŽ dřevěné sbíjené vazníkové konstrukce krovu nástavby nad 2.NP vč.dodávky řeziva, dopravy, montáže, jeřábu, kotvení do ŽB věnce, zavětrování a impregnace</t>
  </si>
  <si>
    <t>-1779538773</t>
  </si>
  <si>
    <t>250</t>
  </si>
  <si>
    <t>762-004</t>
  </si>
  <si>
    <t>DMTŽ kce krovu stříšky a střechy v místě nástavby ve 2.NP vč. fixace v místě ukončení výřezu</t>
  </si>
  <si>
    <t>1450748779</t>
  </si>
  <si>
    <t>(4,0+0,6)*4</t>
  </si>
  <si>
    <t>0,6*4</t>
  </si>
  <si>
    <t>251</t>
  </si>
  <si>
    <t>998762103</t>
  </si>
  <si>
    <t>Přesun hmot tonážní pro kce tesařské v objektech v do 24 m</t>
  </si>
  <si>
    <t>-779362557</t>
  </si>
  <si>
    <t>763</t>
  </si>
  <si>
    <t>Konstrukce suché výstavby</t>
  </si>
  <si>
    <t>252</t>
  </si>
  <si>
    <t>763111437</t>
  </si>
  <si>
    <t>SDK příčka tl 150 mm profil CW+UW 100 desky 2xH2 12,5 TI 100 mm EI 60 Rw 55 DB</t>
  </si>
  <si>
    <t>1768856832</t>
  </si>
  <si>
    <t>(0,95+1,2)*3,95</t>
  </si>
  <si>
    <t>253</t>
  </si>
  <si>
    <t>763112319</t>
  </si>
  <si>
    <t>SDK příčka mezibytová tl 200 mm zdvojený profil CW+UW 75 desky 2xA 12,5 TI 50+50 mm EI 60 Rw 64 dB</t>
  </si>
  <si>
    <t>-1723425446</t>
  </si>
  <si>
    <t>(0,14*2+5,25)*3,95</t>
  </si>
  <si>
    <t>-0,9*2,0</t>
  </si>
  <si>
    <t>(0,14+1,7)*3,95*2</t>
  </si>
  <si>
    <t>-0,9*2,0*2</t>
  </si>
  <si>
    <t>254</t>
  </si>
  <si>
    <t>763112320</t>
  </si>
  <si>
    <t>SDK příčka mezibytová tl 200 mm zdvojený profil CW+UW 75 desky 1xA+1xH2 12,5 TI 50+50 mm EI 60 Rw 64 dB</t>
  </si>
  <si>
    <t>109483765</t>
  </si>
  <si>
    <t>(0,14+3,35+0,2)*3,95*2</t>
  </si>
  <si>
    <t>5,0*3,95</t>
  </si>
  <si>
    <t>-0,7*2,0</t>
  </si>
  <si>
    <t>255</t>
  </si>
  <si>
    <t>763221246</t>
  </si>
  <si>
    <t xml:space="preserve">Sádrovláknitá stěna předsazená tl 140 mm CW+UW 75x06,6 desky 12,5+15 </t>
  </si>
  <si>
    <t>-157080015</t>
  </si>
  <si>
    <t>(24,9*2+5,55*2)*3,95*2</t>
  </si>
  <si>
    <t>256</t>
  </si>
  <si>
    <t>763231253</t>
  </si>
  <si>
    <t>Sádrovláknitý podhled protipožární deska 2x15 dvouvrstvá spodní kce profil CD+UD TI 60 mm 40 kg/m3</t>
  </si>
  <si>
    <t>-655974031</t>
  </si>
  <si>
    <t>"2.16" 78,61</t>
  </si>
  <si>
    <t>"2.17" 56,13</t>
  </si>
  <si>
    <t>"2.18" 9,0</t>
  </si>
  <si>
    <t>"2.19" 15,47</t>
  </si>
  <si>
    <t>"2.20" 43,69</t>
  </si>
  <si>
    <t>"2.21" 63,23</t>
  </si>
  <si>
    <t>"2.24" 0,96</t>
  </si>
  <si>
    <t>257</t>
  </si>
  <si>
    <t>763-001</t>
  </si>
  <si>
    <t>Opláštění ostění, nadpraží a parapetu vnějších otvorů dekou sádrovláknitou tl. 15 mm</t>
  </si>
  <si>
    <t>-1427358571</t>
  </si>
  <si>
    <t>"1,5x1,5 - 3ks" 1,5*3*0,3*8</t>
  </si>
  <si>
    <t>"2,0x1,5 - 2ks" (2,0+1,5*2)*0,3*2</t>
  </si>
  <si>
    <t>"1,8x1,5 - 3ks" (1,8+1,5*2)*0,3*3</t>
  </si>
  <si>
    <t>"1,35x1,5 - 11ks" (1,35+1,5*2)*0,3*11</t>
  </si>
  <si>
    <t>"0,75x1,25 - 1ks" (0,75+1,25*2)*0,3</t>
  </si>
  <si>
    <t>"1,1x2,45 - 1ks" (1,1+2,45*2)*0,3</t>
  </si>
  <si>
    <t>"1,9x2,25 - 2ks" (1,9+2,25*2)*0,3*2</t>
  </si>
  <si>
    <t>258</t>
  </si>
  <si>
    <t>763-002</t>
  </si>
  <si>
    <t>Sádrová stěrka stěn</t>
  </si>
  <si>
    <t>2044536593</t>
  </si>
  <si>
    <t>"instalační předstěna"</t>
  </si>
  <si>
    <t>-1,5*1,5*8+1,5*3*0,3*8</t>
  </si>
  <si>
    <t>-2,0*1,5*2+(2,0+1,5*2)*0,3*2</t>
  </si>
  <si>
    <t>-1,8*1,5*3+(1,8+1,5*2)*0,3*3</t>
  </si>
  <si>
    <t>-1,35*1,5*11+(1,35+1,5*2)*0,3*11</t>
  </si>
  <si>
    <t>-0,75*1,25+(0,75+1,25*2)*0,3</t>
  </si>
  <si>
    <t>-1,1*2,45+(1,1+2,45*2)*0,3</t>
  </si>
  <si>
    <t>-1,9*2,25*2+(1,9+2,25*2)*0,3*2</t>
  </si>
  <si>
    <t>"příčka SDK A tl.200mm"</t>
  </si>
  <si>
    <t>(0,14*2+5,25)*3,95*2</t>
  </si>
  <si>
    <t>(0,14+1,7)*3,95*2*2</t>
  </si>
  <si>
    <t>-0,9*2,0*2*2</t>
  </si>
  <si>
    <t>"příčka SDK A+H2 tl.200mm"</t>
  </si>
  <si>
    <t>259</t>
  </si>
  <si>
    <t>763-003</t>
  </si>
  <si>
    <t>Sádrová stěrka stopu</t>
  </si>
  <si>
    <t>-782472310</t>
  </si>
  <si>
    <t>"sádrovláknitý podlhled"</t>
  </si>
  <si>
    <t>260</t>
  </si>
  <si>
    <t>763-004</t>
  </si>
  <si>
    <t xml:space="preserve">Akustický podhled </t>
  </si>
  <si>
    <t>-1851673896</t>
  </si>
  <si>
    <t>261</t>
  </si>
  <si>
    <t>763251211</t>
  </si>
  <si>
    <t>Sádrovláknitá podlaha tl 25 mm z desek tl 2x12,5 mm bez podsypu</t>
  </si>
  <si>
    <t>1865433263</t>
  </si>
  <si>
    <t>262</t>
  </si>
  <si>
    <t>998763303</t>
  </si>
  <si>
    <t>Přesun hmot tonážní pro sádrokartonové konstrukce v objektech v do 24 m</t>
  </si>
  <si>
    <t>1845337250</t>
  </si>
  <si>
    <t>764</t>
  </si>
  <si>
    <t>Konstrukce klempířské</t>
  </si>
  <si>
    <t>263</t>
  </si>
  <si>
    <t>764002801</t>
  </si>
  <si>
    <t>Demontáž závětrné lišty do suti</t>
  </si>
  <si>
    <t>121475245</t>
  </si>
  <si>
    <t>6,4*4</t>
  </si>
  <si>
    <t>264</t>
  </si>
  <si>
    <t>764002811</t>
  </si>
  <si>
    <t>Demontáž okapového plechu do suti v krytině povlakové</t>
  </si>
  <si>
    <t>-1826473970</t>
  </si>
  <si>
    <t>(9,0+7,2)*2</t>
  </si>
  <si>
    <t>265</t>
  </si>
  <si>
    <t>764002841</t>
  </si>
  <si>
    <t>Demontáž oplechování horních ploch zdí a nadezdívek do suti</t>
  </si>
  <si>
    <t>-1266104977</t>
  </si>
  <si>
    <t>(9,88+11,175+1,55*2+7,125+7,6+4,9)*2</t>
  </si>
  <si>
    <t>(6,15+5,15)*2</t>
  </si>
  <si>
    <t>266</t>
  </si>
  <si>
    <t>764002851</t>
  </si>
  <si>
    <t>Demontáž oplechování parapetů do suti</t>
  </si>
  <si>
    <t>1598552688</t>
  </si>
  <si>
    <t>"0,85x0,6 - 12ks" 0,85*12</t>
  </si>
  <si>
    <t>"0,55x0,9 - 2ks" 0,55*2</t>
  </si>
  <si>
    <t>"0,6x1,0 - 3ks" 0,6*3</t>
  </si>
  <si>
    <t>"1,0x2,0 - 1ks" 1,0</t>
  </si>
  <si>
    <t>"2,0x1,8 - 4ks" 2,0*4</t>
  </si>
  <si>
    <t>"1,8x1,8 - 2ks" 1,8*2</t>
  </si>
  <si>
    <t>"1,35x1,8 - 20ks" 1,35*20</t>
  </si>
  <si>
    <t>"1,5x2,05 - 24ks" 1,5*24</t>
  </si>
  <si>
    <t>"1,05x2,65 - 1ks" 1,05</t>
  </si>
  <si>
    <t>"1,5x1,8 - 3ks" 1,5*3</t>
  </si>
  <si>
    <t>"1,25x1,95 - 3ks" 1,25*3</t>
  </si>
  <si>
    <t>"2,0x2,0 - 4ks" 2,0*4</t>
  </si>
  <si>
    <t>267</t>
  </si>
  <si>
    <t>764002871</t>
  </si>
  <si>
    <t>Demontáž lemování zdí do suti</t>
  </si>
  <si>
    <t>-863272928</t>
  </si>
  <si>
    <t>(4,35+10,05+1,3)*2</t>
  </si>
  <si>
    <t>3,3*4</t>
  </si>
  <si>
    <t>268</t>
  </si>
  <si>
    <t>764004801</t>
  </si>
  <si>
    <t>Demontáž podokapního žlabu do suti</t>
  </si>
  <si>
    <t>1677940083</t>
  </si>
  <si>
    <t>(9,05+5,4)</t>
  </si>
  <si>
    <t>(9,05+7,2)</t>
  </si>
  <si>
    <t>(4,0*2+0,75*2+0,6*2)*2</t>
  </si>
  <si>
    <t>269</t>
  </si>
  <si>
    <t>764004861</t>
  </si>
  <si>
    <t>Demontáž svodu do suti</t>
  </si>
  <si>
    <t>-1000377505</t>
  </si>
  <si>
    <t>5,0*4</t>
  </si>
  <si>
    <t>1,15*4</t>
  </si>
  <si>
    <t>270</t>
  </si>
  <si>
    <t>764111651a</t>
  </si>
  <si>
    <t>Krytina střechy rovné z taškových tabulí z Pz plechu tl.0,7 mm s povrchovou úpravou sklonu do 30°</t>
  </si>
  <si>
    <t>901319343</t>
  </si>
  <si>
    <t>"K16" 375,5</t>
  </si>
  <si>
    <t>271</t>
  </si>
  <si>
    <t>764212606</t>
  </si>
  <si>
    <t>Oplechování úžlabí z Pz s povrchovou úpravou rš 500 mm</t>
  </si>
  <si>
    <t>1583389218</t>
  </si>
  <si>
    <t>"nástavba x stávající střecha"</t>
  </si>
  <si>
    <t>272</t>
  </si>
  <si>
    <t>764212634a</t>
  </si>
  <si>
    <t>Oplechování štítu závětrnou lištou z Pz tl. 0,7 mm s povrchovou úpravou rš 340 mm</t>
  </si>
  <si>
    <t>86272469</t>
  </si>
  <si>
    <t>"K14" 27,5</t>
  </si>
  <si>
    <t>273</t>
  </si>
  <si>
    <t>764212635a</t>
  </si>
  <si>
    <t>Oplechování štítu závětrnou lištou z Pz tl. 0,7 mm s povrchovou úpravou rš 445 mm</t>
  </si>
  <si>
    <t>1754623624</t>
  </si>
  <si>
    <t>"K13" 65,7</t>
  </si>
  <si>
    <t>274</t>
  </si>
  <si>
    <t>764212662</t>
  </si>
  <si>
    <t>Oplechování rovné okapové hrany z Pz tl. 0,7 mm s povrchovou úpravou rš 200 mm</t>
  </si>
  <si>
    <t>-1344802314</t>
  </si>
  <si>
    <t>"K11" 18,28</t>
  </si>
  <si>
    <t>"K15" 52,0</t>
  </si>
  <si>
    <t>275</t>
  </si>
  <si>
    <t>764214606a</t>
  </si>
  <si>
    <t>Oplechování horních ploch a atik bez rohů z Pztl. 0,7 mm s povrch úpravou mechanicky kotvené rš 580 mm</t>
  </si>
  <si>
    <t>-1482796933</t>
  </si>
  <si>
    <t>"K12" 14,4</t>
  </si>
  <si>
    <t>276</t>
  </si>
  <si>
    <t>764214607a</t>
  </si>
  <si>
    <t>Oplechování horních ploch a atik bez rohů z Pz tl. 0,7 mm s povrch úpravou mechanicky kotvené rš 690 mm</t>
  </si>
  <si>
    <t>276082067</t>
  </si>
  <si>
    <t>"K10" 7,96</t>
  </si>
  <si>
    <t>277</t>
  </si>
  <si>
    <t>764216643a</t>
  </si>
  <si>
    <t>Oplechování rovných parapetů celoplošně lepené z Pz tl. 0,7 mm s povrchovou úpravou rš 270 mm</t>
  </si>
  <si>
    <t>-350737270</t>
  </si>
  <si>
    <t>"K1" 1,5*31</t>
  </si>
  <si>
    <t>"K2" 1,2*2</t>
  </si>
  <si>
    <t>"K3" 0,6*4</t>
  </si>
  <si>
    <t>"K4" 1,35*29</t>
  </si>
  <si>
    <t>"K5" 1,8*5</t>
  </si>
  <si>
    <t>"K6" 2,0*6</t>
  </si>
  <si>
    <t>"K7" 1,0*4</t>
  </si>
  <si>
    <t>"K8" 0,75</t>
  </si>
  <si>
    <t>278</t>
  </si>
  <si>
    <t>764216647a</t>
  </si>
  <si>
    <t>Oplechování rovných parapetů celoplošně lepené z Pz tl. 0,7 mm s povrchovou úpravou rš 610 mm</t>
  </si>
  <si>
    <t>1030135388</t>
  </si>
  <si>
    <t>"K9" 2,0*4</t>
  </si>
  <si>
    <t>279</t>
  </si>
  <si>
    <t>764218605</t>
  </si>
  <si>
    <t>Oplechování rovné římsy mechanicky kotvené z Pz s upraveným povrchem rš 400 mm</t>
  </si>
  <si>
    <t>280026458</t>
  </si>
  <si>
    <t>"SV" (0,22+7,125+0,22+7,2+1,8*2+11,175+0,22)</t>
  </si>
  <si>
    <t>"JV" (8,1+0,22*2)*2</t>
  </si>
  <si>
    <t>"JZ" (0,22+7,125+0,22+7,2+1,8*2+11,175+0,22)</t>
  </si>
  <si>
    <t>(10,13+9,3+0,22*2)*2</t>
  </si>
  <si>
    <t>(7,2+7,2)</t>
  </si>
  <si>
    <t>0,8*2</t>
  </si>
  <si>
    <t>280</t>
  </si>
  <si>
    <t>764222432</t>
  </si>
  <si>
    <t>Oplechování rovné okapové hrany z Al plechu rš 200 mm</t>
  </si>
  <si>
    <t>-127820706</t>
  </si>
  <si>
    <t>"k difuzní fólii" 25,2*2</t>
  </si>
  <si>
    <t>281</t>
  </si>
  <si>
    <t>364-001</t>
  </si>
  <si>
    <t>D+MTŽ sněhový zachytávač ocelová PZ plech tl. 0,7 mm s povrch úpravou v odstínu střešní krytiny</t>
  </si>
  <si>
    <t>-1720967909</t>
  </si>
  <si>
    <t>348</t>
  </si>
  <si>
    <t>282</t>
  </si>
  <si>
    <t>764315631</t>
  </si>
  <si>
    <t>Lemování trub prostupovou manžetou z Pz tl. 0,7 mm s povrch úpravou střech s krytinou skládanou D do 75 mm</t>
  </si>
  <si>
    <t>-1332328419</t>
  </si>
  <si>
    <t>"K25" 3</t>
  </si>
  <si>
    <t>283</t>
  </si>
  <si>
    <t>764315632</t>
  </si>
  <si>
    <t>Lemování trub prostupovou manžetou z Pz tl.0,7 mm s povrch úpravou střech s krytinou skládanou D do 100 mm</t>
  </si>
  <si>
    <t>-705617570</t>
  </si>
  <si>
    <t>"K24" 1</t>
  </si>
  <si>
    <t>284</t>
  </si>
  <si>
    <t>764315633</t>
  </si>
  <si>
    <t>Lemování trub prostupovou manžetou z Pz tl. 0,7 mm s povrch úpravou střech s krytinou skládanou D do 150 mm</t>
  </si>
  <si>
    <t>-1662447097</t>
  </si>
  <si>
    <t>"K23" 2</t>
  </si>
  <si>
    <t>285</t>
  </si>
  <si>
    <t>764511602a</t>
  </si>
  <si>
    <t>Žlab podokapní půlkruhový z Pz tl. 0,7 mm s povrchovou úpravou rš 3030 mm</t>
  </si>
  <si>
    <t>-516832922</t>
  </si>
  <si>
    <t>"K18" 182,0</t>
  </si>
  <si>
    <t>286</t>
  </si>
  <si>
    <t>764511643a</t>
  </si>
  <si>
    <t>Kotlík oválný (trychtýřový) pro podokapní žlaby z Pz tl. 0,7 mm s povrchovou úpravou 300/125 mm</t>
  </si>
  <si>
    <t>961513321</t>
  </si>
  <si>
    <t>"K19" 10</t>
  </si>
  <si>
    <t>287</t>
  </si>
  <si>
    <t>764511669</t>
  </si>
  <si>
    <t>Kotlík hranatý zaatikovýy z Pz tl. 0,7 mm s povrchovou úpravou</t>
  </si>
  <si>
    <t>-1456852147</t>
  </si>
  <si>
    <t>"K20" 2</t>
  </si>
  <si>
    <t>288</t>
  </si>
  <si>
    <t>764518623a</t>
  </si>
  <si>
    <t>Svody kruhové včetně objímek, kolen, odskoků z Pztl. 0,7 mm s povrchovou úpravou průměru 125 mm</t>
  </si>
  <si>
    <t>522465308</t>
  </si>
  <si>
    <t>"K21" 71,5</t>
  </si>
  <si>
    <t>289</t>
  </si>
  <si>
    <t>998764103</t>
  </si>
  <si>
    <t>Přesun hmot tonážní pro konstrukce klempířské v objektech v do 24 m</t>
  </si>
  <si>
    <t>1228322412</t>
  </si>
  <si>
    <t>765</t>
  </si>
  <si>
    <t>Krytina skládaná</t>
  </si>
  <si>
    <t>290</t>
  </si>
  <si>
    <t>765111801</t>
  </si>
  <si>
    <t>Demontáž krytiny keramické drážkové sklonu do 30° na sucho do suti</t>
  </si>
  <si>
    <t>1986828733</t>
  </si>
  <si>
    <t>6,8*1,0*4</t>
  </si>
  <si>
    <t>0,6*0,84*0,5*8</t>
  </si>
  <si>
    <t>291</t>
  </si>
  <si>
    <t>765111861</t>
  </si>
  <si>
    <t>Demontáž krytiny keramické hřebenů a nároží sklonu do 30° na sucho do suti</t>
  </si>
  <si>
    <t>-1557933880</t>
  </si>
  <si>
    <t>1,05*4</t>
  </si>
  <si>
    <t>292</t>
  </si>
  <si>
    <t>765113014</t>
  </si>
  <si>
    <t>Montáž krytiny keramické drážkové maloformátové režné sklonu do 30° na sucho vč. řezání tašek</t>
  </si>
  <si>
    <t>-1073805719</t>
  </si>
  <si>
    <t>"k nástavbě"</t>
  </si>
  <si>
    <t>6,8*(1,0-0,6)*4</t>
  </si>
  <si>
    <t>0,4*0,6*4</t>
  </si>
  <si>
    <t>293</t>
  </si>
  <si>
    <t>998765103</t>
  </si>
  <si>
    <t>Přesun hmot tonážní pro krytiny skládané v objektech v do 24 m</t>
  </si>
  <si>
    <t>-235199374</t>
  </si>
  <si>
    <t>766</t>
  </si>
  <si>
    <t>Konstrukce truhlářské</t>
  </si>
  <si>
    <t>294</t>
  </si>
  <si>
    <t>766421214</t>
  </si>
  <si>
    <t>Montáž obložení podhledů jednoduchých palubkami z měkkého dřeva š přes 100 mm</t>
  </si>
  <si>
    <t>-1841263665</t>
  </si>
  <si>
    <t>"podbití podhledu krovu sbíjených vazníků"</t>
  </si>
  <si>
    <t>(25,2-0,1*2)*(0,42+0,25)</t>
  </si>
  <si>
    <t>7,4*(0,1+0,25)*2</t>
  </si>
  <si>
    <t>295</t>
  </si>
  <si>
    <t>61191154</t>
  </si>
  <si>
    <t>palubky obkladové smrk profil klasický 19x100mm jakost A/B</t>
  </si>
  <si>
    <t>-65033375</t>
  </si>
  <si>
    <t>21,93*1,15</t>
  </si>
  <si>
    <t>296</t>
  </si>
  <si>
    <t>766421821</t>
  </si>
  <si>
    <t>Demontáž truhlářského obložení podhledů z palubek</t>
  </si>
  <si>
    <t>-1998458142</t>
  </si>
  <si>
    <t>6,4*0,1*4</t>
  </si>
  <si>
    <t>(4,0+0,6)*0,6*4</t>
  </si>
  <si>
    <t>0,6*0,6*4</t>
  </si>
  <si>
    <t>297</t>
  </si>
  <si>
    <t>766421822</t>
  </si>
  <si>
    <t>Demontáž truhlářského obložení podhledů podkladových roštů</t>
  </si>
  <si>
    <t>811074435</t>
  </si>
  <si>
    <t>298</t>
  </si>
  <si>
    <t>766441811</t>
  </si>
  <si>
    <t>Demontáž parapetních desek dřevěných nebo plastových šířky do 30 cm délky do 1,0 m</t>
  </si>
  <si>
    <t>-1403204903</t>
  </si>
  <si>
    <t>"0,85x0,6 - 12ks" 12</t>
  </si>
  <si>
    <t>"0,55x0,9 - 2ks"2</t>
  </si>
  <si>
    <t>"0,6x1,0 - 3ks" 3</t>
  </si>
  <si>
    <t>"1,0x2,0 - 1ks" 1</t>
  </si>
  <si>
    <t>299</t>
  </si>
  <si>
    <t>766441821</t>
  </si>
  <si>
    <t>Demontáž parapetních desek dřevěných nebo plastových šířky do 30 cm délky přes 1,0 m</t>
  </si>
  <si>
    <t>42838281</t>
  </si>
  <si>
    <t>"2,0x1,8 - 4ks" 4</t>
  </si>
  <si>
    <t>"1,8x1,8 - 2ks" 2</t>
  </si>
  <si>
    <t>"1,35x1,8 - 20ks" 20</t>
  </si>
  <si>
    <t>"1,5x2,05 - 24ks" 24</t>
  </si>
  <si>
    <t>"1,05x2,65 - 1ks" 1</t>
  </si>
  <si>
    <t>"1,5x1,8 - 3ks" 3</t>
  </si>
  <si>
    <t>"1,25x1,95 - 3ks" 3</t>
  </si>
  <si>
    <t>"2,0x2,0 - 4ks" 4</t>
  </si>
  <si>
    <t>300</t>
  </si>
  <si>
    <t>766660171</t>
  </si>
  <si>
    <t>Montáž dveřních křídel otvíravých jednokřídlových š do 0,8 m do obložkové zárubně</t>
  </si>
  <si>
    <t>2127183486</t>
  </si>
  <si>
    <t>"D9 - 70" 1</t>
  </si>
  <si>
    <t>301</t>
  </si>
  <si>
    <t>61162932</t>
  </si>
  <si>
    <t>dveře vnitřní hladké laminované světlý plné 1křídlé 700x1970mm dub</t>
  </si>
  <si>
    <t>1909883168</t>
  </si>
  <si>
    <t>302</t>
  </si>
  <si>
    <t>766660172</t>
  </si>
  <si>
    <t>Montáž dveřních křídel otvíravých jednokřídlových š přes 0,8 m do obložkové zárubně</t>
  </si>
  <si>
    <t>1397510794</t>
  </si>
  <si>
    <t>"D7- 90" 3</t>
  </si>
  <si>
    <t>"D8- 90" 1</t>
  </si>
  <si>
    <t>303</t>
  </si>
  <si>
    <t>61162936</t>
  </si>
  <si>
    <t>dveře vnitřní hladké laminované světlý plné 1křídlé 900x1970mm dub</t>
  </si>
  <si>
    <t>1015466956</t>
  </si>
  <si>
    <t>304</t>
  </si>
  <si>
    <t>766682112</t>
  </si>
  <si>
    <t>Montáž zárubní obložkových pro dveře jednokřídlové tl stěny do 350 mm</t>
  </si>
  <si>
    <t>-1165752834</t>
  </si>
  <si>
    <t>305</t>
  </si>
  <si>
    <t>611822641</t>
  </si>
  <si>
    <t>zárubeň obložková pro dveře 1křídlé lamonovaná 600,700,800,900x1970mm tl 180-250mm dub,buk</t>
  </si>
  <si>
    <t>-645616205</t>
  </si>
  <si>
    <t>306</t>
  </si>
  <si>
    <t>766694111</t>
  </si>
  <si>
    <t>Montáž parapetních desek dřevěných nebo plastových šířky do 30 cm délky do 1,0 m</t>
  </si>
  <si>
    <t>2074859767</t>
  </si>
  <si>
    <t>"P7 - š=260mm, l=1000 - 3ks" 3</t>
  </si>
  <si>
    <t>"P9 - š=260mm, l=750 - 1ks" 1</t>
  </si>
  <si>
    <t>307</t>
  </si>
  <si>
    <t>611444011</t>
  </si>
  <si>
    <t>parapet plastový vnitřní komůrkový 260x20x1000mm</t>
  </si>
  <si>
    <t>105612018</t>
  </si>
  <si>
    <t>"P7 - š=260mm, l=1000 - 3ks" 1,0*3*1,05</t>
  </si>
  <si>
    <t>"P9 - š=260mm, l=750 - 1ks" 0,75*1,05</t>
  </si>
  <si>
    <t>308</t>
  </si>
  <si>
    <t>61144019</t>
  </si>
  <si>
    <t>koncovka k parapetu plastovému vnitřnímu 1 pár</t>
  </si>
  <si>
    <t>sada</t>
  </si>
  <si>
    <t>-1492486757</t>
  </si>
  <si>
    <t>309</t>
  </si>
  <si>
    <t>766694112</t>
  </si>
  <si>
    <t>Montáž parapetních desek dřevěných nebo plastových šířky do 30 cm délky do 1,6 m</t>
  </si>
  <si>
    <t>2093349692</t>
  </si>
  <si>
    <t>"P1 - š=260mm, l=1500mm - 31ks" 31</t>
  </si>
  <si>
    <t>"P2 - š=260mm, l=1200mm - 2ks" 2</t>
  </si>
  <si>
    <t>"P4 - š=260mm, l=1350mm - 29ks" 29</t>
  </si>
  <si>
    <t>"P12 - š=280mm, l=950mm - 2ks" 0,95*2</t>
  </si>
  <si>
    <t>310</t>
  </si>
  <si>
    <t>-155026697</t>
  </si>
  <si>
    <t>"P1 - š=260mm, l=1500mm - 31ks" 1,5*31*1,05</t>
  </si>
  <si>
    <t>"P2 - š=260mm, l=1200mm - 2ks" 1,2*2*1,05</t>
  </si>
  <si>
    <t>"P4 - š=260mm, l=1350mm - 29ks" 1,35*29*1,05</t>
  </si>
  <si>
    <t>311</t>
  </si>
  <si>
    <t>611444012</t>
  </si>
  <si>
    <t>parapet plastový vnitřní komůrkový 280x20x1000m</t>
  </si>
  <si>
    <t>2070816588</t>
  </si>
  <si>
    <t>"P12 - š=280mm, l=950mm - 2ks" 0,95*2*1,05</t>
  </si>
  <si>
    <t>312</t>
  </si>
  <si>
    <t>-22303019</t>
  </si>
  <si>
    <t>313</t>
  </si>
  <si>
    <t>766694113</t>
  </si>
  <si>
    <t>Montáž parapetních desek dřevěných nebo plastových šířky do 30 cm délky do 2,6 m</t>
  </si>
  <si>
    <t>-2049961174</t>
  </si>
  <si>
    <t>"P5 - š=260mm, l=1800mm - 5ks" 5</t>
  </si>
  <si>
    <t>"P6 - š=260mm, l=2000mm - 6ks" 6</t>
  </si>
  <si>
    <t>"P10 - š=260mm, l=1900mm - 2ks" 2</t>
  </si>
  <si>
    <t>"P11 - š=260mm, l=2000mm - 3ks" 3</t>
  </si>
  <si>
    <t>314</t>
  </si>
  <si>
    <t>-2031169438</t>
  </si>
  <si>
    <t>"P5 - š=260mm, l=1800mm - 5ks" 1,8*5*1,05</t>
  </si>
  <si>
    <t>"P6 - š=260mm, l=2000mm - 6ks" 2,0*6*1,05</t>
  </si>
  <si>
    <t>"P10 - š=260mm, l=1900mm - 2ks" 1,9*2*1,05</t>
  </si>
  <si>
    <t>"P11 - š=260mm, l=2000mm - 3ks" 2,0*3*1,05</t>
  </si>
  <si>
    <t>315</t>
  </si>
  <si>
    <t>851124952</t>
  </si>
  <si>
    <t>316</t>
  </si>
  <si>
    <t>766694121</t>
  </si>
  <si>
    <t>Montáž parapetních desek dřevěných nebo plastových šířky přes 30 cm délky do 1,0 m</t>
  </si>
  <si>
    <t>757465847</t>
  </si>
  <si>
    <t>"P3 - š=410mm, l=600mm - 4ks" 4</t>
  </si>
  <si>
    <t>"P8 - š=410mm, l=1000mm - 1ks" 1</t>
  </si>
  <si>
    <t>317</t>
  </si>
  <si>
    <t>611444041</t>
  </si>
  <si>
    <t>parapet plastový vnitřní komůrkový 410x20x1000mm</t>
  </si>
  <si>
    <t>-1027051499</t>
  </si>
  <si>
    <t>"P3 - š=410mm, l=600mm - 4ks" 0,6*4*1,05</t>
  </si>
  <si>
    <t>"P8 - š=410mm, l=1000mm - 1ks" 1,0*1,05</t>
  </si>
  <si>
    <t>318</t>
  </si>
  <si>
    <t>633387867</t>
  </si>
  <si>
    <t>319</t>
  </si>
  <si>
    <t>766-001</t>
  </si>
  <si>
    <t>D+MTŽ ochranného provětrávacího pásu š=110 mm proti ptákům do podbití krovu</t>
  </si>
  <si>
    <t>-398033642</t>
  </si>
  <si>
    <t>(25,2-0,1*2)</t>
  </si>
  <si>
    <t>320</t>
  </si>
  <si>
    <t>766-002</t>
  </si>
  <si>
    <t>D+MTŽ ochranného provětrávacího pásu š=125 mm proti ptákům do podbití krovu</t>
  </si>
  <si>
    <t>1990898551</t>
  </si>
  <si>
    <t>(25,2-0,1*2-2,0)</t>
  </si>
  <si>
    <t>321</t>
  </si>
  <si>
    <t>766-003</t>
  </si>
  <si>
    <t>D+MTŽ okno plastové, 5-ti komorové, hlouka profilu 78mm,iz.3sklo, Uw=0,9, barva bílá, difuzní a parotěsná páska připojovací spáry, 850x600 - přesná specifikace viz výpis výplní otvorů O1</t>
  </si>
  <si>
    <t>1458160526</t>
  </si>
  <si>
    <t>322</t>
  </si>
  <si>
    <t>766-004</t>
  </si>
  <si>
    <t>D+MTŽ okno plastové, 5-ti komorové, hlouka profilu 78mm,iz.3sklo, Uw=0,9, barva bílá, difuzní a parotěsná páska připojovací spáry, 1500x2050 - přesná specifikace viz výpis výplní otvorů O2</t>
  </si>
  <si>
    <t>314859253</t>
  </si>
  <si>
    <t>323</t>
  </si>
  <si>
    <t>766-005</t>
  </si>
  <si>
    <t>D+MTŽ okno plastové, 5-ti komorové, hlouka profilu 78mm,iz.3sklo, Uw=0,9, barva bílá, difuzní a parotěsná páska připojovací spáry, 1200x2050 - přesná specifikace viz výpis výplní otvorů O3</t>
  </si>
  <si>
    <t>-839877334</t>
  </si>
  <si>
    <t>324</t>
  </si>
  <si>
    <t>766-006</t>
  </si>
  <si>
    <t>D+MTŽ okno plastové, 5-ti komorové, hlouka profilu 78mm,iz.3sklo, Uw=0,9, barva bílá, difuzní a parotěsná páska připojovací spáry, 1000x600 - přesná specifikace viz výpis výplní otvorů O4</t>
  </si>
  <si>
    <t>-1532938426</t>
  </si>
  <si>
    <t>325</t>
  </si>
  <si>
    <t>766-007</t>
  </si>
  <si>
    <t>D+MTŽ okno plastové, 5-ti komorové, hlouka profilu 78mm,iz.3sklo, Uw=0,9, barva bílá, difuzní a parotěsná páska připojovací spáry, 1350x1800 - přesná specifikace viz výpis výplní otvorů O5</t>
  </si>
  <si>
    <t>-818788753</t>
  </si>
  <si>
    <t>326</t>
  </si>
  <si>
    <t>766-008</t>
  </si>
  <si>
    <t>D+MTŽ okno plastové, 5-ti komorové, hlouka profilu 78mm,iz.3sklo, Uw=0,9, barva bílá, difuzní a parotěsná páska připojovací spáry, 1800x1800 - přesná specifikace viz výpis výplní otvorů O6</t>
  </si>
  <si>
    <t>1144945583</t>
  </si>
  <si>
    <t>327</t>
  </si>
  <si>
    <t>766-009</t>
  </si>
  <si>
    <t>D+MTŽ okno plastové, 5-ti komorové, hlouka profilu 78mm,iz.3sklo, Uw=0,9, barva bílá, difuzní a parotěsná páska připojovací spáry, 2000x1800 - přesná specifikace viz výpis výplní otvorů O7</t>
  </si>
  <si>
    <t>-748484138</t>
  </si>
  <si>
    <t>328</t>
  </si>
  <si>
    <t>766-010</t>
  </si>
  <si>
    <t>D+MTŽ okno plastové, 5-ti komorové, hlouka profilu 78mm,iz.3sklo, Uw=0,9, barva bílá, difuzní a parotěsná páska připojovací spáry, 1000x1800 - přesná specifikace viz výpis výplní otvorů O8</t>
  </si>
  <si>
    <t>309660515</t>
  </si>
  <si>
    <t>329</t>
  </si>
  <si>
    <t>766-011</t>
  </si>
  <si>
    <t>D+MTŽ okno plastové, 5-ti komorové, hlouka profilu 78mm,iz.3sklo, Uw=0,9, barva bílá, difuzní a parotěsná páska připojovací spáry, 1500x1800 - přesná specifikace viz výpis výplní otvorů O9</t>
  </si>
  <si>
    <t>-1138341916</t>
  </si>
  <si>
    <t>330</t>
  </si>
  <si>
    <t>766-012</t>
  </si>
  <si>
    <t>D+MTŽ okno plastové, 5-ti komorové, hlouka profilu 78mm,iz.3sklo, Uw=0,9, barva bílá, difuzní a parotěsná páska připojovací spáry, 1500x1500 - přesná specifikace viz výpis výplní otvorů O10</t>
  </si>
  <si>
    <t>1756859683</t>
  </si>
  <si>
    <t>331</t>
  </si>
  <si>
    <t>766-013</t>
  </si>
  <si>
    <t>D+MTŽ okno plastové, 5-ti komorové, hlouka profilu 78mm,iz.3sklo, Uw=0,9, barva bílá, difuzní a parotěsná páska připojovací spáry, 1350x1500 - přesná specifikace viz výpis výplní otvorů O11</t>
  </si>
  <si>
    <t>-667850163</t>
  </si>
  <si>
    <t>332</t>
  </si>
  <si>
    <t>766-014</t>
  </si>
  <si>
    <t>D+MTŽ okno plastové, 5-ti komorové, hlouka profilu 78mm,iz.3sklo, Uw=0,9, barva bílá, difuzní a parotěsná páska připojovací spáry, 1800x1500 - přesná specifikace viz výpis výplní otvorů O12</t>
  </si>
  <si>
    <t>159842924</t>
  </si>
  <si>
    <t>333</t>
  </si>
  <si>
    <t>766-015</t>
  </si>
  <si>
    <t>D+MTŽ okno plastové, 5-ti komorové, hlouka profilu 78mm,iz.3sklo, Uw=0,9, barva bílá, difuzní a parotěsná páska připojovací spáry, 2000x1500 - přesná specifikace viz výpis výplní otvorů O13</t>
  </si>
  <si>
    <t>1284228342</t>
  </si>
  <si>
    <t>334</t>
  </si>
  <si>
    <t>766-016</t>
  </si>
  <si>
    <t>D+MTŽ okno plastové, 5-ti komorové, hlouka profilu 78mm,iz.3sklo, Uw=0,9, barva bílá, difuzní a parotěsná páska připojovací spáry, 750x1250 - přesná specifikace viz výpis výplní otvorů O14</t>
  </si>
  <si>
    <t>444301156</t>
  </si>
  <si>
    <t>335</t>
  </si>
  <si>
    <t>766-017</t>
  </si>
  <si>
    <t>D+MTŽ sestava okno+balůkónové dveře plastové, 5-ti komorové, hlouka profilu 78mm,iz.3sklo, Uw=0,9, barva bílá, difuzní a parotěsná páska připojovací spáry, 1900x2250/1100x2250 - přesná specifikace viz výpis výplní otvorů O15</t>
  </si>
  <si>
    <t>-1472864500</t>
  </si>
  <si>
    <t>336</t>
  </si>
  <si>
    <t>766-018</t>
  </si>
  <si>
    <t>D+MTŽ okno plastové trojúhelníkové, 5-ti komorové, hlouka profilu 78mm,iz.3sklo, Uw=0,9, barva bílá, difuzní a parotěsná páska připojovací spáry, 2000x1960 - přesná specifikace viz výpis výplní otvorů O16</t>
  </si>
  <si>
    <t>-37946354</t>
  </si>
  <si>
    <t>337</t>
  </si>
  <si>
    <t>766-019</t>
  </si>
  <si>
    <t>D+MTŽ dveře vnitřní 1kř., plné s nadsvětlíkem, křídlo z laminátové desky s výplní výtlačně lisované,nadsvětlík sklo , povrchová úprava lamino, barva bílá, kování klika/klika, zámek FAB, 1100x2900/1100x1970 - přesná specifikace viz výpis výplní otvorů D6</t>
  </si>
  <si>
    <t>1909872909</t>
  </si>
  <si>
    <t>338</t>
  </si>
  <si>
    <t>766-020</t>
  </si>
  <si>
    <t>D+MTŽ provětrávacích mřížek na dveře</t>
  </si>
  <si>
    <t>pár</t>
  </si>
  <si>
    <t>-410163243</t>
  </si>
  <si>
    <t>339</t>
  </si>
  <si>
    <t>766-021</t>
  </si>
  <si>
    <t>MTŽ kování na dveře</t>
  </si>
  <si>
    <t>-528751517</t>
  </si>
  <si>
    <t>340</t>
  </si>
  <si>
    <t>766-022</t>
  </si>
  <si>
    <t xml:space="preserve">dodávka kování dveří -  klika/klika WC</t>
  </si>
  <si>
    <t>1339702</t>
  </si>
  <si>
    <t>341</t>
  </si>
  <si>
    <t>766-023</t>
  </si>
  <si>
    <t>dodávka kování dveří - klika/klika+zámek FAB</t>
  </si>
  <si>
    <t>1325077367</t>
  </si>
  <si>
    <t>342</t>
  </si>
  <si>
    <t>766-024</t>
  </si>
  <si>
    <t>D+MTŽ kontrolního výlezu do půdného prostoru 600x600, ocelová dvířka s rámem s povrchovou úpravou pro nanesení probarvené omítky pro sjednocení povrchu - přesná specifikace viz výpis výplní otvorů D7</t>
  </si>
  <si>
    <t>-1274520538</t>
  </si>
  <si>
    <t>343</t>
  </si>
  <si>
    <t>998766103</t>
  </si>
  <si>
    <t>Přesun hmot tonážní pro konstrukce truhlářské v objektech v do 24 m</t>
  </si>
  <si>
    <t>1405862798</t>
  </si>
  <si>
    <t>767</t>
  </si>
  <si>
    <t>Konstrukce zámečnické</t>
  </si>
  <si>
    <t>344</t>
  </si>
  <si>
    <t>767-001</t>
  </si>
  <si>
    <t>D+MTŽ zábradlí terasy z uzavřeného profilu, l=1600+4830 mm, výplň svislé pásky, kotvrní do boku nadezdívky, povrchová úprava žárové pozinkování - přesná specifikace viz výpis zámečnických prvků Z1</t>
  </si>
  <si>
    <t>-150302290</t>
  </si>
  <si>
    <t>"Z1" 2</t>
  </si>
  <si>
    <t>345</t>
  </si>
  <si>
    <t>767-002</t>
  </si>
  <si>
    <t>D+MTŽ zastřešení vstupu 1155x1000 mm dutými polykarbonátovými deskami, kotevní a nosná kce nerez vč. ukotvení do zdiva - přesná specifikace viz výpis zámečnických prvků Z2</t>
  </si>
  <si>
    <t>991856790</t>
  </si>
  <si>
    <t>"Z2" 2</t>
  </si>
  <si>
    <t>346</t>
  </si>
  <si>
    <t>767-003</t>
  </si>
  <si>
    <t>D+MTŽ zastřešení vstupu 3640x1000 mm dutými polykarbonátovými deskami, kotevní a nosná kce nerez vč. ukotvení do zdiva - přesná specifikace viz výpis zámečnických prvků Z3</t>
  </si>
  <si>
    <t>1338397022</t>
  </si>
  <si>
    <t>"Z3" 1</t>
  </si>
  <si>
    <t>347</t>
  </si>
  <si>
    <t>767-004</t>
  </si>
  <si>
    <t xml:space="preserve">DMTŽ+úprava+doplnění konstrukce+zpětná MTŽ vnějšího schodiště a zábradlí, oprava nátěru  - přesná specifikace viz výpis zámečnických prvků Z4</t>
  </si>
  <si>
    <t>-639631705</t>
  </si>
  <si>
    <t>"Z4" 1</t>
  </si>
  <si>
    <t>767-005</t>
  </si>
  <si>
    <t>D+MTŽ stěna s vchodovými dveřmi 2kř. s bočními světlíky,AL profil s přerušeným tepelným mostem, iz.3sklo, hloubka profilu 76mm, Ud=1,2, barva bílá, 2400x2200/2x800x2200 - přesná specifikace viz výpis výpní otvorů D1</t>
  </si>
  <si>
    <t>1791042463</t>
  </si>
  <si>
    <t>349</t>
  </si>
  <si>
    <t>767-006</t>
  </si>
  <si>
    <t>D+MTŽ vchodové dveře 1kř., AL profil s přerušeným tepelným mostem, iz.3sklo, hloubka profilu 76mm, Ud=1,2, barva bílá, 1100x2100 - přesná specifikace viz výpis výpní otvorů D2</t>
  </si>
  <si>
    <t>1810970913</t>
  </si>
  <si>
    <t>350</t>
  </si>
  <si>
    <t>767-007</t>
  </si>
  <si>
    <t>D+MTŽ vchodové dveře 1kř., AL profil s přerušeným tepelným mostem, iz.3sklo, hloubka profilu 76mm, Ud=1,2, barva bílá, 1100x2100 - přesná specifikace viz výpis výpní otvorů D3</t>
  </si>
  <si>
    <t>-890251098</t>
  </si>
  <si>
    <t>351</t>
  </si>
  <si>
    <t>767-008</t>
  </si>
  <si>
    <t>D+MTŽ vchodové dveře 2kř., AL profil s přerušeným tepelným mostem, iz.3sklo, hloubka profilu 76mm, Ud=1,2, barva bílá, 1950x2650 - přesná specifikace viz výpis výpní otvorů D4</t>
  </si>
  <si>
    <t>-190784945</t>
  </si>
  <si>
    <t>352</t>
  </si>
  <si>
    <t>767-009</t>
  </si>
  <si>
    <t>D+MTŽ vchodové dveře 1kř. s nadsvětlíkem, AL profil s přerušeným tepelným mostem, iz.3sklo, hloubka profilu 76mm, Ud=1,2, barva bílá, 1100x2450/1100x2035 - přesná specifikace viz výpis výpní otvorů D5</t>
  </si>
  <si>
    <t>-23670013</t>
  </si>
  <si>
    <t>353</t>
  </si>
  <si>
    <t>767-010</t>
  </si>
  <si>
    <t>D+MTŽ okenní venkovní rolety 1,35x1,8m pro zaomítání, AL kazeta 150/150mm na PIR tl.20mm,lamely standard duté,ovlídíní vnitřní ruční,vodící lišty v ostění - přesná specifikace viz výpis výpní otvorů</t>
  </si>
  <si>
    <t>94614964</t>
  </si>
  <si>
    <t>354</t>
  </si>
  <si>
    <t>767-011</t>
  </si>
  <si>
    <t>D+MTŽ vnitřních horizontálních žaluzí Al, lamely standardní š=25mm, barva bílá, ruční ovládání řetízken - přesná specifikace viz výpis výpní otvorů</t>
  </si>
  <si>
    <t>-2118182490</t>
  </si>
  <si>
    <t>"O2 - " 1</t>
  </si>
  <si>
    <t>"O3 - "</t>
  </si>
  <si>
    <t>355</t>
  </si>
  <si>
    <t>767-012</t>
  </si>
  <si>
    <t xml:space="preserve">D+MTŽ oplechování prostupu nerezovým plechem tl.0,7mm atikovou zídkou mezi KD terasy a kotlíkem </t>
  </si>
  <si>
    <t>1787892511</t>
  </si>
  <si>
    <t>356</t>
  </si>
  <si>
    <t>767-013</t>
  </si>
  <si>
    <t>Úprava kotvení zábradlí schodiště hlavního vstupu v místěch ukotevní přes KZS do zdiva objektu</t>
  </si>
  <si>
    <t>soub</t>
  </si>
  <si>
    <t>2013009778</t>
  </si>
  <si>
    <t>357</t>
  </si>
  <si>
    <t>767-014</t>
  </si>
  <si>
    <t>DMTŽ stávající ocelové rampy vč. zábradlí pro její opětovnou montáž</t>
  </si>
  <si>
    <t>1723279966</t>
  </si>
  <si>
    <t>358</t>
  </si>
  <si>
    <t>767-015</t>
  </si>
  <si>
    <t>Zpětná MTŽ stávající ocelové rampy vč. zábradlí na novou pozici</t>
  </si>
  <si>
    <t>1061130882</t>
  </si>
  <si>
    <t>359</t>
  </si>
  <si>
    <t>767-016</t>
  </si>
  <si>
    <t>D+MTŽ nosné kce odvětrávaného soklu vč. ukotvení do soklu objektu</t>
  </si>
  <si>
    <t>-2135685661</t>
  </si>
  <si>
    <t>360</t>
  </si>
  <si>
    <t>767995112</t>
  </si>
  <si>
    <t>Montáž atypických zámečnických konstrukcí hmotnosti do 10 kg</t>
  </si>
  <si>
    <t>kg</t>
  </si>
  <si>
    <t>-2011826755</t>
  </si>
  <si>
    <t>"táhlo věnce R16 - přivarení k výztuži věnce"</t>
  </si>
  <si>
    <t>"l=6,0m" 6,0*6*1,58</t>
  </si>
  <si>
    <t>"l=5,6m" 5,6*4*1,58</t>
  </si>
  <si>
    <t>"l=4,4m" 4,4*12*1,58</t>
  </si>
  <si>
    <t>361</t>
  </si>
  <si>
    <t>13021015</t>
  </si>
  <si>
    <t>tyč ocelová žebírková jakost BSt 500S výztuž do betonu D 16mm</t>
  </si>
  <si>
    <t>1653751801</t>
  </si>
  <si>
    <t>"l=6,0m" 6,0*6*0,00158*1,1</t>
  </si>
  <si>
    <t>"l=5,6m" 5,6*4*0,00158*1,1</t>
  </si>
  <si>
    <t>"l=4,4m" 4,4*12*0,00158*1,1</t>
  </si>
  <si>
    <t>362</t>
  </si>
  <si>
    <t>998767103</t>
  </si>
  <si>
    <t>Přesun hmot tonážní pro zámečnické konstrukce v objektech v do 24 m</t>
  </si>
  <si>
    <t>-720846485</t>
  </si>
  <si>
    <t>771</t>
  </si>
  <si>
    <t>Podlahy z dlaždic</t>
  </si>
  <si>
    <t>363</t>
  </si>
  <si>
    <t>771474114</t>
  </si>
  <si>
    <t>Montáž soklů z dlaždic keramických rovných flexibilní lepidlo v do 150 mm</t>
  </si>
  <si>
    <t>815129505</t>
  </si>
  <si>
    <t>(2,02*2+5,16*2-1,9)*2</t>
  </si>
  <si>
    <t>364</t>
  </si>
  <si>
    <t>59761007</t>
  </si>
  <si>
    <t>dlažba velkoformátová keramická slinutá hladká do interiéru i exteriéru přes 4 do 6ks/m2</t>
  </si>
  <si>
    <t>627651536</t>
  </si>
  <si>
    <t>24,92*0,6/2*0,36*1,1</t>
  </si>
  <si>
    <t>365</t>
  </si>
  <si>
    <t>771574173</t>
  </si>
  <si>
    <t>Montáž podlah keramických velkoformátových z dekorů lepených flexibilním lepidlem do 4 ks/ m2</t>
  </si>
  <si>
    <t>-91977493</t>
  </si>
  <si>
    <t>2,2*5,16*2</t>
  </si>
  <si>
    <t>366</t>
  </si>
  <si>
    <t>597610071</t>
  </si>
  <si>
    <t>dlažba velkoformátová keramická slinutá protiskluzná do interiéru i exteriéru přes 4 do 6ks/m2</t>
  </si>
  <si>
    <t>1761109397</t>
  </si>
  <si>
    <t>22,704*1,15</t>
  </si>
  <si>
    <t>367</t>
  </si>
  <si>
    <t>771577114</t>
  </si>
  <si>
    <t>Příplatek k montáž podlah keramických za spárování tmelem dvousložkovým</t>
  </si>
  <si>
    <t>1913146481</t>
  </si>
  <si>
    <t>24,92*0,15</t>
  </si>
  <si>
    <t>368</t>
  </si>
  <si>
    <t>771591116</t>
  </si>
  <si>
    <t>Podlahy spárování epoxidem</t>
  </si>
  <si>
    <t>38634765</t>
  </si>
  <si>
    <t>369</t>
  </si>
  <si>
    <t>771591186</t>
  </si>
  <si>
    <t>Podlahy pracnější řezání keramických dlaždic rovné</t>
  </si>
  <si>
    <t>-1914596641</t>
  </si>
  <si>
    <t>370</t>
  </si>
  <si>
    <t>998771103</t>
  </si>
  <si>
    <t>Přesun hmot tonážní pro podlahy z dlaždic v objektech v do 24 m</t>
  </si>
  <si>
    <t>1403727828</t>
  </si>
  <si>
    <t>776</t>
  </si>
  <si>
    <t>Podlahy povlakové</t>
  </si>
  <si>
    <t>371</t>
  </si>
  <si>
    <t>776111116</t>
  </si>
  <si>
    <t>Odstranění zbytků lepidla z podkladu povlakových podlah broušením</t>
  </si>
  <si>
    <t>1569032093</t>
  </si>
  <si>
    <t>"1.17" 7,2*1,58</t>
  </si>
  <si>
    <t xml:space="preserve">"1.20" </t>
  </si>
  <si>
    <t>10,8*1,58</t>
  </si>
  <si>
    <t>1,2*0,35</t>
  </si>
  <si>
    <t>3,0*0,35</t>
  </si>
  <si>
    <t>372</t>
  </si>
  <si>
    <t>776111311</t>
  </si>
  <si>
    <t>Vysátí podkladu povlakových podlah</t>
  </si>
  <si>
    <t>1991995240</t>
  </si>
  <si>
    <t>"koberec"</t>
  </si>
  <si>
    <t>"1.07 - doplnit ke dveřím" 1,1*0,35</t>
  </si>
  <si>
    <t>"PVC"</t>
  </si>
  <si>
    <t>373</t>
  </si>
  <si>
    <t>776121311</t>
  </si>
  <si>
    <t>Vodou ředitelná penetrace savého podkladu povlakových podlah ředěná v poměru 1:1</t>
  </si>
  <si>
    <t>80527842</t>
  </si>
  <si>
    <t>374</t>
  </si>
  <si>
    <t>776141112</t>
  </si>
  <si>
    <t>Vyrovnání podkladu povlakových podlah stěrkou pevnosti 20 MPa tl 5 mm</t>
  </si>
  <si>
    <t>878545710</t>
  </si>
  <si>
    <t>375</t>
  </si>
  <si>
    <t>776141114</t>
  </si>
  <si>
    <t>Vyrovnání podkladu povlakových podlah stěrkou pevnosti 20 MPa tl 10 mm</t>
  </si>
  <si>
    <t>699938839</t>
  </si>
  <si>
    <t>376</t>
  </si>
  <si>
    <t>776201811</t>
  </si>
  <si>
    <t>Demontáž lepených povlakových podlah bez podložky ručně</t>
  </si>
  <si>
    <t>768950972</t>
  </si>
  <si>
    <t>377</t>
  </si>
  <si>
    <t>776212111</t>
  </si>
  <si>
    <t>Volné položení textilních pásů s podlepením spojů páskou</t>
  </si>
  <si>
    <t>97885105</t>
  </si>
  <si>
    <t>378</t>
  </si>
  <si>
    <t>69751050</t>
  </si>
  <si>
    <t>koberec v rolích š 4m, všívaná smyčka, vlákno PA, hm 550g/m2, PA, zátěž 33, hořlavost Bfl S1</t>
  </si>
  <si>
    <t>-1601778268</t>
  </si>
  <si>
    <t>95,225*1,15</t>
  </si>
  <si>
    <t>379</t>
  </si>
  <si>
    <t>776221111</t>
  </si>
  <si>
    <t>Lepení pásů z PVC standardním lepidlem</t>
  </si>
  <si>
    <t>2001181206</t>
  </si>
  <si>
    <t>380</t>
  </si>
  <si>
    <t>28411017</t>
  </si>
  <si>
    <t>PVC heterogenní zátěžové, nášlapná vrstva 0,70mm, zátěž 34/43, otlak do 0,02mm, stálost do 0,10%, R10, hořlavost Bfl S1</t>
  </si>
  <si>
    <t>-1047856452</t>
  </si>
  <si>
    <t>189,24*1,15</t>
  </si>
  <si>
    <t>381</t>
  </si>
  <si>
    <t>776410811</t>
  </si>
  <si>
    <t>Odstranění soklíků a lišt pryžových nebo plastových</t>
  </si>
  <si>
    <t>940966426</t>
  </si>
  <si>
    <t>"1.11" (3,95*2+3,675*2+0,15*4)-0,9</t>
  </si>
  <si>
    <t>"1.12" (3,95*2+1,825*2+0,15*2)-0,8</t>
  </si>
  <si>
    <t>"1.17" (7,2*2+5,4*2+0,15*6)-0,8*2-0,9*3</t>
  </si>
  <si>
    <t>"1.21" (7,2*2+4,8*2+0,15*14)-0,8-0,9*2</t>
  </si>
  <si>
    <t>"1.16" (7,2*2+4,8*2+0,15*14+1,35*4)-0,8*2-0,9-2,5</t>
  </si>
  <si>
    <t>"1.20" (10,8*2+5,4*2+0,15*10+(1,2+3,0)*0,4)-0,8*3-0,9-1,0</t>
  </si>
  <si>
    <t>382</t>
  </si>
  <si>
    <t>776421111</t>
  </si>
  <si>
    <t>Montáž obvodových lišt lepením</t>
  </si>
  <si>
    <t>719914442</t>
  </si>
  <si>
    <t>"1.07 - doplnit ke dveřím" 0,35*2</t>
  </si>
  <si>
    <t>383</t>
  </si>
  <si>
    <t>69751198</t>
  </si>
  <si>
    <t>lišta soklu</t>
  </si>
  <si>
    <t>1525225007</t>
  </si>
  <si>
    <t>129,78*1,1</t>
  </si>
  <si>
    <t>384</t>
  </si>
  <si>
    <t>776421711</t>
  </si>
  <si>
    <t>Vložení nařezaných pásků z podlahoviny do lišt</t>
  </si>
  <si>
    <t>1528766003</t>
  </si>
  <si>
    <t>385</t>
  </si>
  <si>
    <t>-1622106533</t>
  </si>
  <si>
    <t>129,78*0,1*1,1</t>
  </si>
  <si>
    <t>386</t>
  </si>
  <si>
    <t>998776103</t>
  </si>
  <si>
    <t>Přesun hmot tonážní pro podlahy povlakové v objektech v do 24 m</t>
  </si>
  <si>
    <t>1483770100</t>
  </si>
  <si>
    <t>781</t>
  </si>
  <si>
    <t>Dokončovací práce - obklady</t>
  </si>
  <si>
    <t>387</t>
  </si>
  <si>
    <t>781473114</t>
  </si>
  <si>
    <t>Montáž obkladů vnitřních keramických hladkých do 22 ks/m2 lepených standardním lepidlem</t>
  </si>
  <si>
    <t>-313355169</t>
  </si>
  <si>
    <t>388</t>
  </si>
  <si>
    <t>59761040</t>
  </si>
  <si>
    <t>obklad keramický hladký přes 19 do 22ks/m2</t>
  </si>
  <si>
    <t>-1467827566</t>
  </si>
  <si>
    <t>5,88*1,1</t>
  </si>
  <si>
    <t>389</t>
  </si>
  <si>
    <t>781477111</t>
  </si>
  <si>
    <t>Příplatek k montáži obkladů vnitřních keramických hladkých za plochu do 10 m2</t>
  </si>
  <si>
    <t>-352591366</t>
  </si>
  <si>
    <t>390</t>
  </si>
  <si>
    <t>781477112</t>
  </si>
  <si>
    <t>Příplatek k montáži obkladů vnitřních keramických hladkých za omezený prostor</t>
  </si>
  <si>
    <t>-321345315</t>
  </si>
  <si>
    <t>391</t>
  </si>
  <si>
    <t>781477116</t>
  </si>
  <si>
    <t>Příplatek k montáži obkladů vnitřních keramických hladkých za penetraci podkladu</t>
  </si>
  <si>
    <t>-400297358</t>
  </si>
  <si>
    <t>392</t>
  </si>
  <si>
    <t>781495115</t>
  </si>
  <si>
    <t>Spárování vnitřních obkladů silikonem</t>
  </si>
  <si>
    <t>248788139</t>
  </si>
  <si>
    <t>393</t>
  </si>
  <si>
    <t>781734112</t>
  </si>
  <si>
    <t>Montáž obkladů vnějších z obkladaček cihelných do 85 ks/m2 lepené flexibilním lepidlem</t>
  </si>
  <si>
    <t>-250406326</t>
  </si>
  <si>
    <t>"SV" (0,22+7,125+0,22+7,2+1,8*2+11,175+0,22)*1,58</t>
  </si>
  <si>
    <t>"JZ" (0,22+7,125+0,22+7,2+1,8*2+11,175+0,22)*1,58</t>
  </si>
  <si>
    <t>394</t>
  </si>
  <si>
    <t>59623113</t>
  </si>
  <si>
    <t>pásek obkladový cihlový hladký 240x71x14mm červený</t>
  </si>
  <si>
    <t>47112742</t>
  </si>
  <si>
    <t>221,769*54*1,1</t>
  </si>
  <si>
    <t>-277,2</t>
  </si>
  <si>
    <t>395</t>
  </si>
  <si>
    <t>59623117</t>
  </si>
  <si>
    <t>pásek obkladový cihlový rohová tvarovka 240x71x14x115mm červený</t>
  </si>
  <si>
    <t>337820768</t>
  </si>
  <si>
    <t>21*12*1,1</t>
  </si>
  <si>
    <t>396</t>
  </si>
  <si>
    <t>781739191</t>
  </si>
  <si>
    <t>Příplatek k montáži obkladů vnějších z obkladaček cihelných za plochu do 10 m2</t>
  </si>
  <si>
    <t>1019497298</t>
  </si>
  <si>
    <t>"SV" 1,8*1,58*2</t>
  </si>
  <si>
    <t>"JZ" 1,8*1,58*2</t>
  </si>
  <si>
    <t>397</t>
  </si>
  <si>
    <t>998781103</t>
  </si>
  <si>
    <t>Přesun hmot tonážní pro obklady keramické v objektech v do 24 m</t>
  </si>
  <si>
    <t>1114918240</t>
  </si>
  <si>
    <t>783</t>
  </si>
  <si>
    <t>Dokončovací práce - nátěry</t>
  </si>
  <si>
    <t>398</t>
  </si>
  <si>
    <t>783218201</t>
  </si>
  <si>
    <t>Lakovací jednonásobný syntetický nátěr tesařských konstrukcí</t>
  </si>
  <si>
    <t>-2049772333</t>
  </si>
  <si>
    <t>21,93*1,5+21,93*0,1*0,02*2</t>
  </si>
  <si>
    <t>399</t>
  </si>
  <si>
    <t>783218211</t>
  </si>
  <si>
    <t>Lakovací dvojnásobný syntetický nátěr s mezibroušením tesařských konstrukcí</t>
  </si>
  <si>
    <t>-951281251</t>
  </si>
  <si>
    <t>784</t>
  </si>
  <si>
    <t>Dokončovací práce - malby a tapety</t>
  </si>
  <si>
    <t>400</t>
  </si>
  <si>
    <t>784121001</t>
  </si>
  <si>
    <t>Oškrabání malby v mísnostech výšky do 3,80 m</t>
  </si>
  <si>
    <t>-1481184834</t>
  </si>
  <si>
    <t>"1.PP - strop" 32,0+22,47+14,49+11,67+13,49+5,33+11,61+21,28</t>
  </si>
  <si>
    <t>401</t>
  </si>
  <si>
    <t>784181101</t>
  </si>
  <si>
    <t>Základní akrylátová jednonásobná penetrace podkladu v místnostech výšky do 3,80m</t>
  </si>
  <si>
    <t>2080847625</t>
  </si>
  <si>
    <t>"1.PP - strop" 132,34</t>
  </si>
  <si>
    <t>"ostění+nadpračí vnejších otvorů" 166,675</t>
  </si>
  <si>
    <t>402</t>
  </si>
  <si>
    <t>784221101</t>
  </si>
  <si>
    <t>Dvojnásobné bílé malby ze směsi malířské v místnostech do 3,80 m</t>
  </si>
  <si>
    <t>2061040449</t>
  </si>
  <si>
    <t>04770002 - ZTI</t>
  </si>
  <si>
    <t xml:space="preserve">    720 - Zdravotechnika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</si>
  <si>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</si>
  <si>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</si>
  <si>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</si>
  <si>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</si>
  <si>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969011121</t>
  </si>
  <si>
    <t>Vybourání vodovodního nebo plynového vedení DN do 52</t>
  </si>
  <si>
    <t>-234620582</t>
  </si>
  <si>
    <t>169,0</t>
  </si>
  <si>
    <t>969021111</t>
  </si>
  <si>
    <t>Vybourání kanalizačního potrubí DN do 100</t>
  </si>
  <si>
    <t>137286108</t>
  </si>
  <si>
    <t>50,0</t>
  </si>
  <si>
    <t>969021121</t>
  </si>
  <si>
    <t>Vybourání kanalizačního potrubí DN do 200</t>
  </si>
  <si>
    <t>-1489854024</t>
  </si>
  <si>
    <t>3,0</t>
  </si>
  <si>
    <t>550084071</t>
  </si>
  <si>
    <t>-971704629</t>
  </si>
  <si>
    <t>4,24*9 'Přepočtené koeficientem množství</t>
  </si>
  <si>
    <t>-749084625</t>
  </si>
  <si>
    <t>997013831</t>
  </si>
  <si>
    <t>Poplatek za uložení na skládce (skládkovné) stavebního odpadu směsného kód odpadu 170 904</t>
  </si>
  <si>
    <t>678826922</t>
  </si>
  <si>
    <t>720</t>
  </si>
  <si>
    <t>Zdravotechnika</t>
  </si>
  <si>
    <t>720-01</t>
  </si>
  <si>
    <t>Zednické přípomoce - sekání drážek, bourání prostupů, zapravení prostupů, drážek a obnovy malby vč.dodávky materiálu</t>
  </si>
  <si>
    <t>hod</t>
  </si>
  <si>
    <t>1029936173</t>
  </si>
  <si>
    <t>721</t>
  </si>
  <si>
    <t>Zdravotechnika - vnitřní kanalizace</t>
  </si>
  <si>
    <t>721174043</t>
  </si>
  <si>
    <t>Potrubí kanalizační z PP připojovací DN 50</t>
  </si>
  <si>
    <t>328307481</t>
  </si>
  <si>
    <t>19,7</t>
  </si>
  <si>
    <t>721174044</t>
  </si>
  <si>
    <t>Potrubí kanalizační z PP připojovací DN 75</t>
  </si>
  <si>
    <t>-872843693</t>
  </si>
  <si>
    <t>23,7</t>
  </si>
  <si>
    <t>721174045</t>
  </si>
  <si>
    <t>Potrubí kanalizační z PP připojovací DN 110</t>
  </si>
  <si>
    <t>308347186</t>
  </si>
  <si>
    <t>14,2</t>
  </si>
  <si>
    <t>721174046</t>
  </si>
  <si>
    <t>Potrubí kanalizační z PP připojovací DN 125</t>
  </si>
  <si>
    <t>-1292585552</t>
  </si>
  <si>
    <t>3,5</t>
  </si>
  <si>
    <t>721194105</t>
  </si>
  <si>
    <t>Vyvedení a upevnění odpadních výpustek DN 50</t>
  </si>
  <si>
    <t>-1921942754</t>
  </si>
  <si>
    <t>"dřez" 2</t>
  </si>
  <si>
    <t>"sprcha" 1</t>
  </si>
  <si>
    <t>"umývadlo" 4+1</t>
  </si>
  <si>
    <t>721194109</t>
  </si>
  <si>
    <t>Vyvedení a upevnění odpadních výpustek DN 100</t>
  </si>
  <si>
    <t>1130665521</t>
  </si>
  <si>
    <t>"WC" 1</t>
  </si>
  <si>
    <t>"výlevka" 1</t>
  </si>
  <si>
    <t>721212125</t>
  </si>
  <si>
    <t>Odtokový sprchový žlab délky 900 mm s krycím roštem a zápachovou uzávěrkou</t>
  </si>
  <si>
    <t>640605217</t>
  </si>
  <si>
    <t>721242106</t>
  </si>
  <si>
    <t>Lapač střešních splavenin z PP se zápachovou klapkou a lapacím košem DN 125</t>
  </si>
  <si>
    <t>-280661384</t>
  </si>
  <si>
    <t>"K22" 8</t>
  </si>
  <si>
    <t>721273152</t>
  </si>
  <si>
    <t>Hlavice ventilační polypropylen PP DN 75, nadstřešní provedení s manžetou</t>
  </si>
  <si>
    <t>1422792702</t>
  </si>
  <si>
    <t>721290111</t>
  </si>
  <si>
    <t>Zkouška těsnosti potrubí kanalizace vodou do DN 125</t>
  </si>
  <si>
    <t>-250475146</t>
  </si>
  <si>
    <t>19,7+23,7+14,2+3,5</t>
  </si>
  <si>
    <t>721-001</t>
  </si>
  <si>
    <t>Kotvící materiál do cihelného zdiva, předstěny (příchytky, objímky atd.)</t>
  </si>
  <si>
    <t>soub.</t>
  </si>
  <si>
    <t>2113861291</t>
  </si>
  <si>
    <t>998721103</t>
  </si>
  <si>
    <t>Přesun hmot tonážní pro vnitřní kanalizace v objektech v do 24 m</t>
  </si>
  <si>
    <t>-2061898874</t>
  </si>
  <si>
    <t>722</t>
  </si>
  <si>
    <t>Zdravotechnika - vnitřní vodovod</t>
  </si>
  <si>
    <t>722130231</t>
  </si>
  <si>
    <t>Potrubí vodovodní ocelové závitové pozinkované svařované běžné DN 15</t>
  </si>
  <si>
    <t>716808027</t>
  </si>
  <si>
    <t>4,4</t>
  </si>
  <si>
    <t>722130232</t>
  </si>
  <si>
    <t>Potrubí vodovodní ocelové závitové pozinkované svařované běžné DN 20</t>
  </si>
  <si>
    <t>-804486186</t>
  </si>
  <si>
    <t>3,4</t>
  </si>
  <si>
    <t>722130233</t>
  </si>
  <si>
    <t>Potrubí vodovodní ocelové závitové pozinkované svařované běžné DN 25</t>
  </si>
  <si>
    <t>-1773875975</t>
  </si>
  <si>
    <t>20,7</t>
  </si>
  <si>
    <t>722130234</t>
  </si>
  <si>
    <t>Potrubí vodovodní ocelové závitové pozinkované svařované běžné DN 32</t>
  </si>
  <si>
    <t>1456160075</t>
  </si>
  <si>
    <t>25,6</t>
  </si>
  <si>
    <t>722130235</t>
  </si>
  <si>
    <t>Potrubí vodovodní ocelové závitové pozinkované svařované běžné DN 40</t>
  </si>
  <si>
    <t>1550655674</t>
  </si>
  <si>
    <t>3,8</t>
  </si>
  <si>
    <t>722174001</t>
  </si>
  <si>
    <t>Potrubí vodovodní plastové PPR svar polyfuze PN 16 D 16 x 2,2 mm</t>
  </si>
  <si>
    <t>-1180203607</t>
  </si>
  <si>
    <t>12,6</t>
  </si>
  <si>
    <t>722174002</t>
  </si>
  <si>
    <t>Potrubí vodovodní plastové PPR svar polyfuze PN 16 D 20 x 2,8 mm</t>
  </si>
  <si>
    <t>1109956611</t>
  </si>
  <si>
    <t>18,4</t>
  </si>
  <si>
    <t>722174003</t>
  </si>
  <si>
    <t>Potrubí vodovodní plastové PPR svar polyfuze PN 16 D 25 x 3,5 mm</t>
  </si>
  <si>
    <t>1367733375</t>
  </si>
  <si>
    <t>6,6</t>
  </si>
  <si>
    <t>722174004</t>
  </si>
  <si>
    <t>Potrubí vodovodní plastové PPR svar polyfuze PN 16 D 32 x 4,4 mm</t>
  </si>
  <si>
    <t>2144870006</t>
  </si>
  <si>
    <t>6,4</t>
  </si>
  <si>
    <t>722174021</t>
  </si>
  <si>
    <t>Potrubí vodovodní plastové PPR svar polyfuze PN 20 D 16 x 2,7 mm</t>
  </si>
  <si>
    <t>-1396405234</t>
  </si>
  <si>
    <t>9,8</t>
  </si>
  <si>
    <t>722174022</t>
  </si>
  <si>
    <t>Potrubí vodovodní plastové PPR svar polyfuze PN 20 D 20 x 3,4 mm</t>
  </si>
  <si>
    <t>-1184502182</t>
  </si>
  <si>
    <t>26,9</t>
  </si>
  <si>
    <t>722174023</t>
  </si>
  <si>
    <t>Potrubí vodovodní plastové PPR svar polyfuze PN 20 D 25 x 4,2 mm</t>
  </si>
  <si>
    <t>166254054</t>
  </si>
  <si>
    <t>53,9</t>
  </si>
  <si>
    <t>722174024</t>
  </si>
  <si>
    <t>Potrubí vodovodní plastové PPR svar polyfuze PN 20 D 32 x5,4 mm</t>
  </si>
  <si>
    <t>-1574441897</t>
  </si>
  <si>
    <t>38,5</t>
  </si>
  <si>
    <t>722174025</t>
  </si>
  <si>
    <t>Potrubí vodovodní plastové PPR svar polyfuze PN 20 D 40 x 6,7 mm</t>
  </si>
  <si>
    <t>362417898</t>
  </si>
  <si>
    <t>3,2</t>
  </si>
  <si>
    <t>722181241</t>
  </si>
  <si>
    <t>Ochrana vodovodního potrubí přilepenými termoizolačními trubicemi z PE tl do 20 mm DN do 22 mm</t>
  </si>
  <si>
    <t>2110130035</t>
  </si>
  <si>
    <t>4,4+3,4</t>
  </si>
  <si>
    <t>722181242</t>
  </si>
  <si>
    <t>Ochrana vodovodního potrubí přilepenými termoizolačními trubicemi z PE tl do 20 mm DN do 45 mm</t>
  </si>
  <si>
    <t>263947315</t>
  </si>
  <si>
    <t>20,7+25,6+3,8</t>
  </si>
  <si>
    <t>722181261</t>
  </si>
  <si>
    <t>Ochrana vodovodního potrubí přilepenými termoizolačními trubicemi z PE tl do 40 mm DN do 22 mm</t>
  </si>
  <si>
    <t>1293641820</t>
  </si>
  <si>
    <t>12,6+18,4</t>
  </si>
  <si>
    <t>9,8+26,9</t>
  </si>
  <si>
    <t>722181262</t>
  </si>
  <si>
    <t>Ochrana vodovodního potrubí přilepenými termoizolačními trubicemi z PE tl do 40 mm DN do 45 mm</t>
  </si>
  <si>
    <t>-800036973</t>
  </si>
  <si>
    <t>6,6+6,4+9,8</t>
  </si>
  <si>
    <t>53,9+38,5+3,2</t>
  </si>
  <si>
    <t>722190401</t>
  </si>
  <si>
    <t>Vyvedení a upevnění vodovodních výpustku</t>
  </si>
  <si>
    <t>2022293767</t>
  </si>
  <si>
    <t>"dřez" 2*2</t>
  </si>
  <si>
    <t>"sprcha" 1*2</t>
  </si>
  <si>
    <t>"umývadlo" 5*2</t>
  </si>
  <si>
    <t>"výlevka" 1*2</t>
  </si>
  <si>
    <t>722232043</t>
  </si>
  <si>
    <t>Kohout kulový přímý G 1/2 PN 42 do 185°C vnitřní závit</t>
  </si>
  <si>
    <t>584432476</t>
  </si>
  <si>
    <t>722232043a</t>
  </si>
  <si>
    <t>Kohout kulový přímý G 1/2 PN 42 do 185°C mosazný, ocel, varná hrdla PPR</t>
  </si>
  <si>
    <t>2057338361</t>
  </si>
  <si>
    <t>722232044</t>
  </si>
  <si>
    <t>Kohout kulový přímý G 3/4 PN 42 do 185°C vnitřní závit</t>
  </si>
  <si>
    <t>-330587904</t>
  </si>
  <si>
    <t>722232044a</t>
  </si>
  <si>
    <t>Kohout kulový přímý G 3/4 PN 42 do 185°C mosazný, ocel, varná hrdla PPR</t>
  </si>
  <si>
    <t>1712911335</t>
  </si>
  <si>
    <t>722232045</t>
  </si>
  <si>
    <t>Kohout kulový přímý G 1 PN 42 do 185°C vnitřní závit</t>
  </si>
  <si>
    <t>-891400323</t>
  </si>
  <si>
    <t>722232045a</t>
  </si>
  <si>
    <t>Kohout kulový přímý G 1 PN 42 do 185°C mosazný, ocel, varná hrdla PPR</t>
  </si>
  <si>
    <t>-961349688</t>
  </si>
  <si>
    <t>722232046</t>
  </si>
  <si>
    <t>Kohout kulový přímý G 5/4 PN 42 do 185°C vnitřní závit</t>
  </si>
  <si>
    <t>-1412939893</t>
  </si>
  <si>
    <t>722232047</t>
  </si>
  <si>
    <t>Kohout kulový přímý G 6/4 PN 42 do 185°C vnitřní závit</t>
  </si>
  <si>
    <t>133312529</t>
  </si>
  <si>
    <t>722269004</t>
  </si>
  <si>
    <t>Drobný instalační materiál (příchytky, objímky, konzoly, kotvící prvky do SDK pro , rozvod vody a kanalizace, baterie, rohové ventily atd.)</t>
  </si>
  <si>
    <t>2139787356</t>
  </si>
  <si>
    <t>722290226</t>
  </si>
  <si>
    <t>Zkouška těsnosti vodovodního potrubí do DN 50</t>
  </si>
  <si>
    <t>168424858</t>
  </si>
  <si>
    <t>4,4+3,4+20,7+25,6+3,8</t>
  </si>
  <si>
    <t>12,6+18,4+6,6+6,4</t>
  </si>
  <si>
    <t>9,8+26,9+53,9+38,5+3,2</t>
  </si>
  <si>
    <t>722290234</t>
  </si>
  <si>
    <t>Proplach a dezinfekce vodovodního potrubí do DN 80</t>
  </si>
  <si>
    <t>-768549107</t>
  </si>
  <si>
    <t>722501009</t>
  </si>
  <si>
    <t>Oběhové čerpadlo , průtok max 5,8m3/h, max.výška 8m, PN10, médium max 95st.C</t>
  </si>
  <si>
    <t>-7708635</t>
  </si>
  <si>
    <t>722501010</t>
  </si>
  <si>
    <t>Odběr vzorku pitné vody pro kolaudaci</t>
  </si>
  <si>
    <t>-797589033</t>
  </si>
  <si>
    <t>998722103</t>
  </si>
  <si>
    <t>Přesun hmot tonážní pro vnitřní vodovod v objektech v do 24 m</t>
  </si>
  <si>
    <t>-1657098569</t>
  </si>
  <si>
    <t>723</t>
  </si>
  <si>
    <t>Zdravotechnika - vnitřní plynovod</t>
  </si>
  <si>
    <t>723150465</t>
  </si>
  <si>
    <t>Chránička PE DN40</t>
  </si>
  <si>
    <t>818625937</t>
  </si>
  <si>
    <t>723111204</t>
  </si>
  <si>
    <t>Potrubí ocelové závitové černé bezešvé svařované běžné DN 25</t>
  </si>
  <si>
    <t>1368599647</t>
  </si>
  <si>
    <t>6,0</t>
  </si>
  <si>
    <t>723231163</t>
  </si>
  <si>
    <t xml:space="preserve">Kohout kulový přímý G 3/4 PN 42 do 185°C plnoprůtokový </t>
  </si>
  <si>
    <t>-908896871</t>
  </si>
  <si>
    <t>723231167</t>
  </si>
  <si>
    <t>Kohout kulový přímý G 2 PN 42 do 185°C plnoprůtokový vnitřní závit těžká řada</t>
  </si>
  <si>
    <t>180211062</t>
  </si>
  <si>
    <t>723260801</t>
  </si>
  <si>
    <t>Demontáž plynoměrů G 2 nebo G 4 nebo G 10 max. průtok do 16 m3/hod.</t>
  </si>
  <si>
    <t>1792318180</t>
  </si>
  <si>
    <t>723-004</t>
  </si>
  <si>
    <t>DMTŽ elektromagnetického ventilu DN50</t>
  </si>
  <si>
    <t>1345399059</t>
  </si>
  <si>
    <t>723-005</t>
  </si>
  <si>
    <t xml:space="preserve">DMTŽ stávajících plynovodních rozvodů </t>
  </si>
  <si>
    <t>kpl.</t>
  </si>
  <si>
    <t>356839092</t>
  </si>
  <si>
    <t>723-008</t>
  </si>
  <si>
    <t>D+MTŽ membránového plynoměru G4, V1.2m, průtok 0,04-6m3/hod, připojovací rozteč 100mm</t>
  </si>
  <si>
    <t>-1197322405</t>
  </si>
  <si>
    <t>723-009</t>
  </si>
  <si>
    <t>Tlaková zkouška</t>
  </si>
  <si>
    <t>1651426981</t>
  </si>
  <si>
    <t>723-010</t>
  </si>
  <si>
    <t>Drobný instalační materiál (příchytky, objímky, konzoly atd.)</t>
  </si>
  <si>
    <t>-2146405979</t>
  </si>
  <si>
    <t>723-012</t>
  </si>
  <si>
    <t>Revize rozvodu plynu</t>
  </si>
  <si>
    <t>-196927992</t>
  </si>
  <si>
    <t>723-050</t>
  </si>
  <si>
    <t>DMTŽ stávající části planovodu a manipulace se sutí a demontovaným materiálem, naložení a odvoz na ekologickou skládku vč. poplatku za skládku</t>
  </si>
  <si>
    <t>1459921090</t>
  </si>
  <si>
    <t>998723103</t>
  </si>
  <si>
    <t>Přesun hmot tonážní pro vnitřní plynovod v objektech v do 24 m</t>
  </si>
  <si>
    <t>-1756809522</t>
  </si>
  <si>
    <t>725</t>
  </si>
  <si>
    <t>Zdravotechnika - zařizovací předměty</t>
  </si>
  <si>
    <t>725112001a</t>
  </si>
  <si>
    <t>Klozet keramický invalidní samostatně stojící s hlubokým splachováním odpad vodorovný vč. sedátka pro invalidny</t>
  </si>
  <si>
    <t>soubor</t>
  </si>
  <si>
    <t>1037992730</t>
  </si>
  <si>
    <t>725219102</t>
  </si>
  <si>
    <t>Montáž umyvadla připevněného na šrouby do zdiva</t>
  </si>
  <si>
    <t>-1234183621</t>
  </si>
  <si>
    <t>4+1</t>
  </si>
  <si>
    <t>64211054</t>
  </si>
  <si>
    <t>umyvadlo keramické závěsné s otvorem bílé š 600mm</t>
  </si>
  <si>
    <t>-1161733213</t>
  </si>
  <si>
    <t>64211059</t>
  </si>
  <si>
    <t>umyvadlo keramické závěsné s otvorem bílé š 600mm - invalidní</t>
  </si>
  <si>
    <t>1661025154</t>
  </si>
  <si>
    <t>725244654a</t>
  </si>
  <si>
    <t>Zástěna sprchová rohová polorámová skleněná tl. 6 mm dveře otvíravé dvoukřídlové vstup z rohu na keramickou dlažbu 1000x1000 mm</t>
  </si>
  <si>
    <t>-630562470</t>
  </si>
  <si>
    <t>"pro invalidy" 1</t>
  </si>
  <si>
    <t>725331111</t>
  </si>
  <si>
    <t>Výlevka bez výtokových armatur keramická se sklopnou plastovou mřížkou 500 mm</t>
  </si>
  <si>
    <t>-610811165</t>
  </si>
  <si>
    <t>725811160</t>
  </si>
  <si>
    <t>Ventil rohový nástěnný s filtrem G 1/2"+3/4" k WC vč.dopojovací pancéřové hadičky 20cm</t>
  </si>
  <si>
    <t>-990847635</t>
  </si>
  <si>
    <t>"WC invalidní" 1</t>
  </si>
  <si>
    <t>725813111</t>
  </si>
  <si>
    <t>Ventil rohový G 1/2"+3/4"</t>
  </si>
  <si>
    <t>1639610051</t>
  </si>
  <si>
    <t>"dřez" 1*2</t>
  </si>
  <si>
    <t>725821329</t>
  </si>
  <si>
    <t>Baterie výlevková nástěnná páková s otáčivým kulatým ústím a délkou ramínka 350 mm</t>
  </si>
  <si>
    <t>-588835224</t>
  </si>
  <si>
    <t>725822721</t>
  </si>
  <si>
    <t>Montáž baterie umyvadlové stojánkové G 1/2</t>
  </si>
  <si>
    <t>-1508562985</t>
  </si>
  <si>
    <t>55143991</t>
  </si>
  <si>
    <t>baterie umyvadlová stojánková klasická bez výpusti pevné ústí</t>
  </si>
  <si>
    <t>114356027</t>
  </si>
  <si>
    <t>551439911</t>
  </si>
  <si>
    <t>baterie umyvadlová stojánková invalidní</t>
  </si>
  <si>
    <t>-1776638771</t>
  </si>
  <si>
    <t>725829111</t>
  </si>
  <si>
    <t>Montáž baterie stojánkové dřezové G 1/2</t>
  </si>
  <si>
    <t>-1949014762</t>
  </si>
  <si>
    <t>55143128</t>
  </si>
  <si>
    <t>baterie dřezová stojánková do 1 otvoru horní výtok s otáčivým kulatým ústím dl ramínka 200mm</t>
  </si>
  <si>
    <t>1362719816</t>
  </si>
  <si>
    <t>725849411</t>
  </si>
  <si>
    <t>Montáž baterie sprchová nástěnná nastavitelnou výškou sprchy</t>
  </si>
  <si>
    <t>515579906</t>
  </si>
  <si>
    <t>551440331</t>
  </si>
  <si>
    <t>baterie sprchová nástěnná páková s horním sprchovým vývodem+hadice+sprchovací ručka - invalidní</t>
  </si>
  <si>
    <t>1217419252</t>
  </si>
  <si>
    <t>725861102</t>
  </si>
  <si>
    <t>Zápachová uzávěrka pro umyvadla DN 50</t>
  </si>
  <si>
    <t>-490256797</t>
  </si>
  <si>
    <t>725862103</t>
  </si>
  <si>
    <t>Zápachová uzávěrka plastová pro dřezy DN 40/50</t>
  </si>
  <si>
    <t>1144864814</t>
  </si>
  <si>
    <t>725-007</t>
  </si>
  <si>
    <t>Dvířka 30/30 vč.dodávky revizních dvířek s magnetem pro obložení keramickým obkladem</t>
  </si>
  <si>
    <t>1053328118</t>
  </si>
  <si>
    <t>725-008</t>
  </si>
  <si>
    <t xml:space="preserve">D+MTŽ invalidní madlo nerezové pevné l=600mm </t>
  </si>
  <si>
    <t>1588661582</t>
  </si>
  <si>
    <t>"umývadlo" 1</t>
  </si>
  <si>
    <t>725-009</t>
  </si>
  <si>
    <t>D+MTŽ invalidní madlo nerezové sklápěcí l=800mm</t>
  </si>
  <si>
    <t>1820260876</t>
  </si>
  <si>
    <t>725-010</t>
  </si>
  <si>
    <t>D+MTŽ invalidní zrcadlo nerezové naklápěcí</t>
  </si>
  <si>
    <t>-803712028</t>
  </si>
  <si>
    <t>725-011</t>
  </si>
  <si>
    <t>D+MTŽ zrcadlo závěsné</t>
  </si>
  <si>
    <t>-1636270802</t>
  </si>
  <si>
    <t>725-012</t>
  </si>
  <si>
    <t>D+MTŽ mýdelnička nerez</t>
  </si>
  <si>
    <t>-2002337722</t>
  </si>
  <si>
    <t>725-013</t>
  </si>
  <si>
    <t>D+MTŽ invalidní sedátko nerezové</t>
  </si>
  <si>
    <t>-2087295220</t>
  </si>
  <si>
    <t>725865311</t>
  </si>
  <si>
    <t>Zápachová uzávěrka sprchových van DN 40/50 s kulovým kloubem na odtoku</t>
  </si>
  <si>
    <t>1503513273</t>
  </si>
  <si>
    <t>998725103</t>
  </si>
  <si>
    <t>Přesun hmot tonážní pro zařizovací předměty v objektech v do 24 m</t>
  </si>
  <si>
    <t>17905108</t>
  </si>
  <si>
    <t>783601711</t>
  </si>
  <si>
    <t>Bezoplachové odrezivění potrubí DN do 50 mm</t>
  </si>
  <si>
    <t>-771285818</t>
  </si>
  <si>
    <t>783601713</t>
  </si>
  <si>
    <t>Odmaštění vodou ředitelným odmašťovačem potrubí DN do 50 mm</t>
  </si>
  <si>
    <t>-1846387536</t>
  </si>
  <si>
    <t>783614551</t>
  </si>
  <si>
    <t>Základní jednonásobný syntetický nátěr potrubí DN do 50 mm</t>
  </si>
  <si>
    <t>1441787978</t>
  </si>
  <si>
    <t>783615551</t>
  </si>
  <si>
    <t>Mezinátěr jednonásobný syntetický nátěr potrubí DN do 50 mm</t>
  </si>
  <si>
    <t>-1564993887</t>
  </si>
  <si>
    <t>783617601</t>
  </si>
  <si>
    <t>Krycí jednonásobný syntetický nátěr potrubí DN do 50 mm</t>
  </si>
  <si>
    <t>855835288</t>
  </si>
  <si>
    <t>04770003 - ÚT</t>
  </si>
  <si>
    <t xml:space="preserve">    730 - Ústřední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</si>
  <si>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</si>
  <si>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</si>
  <si>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</si>
  <si>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</si>
  <si>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 Ústřední vytápění - otopná tělesa</t>
  </si>
  <si>
    <t>730</t>
  </si>
  <si>
    <t>Ústřední vytápění</t>
  </si>
  <si>
    <t>730-01</t>
  </si>
  <si>
    <t>Zednické přípomoce - sekání drážek, bourání prostupů , zapravení prostupů a drážek vč.materiálu</t>
  </si>
  <si>
    <t>1541200018</t>
  </si>
  <si>
    <t>730-02</t>
  </si>
  <si>
    <t>Zednické přípomoce - pomocné lešení</t>
  </si>
  <si>
    <t>2141973167</t>
  </si>
  <si>
    <t>731</t>
  </si>
  <si>
    <t>Ústřední vytápění - kotelny</t>
  </si>
  <si>
    <t>731-001</t>
  </si>
  <si>
    <t>D+MTŽ plynový kondenzační kotel, výkon 7,7-37,1kW, zemní plyn, oběhové čerpadlo, expanzní nádoba 10l, ekvitermní regulace</t>
  </si>
  <si>
    <t>-1428443475</t>
  </si>
  <si>
    <t>731-002</t>
  </si>
  <si>
    <t>D+MTŽ koaxiální svislé odkouření d60/100 nad šikmou střechu (koax.trubka 2m - 4x, 0,5m - 2x, koleno 90 - 1x, střešní komínek)</t>
  </si>
  <si>
    <t>-752496207</t>
  </si>
  <si>
    <t>731-004</t>
  </si>
  <si>
    <t>D+MTŽ ekvitermní regulace vč. čidel</t>
  </si>
  <si>
    <t>1663731571</t>
  </si>
  <si>
    <t>731-005</t>
  </si>
  <si>
    <t>D+MTŽ modul cirkulace VR40</t>
  </si>
  <si>
    <t>-354652292</t>
  </si>
  <si>
    <t>731-006</t>
  </si>
  <si>
    <t>D+MTŽ vzdálení správa (internet, mobil)</t>
  </si>
  <si>
    <t>25850643</t>
  </si>
  <si>
    <t>731-007</t>
  </si>
  <si>
    <t>D+MTŽ rozšiřovací sada pro dva směšované ropné okruhy</t>
  </si>
  <si>
    <t>236518896</t>
  </si>
  <si>
    <t>731-008</t>
  </si>
  <si>
    <t>D+MTŽ detektor kouře teplotní detekcí požáru, autonomní</t>
  </si>
  <si>
    <t>-2103859582</t>
  </si>
  <si>
    <t>731-009</t>
  </si>
  <si>
    <t>D+MTŽ kombinovaný rozdělovač, 2 okruhy</t>
  </si>
  <si>
    <t>-196644568</t>
  </si>
  <si>
    <t>731-010</t>
  </si>
  <si>
    <t>D+MTŽ anuloid, průtok 2m3/h</t>
  </si>
  <si>
    <t>1820133519</t>
  </si>
  <si>
    <t>731-011</t>
  </si>
  <si>
    <t>D+MTŽ zásobníkový ohřívač, objem200l, jedna topná vložka</t>
  </si>
  <si>
    <t>458354736</t>
  </si>
  <si>
    <t>731-012</t>
  </si>
  <si>
    <t>D+MTŽ tlaková expanzní nádoba, objem 35l</t>
  </si>
  <si>
    <t>1347151713</t>
  </si>
  <si>
    <t>731-014</t>
  </si>
  <si>
    <t>Vypuštění systému</t>
  </si>
  <si>
    <t>782401649</t>
  </si>
  <si>
    <t>731-015</t>
  </si>
  <si>
    <t>Napuštění systému upravenou vodou</t>
  </si>
  <si>
    <t>318262239</t>
  </si>
  <si>
    <t>731-016</t>
  </si>
  <si>
    <t>Revize</t>
  </si>
  <si>
    <t>1239348904</t>
  </si>
  <si>
    <t>731-017</t>
  </si>
  <si>
    <t>Topná a tlaková zkouška</t>
  </si>
  <si>
    <t>1329490495</t>
  </si>
  <si>
    <t>731-018</t>
  </si>
  <si>
    <t>Uvedení kotle do 25kW do provozu a zaškolení obsluhy</t>
  </si>
  <si>
    <t>587235075</t>
  </si>
  <si>
    <t>731-020</t>
  </si>
  <si>
    <t>D+MTŽ orientačních štítků</t>
  </si>
  <si>
    <t>-1432333962</t>
  </si>
  <si>
    <t>998731102</t>
  </si>
  <si>
    <t>Přesun hmot tonážní pro kotelny v objektech v do 12 m</t>
  </si>
  <si>
    <t>-629338347</t>
  </si>
  <si>
    <t>732</t>
  </si>
  <si>
    <t>Ústřední vytápění - strojovny</t>
  </si>
  <si>
    <t>732-001</t>
  </si>
  <si>
    <t>D+MTŽ čerpadlová směšovací stanice 1", oběhové čerpadlo, trojcestný směšovač, armatury</t>
  </si>
  <si>
    <t>1865838219</t>
  </si>
  <si>
    <t>732-013</t>
  </si>
  <si>
    <t>D+MTŽ drobný spojovací a kotevní materiál</t>
  </si>
  <si>
    <t>-1838616738</t>
  </si>
  <si>
    <t>998732102</t>
  </si>
  <si>
    <t>Přesun hmot tonážní pro strojovny v objektech v do 12 m</t>
  </si>
  <si>
    <t>-1549723983</t>
  </si>
  <si>
    <t>733</t>
  </si>
  <si>
    <t>Ústřední vytápění - rozvodné potrubí</t>
  </si>
  <si>
    <t>733223202</t>
  </si>
  <si>
    <t>Potrubí měděné tvrdé spojované tvrdým pájením D 15x1 vč.měděných fitinek</t>
  </si>
  <si>
    <t>46596528</t>
  </si>
  <si>
    <t>569,0</t>
  </si>
  <si>
    <t>733223203</t>
  </si>
  <si>
    <t>Potrubí měděné tvrdé spojované tvrdým pájením D 18x1 vč.měděných fitinek</t>
  </si>
  <si>
    <t>1023305998</t>
  </si>
  <si>
    <t>67,0</t>
  </si>
  <si>
    <t>733223204</t>
  </si>
  <si>
    <t>Potrubí měděné tvrdé spojované tvrdým pájením D 22x1 vč.měděných fitinek</t>
  </si>
  <si>
    <t>-1831948434</t>
  </si>
  <si>
    <t>105,0</t>
  </si>
  <si>
    <t>733223205</t>
  </si>
  <si>
    <t>Potrubí měděné tvrdé spojované tvrdým pájením D 28x1 vč.měděných fitinek</t>
  </si>
  <si>
    <t>415486355</t>
  </si>
  <si>
    <t>52,0</t>
  </si>
  <si>
    <t>733223206</t>
  </si>
  <si>
    <t>Potrubí měděné tvrdé spojované tvrdým pájením D 35x1,5 vč. měděných fitinek</t>
  </si>
  <si>
    <t>-1074857509</t>
  </si>
  <si>
    <t>10,0</t>
  </si>
  <si>
    <t>733390104a</t>
  </si>
  <si>
    <t>Ochrana potrubí primárních okruhů tepelně izolačními trubicemi tl.10 mm pro Cu 15x1</t>
  </si>
  <si>
    <t>-826620152</t>
  </si>
  <si>
    <t>493,0</t>
  </si>
  <si>
    <t>733390104b</t>
  </si>
  <si>
    <t>Ochrana potrubí primárních okruhů tepelně izolačními trubicemi tl.10 mm pro Cu 18x1</t>
  </si>
  <si>
    <t>-1239648935</t>
  </si>
  <si>
    <t>53,0</t>
  </si>
  <si>
    <t>733390104c</t>
  </si>
  <si>
    <t>Ochrana potrubí primárních okruhů tepelně izolačními trubicemi tl.15 mm pro Cu 22x1</t>
  </si>
  <si>
    <t>-515130664</t>
  </si>
  <si>
    <t>733390104d</t>
  </si>
  <si>
    <t>Ochrana potrubí primárních okruhů tepelně izolačními trubicemi tl.20 mm pro Cu 28x1</t>
  </si>
  <si>
    <t>1144410869</t>
  </si>
  <si>
    <t>733390104e</t>
  </si>
  <si>
    <t>Ochrana potrubí primárních okruhů tepelně izolačními trubicemi tl.20 mm pro Cu 35x1,5</t>
  </si>
  <si>
    <t>-304809687</t>
  </si>
  <si>
    <t>733291101</t>
  </si>
  <si>
    <t>Zkouška těsnosti potrubí měděné do D 35x1,5</t>
  </si>
  <si>
    <t>98739167</t>
  </si>
  <si>
    <t>569,0+67,0+105,0+52,0+10,0</t>
  </si>
  <si>
    <t>733-004</t>
  </si>
  <si>
    <t xml:space="preserve">DMTŽ  stávajících rozvodů ÚT vč.armatur, těles radiátorů 70ks, plynových kotlů 2ks, rozvodů 550m</t>
  </si>
  <si>
    <t>1057979451</t>
  </si>
  <si>
    <t>733-050</t>
  </si>
  <si>
    <t>Manipulace se sutí, odvoz a likvidace demontovaného materiálu ÚT ekologickým způsobem</t>
  </si>
  <si>
    <t>508937057</t>
  </si>
  <si>
    <t>998733103</t>
  </si>
  <si>
    <t>Přesun hmot tonážní pro rozvody potrubí v objektech v do 24 m</t>
  </si>
  <si>
    <t>-490539243</t>
  </si>
  <si>
    <t>734</t>
  </si>
  <si>
    <t>Ústřední vytápění - armatury</t>
  </si>
  <si>
    <t>734-001</t>
  </si>
  <si>
    <t>D+MTŽ kulový uzavírací kohout závitový plnoprůtokový páčka DN15</t>
  </si>
  <si>
    <t>-637371253</t>
  </si>
  <si>
    <t>734-002</t>
  </si>
  <si>
    <t>D+MTŽ kulový uzavírací kohout závitový plnoprůtokový páčka DN20</t>
  </si>
  <si>
    <t>-186750695</t>
  </si>
  <si>
    <t>734-003</t>
  </si>
  <si>
    <t>D+MTŽ kulový uzavírací kohout závitový plnoprůtokový páčka DN25</t>
  </si>
  <si>
    <t>232086051</t>
  </si>
  <si>
    <t>734-004</t>
  </si>
  <si>
    <t>D+MTŽ kulový uzavírací kohout závitový plnoprůtokový páčka DN32</t>
  </si>
  <si>
    <t>-481839007</t>
  </si>
  <si>
    <t>734-005</t>
  </si>
  <si>
    <t>D+MTŽ filtr závitový DN32, nerezová vložka</t>
  </si>
  <si>
    <t>1395470240</t>
  </si>
  <si>
    <t>734-006</t>
  </si>
  <si>
    <t>D+MTŽ vypouštěcí kulový závitový kohout, páčka DN15</t>
  </si>
  <si>
    <t>-737384805</t>
  </si>
  <si>
    <t>734-007</t>
  </si>
  <si>
    <t>D+MTŽ automatický odvzdušňovací ventil DN10</t>
  </si>
  <si>
    <t>-2078650226</t>
  </si>
  <si>
    <t>734-013</t>
  </si>
  <si>
    <t>D+MTŽ připojovací kus otopného žebře</t>
  </si>
  <si>
    <t>1965623423</t>
  </si>
  <si>
    <t>734-014</t>
  </si>
  <si>
    <t>D+MTŽ dvojité připojovací rohové šroubení 1/2" x 3/4", dvoutrubková soustava</t>
  </si>
  <si>
    <t>1617957606</t>
  </si>
  <si>
    <t>734-015</t>
  </si>
  <si>
    <t>D+MTŽ dvojité připojovací přímé šroubení 1/2" x 3/4", dvoutrubková soustava</t>
  </si>
  <si>
    <t>1302355228</t>
  </si>
  <si>
    <t>734-016</t>
  </si>
  <si>
    <t>D+MTŽ termostatický ventil s ponornou trubkou, 3/4"x1/2"</t>
  </si>
  <si>
    <t>1283144570</t>
  </si>
  <si>
    <t>734-018</t>
  </si>
  <si>
    <t>D+MTŽ svorkové šroubení 3/4"</t>
  </si>
  <si>
    <t>2049769273</t>
  </si>
  <si>
    <t>734-019</t>
  </si>
  <si>
    <t>D+MTŽ termostatická kapalinová hlavice</t>
  </si>
  <si>
    <t>-774783705</t>
  </si>
  <si>
    <t>998734103</t>
  </si>
  <si>
    <t>Přesun hmot tonážní pro armatury v objektech v do 24 m</t>
  </si>
  <si>
    <t>-163092953</t>
  </si>
  <si>
    <t>735</t>
  </si>
  <si>
    <t xml:space="preserve"> Ústřední vytápění - otopná tělesa</t>
  </si>
  <si>
    <t>735152251</t>
  </si>
  <si>
    <t>Otopné těleso panelové VK jednodeskové 1 přídavná přestupní plocha výška/délka 500/400mm výkon 343 W</t>
  </si>
  <si>
    <t>-356766264</t>
  </si>
  <si>
    <t>735152235</t>
  </si>
  <si>
    <t>Otopné těleso panelové VK jednodeskové 1 přídavná přestupní plocha výška/délka 400/800mm výkon 566 W</t>
  </si>
  <si>
    <t>-398341259</t>
  </si>
  <si>
    <t>735152271</t>
  </si>
  <si>
    <t>Otopné těleso panelové VK jednodeskové 1 přídavná přestupní plocha výška/délka 600/400mm výkon 401 W</t>
  </si>
  <si>
    <t>-1215102557</t>
  </si>
  <si>
    <t>735152273</t>
  </si>
  <si>
    <t>Otopné těleso panelové VK jednodeskové 1 přídavná přestupní plocha výška/délka 600/600mm výkon 601 W</t>
  </si>
  <si>
    <t>-1993672482</t>
  </si>
  <si>
    <t>735152274</t>
  </si>
  <si>
    <t>Otopné těleso panelové VK jednodeskové 1 přídavná přestupní plocha výška/délka 600/700mm výkon 701 W</t>
  </si>
  <si>
    <t>-1971472145</t>
  </si>
  <si>
    <t>735152275</t>
  </si>
  <si>
    <t>Otopné těleso panelové VK jednodeskové 1 přídavná přestupní plocha výška/délka 600/800mm výkon 802 W</t>
  </si>
  <si>
    <t>-1562525520</t>
  </si>
  <si>
    <t>735152276</t>
  </si>
  <si>
    <t>Otopné těleso panelové VK jednodeskové 1 přídavná přestupní plocha výška/délka 600/900mm výkon 902 W</t>
  </si>
  <si>
    <t>640317166</t>
  </si>
  <si>
    <t>735152277</t>
  </si>
  <si>
    <t>Otopné těleso panel VK jednodeskové 1 přídavná přestupní plocha výška/délka 600/1000 mm výkon 1002 W</t>
  </si>
  <si>
    <t>-573499507</t>
  </si>
  <si>
    <t>735152279</t>
  </si>
  <si>
    <t>Otopné těleso panel VK jednodeskové 1 přídavná přestupní plocha výška/délka 600/1200 mm výkon 1202 W</t>
  </si>
  <si>
    <t>1881932921</t>
  </si>
  <si>
    <t>735152280</t>
  </si>
  <si>
    <t>Otopné těleso panel VK jednodeskové 1 přídavná přestupní plocha výška/délka 600/1400 mm výkon 1403 W</t>
  </si>
  <si>
    <t>497991368</t>
  </si>
  <si>
    <t>735152449</t>
  </si>
  <si>
    <t>Otopné těleso panelové VK dvoudeskové 1 přídavná přestupní plocha výška/délka 400/700 mm výkon 647 W</t>
  </si>
  <si>
    <t>-36526507</t>
  </si>
  <si>
    <t>735152450</t>
  </si>
  <si>
    <t>Otopné těleso panelové VK dvoudeskové 1 přídavná přestupní plocha výška/délka 400/800 mm výkon 759 W</t>
  </si>
  <si>
    <t>409198252</t>
  </si>
  <si>
    <t>735152473</t>
  </si>
  <si>
    <t>Otopné těleso panelové VK dvoudeskové 1 přídavná přestupní plocha výška/délka 600/600 mm výkon 773 W</t>
  </si>
  <si>
    <t>-613461659</t>
  </si>
  <si>
    <t>735152474</t>
  </si>
  <si>
    <t>Otopné těleso panelové VK dvoudeskové 1 přídavná přestupní plocha výška/délka 600/700 mm výkon 902 W</t>
  </si>
  <si>
    <t>-1928537056</t>
  </si>
  <si>
    <t>735152476</t>
  </si>
  <si>
    <t>Otopné těleso panelové VK dvoudeskové 1 přídavná přestupní plocha výška/délka 600/90 mm výkon 1159 W</t>
  </si>
  <si>
    <t>1103928187</t>
  </si>
  <si>
    <t>735152488</t>
  </si>
  <si>
    <t>Otopné těleso panelové VK dvoudeskové 1 přídavná přestupní plocha výška/délka 700/600 mm výkon 815 W</t>
  </si>
  <si>
    <t>-1112239532</t>
  </si>
  <si>
    <t>735152489</t>
  </si>
  <si>
    <t>Otopné těleso panelové VK dvoudeskové 1 přídavná přestupní plocha výška/délka 700/900 mm výkon 902 W</t>
  </si>
  <si>
    <t>995573007</t>
  </si>
  <si>
    <t>735152574</t>
  </si>
  <si>
    <t>Otopné těleso panelové VK dvoudeskové 2 přídavné přestupní plochy výška/délka 600/700mm výkon 1175 W</t>
  </si>
  <si>
    <t>-1233191888</t>
  </si>
  <si>
    <t>735152576</t>
  </si>
  <si>
    <t>Otopné těleso panelové VK dvoudeskové 2 přídavné přestupní plochy výška/délka 600/900mm výkon 1511 W</t>
  </si>
  <si>
    <t>-1807306879</t>
  </si>
  <si>
    <t>735164511</t>
  </si>
  <si>
    <t>Montáž otopného tělesa trubkového na stěnu výšky tělesa do 1500 mm</t>
  </si>
  <si>
    <t>1136556573</t>
  </si>
  <si>
    <t>"600x1500" 1</t>
  </si>
  <si>
    <t>54153024</t>
  </si>
  <si>
    <t>těleso trubkové přímotopné 1500x600mm 500W</t>
  </si>
  <si>
    <t>-810203829</t>
  </si>
  <si>
    <t>998735103</t>
  </si>
  <si>
    <t>Přesun hmot tonážní pro otopná tělesa v objektech v do 24 m</t>
  </si>
  <si>
    <t>-835466885</t>
  </si>
  <si>
    <t>04770004 - Elektroinstalace 1.PP+2.NP</t>
  </si>
  <si>
    <t>M - Práce a dodávky M</t>
  </si>
  <si>
    <t xml:space="preserve">    21-M - Elektromontáže</t>
  </si>
  <si>
    <t>Práce a dodávky M</t>
  </si>
  <si>
    <t>21-M</t>
  </si>
  <si>
    <t>Elektromontáže</t>
  </si>
  <si>
    <t>210-001</t>
  </si>
  <si>
    <t>rozvodnice RH1 + výbava</t>
  </si>
  <si>
    <t>-264134467</t>
  </si>
  <si>
    <t>210-001a</t>
  </si>
  <si>
    <t>rozvodnice RPP2 + výbava</t>
  </si>
  <si>
    <t>-13070973</t>
  </si>
  <si>
    <t>210-001b</t>
  </si>
  <si>
    <t>rozvodnice RPK + výbava</t>
  </si>
  <si>
    <t>2009609081</t>
  </si>
  <si>
    <t>210-001c</t>
  </si>
  <si>
    <t>rozvodnice RPS + výbava</t>
  </si>
  <si>
    <t>-1514545103</t>
  </si>
  <si>
    <t>210-017</t>
  </si>
  <si>
    <t>koax CYKY 3O1,5</t>
  </si>
  <si>
    <t>-1045099501</t>
  </si>
  <si>
    <t>450</t>
  </si>
  <si>
    <t>210-018</t>
  </si>
  <si>
    <t>kabek CYKY 4x3,5</t>
  </si>
  <si>
    <t>-1266288060</t>
  </si>
  <si>
    <t>210-019</t>
  </si>
  <si>
    <t>kabek CYKY 5J2,5</t>
  </si>
  <si>
    <t>1319887156</t>
  </si>
  <si>
    <t>210-020</t>
  </si>
  <si>
    <t>kabek CYKY 3J2,5</t>
  </si>
  <si>
    <t>-2069616746</t>
  </si>
  <si>
    <t>2090</t>
  </si>
  <si>
    <t>210-021</t>
  </si>
  <si>
    <t>kabek CYKY 3J1,5</t>
  </si>
  <si>
    <t>682400359</t>
  </si>
  <si>
    <t>1300</t>
  </si>
  <si>
    <t>210-027</t>
  </si>
  <si>
    <t xml:space="preserve">dvouzásuvka </t>
  </si>
  <si>
    <t>1471217296</t>
  </si>
  <si>
    <t>210-030</t>
  </si>
  <si>
    <t>vypínač (jednopólový/dvoupólový)</t>
  </si>
  <si>
    <t>595115727</t>
  </si>
  <si>
    <t>210-035</t>
  </si>
  <si>
    <t>krabice standard</t>
  </si>
  <si>
    <t>-1223405917</t>
  </si>
  <si>
    <t>210-036</t>
  </si>
  <si>
    <t>spojovací materiál elektroinstalační</t>
  </si>
  <si>
    <t>-199767211</t>
  </si>
  <si>
    <t>600</t>
  </si>
  <si>
    <t>210-037</t>
  </si>
  <si>
    <t>spojovací materiál mechanický</t>
  </si>
  <si>
    <t>-1623200776</t>
  </si>
  <si>
    <t>210-039a</t>
  </si>
  <si>
    <t>svítidlo - přisazené LED svítidlo, opálpvý PMMA kryt,průměr 285mm,1x LED,20W,2000lm,Ra80,4000K</t>
  </si>
  <si>
    <t>1310137297</t>
  </si>
  <si>
    <t>210-039b</t>
  </si>
  <si>
    <t>svítidlo - přisazené LED svítidlo, mikroprizmatický kryt,1x LED,33W,4200lm,Ra80,4000K</t>
  </si>
  <si>
    <t>-1287918326</t>
  </si>
  <si>
    <t>210-039c</t>
  </si>
  <si>
    <t>svítidlo - přisazené LED svítidlo, mikroprizmatický kryt,1x LED,39W,4900lm,Ra80,4000K</t>
  </si>
  <si>
    <t>-1555068301</t>
  </si>
  <si>
    <t>210-039e</t>
  </si>
  <si>
    <t>nouzové osvětlení - LED vestavné svítidlo 2W,světelný tok 160lm,pro vnitřční prostory,studené bílé světlo 6000K, signální svítidlo "nouzový východ" s rozptýlrným paprskem, s vnitřní dobíjecí lithiovou baterií</t>
  </si>
  <si>
    <t>1639856535</t>
  </si>
  <si>
    <t>210-143</t>
  </si>
  <si>
    <t>elektromontážní práce</t>
  </si>
  <si>
    <t>1366972789</t>
  </si>
  <si>
    <t>760</t>
  </si>
  <si>
    <t>210-144</t>
  </si>
  <si>
    <t>elektrorevize DR</t>
  </si>
  <si>
    <t>571419414</t>
  </si>
  <si>
    <t>210-146</t>
  </si>
  <si>
    <t>Zednické přípomoce - sekání drážek, bourání prostupů a jejich zapravení vč.materiálu</t>
  </si>
  <si>
    <t>858280210</t>
  </si>
  <si>
    <t>210-147</t>
  </si>
  <si>
    <t>DMTŽ stávajících rozvodů elektorinstalace a přístrojů vč.manipulace se sutí, odvozu na skládku a poplatku za skládku</t>
  </si>
  <si>
    <t>-1932704899</t>
  </si>
  <si>
    <t>210-148</t>
  </si>
  <si>
    <t>DMTŽ stávajících svodů hromosvodu vč.manipulace se sutí, odvozu na skládku a poplatku za skládku</t>
  </si>
  <si>
    <t>-1045492376</t>
  </si>
  <si>
    <t>04770005 - Elektroinstalace 1.NP</t>
  </si>
  <si>
    <t>210-001d</t>
  </si>
  <si>
    <t>rozvodnice HLR1 + výbava</t>
  </si>
  <si>
    <t>822145060</t>
  </si>
  <si>
    <t>-442572561</t>
  </si>
  <si>
    <t>-846475613</t>
  </si>
  <si>
    <t>-1195301106</t>
  </si>
  <si>
    <t>1000410071</t>
  </si>
  <si>
    <t>1420</t>
  </si>
  <si>
    <t>-399792152</t>
  </si>
  <si>
    <t>990</t>
  </si>
  <si>
    <t>-679992797</t>
  </si>
  <si>
    <t>210-028</t>
  </si>
  <si>
    <t xml:space="preserve">zásuvka </t>
  </si>
  <si>
    <t>-50979135</t>
  </si>
  <si>
    <t>210-029</t>
  </si>
  <si>
    <t>zásuvka IP44</t>
  </si>
  <si>
    <t>-129919427</t>
  </si>
  <si>
    <t>2061898117</t>
  </si>
  <si>
    <t>1493872055</t>
  </si>
  <si>
    <t>210-035a</t>
  </si>
  <si>
    <t>krabice IP44</t>
  </si>
  <si>
    <t>-231439722</t>
  </si>
  <si>
    <t>813655587</t>
  </si>
  <si>
    <t>-1936320352</t>
  </si>
  <si>
    <t>210-039</t>
  </si>
  <si>
    <t>svítidlo - přisazené LED svítidlo, 1x LED, 33W, Ra80, 4200lm,4000K, mokroprizmový kryt</t>
  </si>
  <si>
    <t>-820662310</t>
  </si>
  <si>
    <t>1321053808</t>
  </si>
  <si>
    <t>210-039d</t>
  </si>
  <si>
    <t xml:space="preserve">svítidlo -  LED prachotěsné svítidlo, opálový PC kryt,IKO08,1x LED,19W,2500lm,Ra80,4000K</t>
  </si>
  <si>
    <t>-821152530</t>
  </si>
  <si>
    <t>-956306827</t>
  </si>
  <si>
    <t>-776527370</t>
  </si>
  <si>
    <t>650</t>
  </si>
  <si>
    <t>1581800311</t>
  </si>
  <si>
    <t>2097911249</t>
  </si>
  <si>
    <t>2056471403</t>
  </si>
  <si>
    <t>04770006 - Hromosvod</t>
  </si>
  <si>
    <t xml:space="preserve">    743 - Elektromontáže - hrubá montáž</t>
  </si>
  <si>
    <t>743</t>
  </si>
  <si>
    <t>Elektromontáže - hrubá montáž</t>
  </si>
  <si>
    <t>032002000</t>
  </si>
  <si>
    <t>Příprava staveniště pro práce na hromosvodu</t>
  </si>
  <si>
    <t>-1715837629</t>
  </si>
  <si>
    <t>041002000</t>
  </si>
  <si>
    <t>Spolupráce a koordinace s realizací zateplení při práci na hromosvodu</t>
  </si>
  <si>
    <t>1605861005</t>
  </si>
  <si>
    <t>042002000</t>
  </si>
  <si>
    <t>Revize hromosvodu</t>
  </si>
  <si>
    <t>-2012763786</t>
  </si>
  <si>
    <t>049002000</t>
  </si>
  <si>
    <t xml:space="preserve">Spolupráce s revizním technikem   _x000d_
</t>
  </si>
  <si>
    <t>346923153</t>
  </si>
  <si>
    <t>079002000</t>
  </si>
  <si>
    <t xml:space="preserve">Příplatek za práce ve výškách na hromosvodu_x000d_
</t>
  </si>
  <si>
    <t>1115188512</t>
  </si>
  <si>
    <t>580106010</t>
  </si>
  <si>
    <t>Měření zemního přechodového odporu uzemnění ochranného nebo pracovního</t>
  </si>
  <si>
    <t>měření</t>
  </si>
  <si>
    <t>241876352</t>
  </si>
  <si>
    <t>741410021</t>
  </si>
  <si>
    <t>Montáž vodič uzemňovací pásek průřezu do 120 mm2 v městské zástavbě v zemi</t>
  </si>
  <si>
    <t>-965500553</t>
  </si>
  <si>
    <t>100,0</t>
  </si>
  <si>
    <t>35442062</t>
  </si>
  <si>
    <t>pás zemnící 30x4mm FeZn</t>
  </si>
  <si>
    <t>-1636649650</t>
  </si>
  <si>
    <t>742811140</t>
  </si>
  <si>
    <t>Montáž svorkovnice HOP</t>
  </si>
  <si>
    <t>-1037542955</t>
  </si>
  <si>
    <t>743-001</t>
  </si>
  <si>
    <t>Zemní práce pro uložení zemnícího pásku a osazení zemniče - výkop rýhy, zásyp rýhy</t>
  </si>
  <si>
    <t>512</t>
  </si>
  <si>
    <t>1004727246</t>
  </si>
  <si>
    <t>743-148</t>
  </si>
  <si>
    <t>-192972795</t>
  </si>
  <si>
    <t>743621110.1</t>
  </si>
  <si>
    <t xml:space="preserve">Montáž drát nebo lano hromosvodné  D do 10 mm</t>
  </si>
  <si>
    <t>-543033071</t>
  </si>
  <si>
    <t>800</t>
  </si>
  <si>
    <t>354410730</t>
  </si>
  <si>
    <t xml:space="preserve">drát průměr 10 mm FeZn (0,62kg/m) </t>
  </si>
  <si>
    <t>-352099235</t>
  </si>
  <si>
    <t>800,0*0,62*1,01</t>
  </si>
  <si>
    <t>743622100</t>
  </si>
  <si>
    <t>Montáž svorka hromosvodná typ SS, SR 03 se 2 šrouby</t>
  </si>
  <si>
    <t>303957718</t>
  </si>
  <si>
    <t>"SS" 42</t>
  </si>
  <si>
    <t>"SP1" 21</t>
  </si>
  <si>
    <t>354418850</t>
  </si>
  <si>
    <t>svorka spojovací SS pro lano D8-10 mm</t>
  </si>
  <si>
    <t>-989002828</t>
  </si>
  <si>
    <t>354418950</t>
  </si>
  <si>
    <t>svorka připojovací SP1 k připojení kovových částí</t>
  </si>
  <si>
    <t>-1495243731</t>
  </si>
  <si>
    <t>743622200</t>
  </si>
  <si>
    <t>Montáž svorka hromosvodná typ ST, SJ, SK, SZ, SR01, 02 se 3 šrouby</t>
  </si>
  <si>
    <t>-329750836</t>
  </si>
  <si>
    <t>"SZ" 10</t>
  </si>
  <si>
    <t>"svorka odbočovací" 34</t>
  </si>
  <si>
    <t>354419250</t>
  </si>
  <si>
    <t xml:space="preserve">svorka zkušební SZ pro lano D6-12 mm   FeZn</t>
  </si>
  <si>
    <t>-1873165513</t>
  </si>
  <si>
    <t>35441986</t>
  </si>
  <si>
    <t>svorka odbočovací a spojovací pro pásek 30x4 mm, FeZn</t>
  </si>
  <si>
    <t>1367665253</t>
  </si>
  <si>
    <t>7436231001</t>
  </si>
  <si>
    <t>Montáž vedení hromosvodné-podpěra do zdiva</t>
  </si>
  <si>
    <t>313235951</t>
  </si>
  <si>
    <t>8*10</t>
  </si>
  <si>
    <t>354414150.1</t>
  </si>
  <si>
    <t>podpěra vedení PV 1b 15 FeZn do zdiva 290 mm</t>
  </si>
  <si>
    <t>-1470448390</t>
  </si>
  <si>
    <t>74362310011</t>
  </si>
  <si>
    <t>Montáž vedení hromosvodné-podpěra na šikméstřechy</t>
  </si>
  <si>
    <t>-598889286</t>
  </si>
  <si>
    <t>354415600</t>
  </si>
  <si>
    <t xml:space="preserve">podpěra vedení  FeZn našikmé střechy 110 mm</t>
  </si>
  <si>
    <t>1098538228</t>
  </si>
  <si>
    <t>743624110</t>
  </si>
  <si>
    <t>Montáž vedení hromosvodné-úhelník nebo trubka s držáky do zdiva</t>
  </si>
  <si>
    <t>744845067</t>
  </si>
  <si>
    <t>354418310</t>
  </si>
  <si>
    <t>úhelník ochranný OU 2.0 na ochranu svodu 2 m</t>
  </si>
  <si>
    <t>1930968773</t>
  </si>
  <si>
    <t>354418360</t>
  </si>
  <si>
    <t>držák ochranného úhelníku do zdiva DOU FeZn</t>
  </si>
  <si>
    <t>1027458921</t>
  </si>
  <si>
    <t>2*10</t>
  </si>
  <si>
    <t>743624300</t>
  </si>
  <si>
    <t>Montáž vedení hromosvodné-tvarování prvku</t>
  </si>
  <si>
    <t>-1624681494</t>
  </si>
  <si>
    <t>743629300</t>
  </si>
  <si>
    <t>Montáž vedení hromosvodné-štítek k označení svodu</t>
  </si>
  <si>
    <t>767758393</t>
  </si>
  <si>
    <t>562890200</t>
  </si>
  <si>
    <t>číslo a písmeno orientační z plastu - označovací štítek</t>
  </si>
  <si>
    <t>-157494529</t>
  </si>
  <si>
    <t>743631400</t>
  </si>
  <si>
    <t>Montáž tyč jímací délky do 2 m</t>
  </si>
  <si>
    <t>-1533612231</t>
  </si>
  <si>
    <t>35441061</t>
  </si>
  <si>
    <t>tyč jímací s kovaným hrotem 2000 mm FeZn</t>
  </si>
  <si>
    <t>-736720643</t>
  </si>
  <si>
    <t>743642100</t>
  </si>
  <si>
    <t>Montáž tyč zemnicí délky do 2 m</t>
  </si>
  <si>
    <t>-1686786071</t>
  </si>
  <si>
    <t>354420900</t>
  </si>
  <si>
    <t xml:space="preserve">tyč zemnící ZT 2,0  2m, FeZn</t>
  </si>
  <si>
    <t>-1687787292</t>
  </si>
  <si>
    <t>HZS2221</t>
  </si>
  <si>
    <t>Hodinové zúčtovací sazby profesí PSV provádění stavebních instalací elektrikář</t>
  </si>
  <si>
    <t>130071627</t>
  </si>
  <si>
    <t>"DMTŽ stáv. hromosvodu" 10</t>
  </si>
  <si>
    <t>"MTŽ nového hromosvodu" 60</t>
  </si>
  <si>
    <t>04770007 - VZT</t>
  </si>
  <si>
    <t xml:space="preserve">    24-M - Montáže vzduchotechnických zařízení</t>
  </si>
  <si>
    <t>24-M</t>
  </si>
  <si>
    <t>Montáže vzduchotechnických zařízení</t>
  </si>
  <si>
    <t>240-001</t>
  </si>
  <si>
    <t>D+MTŽ rekup.VZT jednotka, vnitřní prov. 11/0-přívody zleva, max.průtok 850m3/h, účinnost rekup.93%,min.účinnost zima 89%, el.příkon 380W/230V + 600W el.dohřívač, regulace vč.doplňk.zaříz - přesná specifikace viz soupis materiálu VZT</t>
  </si>
  <si>
    <t>1040807183</t>
  </si>
  <si>
    <t>240-001a</t>
  </si>
  <si>
    <t>D+MTŽ rekup.VZT jednotka, vnitřní prov. 10/0-přívody zprava, max.průtok 850m3/h, účinnost rekup.93%,min.účinnost zima 89%, el.příkon 380W/230V + 600W el.dohřívač, regulace vč.doplňk.zaříz - přesná specifikace viz soupis materiálu VZT</t>
  </si>
  <si>
    <t>-1597937298</t>
  </si>
  <si>
    <t>240-002</t>
  </si>
  <si>
    <t>D+MTŽ vertikální speciální žaluzie - přesná specifikace viz soupis materiálu VZT</t>
  </si>
  <si>
    <t>-83371741</t>
  </si>
  <si>
    <t>240-002a</t>
  </si>
  <si>
    <t>D+MTŽ potrubní přípoj D280, pozink.plech, 0,5m - přesná specifikace viz soupis materiálu VZT</t>
  </si>
  <si>
    <t>2061106613</t>
  </si>
  <si>
    <t>240-003</t>
  </si>
  <si>
    <t>D+MTŽ radiální ventilátor d100, výkon 75-130m3/h, 29W/230V, integrovaný časový spínač a zpětná klapka - přesná specifikace viz soupis materiálu VZT</t>
  </si>
  <si>
    <t>kussoub.</t>
  </si>
  <si>
    <t>-52780111</t>
  </si>
  <si>
    <t>240-003a</t>
  </si>
  <si>
    <t>D+MTŽ kychyňský odsavač par, š=600mm, výkon 110-178m3/h, tříotáčková regulace, osvětlení, instalace pod kuch.skříňku, zadní a boční odtah d100, horní odtah d120, zpětná klapka, skleněný náběh, kovtuk.filtry - přesná specifikace viz soupis materiálu VZT</t>
  </si>
  <si>
    <t>kus.</t>
  </si>
  <si>
    <t>788275338</t>
  </si>
  <si>
    <t>240-004</t>
  </si>
  <si>
    <t>D+MTŽ výfuková hlavice, napojení d125 - přesná specifikace viz soupis materiálu VZT</t>
  </si>
  <si>
    <t>-413182362</t>
  </si>
  <si>
    <t>240-005</t>
  </si>
  <si>
    <t>D+MTŽ výfuková hlavice, napojení d100 - přesná specifikace viz soupis materiálu VZT</t>
  </si>
  <si>
    <t>1061255384</t>
  </si>
  <si>
    <t>240-086</t>
  </si>
  <si>
    <t>D+MTŽ potrubí Spiro z oboustranně pozin.plechu,potrubí vnitřní spojky, tvarové díly vnější spojky - odbočka dvojitá OBD d100-d100-d100 - přesná specifikace viz soupis materiálu VZT</t>
  </si>
  <si>
    <t>-1454447193</t>
  </si>
  <si>
    <t>240-095</t>
  </si>
  <si>
    <t>D+MTŽ potrubí Spiro z oboustranně pozin.plechu s vrstvou pozinkování 275g/m2. Spojování potrubí vnitřními spojkami, tvarové díly vnější spojky - trouba Spiro d100 - přesná specifikace viz soupis materiálu VZT</t>
  </si>
  <si>
    <t>-1973886974</t>
  </si>
  <si>
    <t>2,0</t>
  </si>
  <si>
    <t>240-096</t>
  </si>
  <si>
    <t>D+MTŽ potrubí Spiro z oboustranně pozin.plechu s vrstvou pozinkování 275g/m2. Spojování potrubí vnitřními spojkami, tvarové díly vnější spojky - trouba Spiro d125 - přesná specifikace viz soupis materiálu VZT</t>
  </si>
  <si>
    <t>1761056369</t>
  </si>
  <si>
    <t>5,0</t>
  </si>
  <si>
    <t>240-097</t>
  </si>
  <si>
    <t>D+MTŽ potrubí Spiro z oboustranně pozin.plechu s vrstvou pozinkování 275g/m2. Spojování potrubí vnitřními spojkami, tvarové díly vnější spojky - spojka Spiro d100 - přesná specifikace viz soupis materiálu VZT</t>
  </si>
  <si>
    <t>-1581660508</t>
  </si>
  <si>
    <t>240-098</t>
  </si>
  <si>
    <t>D+MTŽ potrubí Spiro z oboustranně pozin.plechu s vrstvou pozinkování 275g/m2. Spojování potrubí vnitřními spojkami, tvarové díly vnější spojky - spojka Spiro d125 - přesná specifikace viz soupis materiálu VZT</t>
  </si>
  <si>
    <t>1788407099</t>
  </si>
  <si>
    <t>240-104</t>
  </si>
  <si>
    <t>D+MTŽ flexibilní Al potrubí, laminátová Al hadice d100 - přesná specifikace viz soupis materiálu VZT</t>
  </si>
  <si>
    <t>859584497</t>
  </si>
  <si>
    <t>0,5</t>
  </si>
  <si>
    <t>240-105</t>
  </si>
  <si>
    <t>D+MTŽ flexibilní potrubí zpevněný Al laminát d280, tepelná izolace 25mm, d280mm - přesná specifikace viz soupis materiálu VZT</t>
  </si>
  <si>
    <t>-1692298842</t>
  </si>
  <si>
    <t>8,0</t>
  </si>
  <si>
    <t>240-112</t>
  </si>
  <si>
    <t>D+MTŽ tepelná izolační rohož tl.50 mm (izolace potrubí na půdě) - přesná specifikace viz soupis materiálu VZT</t>
  </si>
  <si>
    <t>-1618303388</t>
  </si>
  <si>
    <t>1,0</t>
  </si>
  <si>
    <t>240-121</t>
  </si>
  <si>
    <t>Doprava materiálu</t>
  </si>
  <si>
    <t>79189638</t>
  </si>
  <si>
    <t>240-122</t>
  </si>
  <si>
    <t>Funkční a provozní zkoušky VZT zařízení, seřízení</t>
  </si>
  <si>
    <t>-402138299</t>
  </si>
  <si>
    <t>240-123</t>
  </si>
  <si>
    <t>Zednické přípomoce - sekání drážek, bourání prostupů, zapravení prostupů a drážek</t>
  </si>
  <si>
    <t>1223893828</t>
  </si>
  <si>
    <t>04770008 - Dešťová kanalizace</t>
  </si>
  <si>
    <t xml:space="preserve">    4 - Vodorovné konstrukce</t>
  </si>
  <si>
    <t xml:space="preserve">    5 - Komunikace pozemní</t>
  </si>
  <si>
    <t xml:space="preserve">    8 - Trubní vedení</t>
  </si>
  <si>
    <t>113106123</t>
  </si>
  <si>
    <t>Rozebrání dlažeb ze zámkových dlaždic komunikací pro pěší ručně</t>
  </si>
  <si>
    <t>-913029465</t>
  </si>
  <si>
    <t>"větev A" 42,0*2,4</t>
  </si>
  <si>
    <t>14,7*0,6</t>
  </si>
  <si>
    <t>"větev B" 43,7*2,4</t>
  </si>
  <si>
    <t>"jímky" (6,4-2,4-3,0)*1,0</t>
  </si>
  <si>
    <t>2,5*1,0</t>
  </si>
  <si>
    <t>113202111</t>
  </si>
  <si>
    <t>Vytrhání obrub krajníků obrubníků stojatých</t>
  </si>
  <si>
    <t>1879127692</t>
  </si>
  <si>
    <t>2,0+2,5+5,4+2,0</t>
  </si>
  <si>
    <t>131201101</t>
  </si>
  <si>
    <t>Hloubení jam nezapažených v hornině tř. 3 objemu do 100 m3</t>
  </si>
  <si>
    <t>2065718019</t>
  </si>
  <si>
    <t>"jímky"</t>
  </si>
  <si>
    <t>4,2*4,7*2,69</t>
  </si>
  <si>
    <t>6,7*1,0*2,69*0,5*2</t>
  </si>
  <si>
    <t>6,2*1,0*2,69*0,5*2</t>
  </si>
  <si>
    <t>131201109</t>
  </si>
  <si>
    <t>Příplatek za lepivost u hloubení jam nezapažených v hornině tř. 3</t>
  </si>
  <si>
    <t>1688514094</t>
  </si>
  <si>
    <t>132201101</t>
  </si>
  <si>
    <t>Hloubení rýh š do 600 mm v hornině tř. 3 objemu do 100 m3</t>
  </si>
  <si>
    <t>1153254254</t>
  </si>
  <si>
    <t>"větev A" 40,5*0,6*(0,6+1,2)*0,5</t>
  </si>
  <si>
    <t>1,5*0,6*(0,55+0,6)*0,5</t>
  </si>
  <si>
    <t>1,5*0,6*(0,6+1,17)*0,5</t>
  </si>
  <si>
    <t>"větev B" 42,2*0,6*(0,6+1,2)*0,5</t>
  </si>
  <si>
    <t>1,0*0,6*(0,55+0,6)*0,5</t>
  </si>
  <si>
    <t>1,0*0,6*(0,6+0,75)*0,5</t>
  </si>
  <si>
    <t>132201109</t>
  </si>
  <si>
    <t>Příplatek za lepivost k hloubení rýh š do 600 mm v hornině tř. 3</t>
  </si>
  <si>
    <t>2033501682</t>
  </si>
  <si>
    <t>132201201</t>
  </si>
  <si>
    <t>Hloubení rýh š do 2000 mm v hornině tř. 3 objemu do 100 m3</t>
  </si>
  <si>
    <t>1695271840</t>
  </si>
  <si>
    <t>"větev A" 14,0*1,0*(2,015+2,15)*0,5</t>
  </si>
  <si>
    <t>132201209</t>
  </si>
  <si>
    <t>Příplatek za lepivost k hloubení rýh š do 2000 mm v hornině tř. 3</t>
  </si>
  <si>
    <t>-1853929596</t>
  </si>
  <si>
    <t>268642380</t>
  </si>
  <si>
    <t>166101101</t>
  </si>
  <si>
    <t>Přehození neulehlého výkopku z horniny tř. 1 až 4</t>
  </si>
  <si>
    <t>-1193909658</t>
  </si>
  <si>
    <t>"výkopek k zásypu+ornice"</t>
  </si>
  <si>
    <t>45,761</t>
  </si>
  <si>
    <t>167101101</t>
  </si>
  <si>
    <t>Nakládání výkopku z hornin tř. 1 až 4 do 100 m3</t>
  </si>
  <si>
    <t>-580815426</t>
  </si>
  <si>
    <t>30,645</t>
  </si>
  <si>
    <t>6,662</t>
  </si>
  <si>
    <t>-1281734328</t>
  </si>
  <si>
    <t>-552254149</t>
  </si>
  <si>
    <t>37,307*1,85</t>
  </si>
  <si>
    <t>174101101</t>
  </si>
  <si>
    <t>Zásyp jam, šachet rýh nebo kolem objektů sypaninou se zhutněním</t>
  </si>
  <si>
    <t>1912254202</t>
  </si>
  <si>
    <t>"větev A" 40,5*0,6*((0,6+1,2)*0,5-0,1-0,46-0,25)</t>
  </si>
  <si>
    <t>1,5*0,6*((0,55+0,6)*0,5-0,1-0,46-0,25)</t>
  </si>
  <si>
    <t>1,5*0,6*((0,6+1,17)*0,5-0,1-0,46-0,25)</t>
  </si>
  <si>
    <t>"větev A" 14,0*1,0*((2,015+2,15)*0,5-0,1-0,46-0,25)</t>
  </si>
  <si>
    <t>"větev B" 42,2*0,6*((0,6+1,2)*0,5-0,1+0,46-0,25)</t>
  </si>
  <si>
    <t>1,0*0,6*((0,55+0,6)*0,5-0,1+0,46-0,25)</t>
  </si>
  <si>
    <t>1,0*0,6*((0,6+0,75)*0,5-0,1-0,46-0,25)</t>
  </si>
  <si>
    <t>175151101</t>
  </si>
  <si>
    <t>Obsypání potrubí strojně sypaninou bez prohození, uloženou do 3 m</t>
  </si>
  <si>
    <t>1292972809</t>
  </si>
  <si>
    <t>"větev A" 40,5*0,6*0,46</t>
  </si>
  <si>
    <t>1,5*0,6*0,46</t>
  </si>
  <si>
    <t>"větev A" 14,0*1,0*0,46</t>
  </si>
  <si>
    <t>"větev B" 42,2*0,6*0,46</t>
  </si>
  <si>
    <t>1,0*0,6*0,46</t>
  </si>
  <si>
    <t>58337310</t>
  </si>
  <si>
    <t>štěrkopísek frakce 0/4</t>
  </si>
  <si>
    <t>1750266510</t>
  </si>
  <si>
    <t>30,645*2,0</t>
  </si>
  <si>
    <t>180402111</t>
  </si>
  <si>
    <t>Založení parkového trávníku výsevem v rovině a ve svahu do 1:5</t>
  </si>
  <si>
    <t>1045950978</t>
  </si>
  <si>
    <t>(1,5+3,8+2,0)*1,0</t>
  </si>
  <si>
    <t>4,3*1,0</t>
  </si>
  <si>
    <t>2,8*3,0</t>
  </si>
  <si>
    <t>(4,0+3,8+5,0)*5,0</t>
  </si>
  <si>
    <t>4,3*5,0</t>
  </si>
  <si>
    <t>005724200</t>
  </si>
  <si>
    <t>osivo směs travní parková okrasná</t>
  </si>
  <si>
    <t>1781455385</t>
  </si>
  <si>
    <t>105,5*0,025</t>
  </si>
  <si>
    <t>181301102</t>
  </si>
  <si>
    <t>Rozprostření ornice tl vrstvy do 150 mm pl do 500 m2 v rovině nebo ve svahu do 1:5</t>
  </si>
  <si>
    <t>-1862367640</t>
  </si>
  <si>
    <t>"ornice sejmutá při výkopu jámy pro jímky"</t>
  </si>
  <si>
    <t>105,5</t>
  </si>
  <si>
    <t>181951102</t>
  </si>
  <si>
    <t>Úprava pláně v hornině tř. 1 až 4 se zhutněním</t>
  </si>
  <si>
    <t>-1026027910</t>
  </si>
  <si>
    <t>4,2*4,7</t>
  </si>
  <si>
    <t>183403113</t>
  </si>
  <si>
    <t>Obdělání půdy frézováním v rovině a svahu do 1:5</t>
  </si>
  <si>
    <t>-1868300689</t>
  </si>
  <si>
    <t>183403153</t>
  </si>
  <si>
    <t>Obdělání půdy hrabáním v rovině a svahu do 1:5</t>
  </si>
  <si>
    <t>1181151800</t>
  </si>
  <si>
    <t>183403161</t>
  </si>
  <si>
    <t>Obdělání půdy válením v rovině a svahu do 1:5</t>
  </si>
  <si>
    <t>-591380130</t>
  </si>
  <si>
    <t>Vodorovné konstrukce</t>
  </si>
  <si>
    <t>451541111</t>
  </si>
  <si>
    <t>Lože pod potrubí otevřený výkop ze štěrkodrtě frakce 32-63 mm</t>
  </si>
  <si>
    <t>1159871738</t>
  </si>
  <si>
    <t>"pod jímky"</t>
  </si>
  <si>
    <t>4,2*4,7*0,2</t>
  </si>
  <si>
    <t>451572111</t>
  </si>
  <si>
    <t>Lože pod potrubí otevřený výkop z kameniva drobného těženého</t>
  </si>
  <si>
    <t>1378013058</t>
  </si>
  <si>
    <t>"větev A" 40,5*0,6*0,1</t>
  </si>
  <si>
    <t>1,5*0,6*0,1</t>
  </si>
  <si>
    <t>"větev A" 14,0*1,0*0,1</t>
  </si>
  <si>
    <t>"větev B" 42,2*0,6*0,1</t>
  </si>
  <si>
    <t>1,0*0,6*0,1</t>
  </si>
  <si>
    <t>452311131</t>
  </si>
  <si>
    <t>Podkladní desky z betonu prostého tř. C 12/15 otevřený výkop</t>
  </si>
  <si>
    <t>1868755884</t>
  </si>
  <si>
    <t>"pod koleno potrubí odvodu od gajgru - 4ks" 0,4*0,4*0,2*4</t>
  </si>
  <si>
    <t>452321151</t>
  </si>
  <si>
    <t>Podkladní desky ze ŽB tř. C 20/25 otevřený výkop</t>
  </si>
  <si>
    <t>2042167121</t>
  </si>
  <si>
    <t>4,2*4,7*0,1</t>
  </si>
  <si>
    <t>452351101</t>
  </si>
  <si>
    <t>Bednění podkladních desek nebo bloků nebo sedlového lože otevřený výkop</t>
  </si>
  <si>
    <t>2104606161</t>
  </si>
  <si>
    <t>"pod koleno potrubí odvodu od gajgru - 4ks"</t>
  </si>
  <si>
    <t>0,4*4*0,2*4</t>
  </si>
  <si>
    <t>(4,2*2+4,7*2)*0,2</t>
  </si>
  <si>
    <t>452368211</t>
  </si>
  <si>
    <t>Výztuž podkladních desek nebo bloků nebo pražců otevřený výkop ze svařovaných sítí Kari</t>
  </si>
  <si>
    <t>-1984047595</t>
  </si>
  <si>
    <t>"1xKari o8-100/100"</t>
  </si>
  <si>
    <t>4,2*4,7*0,013</t>
  </si>
  <si>
    <t>Komunikace pozemní</t>
  </si>
  <si>
    <t>561121011</t>
  </si>
  <si>
    <t>Podklad zhutněný mechanicky</t>
  </si>
  <si>
    <t>-1155077676</t>
  </si>
  <si>
    <t>"pod obrubníky"</t>
  </si>
  <si>
    <t>(2,0+2,5+5,4+2,0)*0,3</t>
  </si>
  <si>
    <t>564251111</t>
  </si>
  <si>
    <t>Podklad nebo podsyp ze štěrkopísku ŠP tl 150 mm</t>
  </si>
  <si>
    <t>28211381</t>
  </si>
  <si>
    <t>596311113</t>
  </si>
  <si>
    <t>Kladení kloubové betonové dlažby komunikací pro pěší tl 100 mm pl do 300 m2</t>
  </si>
  <si>
    <t>-60863151</t>
  </si>
  <si>
    <t>"použita stávající očištění dlažba"</t>
  </si>
  <si>
    <t>Trubní vedení</t>
  </si>
  <si>
    <t>8-001</t>
  </si>
  <si>
    <t>D+MTŽ betonové retenční nádrže v=11,5m3 vč.nástavce, pochůzího uzamykatelného litinového poklopu s rámem, zhotovení prostupů na dopojení a propojení nádrží, doprava, jeřáb na složení a uložení na místo</t>
  </si>
  <si>
    <t>-1736441933</t>
  </si>
  <si>
    <t>8-002</t>
  </si>
  <si>
    <t>D+MTŽ bezpečnostního přepadu v odtokové jímce</t>
  </si>
  <si>
    <t>323026387</t>
  </si>
  <si>
    <t>8-003</t>
  </si>
  <si>
    <t>Dopojkení stávající dešťové kanalitave na nový řad</t>
  </si>
  <si>
    <t>-1032985922</t>
  </si>
  <si>
    <t>8-004</t>
  </si>
  <si>
    <t>Napojení přepadového potrubí DN160 na revizní šachtu splaškové kanalizace vč. zřízení prostupu</t>
  </si>
  <si>
    <t>-175174622</t>
  </si>
  <si>
    <t>80099-9001</t>
  </si>
  <si>
    <t>Odsunutí stávající dešťové kanalizace od fasády o tloušťku zateplení fasády vč.zemních prací, úpravy napojení na ležatou kanalizaci a výměna lapačů střešních splavenin</t>
  </si>
  <si>
    <t>385931718</t>
  </si>
  <si>
    <t>871315211</t>
  </si>
  <si>
    <t>Kanalizační potrubí z tvrdého PVC jednovrstvé tuhost třídy SN4 DN 160</t>
  </si>
  <si>
    <t>-1554705957</t>
  </si>
  <si>
    <t>"větev A" 40,2</t>
  </si>
  <si>
    <t>(1,5+0,5)*2</t>
  </si>
  <si>
    <t>"větev A" 14,0</t>
  </si>
  <si>
    <t>"větev B" 41,9</t>
  </si>
  <si>
    <t>(1,0+0,5)*2</t>
  </si>
  <si>
    <t>892351111</t>
  </si>
  <si>
    <t>Tlaková zkouška vodou potrubí DN 150 nebo 200</t>
  </si>
  <si>
    <t>-1177528902</t>
  </si>
  <si>
    <t>892372111</t>
  </si>
  <si>
    <t>Zabezpečení konců potrubí DN do 300 při tlakových zkouškách vodou</t>
  </si>
  <si>
    <t>474526092</t>
  </si>
  <si>
    <t>894812001</t>
  </si>
  <si>
    <t>Revizní a čistící šachta z PP šachtové dno DN 400/150 přímý tok</t>
  </si>
  <si>
    <t>-702208130</t>
  </si>
  <si>
    <t>894812003</t>
  </si>
  <si>
    <t>Revizní a čistící šachta z PP šachtové dno DN 400/150 pravý a levý přítok</t>
  </si>
  <si>
    <t>-630159923</t>
  </si>
  <si>
    <t>894812031</t>
  </si>
  <si>
    <t>Revizní a čistící šachta z PP DN 400 šachtová roura korugovaná bez hrdla světlé hloubky 1000 mm</t>
  </si>
  <si>
    <t>384736174</t>
  </si>
  <si>
    <t>894812041</t>
  </si>
  <si>
    <t>Příplatek k rourám revizní a čistící šachty z PP DN 400 za uříznutí šachtové roury</t>
  </si>
  <si>
    <t>-715670463</t>
  </si>
  <si>
    <t>894812062</t>
  </si>
  <si>
    <t>Revizní a čistící šachta z PP DN 400 poklop litinový s betonovým rámem pro třídu zatížení B125</t>
  </si>
  <si>
    <t>-455399292</t>
  </si>
  <si>
    <t>899722112</t>
  </si>
  <si>
    <t>Krytí potrubí z plastů výstražnou fólií z PVC 25 cm</t>
  </si>
  <si>
    <t>-872864290</t>
  </si>
  <si>
    <t>916231213</t>
  </si>
  <si>
    <t>Osazení chodníkového obrubníku betonového stojatého s boční opěrou do lože z betonu prostého</t>
  </si>
  <si>
    <t>1099783581</t>
  </si>
  <si>
    <t>59217018</t>
  </si>
  <si>
    <t>obrubník betonový chodníkový 1000x80x200mm</t>
  </si>
  <si>
    <t>1259982316</t>
  </si>
  <si>
    <t>11,9*1,01</t>
  </si>
  <si>
    <t>916991121</t>
  </si>
  <si>
    <t>Lože pod obrubníky, krajníky nebo obruby z dlažebních kostek z betonu prostého</t>
  </si>
  <si>
    <t>-1015245265</t>
  </si>
  <si>
    <t>11,9*0,4*0,1</t>
  </si>
  <si>
    <t>979051121</t>
  </si>
  <si>
    <t>Očištění zámkových dlaždic se spárováním z kameniva těženého při překopech inženýrských sítí</t>
  </si>
  <si>
    <t>1776987003</t>
  </si>
  <si>
    <t>998276101</t>
  </si>
  <si>
    <t>Přesun hmot pro trubní vedení z trub z plastických hmot otevřený výkop</t>
  </si>
  <si>
    <t>-253603339</t>
  </si>
  <si>
    <t>998276124</t>
  </si>
  <si>
    <t>Příplatek k přesunu hmot pro trubní vedení z trub z plastických hmot za zvětšený přesun do 500 m</t>
  </si>
  <si>
    <t>489300279</t>
  </si>
  <si>
    <t>721241103</t>
  </si>
  <si>
    <t>Lapač střešních splavenin z litiny DN 150</t>
  </si>
  <si>
    <t>779049641</t>
  </si>
  <si>
    <t>998721101</t>
  </si>
  <si>
    <t>Přesun hmot tonážní pro vnitřní kanalizace v objektech v do 6 m</t>
  </si>
  <si>
    <t>-1196532603</t>
  </si>
  <si>
    <t>04770009 -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</si>
  <si>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</si>
  <si>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</si>
  <si>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</si>
  <si>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</si>
  <si>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</si>
  <si>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</si>
  <si>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012103000</t>
  </si>
  <si>
    <t>Geodetické práce před výstavbou - vytýčení stavby</t>
  </si>
  <si>
    <t>…</t>
  </si>
  <si>
    <t>1024</t>
  </si>
  <si>
    <t>-1811382136</t>
  </si>
  <si>
    <t>012303001</t>
  </si>
  <si>
    <t>Geodetické práce po výstavbě - geodetické zaměření ke kolaudaci a vložení do kastru posunu invalidní rampy</t>
  </si>
  <si>
    <t>-1794997398</t>
  </si>
  <si>
    <t>013254000</t>
  </si>
  <si>
    <t>Dokumentace skutečného provedení stavby</t>
  </si>
  <si>
    <t>-981541880</t>
  </si>
  <si>
    <t>VRN3</t>
  </si>
  <si>
    <t>031101000</t>
  </si>
  <si>
    <t>Vytýčení podzemních vedení inženýrských sítí na staveništi</t>
  </si>
  <si>
    <t>-95676101</t>
  </si>
  <si>
    <t>032103000</t>
  </si>
  <si>
    <t>Náklady na zřízení zařízení staveniště</t>
  </si>
  <si>
    <t>-220896006</t>
  </si>
  <si>
    <t>034103000</t>
  </si>
  <si>
    <t>Energie pro zařízení staveniště</t>
  </si>
  <si>
    <t>-1017986032</t>
  </si>
  <si>
    <t>034153000</t>
  </si>
  <si>
    <t>BOZP na staveništi</t>
  </si>
  <si>
    <t>1418050262</t>
  </si>
  <si>
    <t>034203000</t>
  </si>
  <si>
    <t>Oplocení zařízení staveniště po dobu výstavby</t>
  </si>
  <si>
    <t>-1821502329</t>
  </si>
  <si>
    <t>034403000</t>
  </si>
  <si>
    <t xml:space="preserve">Přechodné dopravní značení </t>
  </si>
  <si>
    <t>380676500</t>
  </si>
  <si>
    <t>034503000</t>
  </si>
  <si>
    <t>Propagace - informační tabule na staveništi</t>
  </si>
  <si>
    <t>568058328</t>
  </si>
  <si>
    <t>039103000</t>
  </si>
  <si>
    <t>Rozebrání, bourání a odvoz zařízení staveniště</t>
  </si>
  <si>
    <t>-823610772</t>
  </si>
  <si>
    <t>039203000</t>
  </si>
  <si>
    <t>Úklid po zrušení zařízení staveniště</t>
  </si>
  <si>
    <t>-1585707740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</si>
</sst>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38</v>
      </c>
      <c r="E29" s="46"/>
      <c r="F29" s="32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1" customFormat="1" ht="14.4" customHeight="1">
      <c r="B49" s="38"/>
      <c r="C49" s="39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1" customFormat="1">
      <c r="B60" s="38"/>
      <c r="C60" s="39"/>
      <c r="D60" s="60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49</v>
      </c>
      <c r="AI60" s="41"/>
      <c r="AJ60" s="41"/>
      <c r="AK60" s="41"/>
      <c r="AL60" s="41"/>
      <c r="AM60" s="60" t="s">
        <v>50</v>
      </c>
      <c r="AN60" s="41"/>
      <c r="AO60" s="41"/>
      <c r="AP60" s="39"/>
      <c r="AQ60" s="39"/>
      <c r="AR60" s="4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1" customFormat="1">
      <c r="B64" s="38"/>
      <c r="C64" s="39"/>
      <c r="D64" s="58" t="s">
        <v>51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52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1" customFormat="1">
      <c r="B75" s="38"/>
      <c r="C75" s="39"/>
      <c r="D75" s="60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49</v>
      </c>
      <c r="AI75" s="41"/>
      <c r="AJ75" s="41"/>
      <c r="AK75" s="41"/>
      <c r="AL75" s="41"/>
      <c r="AM75" s="60" t="s">
        <v>50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3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2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04770000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Střešní dostavba a stavební úpravy objektu denního stacionáře Jasněnka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2" t="s">
        <v>20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>Uničov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2" t="s">
        <v>22</v>
      </c>
      <c r="AJ87" s="39"/>
      <c r="AK87" s="39"/>
      <c r="AL87" s="39"/>
      <c r="AM87" s="74" t="str">
        <f>IF(AN8= "","",AN8)</f>
        <v>27. 5. 2021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15.15" customHeight="1">
      <c r="B89" s="38"/>
      <c r="C89" s="32" t="s">
        <v>24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2" t="s">
        <v>30</v>
      </c>
      <c r="AJ89" s="39"/>
      <c r="AK89" s="39"/>
      <c r="AL89" s="39"/>
      <c r="AM89" s="75" t="str">
        <f>IF(E17="","",E17)</f>
        <v xml:space="preserve"> </v>
      </c>
      <c r="AN89" s="66"/>
      <c r="AO89" s="66"/>
      <c r="AP89" s="66"/>
      <c r="AQ89" s="39"/>
      <c r="AR89" s="43"/>
      <c r="AS89" s="76" t="s">
        <v>54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2" t="s">
        <v>28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2" t="s">
        <v>32</v>
      </c>
      <c r="AJ90" s="39"/>
      <c r="AK90" s="39"/>
      <c r="AL90" s="39"/>
      <c r="AM90" s="75" t="str">
        <f>IF(E20="","",E20)</f>
        <v xml:space="preserve"> 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55</v>
      </c>
      <c r="D92" s="89"/>
      <c r="E92" s="89"/>
      <c r="F92" s="89"/>
      <c r="G92" s="89"/>
      <c r="H92" s="90"/>
      <c r="I92" s="91" t="s">
        <v>56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57</v>
      </c>
      <c r="AH92" s="89"/>
      <c r="AI92" s="89"/>
      <c r="AJ92" s="89"/>
      <c r="AK92" s="89"/>
      <c r="AL92" s="89"/>
      <c r="AM92" s="89"/>
      <c r="AN92" s="91" t="s">
        <v>58</v>
      </c>
      <c r="AO92" s="89"/>
      <c r="AP92" s="93"/>
      <c r="AQ92" s="94" t="s">
        <v>59</v>
      </c>
      <c r="AR92" s="43"/>
      <c r="AS92" s="95" t="s">
        <v>60</v>
      </c>
      <c r="AT92" s="96" t="s">
        <v>61</v>
      </c>
      <c r="AU92" s="96" t="s">
        <v>62</v>
      </c>
      <c r="AV92" s="96" t="s">
        <v>63</v>
      </c>
      <c r="AW92" s="96" t="s">
        <v>64</v>
      </c>
      <c r="AX92" s="96" t="s">
        <v>65</v>
      </c>
      <c r="AY92" s="96" t="s">
        <v>66</v>
      </c>
      <c r="AZ92" s="96" t="s">
        <v>67</v>
      </c>
      <c r="BA92" s="96" t="s">
        <v>68</v>
      </c>
      <c r="BB92" s="96" t="s">
        <v>69</v>
      </c>
      <c r="BC92" s="96" t="s">
        <v>70</v>
      </c>
      <c r="BD92" s="97" t="s">
        <v>71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72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ROUND(SUM(AG95:AG103),2)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ROUND(SUM(AS95:AS103),2)</f>
        <v>0</v>
      </c>
      <c r="AT94" s="109">
        <f>ROUND(SUM(AV94:AW94),2)</f>
        <v>0</v>
      </c>
      <c r="AU94" s="110">
        <f>ROUND(SUM(AU95:AU103),5)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ROUND(SUM(AZ95:AZ103),2)</f>
        <v>0</v>
      </c>
      <c r="BA94" s="109">
        <f>ROUND(SUM(BA95:BA103),2)</f>
        <v>0</v>
      </c>
      <c r="BB94" s="109">
        <f>ROUND(SUM(BB95:BB103),2)</f>
        <v>0</v>
      </c>
      <c r="BC94" s="109">
        <f>ROUND(SUM(BC95:BC103),2)</f>
        <v>0</v>
      </c>
      <c r="BD94" s="111">
        <f>ROUND(SUM(BD95:BD103),2)</f>
        <v>0</v>
      </c>
      <c r="BS94" s="112" t="s">
        <v>73</v>
      </c>
      <c r="BT94" s="112" t="s">
        <v>74</v>
      </c>
      <c r="BU94" s="113" t="s">
        <v>75</v>
      </c>
      <c r="BV94" s="112" t="s">
        <v>76</v>
      </c>
      <c r="BW94" s="112" t="s">
        <v>5</v>
      </c>
      <c r="BX94" s="112" t="s">
        <v>77</v>
      </c>
      <c r="CL94" s="112" t="s">
        <v>1</v>
      </c>
    </row>
    <row r="95" s="6" customFormat="1" ht="27" customHeight="1">
      <c r="A95" s="114" t="s">
        <v>78</v>
      </c>
      <c r="B95" s="115"/>
      <c r="C95" s="116"/>
      <c r="D95" s="117" t="s">
        <v>79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'04770001 - Střešní dostav...'!J32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80</v>
      </c>
      <c r="AR95" s="121"/>
      <c r="AS95" s="122">
        <v>0</v>
      </c>
      <c r="AT95" s="123">
        <f>ROUND(SUM(AV95:AW95),2)</f>
        <v>0</v>
      </c>
      <c r="AU95" s="124">
        <f>'04770001 - Střešní dostav...'!P152</f>
        <v>0</v>
      </c>
      <c r="AV95" s="123">
        <f>'04770001 - Střešní dostav...'!J35</f>
        <v>0</v>
      </c>
      <c r="AW95" s="123">
        <f>'04770001 - Střešní dostav...'!J36</f>
        <v>0</v>
      </c>
      <c r="AX95" s="123">
        <f>'04770001 - Střešní dostav...'!J37</f>
        <v>0</v>
      </c>
      <c r="AY95" s="123">
        <f>'04770001 - Střešní dostav...'!J38</f>
        <v>0</v>
      </c>
      <c r="AZ95" s="123">
        <f>'04770001 - Střešní dostav...'!F35</f>
        <v>0</v>
      </c>
      <c r="BA95" s="123">
        <f>'04770001 - Střešní dostav...'!F36</f>
        <v>0</v>
      </c>
      <c r="BB95" s="123">
        <f>'04770001 - Střešní dostav...'!F37</f>
        <v>0</v>
      </c>
      <c r="BC95" s="123">
        <f>'04770001 - Střešní dostav...'!F38</f>
        <v>0</v>
      </c>
      <c r="BD95" s="125">
        <f>'04770001 - Střešní dostav...'!F39</f>
        <v>0</v>
      </c>
      <c r="BT95" s="126" t="s">
        <v>81</v>
      </c>
      <c r="BV95" s="126" t="s">
        <v>76</v>
      </c>
      <c r="BW95" s="126" t="s">
        <v>82</v>
      </c>
      <c r="BX95" s="126" t="s">
        <v>5</v>
      </c>
      <c r="CL95" s="126" t="s">
        <v>1</v>
      </c>
      <c r="CM95" s="126" t="s">
        <v>83</v>
      </c>
    </row>
    <row r="96" s="6" customFormat="1" ht="27" customHeight="1">
      <c r="A96" s="114" t="s">
        <v>78</v>
      </c>
      <c r="B96" s="115"/>
      <c r="C96" s="116"/>
      <c r="D96" s="117" t="s">
        <v>84</v>
      </c>
      <c r="E96" s="117"/>
      <c r="F96" s="117"/>
      <c r="G96" s="117"/>
      <c r="H96" s="117"/>
      <c r="I96" s="118"/>
      <c r="J96" s="117" t="s">
        <v>85</v>
      </c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9">
        <f>'04770002 - ZTI'!J32</f>
        <v>0</v>
      </c>
      <c r="AH96" s="118"/>
      <c r="AI96" s="118"/>
      <c r="AJ96" s="118"/>
      <c r="AK96" s="118"/>
      <c r="AL96" s="118"/>
      <c r="AM96" s="118"/>
      <c r="AN96" s="119">
        <f>SUM(AG96,AT96)</f>
        <v>0</v>
      </c>
      <c r="AO96" s="118"/>
      <c r="AP96" s="118"/>
      <c r="AQ96" s="120" t="s">
        <v>80</v>
      </c>
      <c r="AR96" s="121"/>
      <c r="AS96" s="122">
        <v>0</v>
      </c>
      <c r="AT96" s="123">
        <f>ROUND(SUM(AV96:AW96),2)</f>
        <v>0</v>
      </c>
      <c r="AU96" s="124">
        <f>'04770002 - ZTI'!P136</f>
        <v>0</v>
      </c>
      <c r="AV96" s="123">
        <f>'04770002 - ZTI'!J35</f>
        <v>0</v>
      </c>
      <c r="AW96" s="123">
        <f>'04770002 - ZTI'!J36</f>
        <v>0</v>
      </c>
      <c r="AX96" s="123">
        <f>'04770002 - ZTI'!J37</f>
        <v>0</v>
      </c>
      <c r="AY96" s="123">
        <f>'04770002 - ZTI'!J38</f>
        <v>0</v>
      </c>
      <c r="AZ96" s="123">
        <f>'04770002 - ZTI'!F35</f>
        <v>0</v>
      </c>
      <c r="BA96" s="123">
        <f>'04770002 - ZTI'!F36</f>
        <v>0</v>
      </c>
      <c r="BB96" s="123">
        <f>'04770002 - ZTI'!F37</f>
        <v>0</v>
      </c>
      <c r="BC96" s="123">
        <f>'04770002 - ZTI'!F38</f>
        <v>0</v>
      </c>
      <c r="BD96" s="125">
        <f>'04770002 - ZTI'!F39</f>
        <v>0</v>
      </c>
      <c r="BT96" s="126" t="s">
        <v>81</v>
      </c>
      <c r="BV96" s="126" t="s">
        <v>76</v>
      </c>
      <c r="BW96" s="126" t="s">
        <v>86</v>
      </c>
      <c r="BX96" s="126" t="s">
        <v>5</v>
      </c>
      <c r="CL96" s="126" t="s">
        <v>1</v>
      </c>
      <c r="CM96" s="126" t="s">
        <v>83</v>
      </c>
    </row>
    <row r="97" s="6" customFormat="1" ht="27" customHeight="1">
      <c r="A97" s="114" t="s">
        <v>78</v>
      </c>
      <c r="B97" s="115"/>
      <c r="C97" s="116"/>
      <c r="D97" s="117" t="s">
        <v>87</v>
      </c>
      <c r="E97" s="117"/>
      <c r="F97" s="117"/>
      <c r="G97" s="117"/>
      <c r="H97" s="117"/>
      <c r="I97" s="118"/>
      <c r="J97" s="117" t="s">
        <v>88</v>
      </c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9">
        <f>'04770003 - ÚT'!J32</f>
        <v>0</v>
      </c>
      <c r="AH97" s="118"/>
      <c r="AI97" s="118"/>
      <c r="AJ97" s="118"/>
      <c r="AK97" s="118"/>
      <c r="AL97" s="118"/>
      <c r="AM97" s="118"/>
      <c r="AN97" s="119">
        <f>SUM(AG97,AT97)</f>
        <v>0</v>
      </c>
      <c r="AO97" s="118"/>
      <c r="AP97" s="118"/>
      <c r="AQ97" s="120" t="s">
        <v>80</v>
      </c>
      <c r="AR97" s="121"/>
      <c r="AS97" s="122">
        <v>0</v>
      </c>
      <c r="AT97" s="123">
        <f>ROUND(SUM(AV97:AW97),2)</f>
        <v>0</v>
      </c>
      <c r="AU97" s="124">
        <f>'04770003 - ÚT'!P133</f>
        <v>0</v>
      </c>
      <c r="AV97" s="123">
        <f>'04770003 - ÚT'!J35</f>
        <v>0</v>
      </c>
      <c r="AW97" s="123">
        <f>'04770003 - ÚT'!J36</f>
        <v>0</v>
      </c>
      <c r="AX97" s="123">
        <f>'04770003 - ÚT'!J37</f>
        <v>0</v>
      </c>
      <c r="AY97" s="123">
        <f>'04770003 - ÚT'!J38</f>
        <v>0</v>
      </c>
      <c r="AZ97" s="123">
        <f>'04770003 - ÚT'!F35</f>
        <v>0</v>
      </c>
      <c r="BA97" s="123">
        <f>'04770003 - ÚT'!F36</f>
        <v>0</v>
      </c>
      <c r="BB97" s="123">
        <f>'04770003 - ÚT'!F37</f>
        <v>0</v>
      </c>
      <c r="BC97" s="123">
        <f>'04770003 - ÚT'!F38</f>
        <v>0</v>
      </c>
      <c r="BD97" s="125">
        <f>'04770003 - ÚT'!F39</f>
        <v>0</v>
      </c>
      <c r="BT97" s="126" t="s">
        <v>81</v>
      </c>
      <c r="BV97" s="126" t="s">
        <v>76</v>
      </c>
      <c r="BW97" s="126" t="s">
        <v>89</v>
      </c>
      <c r="BX97" s="126" t="s">
        <v>5</v>
      </c>
      <c r="CL97" s="126" t="s">
        <v>1</v>
      </c>
      <c r="CM97" s="126" t="s">
        <v>83</v>
      </c>
    </row>
    <row r="98" s="6" customFormat="1" ht="27" customHeight="1">
      <c r="A98" s="114" t="s">
        <v>78</v>
      </c>
      <c r="B98" s="115"/>
      <c r="C98" s="116"/>
      <c r="D98" s="117" t="s">
        <v>90</v>
      </c>
      <c r="E98" s="117"/>
      <c r="F98" s="117"/>
      <c r="G98" s="117"/>
      <c r="H98" s="117"/>
      <c r="I98" s="118"/>
      <c r="J98" s="117" t="s">
        <v>91</v>
      </c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9">
        <f>'04770004 - Elektroinstala...'!J32</f>
        <v>0</v>
      </c>
      <c r="AH98" s="118"/>
      <c r="AI98" s="118"/>
      <c r="AJ98" s="118"/>
      <c r="AK98" s="118"/>
      <c r="AL98" s="118"/>
      <c r="AM98" s="118"/>
      <c r="AN98" s="119">
        <f>SUM(AG98,AT98)</f>
        <v>0</v>
      </c>
      <c r="AO98" s="118"/>
      <c r="AP98" s="118"/>
      <c r="AQ98" s="120" t="s">
        <v>80</v>
      </c>
      <c r="AR98" s="121"/>
      <c r="AS98" s="122">
        <v>0</v>
      </c>
      <c r="AT98" s="123">
        <f>ROUND(SUM(AV98:AW98),2)</f>
        <v>0</v>
      </c>
      <c r="AU98" s="124">
        <f>'04770004 - Elektroinstala...'!P128</f>
        <v>0</v>
      </c>
      <c r="AV98" s="123">
        <f>'04770004 - Elektroinstala...'!J35</f>
        <v>0</v>
      </c>
      <c r="AW98" s="123">
        <f>'04770004 - Elektroinstala...'!J36</f>
        <v>0</v>
      </c>
      <c r="AX98" s="123">
        <f>'04770004 - Elektroinstala...'!J37</f>
        <v>0</v>
      </c>
      <c r="AY98" s="123">
        <f>'04770004 - Elektroinstala...'!J38</f>
        <v>0</v>
      </c>
      <c r="AZ98" s="123">
        <f>'04770004 - Elektroinstala...'!F35</f>
        <v>0</v>
      </c>
      <c r="BA98" s="123">
        <f>'04770004 - Elektroinstala...'!F36</f>
        <v>0</v>
      </c>
      <c r="BB98" s="123">
        <f>'04770004 - Elektroinstala...'!F37</f>
        <v>0</v>
      </c>
      <c r="BC98" s="123">
        <f>'04770004 - Elektroinstala...'!F38</f>
        <v>0</v>
      </c>
      <c r="BD98" s="125">
        <f>'04770004 - Elektroinstala...'!F39</f>
        <v>0</v>
      </c>
      <c r="BT98" s="126" t="s">
        <v>81</v>
      </c>
      <c r="BV98" s="126" t="s">
        <v>76</v>
      </c>
      <c r="BW98" s="126" t="s">
        <v>92</v>
      </c>
      <c r="BX98" s="126" t="s">
        <v>5</v>
      </c>
      <c r="CL98" s="126" t="s">
        <v>1</v>
      </c>
      <c r="CM98" s="126" t="s">
        <v>83</v>
      </c>
    </row>
    <row r="99" s="6" customFormat="1" ht="27" customHeight="1">
      <c r="A99" s="114" t="s">
        <v>78</v>
      </c>
      <c r="B99" s="115"/>
      <c r="C99" s="116"/>
      <c r="D99" s="117" t="s">
        <v>93</v>
      </c>
      <c r="E99" s="117"/>
      <c r="F99" s="117"/>
      <c r="G99" s="117"/>
      <c r="H99" s="117"/>
      <c r="I99" s="118"/>
      <c r="J99" s="117" t="s">
        <v>94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'04770005 - Elektroinstala...'!J32</f>
        <v>0</v>
      </c>
      <c r="AH99" s="118"/>
      <c r="AI99" s="118"/>
      <c r="AJ99" s="118"/>
      <c r="AK99" s="118"/>
      <c r="AL99" s="118"/>
      <c r="AM99" s="118"/>
      <c r="AN99" s="119">
        <f>SUM(AG99,AT99)</f>
        <v>0</v>
      </c>
      <c r="AO99" s="118"/>
      <c r="AP99" s="118"/>
      <c r="AQ99" s="120" t="s">
        <v>80</v>
      </c>
      <c r="AR99" s="121"/>
      <c r="AS99" s="122">
        <v>0</v>
      </c>
      <c r="AT99" s="123">
        <f>ROUND(SUM(AV99:AW99),2)</f>
        <v>0</v>
      </c>
      <c r="AU99" s="124">
        <f>'04770005 - Elektroinstala...'!P128</f>
        <v>0</v>
      </c>
      <c r="AV99" s="123">
        <f>'04770005 - Elektroinstala...'!J35</f>
        <v>0</v>
      </c>
      <c r="AW99" s="123">
        <f>'04770005 - Elektroinstala...'!J36</f>
        <v>0</v>
      </c>
      <c r="AX99" s="123">
        <f>'04770005 - Elektroinstala...'!J37</f>
        <v>0</v>
      </c>
      <c r="AY99" s="123">
        <f>'04770005 - Elektroinstala...'!J38</f>
        <v>0</v>
      </c>
      <c r="AZ99" s="123">
        <f>'04770005 - Elektroinstala...'!F35</f>
        <v>0</v>
      </c>
      <c r="BA99" s="123">
        <f>'04770005 - Elektroinstala...'!F36</f>
        <v>0</v>
      </c>
      <c r="BB99" s="123">
        <f>'04770005 - Elektroinstala...'!F37</f>
        <v>0</v>
      </c>
      <c r="BC99" s="123">
        <f>'04770005 - Elektroinstala...'!F38</f>
        <v>0</v>
      </c>
      <c r="BD99" s="125">
        <f>'04770005 - Elektroinstala...'!F39</f>
        <v>0</v>
      </c>
      <c r="BT99" s="126" t="s">
        <v>81</v>
      </c>
      <c r="BV99" s="126" t="s">
        <v>76</v>
      </c>
      <c r="BW99" s="126" t="s">
        <v>95</v>
      </c>
      <c r="BX99" s="126" t="s">
        <v>5</v>
      </c>
      <c r="CL99" s="126" t="s">
        <v>1</v>
      </c>
      <c r="CM99" s="126" t="s">
        <v>83</v>
      </c>
    </row>
    <row r="100" s="6" customFormat="1" ht="27" customHeight="1">
      <c r="A100" s="114" t="s">
        <v>78</v>
      </c>
      <c r="B100" s="115"/>
      <c r="C100" s="116"/>
      <c r="D100" s="117" t="s">
        <v>96</v>
      </c>
      <c r="E100" s="117"/>
      <c r="F100" s="117"/>
      <c r="G100" s="117"/>
      <c r="H100" s="117"/>
      <c r="I100" s="118"/>
      <c r="J100" s="117" t="s">
        <v>97</v>
      </c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'04770006 - Hromosvod'!J32</f>
        <v>0</v>
      </c>
      <c r="AH100" s="118"/>
      <c r="AI100" s="118"/>
      <c r="AJ100" s="118"/>
      <c r="AK100" s="118"/>
      <c r="AL100" s="118"/>
      <c r="AM100" s="118"/>
      <c r="AN100" s="119">
        <f>SUM(AG100,AT100)</f>
        <v>0</v>
      </c>
      <c r="AO100" s="118"/>
      <c r="AP100" s="118"/>
      <c r="AQ100" s="120" t="s">
        <v>80</v>
      </c>
      <c r="AR100" s="121"/>
      <c r="AS100" s="122">
        <v>0</v>
      </c>
      <c r="AT100" s="123">
        <f>ROUND(SUM(AV100:AW100),2)</f>
        <v>0</v>
      </c>
      <c r="AU100" s="124">
        <f>'04770006 - Hromosvod'!P128</f>
        <v>0</v>
      </c>
      <c r="AV100" s="123">
        <f>'04770006 - Hromosvod'!J35</f>
        <v>0</v>
      </c>
      <c r="AW100" s="123">
        <f>'04770006 - Hromosvod'!J36</f>
        <v>0</v>
      </c>
      <c r="AX100" s="123">
        <f>'04770006 - Hromosvod'!J37</f>
        <v>0</v>
      </c>
      <c r="AY100" s="123">
        <f>'04770006 - Hromosvod'!J38</f>
        <v>0</v>
      </c>
      <c r="AZ100" s="123">
        <f>'04770006 - Hromosvod'!F35</f>
        <v>0</v>
      </c>
      <c r="BA100" s="123">
        <f>'04770006 - Hromosvod'!F36</f>
        <v>0</v>
      </c>
      <c r="BB100" s="123">
        <f>'04770006 - Hromosvod'!F37</f>
        <v>0</v>
      </c>
      <c r="BC100" s="123">
        <f>'04770006 - Hromosvod'!F38</f>
        <v>0</v>
      </c>
      <c r="BD100" s="125">
        <f>'04770006 - Hromosvod'!F39</f>
        <v>0</v>
      </c>
      <c r="BT100" s="126" t="s">
        <v>81</v>
      </c>
      <c r="BV100" s="126" t="s">
        <v>76</v>
      </c>
      <c r="BW100" s="126" t="s">
        <v>98</v>
      </c>
      <c r="BX100" s="126" t="s">
        <v>5</v>
      </c>
      <c r="CL100" s="126" t="s">
        <v>1</v>
      </c>
      <c r="CM100" s="126" t="s">
        <v>83</v>
      </c>
    </row>
    <row r="101" s="6" customFormat="1" ht="27" customHeight="1">
      <c r="A101" s="114" t="s">
        <v>78</v>
      </c>
      <c r="B101" s="115"/>
      <c r="C101" s="116"/>
      <c r="D101" s="117" t="s">
        <v>99</v>
      </c>
      <c r="E101" s="117"/>
      <c r="F101" s="117"/>
      <c r="G101" s="117"/>
      <c r="H101" s="117"/>
      <c r="I101" s="118"/>
      <c r="J101" s="117" t="s">
        <v>100</v>
      </c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9">
        <f>'04770007 - VZT'!J32</f>
        <v>0</v>
      </c>
      <c r="AH101" s="118"/>
      <c r="AI101" s="118"/>
      <c r="AJ101" s="118"/>
      <c r="AK101" s="118"/>
      <c r="AL101" s="118"/>
      <c r="AM101" s="118"/>
      <c r="AN101" s="119">
        <f>SUM(AG101,AT101)</f>
        <v>0</v>
      </c>
      <c r="AO101" s="118"/>
      <c r="AP101" s="118"/>
      <c r="AQ101" s="120" t="s">
        <v>80</v>
      </c>
      <c r="AR101" s="121"/>
      <c r="AS101" s="122">
        <v>0</v>
      </c>
      <c r="AT101" s="123">
        <f>ROUND(SUM(AV101:AW101),2)</f>
        <v>0</v>
      </c>
      <c r="AU101" s="124">
        <f>'04770007 - VZT'!P128</f>
        <v>0</v>
      </c>
      <c r="AV101" s="123">
        <f>'04770007 - VZT'!J35</f>
        <v>0</v>
      </c>
      <c r="AW101" s="123">
        <f>'04770007 - VZT'!J36</f>
        <v>0</v>
      </c>
      <c r="AX101" s="123">
        <f>'04770007 - VZT'!J37</f>
        <v>0</v>
      </c>
      <c r="AY101" s="123">
        <f>'04770007 - VZT'!J38</f>
        <v>0</v>
      </c>
      <c r="AZ101" s="123">
        <f>'04770007 - VZT'!F35</f>
        <v>0</v>
      </c>
      <c r="BA101" s="123">
        <f>'04770007 - VZT'!F36</f>
        <v>0</v>
      </c>
      <c r="BB101" s="123">
        <f>'04770007 - VZT'!F37</f>
        <v>0</v>
      </c>
      <c r="BC101" s="123">
        <f>'04770007 - VZT'!F38</f>
        <v>0</v>
      </c>
      <c r="BD101" s="125">
        <f>'04770007 - VZT'!F39</f>
        <v>0</v>
      </c>
      <c r="BT101" s="126" t="s">
        <v>81</v>
      </c>
      <c r="BV101" s="126" t="s">
        <v>76</v>
      </c>
      <c r="BW101" s="126" t="s">
        <v>101</v>
      </c>
      <c r="BX101" s="126" t="s">
        <v>5</v>
      </c>
      <c r="CL101" s="126" t="s">
        <v>1</v>
      </c>
      <c r="CM101" s="126" t="s">
        <v>83</v>
      </c>
    </row>
    <row r="102" s="6" customFormat="1" ht="27" customHeight="1">
      <c r="A102" s="114" t="s">
        <v>78</v>
      </c>
      <c r="B102" s="115"/>
      <c r="C102" s="116"/>
      <c r="D102" s="117" t="s">
        <v>102</v>
      </c>
      <c r="E102" s="117"/>
      <c r="F102" s="117"/>
      <c r="G102" s="117"/>
      <c r="H102" s="117"/>
      <c r="I102" s="118"/>
      <c r="J102" s="117" t="s">
        <v>103</v>
      </c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9">
        <f>'04770008 - Dešťová kanali...'!J32</f>
        <v>0</v>
      </c>
      <c r="AH102" s="118"/>
      <c r="AI102" s="118"/>
      <c r="AJ102" s="118"/>
      <c r="AK102" s="118"/>
      <c r="AL102" s="118"/>
      <c r="AM102" s="118"/>
      <c r="AN102" s="119">
        <f>SUM(AG102,AT102)</f>
        <v>0</v>
      </c>
      <c r="AO102" s="118"/>
      <c r="AP102" s="118"/>
      <c r="AQ102" s="120" t="s">
        <v>80</v>
      </c>
      <c r="AR102" s="121"/>
      <c r="AS102" s="122">
        <v>0</v>
      </c>
      <c r="AT102" s="123">
        <f>ROUND(SUM(AV102:AW102),2)</f>
        <v>0</v>
      </c>
      <c r="AU102" s="124">
        <f>'04770008 - Dešťová kanali...'!P135</f>
        <v>0</v>
      </c>
      <c r="AV102" s="123">
        <f>'04770008 - Dešťová kanali...'!J35</f>
        <v>0</v>
      </c>
      <c r="AW102" s="123">
        <f>'04770008 - Dešťová kanali...'!J36</f>
        <v>0</v>
      </c>
      <c r="AX102" s="123">
        <f>'04770008 - Dešťová kanali...'!J37</f>
        <v>0</v>
      </c>
      <c r="AY102" s="123">
        <f>'04770008 - Dešťová kanali...'!J38</f>
        <v>0</v>
      </c>
      <c r="AZ102" s="123">
        <f>'04770008 - Dešťová kanali...'!F35</f>
        <v>0</v>
      </c>
      <c r="BA102" s="123">
        <f>'04770008 - Dešťová kanali...'!F36</f>
        <v>0</v>
      </c>
      <c r="BB102" s="123">
        <f>'04770008 - Dešťová kanali...'!F37</f>
        <v>0</v>
      </c>
      <c r="BC102" s="123">
        <f>'04770008 - Dešťová kanali...'!F38</f>
        <v>0</v>
      </c>
      <c r="BD102" s="125">
        <f>'04770008 - Dešťová kanali...'!F39</f>
        <v>0</v>
      </c>
      <c r="BT102" s="126" t="s">
        <v>81</v>
      </c>
      <c r="BV102" s="126" t="s">
        <v>76</v>
      </c>
      <c r="BW102" s="126" t="s">
        <v>104</v>
      </c>
      <c r="BX102" s="126" t="s">
        <v>5</v>
      </c>
      <c r="CL102" s="126" t="s">
        <v>1</v>
      </c>
      <c r="CM102" s="126" t="s">
        <v>83</v>
      </c>
    </row>
    <row r="103" s="6" customFormat="1" ht="27" customHeight="1">
      <c r="A103" s="114" t="s">
        <v>78</v>
      </c>
      <c r="B103" s="115"/>
      <c r="C103" s="116"/>
      <c r="D103" s="117" t="s">
        <v>105</v>
      </c>
      <c r="E103" s="117"/>
      <c r="F103" s="117"/>
      <c r="G103" s="117"/>
      <c r="H103" s="117"/>
      <c r="I103" s="118"/>
      <c r="J103" s="117" t="s">
        <v>106</v>
      </c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9">
        <f>'04770009 - VRN'!J32</f>
        <v>0</v>
      </c>
      <c r="AH103" s="118"/>
      <c r="AI103" s="118"/>
      <c r="AJ103" s="118"/>
      <c r="AK103" s="118"/>
      <c r="AL103" s="118"/>
      <c r="AM103" s="118"/>
      <c r="AN103" s="119">
        <f>SUM(AG103,AT103)</f>
        <v>0</v>
      </c>
      <c r="AO103" s="118"/>
      <c r="AP103" s="118"/>
      <c r="AQ103" s="120" t="s">
        <v>80</v>
      </c>
      <c r="AR103" s="121"/>
      <c r="AS103" s="127">
        <v>0</v>
      </c>
      <c r="AT103" s="128">
        <f>ROUND(SUM(AV103:AW103),2)</f>
        <v>0</v>
      </c>
      <c r="AU103" s="129">
        <f>'04770009 - VRN'!P129</f>
        <v>0</v>
      </c>
      <c r="AV103" s="128">
        <f>'04770009 - VRN'!J35</f>
        <v>0</v>
      </c>
      <c r="AW103" s="128">
        <f>'04770009 - VRN'!J36</f>
        <v>0</v>
      </c>
      <c r="AX103" s="128">
        <f>'04770009 - VRN'!J37</f>
        <v>0</v>
      </c>
      <c r="AY103" s="128">
        <f>'04770009 - VRN'!J38</f>
        <v>0</v>
      </c>
      <c r="AZ103" s="128">
        <f>'04770009 - VRN'!F35</f>
        <v>0</v>
      </c>
      <c r="BA103" s="128">
        <f>'04770009 - VRN'!F36</f>
        <v>0</v>
      </c>
      <c r="BB103" s="128">
        <f>'04770009 - VRN'!F37</f>
        <v>0</v>
      </c>
      <c r="BC103" s="128">
        <f>'04770009 - VRN'!F38</f>
        <v>0</v>
      </c>
      <c r="BD103" s="130">
        <f>'04770009 - VRN'!F39</f>
        <v>0</v>
      </c>
      <c r="BT103" s="126" t="s">
        <v>81</v>
      </c>
      <c r="BV103" s="126" t="s">
        <v>76</v>
      </c>
      <c r="BW103" s="126" t="s">
        <v>107</v>
      </c>
      <c r="BX103" s="126" t="s">
        <v>5</v>
      </c>
      <c r="CL103" s="126" t="s">
        <v>1</v>
      </c>
      <c r="CM103" s="126" t="s">
        <v>83</v>
      </c>
    </row>
    <row r="104" s="1" customFormat="1" ht="30" customHeight="1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43"/>
    </row>
    <row r="105" s="1" customFormat="1" ht="6.96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43"/>
    </row>
  </sheetData>
  <sheetProtection sheet="1" formatColumns="0" formatRows="0" objects="1" scenarios="1" spinCount="100000" saltValue="fDw45tcCdNDoVefOcr6TxHj/bmqdSiBGvclc5HQKiUVsSqpOmD9ikqI/oLPHvYZH8WXDISDjzxfeHW2tgFq2Wg==" hashValue="3aV9NGWO9cjytFaMwtjoFqWq8R8+jnsYAgECHMLm+NbKj/Bh60ih2b52i3cUlKD+0oEdiv53cd4A/S+wh3yqgw==" algorithmName="SHA-512" password="CC35"/>
  <mergeCells count="7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103:AM103"/>
    <mergeCell ref="AG94:AM94"/>
    <mergeCell ref="AN94:AP94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</mergeCells>
  <hyperlinks>
    <hyperlink ref="A95" location="'04770001 - Střešní dostav...'!C2" display="/"/>
    <hyperlink ref="A96" location="'04770002 - ZTI'!C2" display="/"/>
    <hyperlink ref="A97" location="'04770003 - ÚT'!C2" display="/"/>
    <hyperlink ref="A98" location="'04770004 - Elektroinstala...'!C2" display="/"/>
    <hyperlink ref="A99" location="'04770005 - Elektroinstala...'!C2" display="/"/>
    <hyperlink ref="A100" location="'04770006 - Hromosvod'!C2" display="/"/>
    <hyperlink ref="A101" location="'04770007 - VZT'!C2" display="/"/>
    <hyperlink ref="A102" location="'04770008 - Dešťová kanali...'!C2" display="/"/>
    <hyperlink ref="A103" location="'04770009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107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ht="24.96" customHeight="1">
      <c r="B4" s="20"/>
      <c r="D4" s="135" t="s">
        <v>108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Střešní dostavba a stavební úpravy objektu denního stacionáře Jasněnka</v>
      </c>
      <c r="F7" s="137"/>
      <c r="G7" s="137"/>
      <c r="H7" s="137"/>
      <c r="L7" s="20"/>
    </row>
    <row r="8" s="1" customFormat="1" ht="12" customHeight="1">
      <c r="B8" s="43"/>
      <c r="D8" s="137" t="s">
        <v>109</v>
      </c>
      <c r="I8" s="139"/>
      <c r="L8" s="43"/>
    </row>
    <row r="9" s="1" customFormat="1" ht="36.96" customHeight="1">
      <c r="B9" s="43"/>
      <c r="E9" s="140" t="s">
        <v>3829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27. 5. 2021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tr">
        <f>IF('Rekapitulace stavby'!AN10="","",'Rekapitulace stavby'!AN10)</f>
        <v/>
      </c>
      <c r="L14" s="43"/>
    </row>
    <row r="15" s="1" customFormat="1" ht="18" customHeight="1">
      <c r="B15" s="43"/>
      <c r="E15" s="141" t="str">
        <f>IF('Rekapitulace stavby'!E11="","",'Rekapitulace stavby'!E11)</f>
        <v xml:space="preserve"> </v>
      </c>
      <c r="I15" s="142" t="s">
        <v>27</v>
      </c>
      <c r="J15" s="141" t="str">
        <f>IF('Rekapitulace stavby'!AN11="","",'Rekapitulace stavby'!AN11)</f>
        <v/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32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33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14.4" customHeight="1">
      <c r="B30" s="43"/>
      <c r="D30" s="141" t="s">
        <v>111</v>
      </c>
      <c r="I30" s="139"/>
      <c r="J30" s="148">
        <f>J96</f>
        <v>0</v>
      </c>
      <c r="L30" s="43"/>
    </row>
    <row r="31" s="1" customFormat="1" ht="14.4" customHeight="1">
      <c r="B31" s="43"/>
      <c r="D31" s="149" t="s">
        <v>112</v>
      </c>
      <c r="I31" s="139"/>
      <c r="J31" s="148">
        <f>J102</f>
        <v>0</v>
      </c>
      <c r="L31" s="43"/>
    </row>
    <row r="32" s="1" customFormat="1" ht="25.44" customHeight="1">
      <c r="B32" s="43"/>
      <c r="D32" s="150" t="s">
        <v>34</v>
      </c>
      <c r="I32" s="139"/>
      <c r="J32" s="151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7"/>
      <c r="J33" s="78"/>
      <c r="K33" s="78"/>
      <c r="L33" s="43"/>
    </row>
    <row r="34" s="1" customFormat="1" ht="14.4" customHeight="1">
      <c r="B34" s="43"/>
      <c r="F34" s="152" t="s">
        <v>36</v>
      </c>
      <c r="I34" s="153" t="s">
        <v>35</v>
      </c>
      <c r="J34" s="152" t="s">
        <v>37</v>
      </c>
      <c r="L34" s="43"/>
    </row>
    <row r="35" s="1" customFormat="1" ht="14.4" customHeight="1">
      <c r="B35" s="43"/>
      <c r="D35" s="154" t="s">
        <v>38</v>
      </c>
      <c r="E35" s="137" t="s">
        <v>39</v>
      </c>
      <c r="F35" s="155">
        <f>ROUND((SUM(BE102:BE109) + SUM(BE129:BE144)),  2)</f>
        <v>0</v>
      </c>
      <c r="I35" s="156">
        <v>0.20999999999999999</v>
      </c>
      <c r="J35" s="155">
        <f>ROUND(((SUM(BE102:BE109) + SUM(BE129:BE144))*I35),  2)</f>
        <v>0</v>
      </c>
      <c r="L35" s="43"/>
    </row>
    <row r="36" s="1" customFormat="1" ht="14.4" customHeight="1">
      <c r="B36" s="43"/>
      <c r="E36" s="137" t="s">
        <v>40</v>
      </c>
      <c r="F36" s="155">
        <f>ROUND((SUM(BF102:BF109) + SUM(BF129:BF144)),  2)</f>
        <v>0</v>
      </c>
      <c r="I36" s="156">
        <v>0.14999999999999999</v>
      </c>
      <c r="J36" s="155">
        <f>ROUND(((SUM(BF102:BF109) + SUM(BF129:BF144))*I36),  2)</f>
        <v>0</v>
      </c>
      <c r="L36" s="43"/>
    </row>
    <row r="37" hidden="1" s="1" customFormat="1" ht="14.4" customHeight="1">
      <c r="B37" s="43"/>
      <c r="E37" s="137" t="s">
        <v>41</v>
      </c>
      <c r="F37" s="155">
        <f>ROUND((SUM(BG102:BG109) + SUM(BG129:BG144)),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37" t="s">
        <v>42</v>
      </c>
      <c r="F38" s="155">
        <f>ROUND((SUM(BH102:BH109) + SUM(BH129:BH144)),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37" t="s">
        <v>43</v>
      </c>
      <c r="F39" s="155">
        <f>ROUND((SUM(BI102:BI109) + SUM(BI129:BI144)),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39"/>
      <c r="L40" s="43"/>
    </row>
    <row r="41" s="1" customFormat="1" ht="25.44" customHeight="1">
      <c r="B41" s="43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3">
        <f>SUM(J32:J39)</f>
        <v>0</v>
      </c>
      <c r="K41" s="164"/>
      <c r="L41" s="43"/>
    </row>
    <row r="42" s="1" customFormat="1" ht="14.4" customHeight="1">
      <c r="B42" s="43"/>
      <c r="I42" s="13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5" t="s">
        <v>51</v>
      </c>
      <c r="E65" s="166"/>
      <c r="F65" s="166"/>
      <c r="G65" s="165" t="s">
        <v>52</v>
      </c>
      <c r="H65" s="166"/>
      <c r="I65" s="167"/>
      <c r="J65" s="166"/>
      <c r="K65" s="166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43"/>
    </row>
    <row r="77" s="1" customFormat="1" ht="14.4" customHeight="1"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43"/>
    </row>
    <row r="81" s="1" customFormat="1" ht="6.96" customHeight="1"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9" t="str">
        <f>E7</f>
        <v>Střešní dostavba a stavební úpravy objektu denního stacionáře Jasněnka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109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04770009 - VRN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Uničov</v>
      </c>
      <c r="G89" s="39"/>
      <c r="H89" s="39"/>
      <c r="I89" s="142" t="s">
        <v>22</v>
      </c>
      <c r="J89" s="74" t="str">
        <f>IF(J12="","",J12)</f>
        <v>27. 5. 2021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80" t="s">
        <v>114</v>
      </c>
      <c r="D94" s="181"/>
      <c r="E94" s="181"/>
      <c r="F94" s="181"/>
      <c r="G94" s="181"/>
      <c r="H94" s="181"/>
      <c r="I94" s="182"/>
      <c r="J94" s="183" t="s">
        <v>115</v>
      </c>
      <c r="K94" s="181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4" t="s">
        <v>116</v>
      </c>
      <c r="D96" s="39"/>
      <c r="E96" s="39"/>
      <c r="F96" s="39"/>
      <c r="G96" s="39"/>
      <c r="H96" s="39"/>
      <c r="I96" s="139"/>
      <c r="J96" s="105">
        <f>J129</f>
        <v>0</v>
      </c>
      <c r="K96" s="39"/>
      <c r="L96" s="43"/>
      <c r="AU96" s="17" t="s">
        <v>117</v>
      </c>
    </row>
    <row r="97" s="8" customFormat="1" ht="24.96" customHeight="1">
      <c r="B97" s="185"/>
      <c r="C97" s="186"/>
      <c r="D97" s="187" t="s">
        <v>3830</v>
      </c>
      <c r="E97" s="188"/>
      <c r="F97" s="188"/>
      <c r="G97" s="188"/>
      <c r="H97" s="188"/>
      <c r="I97" s="189"/>
      <c r="J97" s="190">
        <f>J130</f>
        <v>0</v>
      </c>
      <c r="K97" s="186"/>
      <c r="L97" s="191"/>
    </row>
    <row r="98" s="9" customFormat="1" ht="19.92" customHeight="1">
      <c r="B98" s="192"/>
      <c r="C98" s="193"/>
      <c r="D98" s="194" t="s">
        <v>3831</v>
      </c>
      <c r="E98" s="195"/>
      <c r="F98" s="195"/>
      <c r="G98" s="195"/>
      <c r="H98" s="195"/>
      <c r="I98" s="196"/>
      <c r="J98" s="197">
        <f>J131</f>
        <v>0</v>
      </c>
      <c r="K98" s="193"/>
      <c r="L98" s="198"/>
    </row>
    <row r="99" s="9" customFormat="1" ht="19.92" customHeight="1">
      <c r="B99" s="192"/>
      <c r="C99" s="193"/>
      <c r="D99" s="194" t="s">
        <v>3832</v>
      </c>
      <c r="E99" s="195"/>
      <c r="F99" s="195"/>
      <c r="G99" s="195"/>
      <c r="H99" s="195"/>
      <c r="I99" s="196"/>
      <c r="J99" s="197">
        <f>J135</f>
        <v>0</v>
      </c>
      <c r="K99" s="193"/>
      <c r="L99" s="198"/>
    </row>
    <row r="100" s="1" customFormat="1" ht="21.84" customHeight="1">
      <c r="B100" s="38"/>
      <c r="C100" s="39"/>
      <c r="D100" s="39"/>
      <c r="E100" s="39"/>
      <c r="F100" s="39"/>
      <c r="G100" s="39"/>
      <c r="H100" s="39"/>
      <c r="I100" s="139"/>
      <c r="J100" s="39"/>
      <c r="K100" s="39"/>
      <c r="L100" s="43"/>
    </row>
    <row r="101" s="1" customFormat="1" ht="6.96" customHeight="1">
      <c r="B101" s="38"/>
      <c r="C101" s="39"/>
      <c r="D101" s="39"/>
      <c r="E101" s="39"/>
      <c r="F101" s="39"/>
      <c r="G101" s="39"/>
      <c r="H101" s="39"/>
      <c r="I101" s="139"/>
      <c r="J101" s="39"/>
      <c r="K101" s="39"/>
      <c r="L101" s="43"/>
    </row>
    <row r="102" s="1" customFormat="1" ht="29.28" customHeight="1">
      <c r="B102" s="38"/>
      <c r="C102" s="184" t="s">
        <v>144</v>
      </c>
      <c r="D102" s="39"/>
      <c r="E102" s="39"/>
      <c r="F102" s="39"/>
      <c r="G102" s="39"/>
      <c r="H102" s="39"/>
      <c r="I102" s="139"/>
      <c r="J102" s="199">
        <f>ROUND(J103 + J104 + J105 + J106 + J107 + J108,2)</f>
        <v>0</v>
      </c>
      <c r="K102" s="39"/>
      <c r="L102" s="43"/>
      <c r="N102" s="200" t="s">
        <v>38</v>
      </c>
    </row>
    <row r="103" s="1" customFormat="1" ht="18" customHeight="1">
      <c r="B103" s="38"/>
      <c r="C103" s="39"/>
      <c r="D103" s="201" t="s">
        <v>145</v>
      </c>
      <c r="E103" s="202"/>
      <c r="F103" s="202"/>
      <c r="G103" s="39"/>
      <c r="H103" s="39"/>
      <c r="I103" s="139"/>
      <c r="J103" s="203">
        <v>0</v>
      </c>
      <c r="K103" s="39"/>
      <c r="L103" s="204"/>
      <c r="M103" s="139"/>
      <c r="N103" s="205" t="s">
        <v>39</v>
      </c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206" t="s">
        <v>106</v>
      </c>
      <c r="AZ103" s="139"/>
      <c r="BA103" s="139"/>
      <c r="BB103" s="139"/>
      <c r="BC103" s="139"/>
      <c r="BD103" s="139"/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206" t="s">
        <v>81</v>
      </c>
      <c r="BK103" s="139"/>
      <c r="BL103" s="139"/>
      <c r="BM103" s="139"/>
    </row>
    <row r="104" s="1" customFormat="1" ht="18" customHeight="1">
      <c r="B104" s="38"/>
      <c r="C104" s="39"/>
      <c r="D104" s="201" t="s">
        <v>146</v>
      </c>
      <c r="E104" s="202"/>
      <c r="F104" s="202"/>
      <c r="G104" s="39"/>
      <c r="H104" s="39"/>
      <c r="I104" s="139"/>
      <c r="J104" s="203">
        <v>0</v>
      </c>
      <c r="K104" s="39"/>
      <c r="L104" s="204"/>
      <c r="M104" s="139"/>
      <c r="N104" s="205" t="s">
        <v>39</v>
      </c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206" t="s">
        <v>106</v>
      </c>
      <c r="AZ104" s="139"/>
      <c r="BA104" s="139"/>
      <c r="BB104" s="139"/>
      <c r="BC104" s="139"/>
      <c r="BD104" s="139"/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206" t="s">
        <v>81</v>
      </c>
      <c r="BK104" s="139"/>
      <c r="BL104" s="139"/>
      <c r="BM104" s="139"/>
    </row>
    <row r="105" s="1" customFormat="1" ht="18" customHeight="1">
      <c r="B105" s="38"/>
      <c r="C105" s="39"/>
      <c r="D105" s="201" t="s">
        <v>147</v>
      </c>
      <c r="E105" s="202"/>
      <c r="F105" s="202"/>
      <c r="G105" s="39"/>
      <c r="H105" s="39"/>
      <c r="I105" s="139"/>
      <c r="J105" s="203">
        <v>0</v>
      </c>
      <c r="K105" s="39"/>
      <c r="L105" s="204"/>
      <c r="M105" s="139"/>
      <c r="N105" s="205" t="s">
        <v>39</v>
      </c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206" t="s">
        <v>106</v>
      </c>
      <c r="AZ105" s="139"/>
      <c r="BA105" s="139"/>
      <c r="BB105" s="139"/>
      <c r="BC105" s="139"/>
      <c r="BD105" s="139"/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206" t="s">
        <v>81</v>
      </c>
      <c r="BK105" s="139"/>
      <c r="BL105" s="139"/>
      <c r="BM105" s="139"/>
    </row>
    <row r="106" s="1" customFormat="1" ht="18" customHeight="1">
      <c r="B106" s="38"/>
      <c r="C106" s="39"/>
      <c r="D106" s="201" t="s">
        <v>148</v>
      </c>
      <c r="E106" s="202"/>
      <c r="F106" s="202"/>
      <c r="G106" s="39"/>
      <c r="H106" s="39"/>
      <c r="I106" s="139"/>
      <c r="J106" s="203">
        <v>0</v>
      </c>
      <c r="K106" s="39"/>
      <c r="L106" s="204"/>
      <c r="M106" s="139"/>
      <c r="N106" s="205" t="s">
        <v>39</v>
      </c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206" t="s">
        <v>106</v>
      </c>
      <c r="AZ106" s="139"/>
      <c r="BA106" s="139"/>
      <c r="BB106" s="139"/>
      <c r="BC106" s="139"/>
      <c r="BD106" s="139"/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206" t="s">
        <v>81</v>
      </c>
      <c r="BK106" s="139"/>
      <c r="BL106" s="139"/>
      <c r="BM106" s="139"/>
    </row>
    <row r="107" s="1" customFormat="1" ht="18" customHeight="1">
      <c r="B107" s="38"/>
      <c r="C107" s="39"/>
      <c r="D107" s="201" t="s">
        <v>149</v>
      </c>
      <c r="E107" s="202"/>
      <c r="F107" s="202"/>
      <c r="G107" s="39"/>
      <c r="H107" s="39"/>
      <c r="I107" s="139"/>
      <c r="J107" s="203">
        <v>0</v>
      </c>
      <c r="K107" s="39"/>
      <c r="L107" s="204"/>
      <c r="M107" s="139"/>
      <c r="N107" s="205" t="s">
        <v>39</v>
      </c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206" t="s">
        <v>106</v>
      </c>
      <c r="AZ107" s="139"/>
      <c r="BA107" s="139"/>
      <c r="BB107" s="139"/>
      <c r="BC107" s="139"/>
      <c r="BD107" s="139"/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206" t="s">
        <v>81</v>
      </c>
      <c r="BK107" s="139"/>
      <c r="BL107" s="139"/>
      <c r="BM107" s="139"/>
    </row>
    <row r="108" s="1" customFormat="1" ht="18" customHeight="1">
      <c r="B108" s="38"/>
      <c r="C108" s="39"/>
      <c r="D108" s="202" t="s">
        <v>150</v>
      </c>
      <c r="E108" s="39"/>
      <c r="F108" s="39"/>
      <c r="G108" s="39"/>
      <c r="H108" s="39"/>
      <c r="I108" s="139"/>
      <c r="J108" s="203">
        <f>ROUND(J30*T108,2)</f>
        <v>0</v>
      </c>
      <c r="K108" s="39"/>
      <c r="L108" s="204"/>
      <c r="M108" s="139"/>
      <c r="N108" s="205" t="s">
        <v>39</v>
      </c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206" t="s">
        <v>151</v>
      </c>
      <c r="AZ108" s="139"/>
      <c r="BA108" s="139"/>
      <c r="BB108" s="139"/>
      <c r="BC108" s="139"/>
      <c r="BD108" s="139"/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206" t="s">
        <v>81</v>
      </c>
      <c r="BK108" s="139"/>
      <c r="BL108" s="139"/>
      <c r="BM108" s="139"/>
    </row>
    <row r="109" s="1" customFormat="1">
      <c r="B109" s="38"/>
      <c r="C109" s="39"/>
      <c r="D109" s="39"/>
      <c r="E109" s="39"/>
      <c r="F109" s="39"/>
      <c r="G109" s="39"/>
      <c r="H109" s="39"/>
      <c r="I109" s="139"/>
      <c r="J109" s="39"/>
      <c r="K109" s="39"/>
      <c r="L109" s="43"/>
    </row>
    <row r="110" s="1" customFormat="1" ht="29.28" customHeight="1">
      <c r="B110" s="38"/>
      <c r="C110" s="208" t="s">
        <v>152</v>
      </c>
      <c r="D110" s="181"/>
      <c r="E110" s="181"/>
      <c r="F110" s="181"/>
      <c r="G110" s="181"/>
      <c r="H110" s="181"/>
      <c r="I110" s="182"/>
      <c r="J110" s="209">
        <f>ROUND(J96+J102,2)</f>
        <v>0</v>
      </c>
      <c r="K110" s="181"/>
      <c r="L110" s="43"/>
    </row>
    <row r="111" s="1" customFormat="1" ht="6.96" customHeight="1">
      <c r="B111" s="61"/>
      <c r="C111" s="62"/>
      <c r="D111" s="62"/>
      <c r="E111" s="62"/>
      <c r="F111" s="62"/>
      <c r="G111" s="62"/>
      <c r="H111" s="62"/>
      <c r="I111" s="175"/>
      <c r="J111" s="62"/>
      <c r="K111" s="62"/>
      <c r="L111" s="43"/>
    </row>
    <row r="115" s="1" customFormat="1" ht="6.96" customHeight="1">
      <c r="B115" s="63"/>
      <c r="C115" s="64"/>
      <c r="D115" s="64"/>
      <c r="E115" s="64"/>
      <c r="F115" s="64"/>
      <c r="G115" s="64"/>
      <c r="H115" s="64"/>
      <c r="I115" s="178"/>
      <c r="J115" s="64"/>
      <c r="K115" s="64"/>
      <c r="L115" s="43"/>
    </row>
    <row r="116" s="1" customFormat="1" ht="24.96" customHeight="1">
      <c r="B116" s="38"/>
      <c r="C116" s="23" t="s">
        <v>153</v>
      </c>
      <c r="D116" s="39"/>
      <c r="E116" s="39"/>
      <c r="F116" s="39"/>
      <c r="G116" s="39"/>
      <c r="H116" s="39"/>
      <c r="I116" s="139"/>
      <c r="J116" s="39"/>
      <c r="K116" s="39"/>
      <c r="L116" s="43"/>
    </row>
    <row r="117" s="1" customFormat="1" ht="6.96" customHeight="1">
      <c r="B117" s="38"/>
      <c r="C117" s="39"/>
      <c r="D117" s="39"/>
      <c r="E117" s="39"/>
      <c r="F117" s="39"/>
      <c r="G117" s="39"/>
      <c r="H117" s="39"/>
      <c r="I117" s="139"/>
      <c r="J117" s="39"/>
      <c r="K117" s="39"/>
      <c r="L117" s="43"/>
    </row>
    <row r="118" s="1" customFormat="1" ht="12" customHeight="1">
      <c r="B118" s="38"/>
      <c r="C118" s="32" t="s">
        <v>16</v>
      </c>
      <c r="D118" s="39"/>
      <c r="E118" s="39"/>
      <c r="F118" s="39"/>
      <c r="G118" s="39"/>
      <c r="H118" s="39"/>
      <c r="I118" s="139"/>
      <c r="J118" s="39"/>
      <c r="K118" s="39"/>
      <c r="L118" s="43"/>
    </row>
    <row r="119" s="1" customFormat="1" ht="16.5" customHeight="1">
      <c r="B119" s="38"/>
      <c r="C119" s="39"/>
      <c r="D119" s="39"/>
      <c r="E119" s="179" t="str">
        <f>E7</f>
        <v>Střešní dostavba a stavební úpravy objektu denního stacionáře Jasněnka</v>
      </c>
      <c r="F119" s="32"/>
      <c r="G119" s="32"/>
      <c r="H119" s="32"/>
      <c r="I119" s="139"/>
      <c r="J119" s="39"/>
      <c r="K119" s="39"/>
      <c r="L119" s="43"/>
    </row>
    <row r="120" s="1" customFormat="1" ht="12" customHeight="1">
      <c r="B120" s="38"/>
      <c r="C120" s="32" t="s">
        <v>109</v>
      </c>
      <c r="D120" s="39"/>
      <c r="E120" s="39"/>
      <c r="F120" s="39"/>
      <c r="G120" s="39"/>
      <c r="H120" s="39"/>
      <c r="I120" s="139"/>
      <c r="J120" s="39"/>
      <c r="K120" s="39"/>
      <c r="L120" s="43"/>
    </row>
    <row r="121" s="1" customFormat="1" ht="16.5" customHeight="1">
      <c r="B121" s="38"/>
      <c r="C121" s="39"/>
      <c r="D121" s="39"/>
      <c r="E121" s="71" t="str">
        <f>E9</f>
        <v>04770009 - VRN</v>
      </c>
      <c r="F121" s="39"/>
      <c r="G121" s="39"/>
      <c r="H121" s="39"/>
      <c r="I121" s="139"/>
      <c r="J121" s="39"/>
      <c r="K121" s="39"/>
      <c r="L121" s="43"/>
    </row>
    <row r="122" s="1" customFormat="1" ht="6.96" customHeight="1">
      <c r="B122" s="38"/>
      <c r="C122" s="39"/>
      <c r="D122" s="39"/>
      <c r="E122" s="39"/>
      <c r="F122" s="39"/>
      <c r="G122" s="39"/>
      <c r="H122" s="39"/>
      <c r="I122" s="139"/>
      <c r="J122" s="39"/>
      <c r="K122" s="39"/>
      <c r="L122" s="43"/>
    </row>
    <row r="123" s="1" customFormat="1" ht="12" customHeight="1">
      <c r="B123" s="38"/>
      <c r="C123" s="32" t="s">
        <v>20</v>
      </c>
      <c r="D123" s="39"/>
      <c r="E123" s="39"/>
      <c r="F123" s="27" t="str">
        <f>F12</f>
        <v>Uničov</v>
      </c>
      <c r="G123" s="39"/>
      <c r="H123" s="39"/>
      <c r="I123" s="142" t="s">
        <v>22</v>
      </c>
      <c r="J123" s="74" t="str">
        <f>IF(J12="","",J12)</f>
        <v>27. 5. 2021</v>
      </c>
      <c r="K123" s="39"/>
      <c r="L123" s="43"/>
    </row>
    <row r="124" s="1" customFormat="1" ht="6.96" customHeight="1">
      <c r="B124" s="38"/>
      <c r="C124" s="39"/>
      <c r="D124" s="39"/>
      <c r="E124" s="39"/>
      <c r="F124" s="39"/>
      <c r="G124" s="39"/>
      <c r="H124" s="39"/>
      <c r="I124" s="139"/>
      <c r="J124" s="39"/>
      <c r="K124" s="39"/>
      <c r="L124" s="43"/>
    </row>
    <row r="125" s="1" customFormat="1" ht="15.15" customHeight="1">
      <c r="B125" s="38"/>
      <c r="C125" s="32" t="s">
        <v>24</v>
      </c>
      <c r="D125" s="39"/>
      <c r="E125" s="39"/>
      <c r="F125" s="27" t="str">
        <f>E15</f>
        <v xml:space="preserve"> </v>
      </c>
      <c r="G125" s="39"/>
      <c r="H125" s="39"/>
      <c r="I125" s="142" t="s">
        <v>30</v>
      </c>
      <c r="J125" s="36" t="str">
        <f>E21</f>
        <v xml:space="preserve"> </v>
      </c>
      <c r="K125" s="39"/>
      <c r="L125" s="43"/>
    </row>
    <row r="126" s="1" customFormat="1" ht="15.15" customHeight="1">
      <c r="B126" s="38"/>
      <c r="C126" s="32" t="s">
        <v>28</v>
      </c>
      <c r="D126" s="39"/>
      <c r="E126" s="39"/>
      <c r="F126" s="27" t="str">
        <f>IF(E18="","",E18)</f>
        <v>Vyplň údaj</v>
      </c>
      <c r="G126" s="39"/>
      <c r="H126" s="39"/>
      <c r="I126" s="142" t="s">
        <v>32</v>
      </c>
      <c r="J126" s="36" t="str">
        <f>E24</f>
        <v xml:space="preserve"> </v>
      </c>
      <c r="K126" s="39"/>
      <c r="L126" s="43"/>
    </row>
    <row r="127" s="1" customFormat="1" ht="10.32" customHeight="1">
      <c r="B127" s="38"/>
      <c r="C127" s="39"/>
      <c r="D127" s="39"/>
      <c r="E127" s="39"/>
      <c r="F127" s="39"/>
      <c r="G127" s="39"/>
      <c r="H127" s="39"/>
      <c r="I127" s="139"/>
      <c r="J127" s="39"/>
      <c r="K127" s="39"/>
      <c r="L127" s="43"/>
    </row>
    <row r="128" s="10" customFormat="1" ht="29.28" customHeight="1">
      <c r="B128" s="210"/>
      <c r="C128" s="211" t="s">
        <v>154</v>
      </c>
      <c r="D128" s="212" t="s">
        <v>59</v>
      </c>
      <c r="E128" s="212" t="s">
        <v>55</v>
      </c>
      <c r="F128" s="212" t="s">
        <v>56</v>
      </c>
      <c r="G128" s="212" t="s">
        <v>155</v>
      </c>
      <c r="H128" s="212" t="s">
        <v>156</v>
      </c>
      <c r="I128" s="213" t="s">
        <v>157</v>
      </c>
      <c r="J128" s="214" t="s">
        <v>115</v>
      </c>
      <c r="K128" s="215" t="s">
        <v>158</v>
      </c>
      <c r="L128" s="216"/>
      <c r="M128" s="95" t="s">
        <v>1</v>
      </c>
      <c r="N128" s="96" t="s">
        <v>38</v>
      </c>
      <c r="O128" s="96" t="s">
        <v>159</v>
      </c>
      <c r="P128" s="96" t="s">
        <v>160</v>
      </c>
      <c r="Q128" s="96" t="s">
        <v>161</v>
      </c>
      <c r="R128" s="96" t="s">
        <v>162</v>
      </c>
      <c r="S128" s="96" t="s">
        <v>163</v>
      </c>
      <c r="T128" s="97" t="s">
        <v>164</v>
      </c>
    </row>
    <row r="129" s="1" customFormat="1" ht="22.8" customHeight="1">
      <c r="B129" s="38"/>
      <c r="C129" s="102" t="s">
        <v>165</v>
      </c>
      <c r="D129" s="39"/>
      <c r="E129" s="39"/>
      <c r="F129" s="39"/>
      <c r="G129" s="39"/>
      <c r="H129" s="39"/>
      <c r="I129" s="139"/>
      <c r="J129" s="217">
        <f>BK129</f>
        <v>0</v>
      </c>
      <c r="K129" s="39"/>
      <c r="L129" s="43"/>
      <c r="M129" s="98"/>
      <c r="N129" s="99"/>
      <c r="O129" s="99"/>
      <c r="P129" s="218">
        <f>P130</f>
        <v>0</v>
      </c>
      <c r="Q129" s="99"/>
      <c r="R129" s="218">
        <f>R130</f>
        <v>0</v>
      </c>
      <c r="S129" s="99"/>
      <c r="T129" s="219">
        <f>T130</f>
        <v>0</v>
      </c>
      <c r="AT129" s="17" t="s">
        <v>73</v>
      </c>
      <c r="AU129" s="17" t="s">
        <v>117</v>
      </c>
      <c r="BK129" s="220">
        <f>BK130</f>
        <v>0</v>
      </c>
    </row>
    <row r="130" s="11" customFormat="1" ht="25.92" customHeight="1">
      <c r="B130" s="221"/>
      <c r="C130" s="222"/>
      <c r="D130" s="223" t="s">
        <v>73</v>
      </c>
      <c r="E130" s="224" t="s">
        <v>106</v>
      </c>
      <c r="F130" s="224" t="s">
        <v>3833</v>
      </c>
      <c r="G130" s="222"/>
      <c r="H130" s="222"/>
      <c r="I130" s="225"/>
      <c r="J130" s="226">
        <f>BK130</f>
        <v>0</v>
      </c>
      <c r="K130" s="222"/>
      <c r="L130" s="227"/>
      <c r="M130" s="228"/>
      <c r="N130" s="229"/>
      <c r="O130" s="229"/>
      <c r="P130" s="230">
        <f>P131+P135</f>
        <v>0</v>
      </c>
      <c r="Q130" s="229"/>
      <c r="R130" s="230">
        <f>R131+R135</f>
        <v>0</v>
      </c>
      <c r="S130" s="229"/>
      <c r="T130" s="231">
        <f>T131+T135</f>
        <v>0</v>
      </c>
      <c r="AR130" s="232" t="s">
        <v>205</v>
      </c>
      <c r="AT130" s="233" t="s">
        <v>73</v>
      </c>
      <c r="AU130" s="233" t="s">
        <v>74</v>
      </c>
      <c r="AY130" s="232" t="s">
        <v>168</v>
      </c>
      <c r="BK130" s="234">
        <f>BK131+BK135</f>
        <v>0</v>
      </c>
    </row>
    <row r="131" s="11" customFormat="1" ht="22.8" customHeight="1">
      <c r="B131" s="221"/>
      <c r="C131" s="222"/>
      <c r="D131" s="223" t="s">
        <v>73</v>
      </c>
      <c r="E131" s="235" t="s">
        <v>3834</v>
      </c>
      <c r="F131" s="235" t="s">
        <v>3835</v>
      </c>
      <c r="G131" s="222"/>
      <c r="H131" s="222"/>
      <c r="I131" s="225"/>
      <c r="J131" s="236">
        <f>BK131</f>
        <v>0</v>
      </c>
      <c r="K131" s="222"/>
      <c r="L131" s="227"/>
      <c r="M131" s="228"/>
      <c r="N131" s="229"/>
      <c r="O131" s="229"/>
      <c r="P131" s="230">
        <f>SUM(P132:P134)</f>
        <v>0</v>
      </c>
      <c r="Q131" s="229"/>
      <c r="R131" s="230">
        <f>SUM(R132:R134)</f>
        <v>0</v>
      </c>
      <c r="S131" s="229"/>
      <c r="T131" s="231">
        <f>SUM(T132:T134)</f>
        <v>0</v>
      </c>
      <c r="AR131" s="232" t="s">
        <v>205</v>
      </c>
      <c r="AT131" s="233" t="s">
        <v>73</v>
      </c>
      <c r="AU131" s="233" t="s">
        <v>81</v>
      </c>
      <c r="AY131" s="232" t="s">
        <v>168</v>
      </c>
      <c r="BK131" s="234">
        <f>SUM(BK132:BK134)</f>
        <v>0</v>
      </c>
    </row>
    <row r="132" s="1" customFormat="1" ht="16.5" customHeight="1">
      <c r="B132" s="38"/>
      <c r="C132" s="237" t="s">
        <v>81</v>
      </c>
      <c r="D132" s="237" t="s">
        <v>170</v>
      </c>
      <c r="E132" s="238" t="s">
        <v>3836</v>
      </c>
      <c r="F132" s="239" t="s">
        <v>3837</v>
      </c>
      <c r="G132" s="240" t="s">
        <v>3838</v>
      </c>
      <c r="H132" s="241">
        <v>1</v>
      </c>
      <c r="I132" s="242"/>
      <c r="J132" s="243">
        <f>ROUND(I132*H132,2)</f>
        <v>0</v>
      </c>
      <c r="K132" s="239" t="s">
        <v>174</v>
      </c>
      <c r="L132" s="43"/>
      <c r="M132" s="244" t="s">
        <v>1</v>
      </c>
      <c r="N132" s="245" t="s">
        <v>39</v>
      </c>
      <c r="O132" s="86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AR132" s="248" t="s">
        <v>3839</v>
      </c>
      <c r="AT132" s="248" t="s">
        <v>170</v>
      </c>
      <c r="AU132" s="248" t="s">
        <v>83</v>
      </c>
      <c r="AY132" s="17" t="s">
        <v>168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81</v>
      </c>
      <c r="BK132" s="249">
        <f>ROUND(I132*H132,2)</f>
        <v>0</v>
      </c>
      <c r="BL132" s="17" t="s">
        <v>3839</v>
      </c>
      <c r="BM132" s="248" t="s">
        <v>3840</v>
      </c>
    </row>
    <row r="133" s="1" customFormat="1" ht="36" customHeight="1">
      <c r="B133" s="38"/>
      <c r="C133" s="237" t="s">
        <v>83</v>
      </c>
      <c r="D133" s="237" t="s">
        <v>170</v>
      </c>
      <c r="E133" s="238" t="s">
        <v>3841</v>
      </c>
      <c r="F133" s="239" t="s">
        <v>3842</v>
      </c>
      <c r="G133" s="240" t="s">
        <v>2767</v>
      </c>
      <c r="H133" s="241">
        <v>1</v>
      </c>
      <c r="I133" s="242"/>
      <c r="J133" s="243">
        <f>ROUND(I133*H133,2)</f>
        <v>0</v>
      </c>
      <c r="K133" s="239" t="s">
        <v>1</v>
      </c>
      <c r="L133" s="43"/>
      <c r="M133" s="244" t="s">
        <v>1</v>
      </c>
      <c r="N133" s="245" t="s">
        <v>39</v>
      </c>
      <c r="O133" s="86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AR133" s="248" t="s">
        <v>3839</v>
      </c>
      <c r="AT133" s="248" t="s">
        <v>170</v>
      </c>
      <c r="AU133" s="248" t="s">
        <v>83</v>
      </c>
      <c r="AY133" s="17" t="s">
        <v>168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81</v>
      </c>
      <c r="BK133" s="249">
        <f>ROUND(I133*H133,2)</f>
        <v>0</v>
      </c>
      <c r="BL133" s="17" t="s">
        <v>3839</v>
      </c>
      <c r="BM133" s="248" t="s">
        <v>3843</v>
      </c>
    </row>
    <row r="134" s="1" customFormat="1" ht="16.5" customHeight="1">
      <c r="B134" s="38"/>
      <c r="C134" s="237" t="s">
        <v>190</v>
      </c>
      <c r="D134" s="237" t="s">
        <v>170</v>
      </c>
      <c r="E134" s="238" t="s">
        <v>3844</v>
      </c>
      <c r="F134" s="239" t="s">
        <v>3845</v>
      </c>
      <c r="G134" s="240" t="s">
        <v>2767</v>
      </c>
      <c r="H134" s="241">
        <v>1</v>
      </c>
      <c r="I134" s="242"/>
      <c r="J134" s="243">
        <f>ROUND(I134*H134,2)</f>
        <v>0</v>
      </c>
      <c r="K134" s="239" t="s">
        <v>1482</v>
      </c>
      <c r="L134" s="43"/>
      <c r="M134" s="244" t="s">
        <v>1</v>
      </c>
      <c r="N134" s="245" t="s">
        <v>39</v>
      </c>
      <c r="O134" s="86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48" t="s">
        <v>3839</v>
      </c>
      <c r="AT134" s="248" t="s">
        <v>170</v>
      </c>
      <c r="AU134" s="248" t="s">
        <v>83</v>
      </c>
      <c r="AY134" s="17" t="s">
        <v>168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81</v>
      </c>
      <c r="BK134" s="249">
        <f>ROUND(I134*H134,2)</f>
        <v>0</v>
      </c>
      <c r="BL134" s="17" t="s">
        <v>3839</v>
      </c>
      <c r="BM134" s="248" t="s">
        <v>3846</v>
      </c>
    </row>
    <row r="135" s="11" customFormat="1" ht="22.8" customHeight="1">
      <c r="B135" s="221"/>
      <c r="C135" s="222"/>
      <c r="D135" s="223" t="s">
        <v>73</v>
      </c>
      <c r="E135" s="235" t="s">
        <v>3847</v>
      </c>
      <c r="F135" s="235" t="s">
        <v>145</v>
      </c>
      <c r="G135" s="222"/>
      <c r="H135" s="222"/>
      <c r="I135" s="225"/>
      <c r="J135" s="236">
        <f>BK135</f>
        <v>0</v>
      </c>
      <c r="K135" s="222"/>
      <c r="L135" s="227"/>
      <c r="M135" s="228"/>
      <c r="N135" s="229"/>
      <c r="O135" s="229"/>
      <c r="P135" s="230">
        <f>SUM(P136:P144)</f>
        <v>0</v>
      </c>
      <c r="Q135" s="229"/>
      <c r="R135" s="230">
        <f>SUM(R136:R144)</f>
        <v>0</v>
      </c>
      <c r="S135" s="229"/>
      <c r="T135" s="231">
        <f>SUM(T136:T144)</f>
        <v>0</v>
      </c>
      <c r="AR135" s="232" t="s">
        <v>205</v>
      </c>
      <c r="AT135" s="233" t="s">
        <v>73</v>
      </c>
      <c r="AU135" s="233" t="s">
        <v>81</v>
      </c>
      <c r="AY135" s="232" t="s">
        <v>168</v>
      </c>
      <c r="BK135" s="234">
        <f>SUM(BK136:BK144)</f>
        <v>0</v>
      </c>
    </row>
    <row r="136" s="1" customFormat="1" ht="24" customHeight="1">
      <c r="B136" s="38"/>
      <c r="C136" s="237" t="s">
        <v>175</v>
      </c>
      <c r="D136" s="237" t="s">
        <v>170</v>
      </c>
      <c r="E136" s="238" t="s">
        <v>3848</v>
      </c>
      <c r="F136" s="239" t="s">
        <v>3849</v>
      </c>
      <c r="G136" s="240" t="s">
        <v>2767</v>
      </c>
      <c r="H136" s="241">
        <v>1</v>
      </c>
      <c r="I136" s="242"/>
      <c r="J136" s="243">
        <f>ROUND(I136*H136,2)</f>
        <v>0</v>
      </c>
      <c r="K136" s="239" t="s">
        <v>1</v>
      </c>
      <c r="L136" s="43"/>
      <c r="M136" s="244" t="s">
        <v>1</v>
      </c>
      <c r="N136" s="245" t="s">
        <v>39</v>
      </c>
      <c r="O136" s="86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AR136" s="248" t="s">
        <v>3839</v>
      </c>
      <c r="AT136" s="248" t="s">
        <v>170</v>
      </c>
      <c r="AU136" s="248" t="s">
        <v>83</v>
      </c>
      <c r="AY136" s="17" t="s">
        <v>168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81</v>
      </c>
      <c r="BK136" s="249">
        <f>ROUND(I136*H136,2)</f>
        <v>0</v>
      </c>
      <c r="BL136" s="17" t="s">
        <v>3839</v>
      </c>
      <c r="BM136" s="248" t="s">
        <v>3850</v>
      </c>
    </row>
    <row r="137" s="1" customFormat="1" ht="16.5" customHeight="1">
      <c r="B137" s="38"/>
      <c r="C137" s="237" t="s">
        <v>205</v>
      </c>
      <c r="D137" s="237" t="s">
        <v>170</v>
      </c>
      <c r="E137" s="238" t="s">
        <v>3851</v>
      </c>
      <c r="F137" s="239" t="s">
        <v>3852</v>
      </c>
      <c r="G137" s="240" t="s">
        <v>2767</v>
      </c>
      <c r="H137" s="241">
        <v>1</v>
      </c>
      <c r="I137" s="242"/>
      <c r="J137" s="243">
        <f>ROUND(I137*H137,2)</f>
        <v>0</v>
      </c>
      <c r="K137" s="239" t="s">
        <v>1482</v>
      </c>
      <c r="L137" s="43"/>
      <c r="M137" s="244" t="s">
        <v>1</v>
      </c>
      <c r="N137" s="245" t="s">
        <v>39</v>
      </c>
      <c r="O137" s="86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AR137" s="248" t="s">
        <v>3839</v>
      </c>
      <c r="AT137" s="248" t="s">
        <v>170</v>
      </c>
      <c r="AU137" s="248" t="s">
        <v>83</v>
      </c>
      <c r="AY137" s="17" t="s">
        <v>168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81</v>
      </c>
      <c r="BK137" s="249">
        <f>ROUND(I137*H137,2)</f>
        <v>0</v>
      </c>
      <c r="BL137" s="17" t="s">
        <v>3839</v>
      </c>
      <c r="BM137" s="248" t="s">
        <v>3853</v>
      </c>
    </row>
    <row r="138" s="1" customFormat="1" ht="16.5" customHeight="1">
      <c r="B138" s="38"/>
      <c r="C138" s="237" t="s">
        <v>209</v>
      </c>
      <c r="D138" s="237" t="s">
        <v>170</v>
      </c>
      <c r="E138" s="238" t="s">
        <v>3854</v>
      </c>
      <c r="F138" s="239" t="s">
        <v>3855</v>
      </c>
      <c r="G138" s="240" t="s">
        <v>2767</v>
      </c>
      <c r="H138" s="241">
        <v>1</v>
      </c>
      <c r="I138" s="242"/>
      <c r="J138" s="243">
        <f>ROUND(I138*H138,2)</f>
        <v>0</v>
      </c>
      <c r="K138" s="239" t="s">
        <v>1482</v>
      </c>
      <c r="L138" s="43"/>
      <c r="M138" s="244" t="s">
        <v>1</v>
      </c>
      <c r="N138" s="245" t="s">
        <v>39</v>
      </c>
      <c r="O138" s="86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AR138" s="248" t="s">
        <v>3839</v>
      </c>
      <c r="AT138" s="248" t="s">
        <v>170</v>
      </c>
      <c r="AU138" s="248" t="s">
        <v>83</v>
      </c>
      <c r="AY138" s="17" t="s">
        <v>168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81</v>
      </c>
      <c r="BK138" s="249">
        <f>ROUND(I138*H138,2)</f>
        <v>0</v>
      </c>
      <c r="BL138" s="17" t="s">
        <v>3839</v>
      </c>
      <c r="BM138" s="248" t="s">
        <v>3856</v>
      </c>
    </row>
    <row r="139" s="1" customFormat="1" ht="16.5" customHeight="1">
      <c r="B139" s="38"/>
      <c r="C139" s="237" t="s">
        <v>213</v>
      </c>
      <c r="D139" s="237" t="s">
        <v>170</v>
      </c>
      <c r="E139" s="238" t="s">
        <v>3857</v>
      </c>
      <c r="F139" s="239" t="s">
        <v>3858</v>
      </c>
      <c r="G139" s="240" t="s">
        <v>2767</v>
      </c>
      <c r="H139" s="241">
        <v>1</v>
      </c>
      <c r="I139" s="242"/>
      <c r="J139" s="243">
        <f>ROUND(I139*H139,2)</f>
        <v>0</v>
      </c>
      <c r="K139" s="239" t="s">
        <v>1</v>
      </c>
      <c r="L139" s="43"/>
      <c r="M139" s="244" t="s">
        <v>1</v>
      </c>
      <c r="N139" s="245" t="s">
        <v>39</v>
      </c>
      <c r="O139" s="86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AR139" s="248" t="s">
        <v>3839</v>
      </c>
      <c r="AT139" s="248" t="s">
        <v>170</v>
      </c>
      <c r="AU139" s="248" t="s">
        <v>83</v>
      </c>
      <c r="AY139" s="17" t="s">
        <v>168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81</v>
      </c>
      <c r="BK139" s="249">
        <f>ROUND(I139*H139,2)</f>
        <v>0</v>
      </c>
      <c r="BL139" s="17" t="s">
        <v>3839</v>
      </c>
      <c r="BM139" s="248" t="s">
        <v>3859</v>
      </c>
    </row>
    <row r="140" s="1" customFormat="1" ht="16.5" customHeight="1">
      <c r="B140" s="38"/>
      <c r="C140" s="237" t="s">
        <v>217</v>
      </c>
      <c r="D140" s="237" t="s">
        <v>170</v>
      </c>
      <c r="E140" s="238" t="s">
        <v>3860</v>
      </c>
      <c r="F140" s="239" t="s">
        <v>3861</v>
      </c>
      <c r="G140" s="240" t="s">
        <v>2767</v>
      </c>
      <c r="H140" s="241">
        <v>1</v>
      </c>
      <c r="I140" s="242"/>
      <c r="J140" s="243">
        <f>ROUND(I140*H140,2)</f>
        <v>0</v>
      </c>
      <c r="K140" s="239" t="s">
        <v>1482</v>
      </c>
      <c r="L140" s="43"/>
      <c r="M140" s="244" t="s">
        <v>1</v>
      </c>
      <c r="N140" s="245" t="s">
        <v>39</v>
      </c>
      <c r="O140" s="86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AR140" s="248" t="s">
        <v>3839</v>
      </c>
      <c r="AT140" s="248" t="s">
        <v>170</v>
      </c>
      <c r="AU140" s="248" t="s">
        <v>83</v>
      </c>
      <c r="AY140" s="17" t="s">
        <v>168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81</v>
      </c>
      <c r="BK140" s="249">
        <f>ROUND(I140*H140,2)</f>
        <v>0</v>
      </c>
      <c r="BL140" s="17" t="s">
        <v>3839</v>
      </c>
      <c r="BM140" s="248" t="s">
        <v>3862</v>
      </c>
    </row>
    <row r="141" s="1" customFormat="1" ht="16.5" customHeight="1">
      <c r="B141" s="38"/>
      <c r="C141" s="237" t="s">
        <v>223</v>
      </c>
      <c r="D141" s="237" t="s">
        <v>170</v>
      </c>
      <c r="E141" s="238" t="s">
        <v>3863</v>
      </c>
      <c r="F141" s="239" t="s">
        <v>3864</v>
      </c>
      <c r="G141" s="240" t="s">
        <v>2767</v>
      </c>
      <c r="H141" s="241">
        <v>1</v>
      </c>
      <c r="I141" s="242"/>
      <c r="J141" s="243">
        <f>ROUND(I141*H141,2)</f>
        <v>0</v>
      </c>
      <c r="K141" s="239" t="s">
        <v>1482</v>
      </c>
      <c r="L141" s="43"/>
      <c r="M141" s="244" t="s">
        <v>1</v>
      </c>
      <c r="N141" s="245" t="s">
        <v>39</v>
      </c>
      <c r="O141" s="86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AR141" s="248" t="s">
        <v>3839</v>
      </c>
      <c r="AT141" s="248" t="s">
        <v>170</v>
      </c>
      <c r="AU141" s="248" t="s">
        <v>83</v>
      </c>
      <c r="AY141" s="17" t="s">
        <v>168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81</v>
      </c>
      <c r="BK141" s="249">
        <f>ROUND(I141*H141,2)</f>
        <v>0</v>
      </c>
      <c r="BL141" s="17" t="s">
        <v>3839</v>
      </c>
      <c r="BM141" s="248" t="s">
        <v>3865</v>
      </c>
    </row>
    <row r="142" s="1" customFormat="1" ht="16.5" customHeight="1">
      <c r="B142" s="38"/>
      <c r="C142" s="237" t="s">
        <v>235</v>
      </c>
      <c r="D142" s="237" t="s">
        <v>170</v>
      </c>
      <c r="E142" s="238" t="s">
        <v>3866</v>
      </c>
      <c r="F142" s="239" t="s">
        <v>3867</v>
      </c>
      <c r="G142" s="240" t="s">
        <v>2767</v>
      </c>
      <c r="H142" s="241">
        <v>1</v>
      </c>
      <c r="I142" s="242"/>
      <c r="J142" s="243">
        <f>ROUND(I142*H142,2)</f>
        <v>0</v>
      </c>
      <c r="K142" s="239" t="s">
        <v>1482</v>
      </c>
      <c r="L142" s="43"/>
      <c r="M142" s="244" t="s">
        <v>1</v>
      </c>
      <c r="N142" s="245" t="s">
        <v>39</v>
      </c>
      <c r="O142" s="86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AR142" s="248" t="s">
        <v>3839</v>
      </c>
      <c r="AT142" s="248" t="s">
        <v>170</v>
      </c>
      <c r="AU142" s="248" t="s">
        <v>83</v>
      </c>
      <c r="AY142" s="17" t="s">
        <v>168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81</v>
      </c>
      <c r="BK142" s="249">
        <f>ROUND(I142*H142,2)</f>
        <v>0</v>
      </c>
      <c r="BL142" s="17" t="s">
        <v>3839</v>
      </c>
      <c r="BM142" s="248" t="s">
        <v>3868</v>
      </c>
    </row>
    <row r="143" s="1" customFormat="1" ht="16.5" customHeight="1">
      <c r="B143" s="38"/>
      <c r="C143" s="237" t="s">
        <v>245</v>
      </c>
      <c r="D143" s="237" t="s">
        <v>170</v>
      </c>
      <c r="E143" s="238" t="s">
        <v>3869</v>
      </c>
      <c r="F143" s="239" t="s">
        <v>3870</v>
      </c>
      <c r="G143" s="240" t="s">
        <v>2767</v>
      </c>
      <c r="H143" s="241">
        <v>1</v>
      </c>
      <c r="I143" s="242"/>
      <c r="J143" s="243">
        <f>ROUND(I143*H143,2)</f>
        <v>0</v>
      </c>
      <c r="K143" s="239" t="s">
        <v>1482</v>
      </c>
      <c r="L143" s="43"/>
      <c r="M143" s="244" t="s">
        <v>1</v>
      </c>
      <c r="N143" s="245" t="s">
        <v>39</v>
      </c>
      <c r="O143" s="86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AR143" s="248" t="s">
        <v>3839</v>
      </c>
      <c r="AT143" s="248" t="s">
        <v>170</v>
      </c>
      <c r="AU143" s="248" t="s">
        <v>83</v>
      </c>
      <c r="AY143" s="17" t="s">
        <v>168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81</v>
      </c>
      <c r="BK143" s="249">
        <f>ROUND(I143*H143,2)</f>
        <v>0</v>
      </c>
      <c r="BL143" s="17" t="s">
        <v>3839</v>
      </c>
      <c r="BM143" s="248" t="s">
        <v>3871</v>
      </c>
    </row>
    <row r="144" s="1" customFormat="1" ht="16.5" customHeight="1">
      <c r="B144" s="38"/>
      <c r="C144" s="237" t="s">
        <v>258</v>
      </c>
      <c r="D144" s="237" t="s">
        <v>170</v>
      </c>
      <c r="E144" s="238" t="s">
        <v>3872</v>
      </c>
      <c r="F144" s="239" t="s">
        <v>3873</v>
      </c>
      <c r="G144" s="240" t="s">
        <v>2767</v>
      </c>
      <c r="H144" s="241">
        <v>1</v>
      </c>
      <c r="I144" s="242"/>
      <c r="J144" s="243">
        <f>ROUND(I144*H144,2)</f>
        <v>0</v>
      </c>
      <c r="K144" s="239" t="s">
        <v>1482</v>
      </c>
      <c r="L144" s="43"/>
      <c r="M144" s="304" t="s">
        <v>1</v>
      </c>
      <c r="N144" s="305" t="s">
        <v>39</v>
      </c>
      <c r="O144" s="306"/>
      <c r="P144" s="307">
        <f>O144*H144</f>
        <v>0</v>
      </c>
      <c r="Q144" s="307">
        <v>0</v>
      </c>
      <c r="R144" s="307">
        <f>Q144*H144</f>
        <v>0</v>
      </c>
      <c r="S144" s="307">
        <v>0</v>
      </c>
      <c r="T144" s="308">
        <f>S144*H144</f>
        <v>0</v>
      </c>
      <c r="AR144" s="248" t="s">
        <v>3839</v>
      </c>
      <c r="AT144" s="248" t="s">
        <v>170</v>
      </c>
      <c r="AU144" s="248" t="s">
        <v>83</v>
      </c>
      <c r="AY144" s="17" t="s">
        <v>168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81</v>
      </c>
      <c r="BK144" s="249">
        <f>ROUND(I144*H144,2)</f>
        <v>0</v>
      </c>
      <c r="BL144" s="17" t="s">
        <v>3839</v>
      </c>
      <c r="BM144" s="248" t="s">
        <v>3874</v>
      </c>
    </row>
    <row r="145" s="1" customFormat="1" ht="6.96" customHeight="1">
      <c r="B145" s="61"/>
      <c r="C145" s="62"/>
      <c r="D145" s="62"/>
      <c r="E145" s="62"/>
      <c r="F145" s="62"/>
      <c r="G145" s="62"/>
      <c r="H145" s="62"/>
      <c r="I145" s="175"/>
      <c r="J145" s="62"/>
      <c r="K145" s="62"/>
      <c r="L145" s="43"/>
    </row>
  </sheetData>
  <sheetProtection sheet="1" autoFilter="0" formatColumns="0" formatRows="0" objects="1" scenarios="1" spinCount="100000" saltValue="v1+8PkzbtuQeG/QrpoNTBXoEkAijgaIVxWToGCAKaF1atWIVDMEslnkkrYXd6Lczqdc686dUiVAgD/4xV2lqOw==" hashValue="7gHasS4fUue8QnCV2ntH5H1E5Pifsw1UWm815kU+1O/gvclqowDEU6KNKoEeGD0DHhv7t5iydINNcUWAlTIl+g==" algorithmName="SHA-512" password="CC35"/>
  <autoFilter ref="C128:K144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82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ht="24.96" customHeight="1">
      <c r="B4" s="20"/>
      <c r="D4" s="135" t="s">
        <v>108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Střešní dostavba a stavební úpravy objektu denního stacionáře Jasněnka</v>
      </c>
      <c r="F7" s="137"/>
      <c r="G7" s="137"/>
      <c r="H7" s="137"/>
      <c r="L7" s="20"/>
    </row>
    <row r="8" s="1" customFormat="1" ht="12" customHeight="1">
      <c r="B8" s="43"/>
      <c r="D8" s="137" t="s">
        <v>109</v>
      </c>
      <c r="I8" s="139"/>
      <c r="L8" s="43"/>
    </row>
    <row r="9" s="1" customFormat="1" ht="36.96" customHeight="1">
      <c r="B9" s="43"/>
      <c r="E9" s="140" t="s">
        <v>110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27. 5. 2021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tr">
        <f>IF('Rekapitulace stavby'!AN10="","",'Rekapitulace stavby'!AN10)</f>
        <v/>
      </c>
      <c r="L14" s="43"/>
    </row>
    <row r="15" s="1" customFormat="1" ht="18" customHeight="1">
      <c r="B15" s="43"/>
      <c r="E15" s="141" t="str">
        <f>IF('Rekapitulace stavby'!E11="","",'Rekapitulace stavby'!E11)</f>
        <v xml:space="preserve"> </v>
      </c>
      <c r="I15" s="142" t="s">
        <v>27</v>
      </c>
      <c r="J15" s="141" t="str">
        <f>IF('Rekapitulace stavby'!AN11="","",'Rekapitulace stavby'!AN11)</f>
        <v/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32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33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14.4" customHeight="1">
      <c r="B30" s="43"/>
      <c r="D30" s="141" t="s">
        <v>111</v>
      </c>
      <c r="I30" s="139"/>
      <c r="J30" s="148">
        <f>J96</f>
        <v>0</v>
      </c>
      <c r="L30" s="43"/>
    </row>
    <row r="31" s="1" customFormat="1" ht="14.4" customHeight="1">
      <c r="B31" s="43"/>
      <c r="D31" s="149" t="s">
        <v>112</v>
      </c>
      <c r="I31" s="139"/>
      <c r="J31" s="148">
        <f>J125</f>
        <v>0</v>
      </c>
      <c r="L31" s="43"/>
    </row>
    <row r="32" s="1" customFormat="1" ht="25.44" customHeight="1">
      <c r="B32" s="43"/>
      <c r="D32" s="150" t="s">
        <v>34</v>
      </c>
      <c r="I32" s="139"/>
      <c r="J32" s="151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7"/>
      <c r="J33" s="78"/>
      <c r="K33" s="78"/>
      <c r="L33" s="43"/>
    </row>
    <row r="34" s="1" customFormat="1" ht="14.4" customHeight="1">
      <c r="B34" s="43"/>
      <c r="F34" s="152" t="s">
        <v>36</v>
      </c>
      <c r="I34" s="153" t="s">
        <v>35</v>
      </c>
      <c r="J34" s="152" t="s">
        <v>37</v>
      </c>
      <c r="L34" s="43"/>
    </row>
    <row r="35" s="1" customFormat="1" ht="14.4" customHeight="1">
      <c r="B35" s="43"/>
      <c r="D35" s="154" t="s">
        <v>38</v>
      </c>
      <c r="E35" s="137" t="s">
        <v>39</v>
      </c>
      <c r="F35" s="155">
        <f>ROUND((SUM(BE125:BE132) + SUM(BE152:BE2687)),  2)</f>
        <v>0</v>
      </c>
      <c r="I35" s="156">
        <v>0.20999999999999999</v>
      </c>
      <c r="J35" s="155">
        <f>ROUND(((SUM(BE125:BE132) + SUM(BE152:BE2687))*I35),  2)</f>
        <v>0</v>
      </c>
      <c r="L35" s="43"/>
    </row>
    <row r="36" s="1" customFormat="1" ht="14.4" customHeight="1">
      <c r="B36" s="43"/>
      <c r="E36" s="137" t="s">
        <v>40</v>
      </c>
      <c r="F36" s="155">
        <f>ROUND((SUM(BF125:BF132) + SUM(BF152:BF2687)),  2)</f>
        <v>0</v>
      </c>
      <c r="I36" s="156">
        <v>0.14999999999999999</v>
      </c>
      <c r="J36" s="155">
        <f>ROUND(((SUM(BF125:BF132) + SUM(BF152:BF2687))*I36),  2)</f>
        <v>0</v>
      </c>
      <c r="L36" s="43"/>
    </row>
    <row r="37" hidden="1" s="1" customFormat="1" ht="14.4" customHeight="1">
      <c r="B37" s="43"/>
      <c r="E37" s="137" t="s">
        <v>41</v>
      </c>
      <c r="F37" s="155">
        <f>ROUND((SUM(BG125:BG132) + SUM(BG152:BG2687)),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37" t="s">
        <v>42</v>
      </c>
      <c r="F38" s="155">
        <f>ROUND((SUM(BH125:BH132) + SUM(BH152:BH2687)),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37" t="s">
        <v>43</v>
      </c>
      <c r="F39" s="155">
        <f>ROUND((SUM(BI125:BI132) + SUM(BI152:BI2687)),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39"/>
      <c r="L40" s="43"/>
    </row>
    <row r="41" s="1" customFormat="1" ht="25.44" customHeight="1">
      <c r="B41" s="43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3">
        <f>SUM(J32:J39)</f>
        <v>0</v>
      </c>
      <c r="K41" s="164"/>
      <c r="L41" s="43"/>
    </row>
    <row r="42" s="1" customFormat="1" ht="14.4" customHeight="1">
      <c r="B42" s="43"/>
      <c r="I42" s="13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5" t="s">
        <v>51</v>
      </c>
      <c r="E65" s="166"/>
      <c r="F65" s="166"/>
      <c r="G65" s="165" t="s">
        <v>52</v>
      </c>
      <c r="H65" s="166"/>
      <c r="I65" s="167"/>
      <c r="J65" s="166"/>
      <c r="K65" s="166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43"/>
    </row>
    <row r="77" s="1" customFormat="1" ht="14.4" customHeight="1"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43"/>
    </row>
    <row r="81" s="1" customFormat="1" ht="6.96" customHeight="1"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9" t="str">
        <f>E7</f>
        <v>Střešní dostavba a stavební úpravy objektu denního stacionáře Jasněnka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109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04770001 - Střešní dostavba a stavební úpravy objektu denního stacionáře Jasněnka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Uničov</v>
      </c>
      <c r="G89" s="39"/>
      <c r="H89" s="39"/>
      <c r="I89" s="142" t="s">
        <v>22</v>
      </c>
      <c r="J89" s="74" t="str">
        <f>IF(J12="","",J12)</f>
        <v>27. 5. 2021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80" t="s">
        <v>114</v>
      </c>
      <c r="D94" s="181"/>
      <c r="E94" s="181"/>
      <c r="F94" s="181"/>
      <c r="G94" s="181"/>
      <c r="H94" s="181"/>
      <c r="I94" s="182"/>
      <c r="J94" s="183" t="s">
        <v>115</v>
      </c>
      <c r="K94" s="181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4" t="s">
        <v>116</v>
      </c>
      <c r="D96" s="39"/>
      <c r="E96" s="39"/>
      <c r="F96" s="39"/>
      <c r="G96" s="39"/>
      <c r="H96" s="39"/>
      <c r="I96" s="139"/>
      <c r="J96" s="105">
        <f>J152</f>
        <v>0</v>
      </c>
      <c r="K96" s="39"/>
      <c r="L96" s="43"/>
      <c r="AU96" s="17" t="s">
        <v>117</v>
      </c>
    </row>
    <row r="97" s="8" customFormat="1" ht="24.96" customHeight="1">
      <c r="B97" s="185"/>
      <c r="C97" s="186"/>
      <c r="D97" s="187" t="s">
        <v>118</v>
      </c>
      <c r="E97" s="188"/>
      <c r="F97" s="188"/>
      <c r="G97" s="188"/>
      <c r="H97" s="188"/>
      <c r="I97" s="189"/>
      <c r="J97" s="190">
        <f>J153</f>
        <v>0</v>
      </c>
      <c r="K97" s="186"/>
      <c r="L97" s="191"/>
    </row>
    <row r="98" s="9" customFormat="1" ht="19.92" customHeight="1">
      <c r="B98" s="192"/>
      <c r="C98" s="193"/>
      <c r="D98" s="194" t="s">
        <v>119</v>
      </c>
      <c r="E98" s="195"/>
      <c r="F98" s="195"/>
      <c r="G98" s="195"/>
      <c r="H98" s="195"/>
      <c r="I98" s="196"/>
      <c r="J98" s="197">
        <f>J154</f>
        <v>0</v>
      </c>
      <c r="K98" s="193"/>
      <c r="L98" s="198"/>
    </row>
    <row r="99" s="9" customFormat="1" ht="19.92" customHeight="1">
      <c r="B99" s="192"/>
      <c r="C99" s="193"/>
      <c r="D99" s="194" t="s">
        <v>120</v>
      </c>
      <c r="E99" s="195"/>
      <c r="F99" s="195"/>
      <c r="G99" s="195"/>
      <c r="H99" s="195"/>
      <c r="I99" s="196"/>
      <c r="J99" s="197">
        <f>J193</f>
        <v>0</v>
      </c>
      <c r="K99" s="193"/>
      <c r="L99" s="198"/>
    </row>
    <row r="100" s="9" customFormat="1" ht="19.92" customHeight="1">
      <c r="B100" s="192"/>
      <c r="C100" s="193"/>
      <c r="D100" s="194" t="s">
        <v>121</v>
      </c>
      <c r="E100" s="195"/>
      <c r="F100" s="195"/>
      <c r="G100" s="195"/>
      <c r="H100" s="195"/>
      <c r="I100" s="196"/>
      <c r="J100" s="197">
        <f>J216</f>
        <v>0</v>
      </c>
      <c r="K100" s="193"/>
      <c r="L100" s="198"/>
    </row>
    <row r="101" s="9" customFormat="1" ht="19.92" customHeight="1">
      <c r="B101" s="192"/>
      <c r="C101" s="193"/>
      <c r="D101" s="194" t="s">
        <v>122</v>
      </c>
      <c r="E101" s="195"/>
      <c r="F101" s="195"/>
      <c r="G101" s="195"/>
      <c r="H101" s="195"/>
      <c r="I101" s="196"/>
      <c r="J101" s="197">
        <f>J280</f>
        <v>0</v>
      </c>
      <c r="K101" s="193"/>
      <c r="L101" s="198"/>
    </row>
    <row r="102" s="9" customFormat="1" ht="19.92" customHeight="1">
      <c r="B102" s="192"/>
      <c r="C102" s="193"/>
      <c r="D102" s="194" t="s">
        <v>123</v>
      </c>
      <c r="E102" s="195"/>
      <c r="F102" s="195"/>
      <c r="G102" s="195"/>
      <c r="H102" s="195"/>
      <c r="I102" s="196"/>
      <c r="J102" s="197">
        <f>J411</f>
        <v>0</v>
      </c>
      <c r="K102" s="193"/>
      <c r="L102" s="198"/>
    </row>
    <row r="103" s="9" customFormat="1" ht="19.92" customHeight="1">
      <c r="B103" s="192"/>
      <c r="C103" s="193"/>
      <c r="D103" s="194" t="s">
        <v>124</v>
      </c>
      <c r="E103" s="195"/>
      <c r="F103" s="195"/>
      <c r="G103" s="195"/>
      <c r="H103" s="195"/>
      <c r="I103" s="196"/>
      <c r="J103" s="197">
        <f>J1078</f>
        <v>0</v>
      </c>
      <c r="K103" s="193"/>
      <c r="L103" s="198"/>
    </row>
    <row r="104" s="9" customFormat="1" ht="19.92" customHeight="1">
      <c r="B104" s="192"/>
      <c r="C104" s="193"/>
      <c r="D104" s="194" t="s">
        <v>125</v>
      </c>
      <c r="E104" s="195"/>
      <c r="F104" s="195"/>
      <c r="G104" s="195"/>
      <c r="H104" s="195"/>
      <c r="I104" s="196"/>
      <c r="J104" s="197">
        <f>J1371</f>
        <v>0</v>
      </c>
      <c r="K104" s="193"/>
      <c r="L104" s="198"/>
    </row>
    <row r="105" s="9" customFormat="1" ht="19.92" customHeight="1">
      <c r="B105" s="192"/>
      <c r="C105" s="193"/>
      <c r="D105" s="194" t="s">
        <v>126</v>
      </c>
      <c r="E105" s="195"/>
      <c r="F105" s="195"/>
      <c r="G105" s="195"/>
      <c r="H105" s="195"/>
      <c r="I105" s="196"/>
      <c r="J105" s="197">
        <f>J1421</f>
        <v>0</v>
      </c>
      <c r="K105" s="193"/>
      <c r="L105" s="198"/>
    </row>
    <row r="106" s="9" customFormat="1" ht="19.92" customHeight="1">
      <c r="B106" s="192"/>
      <c r="C106" s="193"/>
      <c r="D106" s="194" t="s">
        <v>127</v>
      </c>
      <c r="E106" s="195"/>
      <c r="F106" s="195"/>
      <c r="G106" s="195"/>
      <c r="H106" s="195"/>
      <c r="I106" s="196"/>
      <c r="J106" s="197">
        <f>J1422</f>
        <v>0</v>
      </c>
      <c r="K106" s="193"/>
      <c r="L106" s="198"/>
    </row>
    <row r="107" s="9" customFormat="1" ht="19.92" customHeight="1">
      <c r="B107" s="192"/>
      <c r="C107" s="193"/>
      <c r="D107" s="194" t="s">
        <v>128</v>
      </c>
      <c r="E107" s="195"/>
      <c r="F107" s="195"/>
      <c r="G107" s="195"/>
      <c r="H107" s="195"/>
      <c r="I107" s="196"/>
      <c r="J107" s="197">
        <f>J1433</f>
        <v>0</v>
      </c>
      <c r="K107" s="193"/>
      <c r="L107" s="198"/>
    </row>
    <row r="108" s="8" customFormat="1" ht="24.96" customHeight="1">
      <c r="B108" s="185"/>
      <c r="C108" s="186"/>
      <c r="D108" s="187" t="s">
        <v>129</v>
      </c>
      <c r="E108" s="188"/>
      <c r="F108" s="188"/>
      <c r="G108" s="188"/>
      <c r="H108" s="188"/>
      <c r="I108" s="189"/>
      <c r="J108" s="190">
        <f>J1435</f>
        <v>0</v>
      </c>
      <c r="K108" s="186"/>
      <c r="L108" s="191"/>
    </row>
    <row r="109" s="9" customFormat="1" ht="19.92" customHeight="1">
      <c r="B109" s="192"/>
      <c r="C109" s="193"/>
      <c r="D109" s="194" t="s">
        <v>130</v>
      </c>
      <c r="E109" s="195"/>
      <c r="F109" s="195"/>
      <c r="G109" s="195"/>
      <c r="H109" s="195"/>
      <c r="I109" s="196"/>
      <c r="J109" s="197">
        <f>J1436</f>
        <v>0</v>
      </c>
      <c r="K109" s="193"/>
      <c r="L109" s="198"/>
    </row>
    <row r="110" s="9" customFormat="1" ht="19.92" customHeight="1">
      <c r="B110" s="192"/>
      <c r="C110" s="193"/>
      <c r="D110" s="194" t="s">
        <v>131</v>
      </c>
      <c r="E110" s="195"/>
      <c r="F110" s="195"/>
      <c r="G110" s="195"/>
      <c r="H110" s="195"/>
      <c r="I110" s="196"/>
      <c r="J110" s="197">
        <f>J1532</f>
        <v>0</v>
      </c>
      <c r="K110" s="193"/>
      <c r="L110" s="198"/>
    </row>
    <row r="111" s="9" customFormat="1" ht="19.92" customHeight="1">
      <c r="B111" s="192"/>
      <c r="C111" s="193"/>
      <c r="D111" s="194" t="s">
        <v>132</v>
      </c>
      <c r="E111" s="195"/>
      <c r="F111" s="195"/>
      <c r="G111" s="195"/>
      <c r="H111" s="195"/>
      <c r="I111" s="196"/>
      <c r="J111" s="197">
        <f>J1666</f>
        <v>0</v>
      </c>
      <c r="K111" s="193"/>
      <c r="L111" s="198"/>
    </row>
    <row r="112" s="9" customFormat="1" ht="19.92" customHeight="1">
      <c r="B112" s="192"/>
      <c r="C112" s="193"/>
      <c r="D112" s="194" t="s">
        <v>133</v>
      </c>
      <c r="E112" s="195"/>
      <c r="F112" s="195"/>
      <c r="G112" s="195"/>
      <c r="H112" s="195"/>
      <c r="I112" s="196"/>
      <c r="J112" s="197">
        <f>J1787</f>
        <v>0</v>
      </c>
      <c r="K112" s="193"/>
      <c r="L112" s="198"/>
    </row>
    <row r="113" s="9" customFormat="1" ht="19.92" customHeight="1">
      <c r="B113" s="192"/>
      <c r="C113" s="193"/>
      <c r="D113" s="194" t="s">
        <v>134</v>
      </c>
      <c r="E113" s="195"/>
      <c r="F113" s="195"/>
      <c r="G113" s="195"/>
      <c r="H113" s="195"/>
      <c r="I113" s="196"/>
      <c r="J113" s="197">
        <f>J1965</f>
        <v>0</v>
      </c>
      <c r="K113" s="193"/>
      <c r="L113" s="198"/>
    </row>
    <row r="114" s="9" customFormat="1" ht="19.92" customHeight="1">
      <c r="B114" s="192"/>
      <c r="C114" s="193"/>
      <c r="D114" s="194" t="s">
        <v>135</v>
      </c>
      <c r="E114" s="195"/>
      <c r="F114" s="195"/>
      <c r="G114" s="195"/>
      <c r="H114" s="195"/>
      <c r="I114" s="196"/>
      <c r="J114" s="197">
        <f>J2057</f>
        <v>0</v>
      </c>
      <c r="K114" s="193"/>
      <c r="L114" s="198"/>
    </row>
    <row r="115" s="9" customFormat="1" ht="19.92" customHeight="1">
      <c r="B115" s="192"/>
      <c r="C115" s="193"/>
      <c r="D115" s="194" t="s">
        <v>136</v>
      </c>
      <c r="E115" s="195"/>
      <c r="F115" s="195"/>
      <c r="G115" s="195"/>
      <c r="H115" s="195"/>
      <c r="I115" s="196"/>
      <c r="J115" s="197">
        <f>J2180</f>
        <v>0</v>
      </c>
      <c r="K115" s="193"/>
      <c r="L115" s="198"/>
    </row>
    <row r="116" s="9" customFormat="1" ht="19.92" customHeight="1">
      <c r="B116" s="192"/>
      <c r="C116" s="193"/>
      <c r="D116" s="194" t="s">
        <v>137</v>
      </c>
      <c r="E116" s="195"/>
      <c r="F116" s="195"/>
      <c r="G116" s="195"/>
      <c r="H116" s="195"/>
      <c r="I116" s="196"/>
      <c r="J116" s="197">
        <f>J2197</f>
        <v>0</v>
      </c>
      <c r="K116" s="193"/>
      <c r="L116" s="198"/>
    </row>
    <row r="117" s="9" customFormat="1" ht="19.92" customHeight="1">
      <c r="B117" s="192"/>
      <c r="C117" s="193"/>
      <c r="D117" s="194" t="s">
        <v>138</v>
      </c>
      <c r="E117" s="195"/>
      <c r="F117" s="195"/>
      <c r="G117" s="195"/>
      <c r="H117" s="195"/>
      <c r="I117" s="196"/>
      <c r="J117" s="197">
        <f>J2391</f>
        <v>0</v>
      </c>
      <c r="K117" s="193"/>
      <c r="L117" s="198"/>
    </row>
    <row r="118" s="9" customFormat="1" ht="19.92" customHeight="1">
      <c r="B118" s="192"/>
      <c r="C118" s="193"/>
      <c r="D118" s="194" t="s">
        <v>139</v>
      </c>
      <c r="E118" s="195"/>
      <c r="F118" s="195"/>
      <c r="G118" s="195"/>
      <c r="H118" s="195"/>
      <c r="I118" s="196"/>
      <c r="J118" s="197">
        <f>J2471</f>
        <v>0</v>
      </c>
      <c r="K118" s="193"/>
      <c r="L118" s="198"/>
    </row>
    <row r="119" s="9" customFormat="1" ht="19.92" customHeight="1">
      <c r="B119" s="192"/>
      <c r="C119" s="193"/>
      <c r="D119" s="194" t="s">
        <v>140</v>
      </c>
      <c r="E119" s="195"/>
      <c r="F119" s="195"/>
      <c r="G119" s="195"/>
      <c r="H119" s="195"/>
      <c r="I119" s="196"/>
      <c r="J119" s="197">
        <f>J2501</f>
        <v>0</v>
      </c>
      <c r="K119" s="193"/>
      <c r="L119" s="198"/>
    </row>
    <row r="120" s="9" customFormat="1" ht="19.92" customHeight="1">
      <c r="B120" s="192"/>
      <c r="C120" s="193"/>
      <c r="D120" s="194" t="s">
        <v>141</v>
      </c>
      <c r="E120" s="195"/>
      <c r="F120" s="195"/>
      <c r="G120" s="195"/>
      <c r="H120" s="195"/>
      <c r="I120" s="196"/>
      <c r="J120" s="197">
        <f>J2627</f>
        <v>0</v>
      </c>
      <c r="K120" s="193"/>
      <c r="L120" s="198"/>
    </row>
    <row r="121" s="9" customFormat="1" ht="19.92" customHeight="1">
      <c r="B121" s="192"/>
      <c r="C121" s="193"/>
      <c r="D121" s="194" t="s">
        <v>142</v>
      </c>
      <c r="E121" s="195"/>
      <c r="F121" s="195"/>
      <c r="G121" s="195"/>
      <c r="H121" s="195"/>
      <c r="I121" s="196"/>
      <c r="J121" s="197">
        <f>J2672</f>
        <v>0</v>
      </c>
      <c r="K121" s="193"/>
      <c r="L121" s="198"/>
    </row>
    <row r="122" s="9" customFormat="1" ht="19.92" customHeight="1">
      <c r="B122" s="192"/>
      <c r="C122" s="193"/>
      <c r="D122" s="194" t="s">
        <v>143</v>
      </c>
      <c r="E122" s="195"/>
      <c r="F122" s="195"/>
      <c r="G122" s="195"/>
      <c r="H122" s="195"/>
      <c r="I122" s="196"/>
      <c r="J122" s="197">
        <f>J2679</f>
        <v>0</v>
      </c>
      <c r="K122" s="193"/>
      <c r="L122" s="198"/>
    </row>
    <row r="123" s="1" customFormat="1" ht="21.84" customHeight="1">
      <c r="B123" s="38"/>
      <c r="C123" s="39"/>
      <c r="D123" s="39"/>
      <c r="E123" s="39"/>
      <c r="F123" s="39"/>
      <c r="G123" s="39"/>
      <c r="H123" s="39"/>
      <c r="I123" s="139"/>
      <c r="J123" s="39"/>
      <c r="K123" s="39"/>
      <c r="L123" s="43"/>
    </row>
    <row r="124" s="1" customFormat="1" ht="6.96" customHeight="1">
      <c r="B124" s="38"/>
      <c r="C124" s="39"/>
      <c r="D124" s="39"/>
      <c r="E124" s="39"/>
      <c r="F124" s="39"/>
      <c r="G124" s="39"/>
      <c r="H124" s="39"/>
      <c r="I124" s="139"/>
      <c r="J124" s="39"/>
      <c r="K124" s="39"/>
      <c r="L124" s="43"/>
    </row>
    <row r="125" s="1" customFormat="1" ht="29.28" customHeight="1">
      <c r="B125" s="38"/>
      <c r="C125" s="184" t="s">
        <v>144</v>
      </c>
      <c r="D125" s="39"/>
      <c r="E125" s="39"/>
      <c r="F125" s="39"/>
      <c r="G125" s="39"/>
      <c r="H125" s="39"/>
      <c r="I125" s="139"/>
      <c r="J125" s="199">
        <f>ROUND(J126 + J127 + J128 + J129 + J130 + J131,2)</f>
        <v>0</v>
      </c>
      <c r="K125" s="39"/>
      <c r="L125" s="43"/>
      <c r="N125" s="200" t="s">
        <v>38</v>
      </c>
    </row>
    <row r="126" s="1" customFormat="1" ht="18" customHeight="1">
      <c r="B126" s="38"/>
      <c r="C126" s="39"/>
      <c r="D126" s="201" t="s">
        <v>145</v>
      </c>
      <c r="E126" s="202"/>
      <c r="F126" s="202"/>
      <c r="G126" s="39"/>
      <c r="H126" s="39"/>
      <c r="I126" s="139"/>
      <c r="J126" s="203">
        <v>0</v>
      </c>
      <c r="K126" s="39"/>
      <c r="L126" s="204"/>
      <c r="M126" s="139"/>
      <c r="N126" s="205" t="s">
        <v>39</v>
      </c>
      <c r="O126" s="139"/>
      <c r="P126" s="139"/>
      <c r="Q126" s="139"/>
      <c r="R126" s="139"/>
      <c r="S126" s="139"/>
      <c r="T126" s="139"/>
      <c r="U126" s="139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206" t="s">
        <v>106</v>
      </c>
      <c r="AZ126" s="139"/>
      <c r="BA126" s="139"/>
      <c r="BB126" s="139"/>
      <c r="BC126" s="139"/>
      <c r="BD126" s="139"/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206" t="s">
        <v>81</v>
      </c>
      <c r="BK126" s="139"/>
      <c r="BL126" s="139"/>
      <c r="BM126" s="139"/>
    </row>
    <row r="127" s="1" customFormat="1" ht="18" customHeight="1">
      <c r="B127" s="38"/>
      <c r="C127" s="39"/>
      <c r="D127" s="201" t="s">
        <v>146</v>
      </c>
      <c r="E127" s="202"/>
      <c r="F127" s="202"/>
      <c r="G127" s="39"/>
      <c r="H127" s="39"/>
      <c r="I127" s="139"/>
      <c r="J127" s="203">
        <v>0</v>
      </c>
      <c r="K127" s="39"/>
      <c r="L127" s="204"/>
      <c r="M127" s="139"/>
      <c r="N127" s="205" t="s">
        <v>39</v>
      </c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206" t="s">
        <v>106</v>
      </c>
      <c r="AZ127" s="139"/>
      <c r="BA127" s="139"/>
      <c r="BB127" s="139"/>
      <c r="BC127" s="139"/>
      <c r="BD127" s="139"/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206" t="s">
        <v>81</v>
      </c>
      <c r="BK127" s="139"/>
      <c r="BL127" s="139"/>
      <c r="BM127" s="139"/>
    </row>
    <row r="128" s="1" customFormat="1" ht="18" customHeight="1">
      <c r="B128" s="38"/>
      <c r="C128" s="39"/>
      <c r="D128" s="201" t="s">
        <v>147</v>
      </c>
      <c r="E128" s="202"/>
      <c r="F128" s="202"/>
      <c r="G128" s="39"/>
      <c r="H128" s="39"/>
      <c r="I128" s="139"/>
      <c r="J128" s="203">
        <v>0</v>
      </c>
      <c r="K128" s="39"/>
      <c r="L128" s="204"/>
      <c r="M128" s="139"/>
      <c r="N128" s="205" t="s">
        <v>39</v>
      </c>
      <c r="O128" s="139"/>
      <c r="P128" s="139"/>
      <c r="Q128" s="139"/>
      <c r="R128" s="139"/>
      <c r="S128" s="139"/>
      <c r="T128" s="139"/>
      <c r="U128" s="139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/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206" t="s">
        <v>106</v>
      </c>
      <c r="AZ128" s="139"/>
      <c r="BA128" s="139"/>
      <c r="BB128" s="139"/>
      <c r="BC128" s="139"/>
      <c r="BD128" s="139"/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206" t="s">
        <v>81</v>
      </c>
      <c r="BK128" s="139"/>
      <c r="BL128" s="139"/>
      <c r="BM128" s="139"/>
    </row>
    <row r="129" s="1" customFormat="1" ht="18" customHeight="1">
      <c r="B129" s="38"/>
      <c r="C129" s="39"/>
      <c r="D129" s="201" t="s">
        <v>148</v>
      </c>
      <c r="E129" s="202"/>
      <c r="F129" s="202"/>
      <c r="G129" s="39"/>
      <c r="H129" s="39"/>
      <c r="I129" s="139"/>
      <c r="J129" s="203">
        <v>0</v>
      </c>
      <c r="K129" s="39"/>
      <c r="L129" s="204"/>
      <c r="M129" s="139"/>
      <c r="N129" s="205" t="s">
        <v>39</v>
      </c>
      <c r="O129" s="139"/>
      <c r="P129" s="139"/>
      <c r="Q129" s="139"/>
      <c r="R129" s="139"/>
      <c r="S129" s="139"/>
      <c r="T129" s="139"/>
      <c r="U129" s="139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206" t="s">
        <v>106</v>
      </c>
      <c r="AZ129" s="139"/>
      <c r="BA129" s="139"/>
      <c r="BB129" s="139"/>
      <c r="BC129" s="139"/>
      <c r="BD129" s="139"/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206" t="s">
        <v>81</v>
      </c>
      <c r="BK129" s="139"/>
      <c r="BL129" s="139"/>
      <c r="BM129" s="139"/>
    </row>
    <row r="130" s="1" customFormat="1" ht="18" customHeight="1">
      <c r="B130" s="38"/>
      <c r="C130" s="39"/>
      <c r="D130" s="201" t="s">
        <v>149</v>
      </c>
      <c r="E130" s="202"/>
      <c r="F130" s="202"/>
      <c r="G130" s="39"/>
      <c r="H130" s="39"/>
      <c r="I130" s="139"/>
      <c r="J130" s="203">
        <v>0</v>
      </c>
      <c r="K130" s="39"/>
      <c r="L130" s="204"/>
      <c r="M130" s="139"/>
      <c r="N130" s="205" t="s">
        <v>39</v>
      </c>
      <c r="O130" s="139"/>
      <c r="P130" s="139"/>
      <c r="Q130" s="139"/>
      <c r="R130" s="139"/>
      <c r="S130" s="139"/>
      <c r="T130" s="139"/>
      <c r="U130" s="139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/>
      <c r="AF130" s="139"/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206" t="s">
        <v>106</v>
      </c>
      <c r="AZ130" s="139"/>
      <c r="BA130" s="139"/>
      <c r="BB130" s="139"/>
      <c r="BC130" s="139"/>
      <c r="BD130" s="139"/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206" t="s">
        <v>81</v>
      </c>
      <c r="BK130" s="139"/>
      <c r="BL130" s="139"/>
      <c r="BM130" s="139"/>
    </row>
    <row r="131" s="1" customFormat="1" ht="18" customHeight="1">
      <c r="B131" s="38"/>
      <c r="C131" s="39"/>
      <c r="D131" s="202" t="s">
        <v>150</v>
      </c>
      <c r="E131" s="39"/>
      <c r="F131" s="39"/>
      <c r="G131" s="39"/>
      <c r="H131" s="39"/>
      <c r="I131" s="139"/>
      <c r="J131" s="203">
        <f>ROUND(J30*T131,2)</f>
        <v>0</v>
      </c>
      <c r="K131" s="39"/>
      <c r="L131" s="204"/>
      <c r="M131" s="139"/>
      <c r="N131" s="205" t="s">
        <v>39</v>
      </c>
      <c r="O131" s="139"/>
      <c r="P131" s="139"/>
      <c r="Q131" s="139"/>
      <c r="R131" s="139"/>
      <c r="S131" s="139"/>
      <c r="T131" s="139"/>
      <c r="U131" s="139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/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206" t="s">
        <v>151</v>
      </c>
      <c r="AZ131" s="139"/>
      <c r="BA131" s="139"/>
      <c r="BB131" s="139"/>
      <c r="BC131" s="139"/>
      <c r="BD131" s="139"/>
      <c r="BE131" s="207">
        <f>IF(N131="základní",J131,0)</f>
        <v>0</v>
      </c>
      <c r="BF131" s="207">
        <f>IF(N131="snížená",J131,0)</f>
        <v>0</v>
      </c>
      <c r="BG131" s="207">
        <f>IF(N131="zákl. přenesená",J131,0)</f>
        <v>0</v>
      </c>
      <c r="BH131" s="207">
        <f>IF(N131="sníž. přenesená",J131,0)</f>
        <v>0</v>
      </c>
      <c r="BI131" s="207">
        <f>IF(N131="nulová",J131,0)</f>
        <v>0</v>
      </c>
      <c r="BJ131" s="206" t="s">
        <v>81</v>
      </c>
      <c r="BK131" s="139"/>
      <c r="BL131" s="139"/>
      <c r="BM131" s="139"/>
    </row>
    <row r="132" s="1" customFormat="1">
      <c r="B132" s="38"/>
      <c r="C132" s="39"/>
      <c r="D132" s="39"/>
      <c r="E132" s="39"/>
      <c r="F132" s="39"/>
      <c r="G132" s="39"/>
      <c r="H132" s="39"/>
      <c r="I132" s="139"/>
      <c r="J132" s="39"/>
      <c r="K132" s="39"/>
      <c r="L132" s="43"/>
    </row>
    <row r="133" s="1" customFormat="1" ht="29.28" customHeight="1">
      <c r="B133" s="38"/>
      <c r="C133" s="208" t="s">
        <v>152</v>
      </c>
      <c r="D133" s="181"/>
      <c r="E133" s="181"/>
      <c r="F133" s="181"/>
      <c r="G133" s="181"/>
      <c r="H133" s="181"/>
      <c r="I133" s="182"/>
      <c r="J133" s="209">
        <f>ROUND(J96+J125,2)</f>
        <v>0</v>
      </c>
      <c r="K133" s="181"/>
      <c r="L133" s="43"/>
    </row>
    <row r="134" s="1" customFormat="1" ht="6.96" customHeight="1">
      <c r="B134" s="61"/>
      <c r="C134" s="62"/>
      <c r="D134" s="62"/>
      <c r="E134" s="62"/>
      <c r="F134" s="62"/>
      <c r="G134" s="62"/>
      <c r="H134" s="62"/>
      <c r="I134" s="175"/>
      <c r="J134" s="62"/>
      <c r="K134" s="62"/>
      <c r="L134" s="43"/>
    </row>
    <row r="138" s="1" customFormat="1" ht="6.96" customHeight="1">
      <c r="B138" s="63"/>
      <c r="C138" s="64"/>
      <c r="D138" s="64"/>
      <c r="E138" s="64"/>
      <c r="F138" s="64"/>
      <c r="G138" s="64"/>
      <c r="H138" s="64"/>
      <c r="I138" s="178"/>
      <c r="J138" s="64"/>
      <c r="K138" s="64"/>
      <c r="L138" s="43"/>
    </row>
    <row r="139" s="1" customFormat="1" ht="24.96" customHeight="1">
      <c r="B139" s="38"/>
      <c r="C139" s="23" t="s">
        <v>153</v>
      </c>
      <c r="D139" s="39"/>
      <c r="E139" s="39"/>
      <c r="F139" s="39"/>
      <c r="G139" s="39"/>
      <c r="H139" s="39"/>
      <c r="I139" s="139"/>
      <c r="J139" s="39"/>
      <c r="K139" s="39"/>
      <c r="L139" s="43"/>
    </row>
    <row r="140" s="1" customFormat="1" ht="6.96" customHeight="1">
      <c r="B140" s="38"/>
      <c r="C140" s="39"/>
      <c r="D140" s="39"/>
      <c r="E140" s="39"/>
      <c r="F140" s="39"/>
      <c r="G140" s="39"/>
      <c r="H140" s="39"/>
      <c r="I140" s="139"/>
      <c r="J140" s="39"/>
      <c r="K140" s="39"/>
      <c r="L140" s="43"/>
    </row>
    <row r="141" s="1" customFormat="1" ht="12" customHeight="1">
      <c r="B141" s="38"/>
      <c r="C141" s="32" t="s">
        <v>16</v>
      </c>
      <c r="D141" s="39"/>
      <c r="E141" s="39"/>
      <c r="F141" s="39"/>
      <c r="G141" s="39"/>
      <c r="H141" s="39"/>
      <c r="I141" s="139"/>
      <c r="J141" s="39"/>
      <c r="K141" s="39"/>
      <c r="L141" s="43"/>
    </row>
    <row r="142" s="1" customFormat="1" ht="16.5" customHeight="1">
      <c r="B142" s="38"/>
      <c r="C142" s="39"/>
      <c r="D142" s="39"/>
      <c r="E142" s="179" t="str">
        <f>E7</f>
        <v>Střešní dostavba a stavební úpravy objektu denního stacionáře Jasněnka</v>
      </c>
      <c r="F142" s="32"/>
      <c r="G142" s="32"/>
      <c r="H142" s="32"/>
      <c r="I142" s="139"/>
      <c r="J142" s="39"/>
      <c r="K142" s="39"/>
      <c r="L142" s="43"/>
    </row>
    <row r="143" s="1" customFormat="1" ht="12" customHeight="1">
      <c r="B143" s="38"/>
      <c r="C143" s="32" t="s">
        <v>109</v>
      </c>
      <c r="D143" s="39"/>
      <c r="E143" s="39"/>
      <c r="F143" s="39"/>
      <c r="G143" s="39"/>
      <c r="H143" s="39"/>
      <c r="I143" s="139"/>
      <c r="J143" s="39"/>
      <c r="K143" s="39"/>
      <c r="L143" s="43"/>
    </row>
    <row r="144" s="1" customFormat="1" ht="16.5" customHeight="1">
      <c r="B144" s="38"/>
      <c r="C144" s="39"/>
      <c r="D144" s="39"/>
      <c r="E144" s="71" t="str">
        <f>E9</f>
        <v>04770001 - Střešní dostavba a stavební úpravy objektu denního stacionáře Jasněnka</v>
      </c>
      <c r="F144" s="39"/>
      <c r="G144" s="39"/>
      <c r="H144" s="39"/>
      <c r="I144" s="139"/>
      <c r="J144" s="39"/>
      <c r="K144" s="39"/>
      <c r="L144" s="43"/>
    </row>
    <row r="145" s="1" customFormat="1" ht="6.96" customHeight="1">
      <c r="B145" s="38"/>
      <c r="C145" s="39"/>
      <c r="D145" s="39"/>
      <c r="E145" s="39"/>
      <c r="F145" s="39"/>
      <c r="G145" s="39"/>
      <c r="H145" s="39"/>
      <c r="I145" s="139"/>
      <c r="J145" s="39"/>
      <c r="K145" s="39"/>
      <c r="L145" s="43"/>
    </row>
    <row r="146" s="1" customFormat="1" ht="12" customHeight="1">
      <c r="B146" s="38"/>
      <c r="C146" s="32" t="s">
        <v>20</v>
      </c>
      <c r="D146" s="39"/>
      <c r="E146" s="39"/>
      <c r="F146" s="27" t="str">
        <f>F12</f>
        <v>Uničov</v>
      </c>
      <c r="G146" s="39"/>
      <c r="H146" s="39"/>
      <c r="I146" s="142" t="s">
        <v>22</v>
      </c>
      <c r="J146" s="74" t="str">
        <f>IF(J12="","",J12)</f>
        <v>27. 5. 2021</v>
      </c>
      <c r="K146" s="39"/>
      <c r="L146" s="43"/>
    </row>
    <row r="147" s="1" customFormat="1" ht="6.96" customHeight="1">
      <c r="B147" s="38"/>
      <c r="C147" s="39"/>
      <c r="D147" s="39"/>
      <c r="E147" s="39"/>
      <c r="F147" s="39"/>
      <c r="G147" s="39"/>
      <c r="H147" s="39"/>
      <c r="I147" s="139"/>
      <c r="J147" s="39"/>
      <c r="K147" s="39"/>
      <c r="L147" s="43"/>
    </row>
    <row r="148" s="1" customFormat="1" ht="15.15" customHeight="1">
      <c r="B148" s="38"/>
      <c r="C148" s="32" t="s">
        <v>24</v>
      </c>
      <c r="D148" s="39"/>
      <c r="E148" s="39"/>
      <c r="F148" s="27" t="str">
        <f>E15</f>
        <v xml:space="preserve"> </v>
      </c>
      <c r="G148" s="39"/>
      <c r="H148" s="39"/>
      <c r="I148" s="142" t="s">
        <v>30</v>
      </c>
      <c r="J148" s="36" t="str">
        <f>E21</f>
        <v xml:space="preserve"> </v>
      </c>
      <c r="K148" s="39"/>
      <c r="L148" s="43"/>
    </row>
    <row r="149" s="1" customFormat="1" ht="15.15" customHeight="1">
      <c r="B149" s="38"/>
      <c r="C149" s="32" t="s">
        <v>28</v>
      </c>
      <c r="D149" s="39"/>
      <c r="E149" s="39"/>
      <c r="F149" s="27" t="str">
        <f>IF(E18="","",E18)</f>
        <v>Vyplň údaj</v>
      </c>
      <c r="G149" s="39"/>
      <c r="H149" s="39"/>
      <c r="I149" s="142" t="s">
        <v>32</v>
      </c>
      <c r="J149" s="36" t="str">
        <f>E24</f>
        <v xml:space="preserve"> </v>
      </c>
      <c r="K149" s="39"/>
      <c r="L149" s="43"/>
    </row>
    <row r="150" s="1" customFormat="1" ht="10.32" customHeight="1">
      <c r="B150" s="38"/>
      <c r="C150" s="39"/>
      <c r="D150" s="39"/>
      <c r="E150" s="39"/>
      <c r="F150" s="39"/>
      <c r="G150" s="39"/>
      <c r="H150" s="39"/>
      <c r="I150" s="139"/>
      <c r="J150" s="39"/>
      <c r="K150" s="39"/>
      <c r="L150" s="43"/>
    </row>
    <row r="151" s="10" customFormat="1" ht="29.28" customHeight="1">
      <c r="B151" s="210"/>
      <c r="C151" s="211" t="s">
        <v>154</v>
      </c>
      <c r="D151" s="212" t="s">
        <v>59</v>
      </c>
      <c r="E151" s="212" t="s">
        <v>55</v>
      </c>
      <c r="F151" s="212" t="s">
        <v>56</v>
      </c>
      <c r="G151" s="212" t="s">
        <v>155</v>
      </c>
      <c r="H151" s="212" t="s">
        <v>156</v>
      </c>
      <c r="I151" s="213" t="s">
        <v>157</v>
      </c>
      <c r="J151" s="214" t="s">
        <v>115</v>
      </c>
      <c r="K151" s="215" t="s">
        <v>158</v>
      </c>
      <c r="L151" s="216"/>
      <c r="M151" s="95" t="s">
        <v>1</v>
      </c>
      <c r="N151" s="96" t="s">
        <v>38</v>
      </c>
      <c r="O151" s="96" t="s">
        <v>159</v>
      </c>
      <c r="P151" s="96" t="s">
        <v>160</v>
      </c>
      <c r="Q151" s="96" t="s">
        <v>161</v>
      </c>
      <c r="R151" s="96" t="s">
        <v>162</v>
      </c>
      <c r="S151" s="96" t="s">
        <v>163</v>
      </c>
      <c r="T151" s="97" t="s">
        <v>164</v>
      </c>
    </row>
    <row r="152" s="1" customFormat="1" ht="22.8" customHeight="1">
      <c r="B152" s="38"/>
      <c r="C152" s="102" t="s">
        <v>165</v>
      </c>
      <c r="D152" s="39"/>
      <c r="E152" s="39"/>
      <c r="F152" s="39"/>
      <c r="G152" s="39"/>
      <c r="H152" s="39"/>
      <c r="I152" s="139"/>
      <c r="J152" s="217">
        <f>BK152</f>
        <v>0</v>
      </c>
      <c r="K152" s="39"/>
      <c r="L152" s="43"/>
      <c r="M152" s="98"/>
      <c r="N152" s="99"/>
      <c r="O152" s="99"/>
      <c r="P152" s="218">
        <f>P153+P1435</f>
        <v>0</v>
      </c>
      <c r="Q152" s="99"/>
      <c r="R152" s="218">
        <f>R153+R1435</f>
        <v>374.65279515000003</v>
      </c>
      <c r="S152" s="99"/>
      <c r="T152" s="219">
        <f>T153+T1435</f>
        <v>215.84507000000005</v>
      </c>
      <c r="AT152" s="17" t="s">
        <v>73</v>
      </c>
      <c r="AU152" s="17" t="s">
        <v>117</v>
      </c>
      <c r="BK152" s="220">
        <f>BK153+BK1435</f>
        <v>0</v>
      </c>
    </row>
    <row r="153" s="11" customFormat="1" ht="25.92" customHeight="1">
      <c r="B153" s="221"/>
      <c r="C153" s="222"/>
      <c r="D153" s="223" t="s">
        <v>73</v>
      </c>
      <c r="E153" s="224" t="s">
        <v>166</v>
      </c>
      <c r="F153" s="224" t="s">
        <v>167</v>
      </c>
      <c r="G153" s="222"/>
      <c r="H153" s="222"/>
      <c r="I153" s="225"/>
      <c r="J153" s="226">
        <f>BK153</f>
        <v>0</v>
      </c>
      <c r="K153" s="222"/>
      <c r="L153" s="227"/>
      <c r="M153" s="228"/>
      <c r="N153" s="229"/>
      <c r="O153" s="229"/>
      <c r="P153" s="230">
        <f>P154+P193+P216+P280+P411+P1078+P1371+P1421+P1422+P1433</f>
        <v>0</v>
      </c>
      <c r="Q153" s="229"/>
      <c r="R153" s="230">
        <f>R154+R193+R216+R280+R411+R1078+R1371+R1421+R1422+R1433</f>
        <v>282.36124959000006</v>
      </c>
      <c r="S153" s="229"/>
      <c r="T153" s="231">
        <f>T154+T193+T216+T280+T411+T1078+T1371+T1421+T1422+T1433</f>
        <v>190.08097700000005</v>
      </c>
      <c r="AR153" s="232" t="s">
        <v>81</v>
      </c>
      <c r="AT153" s="233" t="s">
        <v>73</v>
      </c>
      <c r="AU153" s="233" t="s">
        <v>74</v>
      </c>
      <c r="AY153" s="232" t="s">
        <v>168</v>
      </c>
      <c r="BK153" s="234">
        <f>BK154+BK193+BK216+BK280+BK411+BK1078+BK1371+BK1421+BK1422+BK1433</f>
        <v>0</v>
      </c>
    </row>
    <row r="154" s="11" customFormat="1" ht="22.8" customHeight="1">
      <c r="B154" s="221"/>
      <c r="C154" s="222"/>
      <c r="D154" s="223" t="s">
        <v>73</v>
      </c>
      <c r="E154" s="235" t="s">
        <v>81</v>
      </c>
      <c r="F154" s="235" t="s">
        <v>169</v>
      </c>
      <c r="G154" s="222"/>
      <c r="H154" s="222"/>
      <c r="I154" s="225"/>
      <c r="J154" s="236">
        <f>BK154</f>
        <v>0</v>
      </c>
      <c r="K154" s="222"/>
      <c r="L154" s="227"/>
      <c r="M154" s="228"/>
      <c r="N154" s="229"/>
      <c r="O154" s="229"/>
      <c r="P154" s="230">
        <f>SUM(P155:P192)</f>
        <v>0</v>
      </c>
      <c r="Q154" s="229"/>
      <c r="R154" s="230">
        <f>SUM(R155:R192)</f>
        <v>0</v>
      </c>
      <c r="S154" s="229"/>
      <c r="T154" s="231">
        <f>SUM(T155:T192)</f>
        <v>0</v>
      </c>
      <c r="AR154" s="232" t="s">
        <v>81</v>
      </c>
      <c r="AT154" s="233" t="s">
        <v>73</v>
      </c>
      <c r="AU154" s="233" t="s">
        <v>81</v>
      </c>
      <c r="AY154" s="232" t="s">
        <v>168</v>
      </c>
      <c r="BK154" s="234">
        <f>SUM(BK155:BK192)</f>
        <v>0</v>
      </c>
    </row>
    <row r="155" s="1" customFormat="1" ht="24" customHeight="1">
      <c r="B155" s="38"/>
      <c r="C155" s="237" t="s">
        <v>81</v>
      </c>
      <c r="D155" s="237" t="s">
        <v>170</v>
      </c>
      <c r="E155" s="238" t="s">
        <v>171</v>
      </c>
      <c r="F155" s="239" t="s">
        <v>172</v>
      </c>
      <c r="G155" s="240" t="s">
        <v>173</v>
      </c>
      <c r="H155" s="241">
        <v>3.2469999999999999</v>
      </c>
      <c r="I155" s="242"/>
      <c r="J155" s="243">
        <f>ROUND(I155*H155,2)</f>
        <v>0</v>
      </c>
      <c r="K155" s="239" t="s">
        <v>174</v>
      </c>
      <c r="L155" s="43"/>
      <c r="M155" s="244" t="s">
        <v>1</v>
      </c>
      <c r="N155" s="245" t="s">
        <v>39</v>
      </c>
      <c r="O155" s="86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AR155" s="248" t="s">
        <v>175</v>
      </c>
      <c r="AT155" s="248" t="s">
        <v>170</v>
      </c>
      <c r="AU155" s="248" t="s">
        <v>83</v>
      </c>
      <c r="AY155" s="17" t="s">
        <v>168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81</v>
      </c>
      <c r="BK155" s="249">
        <f>ROUND(I155*H155,2)</f>
        <v>0</v>
      </c>
      <c r="BL155" s="17" t="s">
        <v>175</v>
      </c>
      <c r="BM155" s="248" t="s">
        <v>176</v>
      </c>
    </row>
    <row r="156" s="12" customFormat="1">
      <c r="B156" s="250"/>
      <c r="C156" s="251"/>
      <c r="D156" s="252" t="s">
        <v>177</v>
      </c>
      <c r="E156" s="253" t="s">
        <v>1</v>
      </c>
      <c r="F156" s="254" t="s">
        <v>178</v>
      </c>
      <c r="G156" s="251"/>
      <c r="H156" s="253" t="s">
        <v>1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177</v>
      </c>
      <c r="AU156" s="260" t="s">
        <v>83</v>
      </c>
      <c r="AV156" s="12" t="s">
        <v>81</v>
      </c>
      <c r="AW156" s="12" t="s">
        <v>31</v>
      </c>
      <c r="AX156" s="12" t="s">
        <v>74</v>
      </c>
      <c r="AY156" s="260" t="s">
        <v>168</v>
      </c>
    </row>
    <row r="157" s="13" customFormat="1">
      <c r="B157" s="261"/>
      <c r="C157" s="262"/>
      <c r="D157" s="252" t="s">
        <v>177</v>
      </c>
      <c r="E157" s="263" t="s">
        <v>1</v>
      </c>
      <c r="F157" s="264" t="s">
        <v>179</v>
      </c>
      <c r="G157" s="262"/>
      <c r="H157" s="265">
        <v>0.50800000000000001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AT157" s="271" t="s">
        <v>177</v>
      </c>
      <c r="AU157" s="271" t="s">
        <v>83</v>
      </c>
      <c r="AV157" s="13" t="s">
        <v>83</v>
      </c>
      <c r="AW157" s="13" t="s">
        <v>31</v>
      </c>
      <c r="AX157" s="13" t="s">
        <v>74</v>
      </c>
      <c r="AY157" s="271" t="s">
        <v>168</v>
      </c>
    </row>
    <row r="158" s="13" customFormat="1">
      <c r="B158" s="261"/>
      <c r="C158" s="262"/>
      <c r="D158" s="252" t="s">
        <v>177</v>
      </c>
      <c r="E158" s="263" t="s">
        <v>1</v>
      </c>
      <c r="F158" s="264" t="s">
        <v>180</v>
      </c>
      <c r="G158" s="262"/>
      <c r="H158" s="265">
        <v>0.017999999999999999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AT158" s="271" t="s">
        <v>177</v>
      </c>
      <c r="AU158" s="271" t="s">
        <v>83</v>
      </c>
      <c r="AV158" s="13" t="s">
        <v>83</v>
      </c>
      <c r="AW158" s="13" t="s">
        <v>31</v>
      </c>
      <c r="AX158" s="13" t="s">
        <v>74</v>
      </c>
      <c r="AY158" s="271" t="s">
        <v>168</v>
      </c>
    </row>
    <row r="159" s="13" customFormat="1">
      <c r="B159" s="261"/>
      <c r="C159" s="262"/>
      <c r="D159" s="252" t="s">
        <v>177</v>
      </c>
      <c r="E159" s="263" t="s">
        <v>1</v>
      </c>
      <c r="F159" s="264" t="s">
        <v>181</v>
      </c>
      <c r="G159" s="262"/>
      <c r="H159" s="265">
        <v>0.105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AT159" s="271" t="s">
        <v>177</v>
      </c>
      <c r="AU159" s="271" t="s">
        <v>83</v>
      </c>
      <c r="AV159" s="13" t="s">
        <v>83</v>
      </c>
      <c r="AW159" s="13" t="s">
        <v>31</v>
      </c>
      <c r="AX159" s="13" t="s">
        <v>74</v>
      </c>
      <c r="AY159" s="271" t="s">
        <v>168</v>
      </c>
    </row>
    <row r="160" s="13" customFormat="1">
      <c r="B160" s="261"/>
      <c r="C160" s="262"/>
      <c r="D160" s="252" t="s">
        <v>177</v>
      </c>
      <c r="E160" s="263" t="s">
        <v>1</v>
      </c>
      <c r="F160" s="264" t="s">
        <v>182</v>
      </c>
      <c r="G160" s="262"/>
      <c r="H160" s="265">
        <v>1.05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AT160" s="271" t="s">
        <v>177</v>
      </c>
      <c r="AU160" s="271" t="s">
        <v>83</v>
      </c>
      <c r="AV160" s="13" t="s">
        <v>83</v>
      </c>
      <c r="AW160" s="13" t="s">
        <v>31</v>
      </c>
      <c r="AX160" s="13" t="s">
        <v>74</v>
      </c>
      <c r="AY160" s="271" t="s">
        <v>168</v>
      </c>
    </row>
    <row r="161" s="12" customFormat="1">
      <c r="B161" s="250"/>
      <c r="C161" s="251"/>
      <c r="D161" s="252" t="s">
        <v>177</v>
      </c>
      <c r="E161" s="253" t="s">
        <v>1</v>
      </c>
      <c r="F161" s="254" t="s">
        <v>183</v>
      </c>
      <c r="G161" s="251"/>
      <c r="H161" s="253" t="s">
        <v>1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AT161" s="260" t="s">
        <v>177</v>
      </c>
      <c r="AU161" s="260" t="s">
        <v>83</v>
      </c>
      <c r="AV161" s="12" t="s">
        <v>81</v>
      </c>
      <c r="AW161" s="12" t="s">
        <v>31</v>
      </c>
      <c r="AX161" s="12" t="s">
        <v>74</v>
      </c>
      <c r="AY161" s="260" t="s">
        <v>168</v>
      </c>
    </row>
    <row r="162" s="13" customFormat="1">
      <c r="B162" s="261"/>
      <c r="C162" s="262"/>
      <c r="D162" s="252" t="s">
        <v>177</v>
      </c>
      <c r="E162" s="263" t="s">
        <v>1</v>
      </c>
      <c r="F162" s="264" t="s">
        <v>184</v>
      </c>
      <c r="G162" s="262"/>
      <c r="H162" s="265">
        <v>0.97199999999999998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AT162" s="271" t="s">
        <v>177</v>
      </c>
      <c r="AU162" s="271" t="s">
        <v>83</v>
      </c>
      <c r="AV162" s="13" t="s">
        <v>83</v>
      </c>
      <c r="AW162" s="13" t="s">
        <v>31</v>
      </c>
      <c r="AX162" s="13" t="s">
        <v>74</v>
      </c>
      <c r="AY162" s="271" t="s">
        <v>168</v>
      </c>
    </row>
    <row r="163" s="13" customFormat="1">
      <c r="B163" s="261"/>
      <c r="C163" s="262"/>
      <c r="D163" s="252" t="s">
        <v>177</v>
      </c>
      <c r="E163" s="263" t="s">
        <v>1</v>
      </c>
      <c r="F163" s="264" t="s">
        <v>185</v>
      </c>
      <c r="G163" s="262"/>
      <c r="H163" s="265">
        <v>0.59399999999999997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AT163" s="271" t="s">
        <v>177</v>
      </c>
      <c r="AU163" s="271" t="s">
        <v>83</v>
      </c>
      <c r="AV163" s="13" t="s">
        <v>83</v>
      </c>
      <c r="AW163" s="13" t="s">
        <v>31</v>
      </c>
      <c r="AX163" s="13" t="s">
        <v>74</v>
      </c>
      <c r="AY163" s="271" t="s">
        <v>168</v>
      </c>
    </row>
    <row r="164" s="14" customFormat="1">
      <c r="B164" s="272"/>
      <c r="C164" s="273"/>
      <c r="D164" s="252" t="s">
        <v>177</v>
      </c>
      <c r="E164" s="274" t="s">
        <v>1</v>
      </c>
      <c r="F164" s="275" t="s">
        <v>186</v>
      </c>
      <c r="G164" s="273"/>
      <c r="H164" s="276">
        <v>3.2469999999999999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AT164" s="282" t="s">
        <v>177</v>
      </c>
      <c r="AU164" s="282" t="s">
        <v>83</v>
      </c>
      <c r="AV164" s="14" t="s">
        <v>175</v>
      </c>
      <c r="AW164" s="14" t="s">
        <v>31</v>
      </c>
      <c r="AX164" s="14" t="s">
        <v>81</v>
      </c>
      <c r="AY164" s="282" t="s">
        <v>168</v>
      </c>
    </row>
    <row r="165" s="1" customFormat="1" ht="24" customHeight="1">
      <c r="B165" s="38"/>
      <c r="C165" s="237" t="s">
        <v>83</v>
      </c>
      <c r="D165" s="237" t="s">
        <v>170</v>
      </c>
      <c r="E165" s="238" t="s">
        <v>187</v>
      </c>
      <c r="F165" s="239" t="s">
        <v>188</v>
      </c>
      <c r="G165" s="240" t="s">
        <v>173</v>
      </c>
      <c r="H165" s="241">
        <v>3.2469999999999999</v>
      </c>
      <c r="I165" s="242"/>
      <c r="J165" s="243">
        <f>ROUND(I165*H165,2)</f>
        <v>0</v>
      </c>
      <c r="K165" s="239" t="s">
        <v>174</v>
      </c>
      <c r="L165" s="43"/>
      <c r="M165" s="244" t="s">
        <v>1</v>
      </c>
      <c r="N165" s="245" t="s">
        <v>39</v>
      </c>
      <c r="O165" s="86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AR165" s="248" t="s">
        <v>175</v>
      </c>
      <c r="AT165" s="248" t="s">
        <v>170</v>
      </c>
      <c r="AU165" s="248" t="s">
        <v>83</v>
      </c>
      <c r="AY165" s="17" t="s">
        <v>168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81</v>
      </c>
      <c r="BK165" s="249">
        <f>ROUND(I165*H165,2)</f>
        <v>0</v>
      </c>
      <c r="BL165" s="17" t="s">
        <v>175</v>
      </c>
      <c r="BM165" s="248" t="s">
        <v>189</v>
      </c>
    </row>
    <row r="166" s="1" customFormat="1" ht="16.5" customHeight="1">
      <c r="B166" s="38"/>
      <c r="C166" s="237" t="s">
        <v>190</v>
      </c>
      <c r="D166" s="237" t="s">
        <v>170</v>
      </c>
      <c r="E166" s="238" t="s">
        <v>191</v>
      </c>
      <c r="F166" s="239" t="s">
        <v>192</v>
      </c>
      <c r="G166" s="240" t="s">
        <v>173</v>
      </c>
      <c r="H166" s="241">
        <v>45.530000000000001</v>
      </c>
      <c r="I166" s="242"/>
      <c r="J166" s="243">
        <f>ROUND(I166*H166,2)</f>
        <v>0</v>
      </c>
      <c r="K166" s="239" t="s">
        <v>174</v>
      </c>
      <c r="L166" s="43"/>
      <c r="M166" s="244" t="s">
        <v>1</v>
      </c>
      <c r="N166" s="245" t="s">
        <v>39</v>
      </c>
      <c r="O166" s="86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AR166" s="248" t="s">
        <v>175</v>
      </c>
      <c r="AT166" s="248" t="s">
        <v>170</v>
      </c>
      <c r="AU166" s="248" t="s">
        <v>83</v>
      </c>
      <c r="AY166" s="17" t="s">
        <v>168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81</v>
      </c>
      <c r="BK166" s="249">
        <f>ROUND(I166*H166,2)</f>
        <v>0</v>
      </c>
      <c r="BL166" s="17" t="s">
        <v>175</v>
      </c>
      <c r="BM166" s="248" t="s">
        <v>193</v>
      </c>
    </row>
    <row r="167" s="12" customFormat="1">
      <c r="B167" s="250"/>
      <c r="C167" s="251"/>
      <c r="D167" s="252" t="s">
        <v>177</v>
      </c>
      <c r="E167" s="253" t="s">
        <v>1</v>
      </c>
      <c r="F167" s="254" t="s">
        <v>194</v>
      </c>
      <c r="G167" s="251"/>
      <c r="H167" s="253" t="s">
        <v>1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177</v>
      </c>
      <c r="AU167" s="260" t="s">
        <v>83</v>
      </c>
      <c r="AV167" s="12" t="s">
        <v>81</v>
      </c>
      <c r="AW167" s="12" t="s">
        <v>31</v>
      </c>
      <c r="AX167" s="12" t="s">
        <v>74</v>
      </c>
      <c r="AY167" s="260" t="s">
        <v>168</v>
      </c>
    </row>
    <row r="168" s="12" customFormat="1">
      <c r="B168" s="250"/>
      <c r="C168" s="251"/>
      <c r="D168" s="252" t="s">
        <v>177</v>
      </c>
      <c r="E168" s="253" t="s">
        <v>1</v>
      </c>
      <c r="F168" s="254" t="s">
        <v>195</v>
      </c>
      <c r="G168" s="251"/>
      <c r="H168" s="253" t="s">
        <v>1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AT168" s="260" t="s">
        <v>177</v>
      </c>
      <c r="AU168" s="260" t="s">
        <v>83</v>
      </c>
      <c r="AV168" s="12" t="s">
        <v>81</v>
      </c>
      <c r="AW168" s="12" t="s">
        <v>31</v>
      </c>
      <c r="AX168" s="12" t="s">
        <v>74</v>
      </c>
      <c r="AY168" s="260" t="s">
        <v>168</v>
      </c>
    </row>
    <row r="169" s="13" customFormat="1">
      <c r="B169" s="261"/>
      <c r="C169" s="262"/>
      <c r="D169" s="252" t="s">
        <v>177</v>
      </c>
      <c r="E169" s="263" t="s">
        <v>1</v>
      </c>
      <c r="F169" s="264" t="s">
        <v>196</v>
      </c>
      <c r="G169" s="262"/>
      <c r="H169" s="265">
        <v>3.944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AT169" s="271" t="s">
        <v>177</v>
      </c>
      <c r="AU169" s="271" t="s">
        <v>83</v>
      </c>
      <c r="AV169" s="13" t="s">
        <v>83</v>
      </c>
      <c r="AW169" s="13" t="s">
        <v>31</v>
      </c>
      <c r="AX169" s="13" t="s">
        <v>74</v>
      </c>
      <c r="AY169" s="271" t="s">
        <v>168</v>
      </c>
    </row>
    <row r="170" s="13" customFormat="1">
      <c r="B170" s="261"/>
      <c r="C170" s="262"/>
      <c r="D170" s="252" t="s">
        <v>177</v>
      </c>
      <c r="E170" s="263" t="s">
        <v>1</v>
      </c>
      <c r="F170" s="264" t="s">
        <v>197</v>
      </c>
      <c r="G170" s="262"/>
      <c r="H170" s="265">
        <v>2.0209999999999999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AT170" s="271" t="s">
        <v>177</v>
      </c>
      <c r="AU170" s="271" t="s">
        <v>83</v>
      </c>
      <c r="AV170" s="13" t="s">
        <v>83</v>
      </c>
      <c r="AW170" s="13" t="s">
        <v>31</v>
      </c>
      <c r="AX170" s="13" t="s">
        <v>74</v>
      </c>
      <c r="AY170" s="271" t="s">
        <v>168</v>
      </c>
    </row>
    <row r="171" s="13" customFormat="1">
      <c r="B171" s="261"/>
      <c r="C171" s="262"/>
      <c r="D171" s="252" t="s">
        <v>177</v>
      </c>
      <c r="E171" s="263" t="s">
        <v>1</v>
      </c>
      <c r="F171" s="264" t="s">
        <v>198</v>
      </c>
      <c r="G171" s="262"/>
      <c r="H171" s="265">
        <v>9.984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AT171" s="271" t="s">
        <v>177</v>
      </c>
      <c r="AU171" s="271" t="s">
        <v>83</v>
      </c>
      <c r="AV171" s="13" t="s">
        <v>83</v>
      </c>
      <c r="AW171" s="13" t="s">
        <v>31</v>
      </c>
      <c r="AX171" s="13" t="s">
        <v>74</v>
      </c>
      <c r="AY171" s="271" t="s">
        <v>168</v>
      </c>
    </row>
    <row r="172" s="13" customFormat="1">
      <c r="B172" s="261"/>
      <c r="C172" s="262"/>
      <c r="D172" s="252" t="s">
        <v>177</v>
      </c>
      <c r="E172" s="263" t="s">
        <v>1</v>
      </c>
      <c r="F172" s="264" t="s">
        <v>199</v>
      </c>
      <c r="G172" s="262"/>
      <c r="H172" s="265">
        <v>7.8390000000000004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AT172" s="271" t="s">
        <v>177</v>
      </c>
      <c r="AU172" s="271" t="s">
        <v>83</v>
      </c>
      <c r="AV172" s="13" t="s">
        <v>83</v>
      </c>
      <c r="AW172" s="13" t="s">
        <v>31</v>
      </c>
      <c r="AX172" s="13" t="s">
        <v>74</v>
      </c>
      <c r="AY172" s="271" t="s">
        <v>168</v>
      </c>
    </row>
    <row r="173" s="13" customFormat="1">
      <c r="B173" s="261"/>
      <c r="C173" s="262"/>
      <c r="D173" s="252" t="s">
        <v>177</v>
      </c>
      <c r="E173" s="263" t="s">
        <v>1</v>
      </c>
      <c r="F173" s="264" t="s">
        <v>200</v>
      </c>
      <c r="G173" s="262"/>
      <c r="H173" s="265">
        <v>11.757999999999999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AT173" s="271" t="s">
        <v>177</v>
      </c>
      <c r="AU173" s="271" t="s">
        <v>83</v>
      </c>
      <c r="AV173" s="13" t="s">
        <v>83</v>
      </c>
      <c r="AW173" s="13" t="s">
        <v>31</v>
      </c>
      <c r="AX173" s="13" t="s">
        <v>74</v>
      </c>
      <c r="AY173" s="271" t="s">
        <v>168</v>
      </c>
    </row>
    <row r="174" s="13" customFormat="1">
      <c r="B174" s="261"/>
      <c r="C174" s="262"/>
      <c r="D174" s="252" t="s">
        <v>177</v>
      </c>
      <c r="E174" s="263" t="s">
        <v>1</v>
      </c>
      <c r="F174" s="264" t="s">
        <v>201</v>
      </c>
      <c r="G174" s="262"/>
      <c r="H174" s="265">
        <v>9.984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AT174" s="271" t="s">
        <v>177</v>
      </c>
      <c r="AU174" s="271" t="s">
        <v>83</v>
      </c>
      <c r="AV174" s="13" t="s">
        <v>83</v>
      </c>
      <c r="AW174" s="13" t="s">
        <v>31</v>
      </c>
      <c r="AX174" s="13" t="s">
        <v>74</v>
      </c>
      <c r="AY174" s="271" t="s">
        <v>168</v>
      </c>
    </row>
    <row r="175" s="14" customFormat="1">
      <c r="B175" s="272"/>
      <c r="C175" s="273"/>
      <c r="D175" s="252" t="s">
        <v>177</v>
      </c>
      <c r="E175" s="274" t="s">
        <v>1</v>
      </c>
      <c r="F175" s="275" t="s">
        <v>186</v>
      </c>
      <c r="G175" s="273"/>
      <c r="H175" s="276">
        <v>45.530000000000001</v>
      </c>
      <c r="I175" s="277"/>
      <c r="J175" s="273"/>
      <c r="K175" s="273"/>
      <c r="L175" s="278"/>
      <c r="M175" s="279"/>
      <c r="N175" s="280"/>
      <c r="O175" s="280"/>
      <c r="P175" s="280"/>
      <c r="Q175" s="280"/>
      <c r="R175" s="280"/>
      <c r="S175" s="280"/>
      <c r="T175" s="281"/>
      <c r="AT175" s="282" t="s">
        <v>177</v>
      </c>
      <c r="AU175" s="282" t="s">
        <v>83</v>
      </c>
      <c r="AV175" s="14" t="s">
        <v>175</v>
      </c>
      <c r="AW175" s="14" t="s">
        <v>31</v>
      </c>
      <c r="AX175" s="14" t="s">
        <v>81</v>
      </c>
      <c r="AY175" s="282" t="s">
        <v>168</v>
      </c>
    </row>
    <row r="176" s="1" customFormat="1" ht="24" customHeight="1">
      <c r="B176" s="38"/>
      <c r="C176" s="237" t="s">
        <v>175</v>
      </c>
      <c r="D176" s="237" t="s">
        <v>170</v>
      </c>
      <c r="E176" s="238" t="s">
        <v>202</v>
      </c>
      <c r="F176" s="239" t="s">
        <v>203</v>
      </c>
      <c r="G176" s="240" t="s">
        <v>173</v>
      </c>
      <c r="H176" s="241">
        <v>45.530000000000001</v>
      </c>
      <c r="I176" s="242"/>
      <c r="J176" s="243">
        <f>ROUND(I176*H176,2)</f>
        <v>0</v>
      </c>
      <c r="K176" s="239" t="s">
        <v>174</v>
      </c>
      <c r="L176" s="43"/>
      <c r="M176" s="244" t="s">
        <v>1</v>
      </c>
      <c r="N176" s="245" t="s">
        <v>39</v>
      </c>
      <c r="O176" s="86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AR176" s="248" t="s">
        <v>175</v>
      </c>
      <c r="AT176" s="248" t="s">
        <v>170</v>
      </c>
      <c r="AU176" s="248" t="s">
        <v>83</v>
      </c>
      <c r="AY176" s="17" t="s">
        <v>168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81</v>
      </c>
      <c r="BK176" s="249">
        <f>ROUND(I176*H176,2)</f>
        <v>0</v>
      </c>
      <c r="BL176" s="17" t="s">
        <v>175</v>
      </c>
      <c r="BM176" s="248" t="s">
        <v>204</v>
      </c>
    </row>
    <row r="177" s="1" customFormat="1" ht="24" customHeight="1">
      <c r="B177" s="38"/>
      <c r="C177" s="237" t="s">
        <v>205</v>
      </c>
      <c r="D177" s="237" t="s">
        <v>170</v>
      </c>
      <c r="E177" s="238" t="s">
        <v>206</v>
      </c>
      <c r="F177" s="239" t="s">
        <v>207</v>
      </c>
      <c r="G177" s="240" t="s">
        <v>173</v>
      </c>
      <c r="H177" s="241">
        <v>45.530000000000001</v>
      </c>
      <c r="I177" s="242"/>
      <c r="J177" s="243">
        <f>ROUND(I177*H177,2)</f>
        <v>0</v>
      </c>
      <c r="K177" s="239" t="s">
        <v>174</v>
      </c>
      <c r="L177" s="43"/>
      <c r="M177" s="244" t="s">
        <v>1</v>
      </c>
      <c r="N177" s="245" t="s">
        <v>39</v>
      </c>
      <c r="O177" s="86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AR177" s="248" t="s">
        <v>175</v>
      </c>
      <c r="AT177" s="248" t="s">
        <v>170</v>
      </c>
      <c r="AU177" s="248" t="s">
        <v>83</v>
      </c>
      <c r="AY177" s="17" t="s">
        <v>168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81</v>
      </c>
      <c r="BK177" s="249">
        <f>ROUND(I177*H177,2)</f>
        <v>0</v>
      </c>
      <c r="BL177" s="17" t="s">
        <v>175</v>
      </c>
      <c r="BM177" s="248" t="s">
        <v>208</v>
      </c>
    </row>
    <row r="178" s="1" customFormat="1" ht="24" customHeight="1">
      <c r="B178" s="38"/>
      <c r="C178" s="237" t="s">
        <v>209</v>
      </c>
      <c r="D178" s="237" t="s">
        <v>170</v>
      </c>
      <c r="E178" s="238" t="s">
        <v>210</v>
      </c>
      <c r="F178" s="239" t="s">
        <v>211</v>
      </c>
      <c r="G178" s="240" t="s">
        <v>173</v>
      </c>
      <c r="H178" s="241">
        <v>45.530000000000001</v>
      </c>
      <c r="I178" s="242"/>
      <c r="J178" s="243">
        <f>ROUND(I178*H178,2)</f>
        <v>0</v>
      </c>
      <c r="K178" s="239" t="s">
        <v>174</v>
      </c>
      <c r="L178" s="43"/>
      <c r="M178" s="244" t="s">
        <v>1</v>
      </c>
      <c r="N178" s="245" t="s">
        <v>39</v>
      </c>
      <c r="O178" s="86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AR178" s="248" t="s">
        <v>175</v>
      </c>
      <c r="AT178" s="248" t="s">
        <v>170</v>
      </c>
      <c r="AU178" s="248" t="s">
        <v>83</v>
      </c>
      <c r="AY178" s="17" t="s">
        <v>168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81</v>
      </c>
      <c r="BK178" s="249">
        <f>ROUND(I178*H178,2)</f>
        <v>0</v>
      </c>
      <c r="BL178" s="17" t="s">
        <v>175</v>
      </c>
      <c r="BM178" s="248" t="s">
        <v>212</v>
      </c>
    </row>
    <row r="179" s="1" customFormat="1" ht="16.5" customHeight="1">
      <c r="B179" s="38"/>
      <c r="C179" s="237" t="s">
        <v>213</v>
      </c>
      <c r="D179" s="237" t="s">
        <v>170</v>
      </c>
      <c r="E179" s="238" t="s">
        <v>214</v>
      </c>
      <c r="F179" s="239" t="s">
        <v>215</v>
      </c>
      <c r="G179" s="240" t="s">
        <v>173</v>
      </c>
      <c r="H179" s="241">
        <v>45.530000000000001</v>
      </c>
      <c r="I179" s="242"/>
      <c r="J179" s="243">
        <f>ROUND(I179*H179,2)</f>
        <v>0</v>
      </c>
      <c r="K179" s="239" t="s">
        <v>174</v>
      </c>
      <c r="L179" s="43"/>
      <c r="M179" s="244" t="s">
        <v>1</v>
      </c>
      <c r="N179" s="245" t="s">
        <v>39</v>
      </c>
      <c r="O179" s="86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AR179" s="248" t="s">
        <v>175</v>
      </c>
      <c r="AT179" s="248" t="s">
        <v>170</v>
      </c>
      <c r="AU179" s="248" t="s">
        <v>83</v>
      </c>
      <c r="AY179" s="17" t="s">
        <v>168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81</v>
      </c>
      <c r="BK179" s="249">
        <f>ROUND(I179*H179,2)</f>
        <v>0</v>
      </c>
      <c r="BL179" s="17" t="s">
        <v>175</v>
      </c>
      <c r="BM179" s="248" t="s">
        <v>216</v>
      </c>
    </row>
    <row r="180" s="1" customFormat="1" ht="24" customHeight="1">
      <c r="B180" s="38"/>
      <c r="C180" s="237" t="s">
        <v>217</v>
      </c>
      <c r="D180" s="237" t="s">
        <v>170</v>
      </c>
      <c r="E180" s="238" t="s">
        <v>218</v>
      </c>
      <c r="F180" s="239" t="s">
        <v>219</v>
      </c>
      <c r="G180" s="240" t="s">
        <v>220</v>
      </c>
      <c r="H180" s="241">
        <v>84.230999999999995</v>
      </c>
      <c r="I180" s="242"/>
      <c r="J180" s="243">
        <f>ROUND(I180*H180,2)</f>
        <v>0</v>
      </c>
      <c r="K180" s="239" t="s">
        <v>174</v>
      </c>
      <c r="L180" s="43"/>
      <c r="M180" s="244" t="s">
        <v>1</v>
      </c>
      <c r="N180" s="245" t="s">
        <v>39</v>
      </c>
      <c r="O180" s="86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AR180" s="248" t="s">
        <v>175</v>
      </c>
      <c r="AT180" s="248" t="s">
        <v>170</v>
      </c>
      <c r="AU180" s="248" t="s">
        <v>83</v>
      </c>
      <c r="AY180" s="17" t="s">
        <v>168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81</v>
      </c>
      <c r="BK180" s="249">
        <f>ROUND(I180*H180,2)</f>
        <v>0</v>
      </c>
      <c r="BL180" s="17" t="s">
        <v>175</v>
      </c>
      <c r="BM180" s="248" t="s">
        <v>221</v>
      </c>
    </row>
    <row r="181" s="13" customFormat="1">
      <c r="B181" s="261"/>
      <c r="C181" s="262"/>
      <c r="D181" s="252" t="s">
        <v>177</v>
      </c>
      <c r="E181" s="263" t="s">
        <v>1</v>
      </c>
      <c r="F181" s="264" t="s">
        <v>222</v>
      </c>
      <c r="G181" s="262"/>
      <c r="H181" s="265">
        <v>84.230999999999995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AT181" s="271" t="s">
        <v>177</v>
      </c>
      <c r="AU181" s="271" t="s">
        <v>83</v>
      </c>
      <c r="AV181" s="13" t="s">
        <v>83</v>
      </c>
      <c r="AW181" s="13" t="s">
        <v>31</v>
      </c>
      <c r="AX181" s="13" t="s">
        <v>74</v>
      </c>
      <c r="AY181" s="271" t="s">
        <v>168</v>
      </c>
    </row>
    <row r="182" s="14" customFormat="1">
      <c r="B182" s="272"/>
      <c r="C182" s="273"/>
      <c r="D182" s="252" t="s">
        <v>177</v>
      </c>
      <c r="E182" s="274" t="s">
        <v>1</v>
      </c>
      <c r="F182" s="275" t="s">
        <v>186</v>
      </c>
      <c r="G182" s="273"/>
      <c r="H182" s="276">
        <v>84.230999999999995</v>
      </c>
      <c r="I182" s="277"/>
      <c r="J182" s="273"/>
      <c r="K182" s="273"/>
      <c r="L182" s="278"/>
      <c r="M182" s="279"/>
      <c r="N182" s="280"/>
      <c r="O182" s="280"/>
      <c r="P182" s="280"/>
      <c r="Q182" s="280"/>
      <c r="R182" s="280"/>
      <c r="S182" s="280"/>
      <c r="T182" s="281"/>
      <c r="AT182" s="282" t="s">
        <v>177</v>
      </c>
      <c r="AU182" s="282" t="s">
        <v>83</v>
      </c>
      <c r="AV182" s="14" t="s">
        <v>175</v>
      </c>
      <c r="AW182" s="14" t="s">
        <v>31</v>
      </c>
      <c r="AX182" s="14" t="s">
        <v>81</v>
      </c>
      <c r="AY182" s="282" t="s">
        <v>168</v>
      </c>
    </row>
    <row r="183" s="1" customFormat="1" ht="16.5" customHeight="1">
      <c r="B183" s="38"/>
      <c r="C183" s="237" t="s">
        <v>223</v>
      </c>
      <c r="D183" s="237" t="s">
        <v>170</v>
      </c>
      <c r="E183" s="238" t="s">
        <v>224</v>
      </c>
      <c r="F183" s="239" t="s">
        <v>225</v>
      </c>
      <c r="G183" s="240" t="s">
        <v>226</v>
      </c>
      <c r="H183" s="241">
        <v>160.13200000000001</v>
      </c>
      <c r="I183" s="242"/>
      <c r="J183" s="243">
        <f>ROUND(I183*H183,2)</f>
        <v>0</v>
      </c>
      <c r="K183" s="239" t="s">
        <v>174</v>
      </c>
      <c r="L183" s="43"/>
      <c r="M183" s="244" t="s">
        <v>1</v>
      </c>
      <c r="N183" s="245" t="s">
        <v>39</v>
      </c>
      <c r="O183" s="86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AR183" s="248" t="s">
        <v>175</v>
      </c>
      <c r="AT183" s="248" t="s">
        <v>170</v>
      </c>
      <c r="AU183" s="248" t="s">
        <v>83</v>
      </c>
      <c r="AY183" s="17" t="s">
        <v>168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81</v>
      </c>
      <c r="BK183" s="249">
        <f>ROUND(I183*H183,2)</f>
        <v>0</v>
      </c>
      <c r="BL183" s="17" t="s">
        <v>175</v>
      </c>
      <c r="BM183" s="248" t="s">
        <v>227</v>
      </c>
    </row>
    <row r="184" s="12" customFormat="1">
      <c r="B184" s="250"/>
      <c r="C184" s="251"/>
      <c r="D184" s="252" t="s">
        <v>177</v>
      </c>
      <c r="E184" s="253" t="s">
        <v>1</v>
      </c>
      <c r="F184" s="254" t="s">
        <v>194</v>
      </c>
      <c r="G184" s="251"/>
      <c r="H184" s="253" t="s">
        <v>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AT184" s="260" t="s">
        <v>177</v>
      </c>
      <c r="AU184" s="260" t="s">
        <v>83</v>
      </c>
      <c r="AV184" s="12" t="s">
        <v>81</v>
      </c>
      <c r="AW184" s="12" t="s">
        <v>31</v>
      </c>
      <c r="AX184" s="12" t="s">
        <v>74</v>
      </c>
      <c r="AY184" s="260" t="s">
        <v>168</v>
      </c>
    </row>
    <row r="185" s="12" customFormat="1">
      <c r="B185" s="250"/>
      <c r="C185" s="251"/>
      <c r="D185" s="252" t="s">
        <v>177</v>
      </c>
      <c r="E185" s="253" t="s">
        <v>1</v>
      </c>
      <c r="F185" s="254" t="s">
        <v>195</v>
      </c>
      <c r="G185" s="251"/>
      <c r="H185" s="253" t="s">
        <v>1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AT185" s="260" t="s">
        <v>177</v>
      </c>
      <c r="AU185" s="260" t="s">
        <v>83</v>
      </c>
      <c r="AV185" s="12" t="s">
        <v>81</v>
      </c>
      <c r="AW185" s="12" t="s">
        <v>31</v>
      </c>
      <c r="AX185" s="12" t="s">
        <v>74</v>
      </c>
      <c r="AY185" s="260" t="s">
        <v>168</v>
      </c>
    </row>
    <row r="186" s="13" customFormat="1">
      <c r="B186" s="261"/>
      <c r="C186" s="262"/>
      <c r="D186" s="252" t="s">
        <v>177</v>
      </c>
      <c r="E186" s="263" t="s">
        <v>1</v>
      </c>
      <c r="F186" s="264" t="s">
        <v>228</v>
      </c>
      <c r="G186" s="262"/>
      <c r="H186" s="265">
        <v>13.84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AT186" s="271" t="s">
        <v>177</v>
      </c>
      <c r="AU186" s="271" t="s">
        <v>83</v>
      </c>
      <c r="AV186" s="13" t="s">
        <v>83</v>
      </c>
      <c r="AW186" s="13" t="s">
        <v>31</v>
      </c>
      <c r="AX186" s="13" t="s">
        <v>74</v>
      </c>
      <c r="AY186" s="271" t="s">
        <v>168</v>
      </c>
    </row>
    <row r="187" s="13" customFormat="1">
      <c r="B187" s="261"/>
      <c r="C187" s="262"/>
      <c r="D187" s="252" t="s">
        <v>177</v>
      </c>
      <c r="E187" s="263" t="s">
        <v>1</v>
      </c>
      <c r="F187" s="264" t="s">
        <v>229</v>
      </c>
      <c r="G187" s="262"/>
      <c r="H187" s="265">
        <v>7.0899999999999999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AT187" s="271" t="s">
        <v>177</v>
      </c>
      <c r="AU187" s="271" t="s">
        <v>83</v>
      </c>
      <c r="AV187" s="13" t="s">
        <v>83</v>
      </c>
      <c r="AW187" s="13" t="s">
        <v>31</v>
      </c>
      <c r="AX187" s="13" t="s">
        <v>74</v>
      </c>
      <c r="AY187" s="271" t="s">
        <v>168</v>
      </c>
    </row>
    <row r="188" s="13" customFormat="1">
      <c r="B188" s="261"/>
      <c r="C188" s="262"/>
      <c r="D188" s="252" t="s">
        <v>177</v>
      </c>
      <c r="E188" s="263" t="s">
        <v>1</v>
      </c>
      <c r="F188" s="264" t="s">
        <v>230</v>
      </c>
      <c r="G188" s="262"/>
      <c r="H188" s="265">
        <v>35.030000000000001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AT188" s="271" t="s">
        <v>177</v>
      </c>
      <c r="AU188" s="271" t="s">
        <v>83</v>
      </c>
      <c r="AV188" s="13" t="s">
        <v>83</v>
      </c>
      <c r="AW188" s="13" t="s">
        <v>31</v>
      </c>
      <c r="AX188" s="13" t="s">
        <v>74</v>
      </c>
      <c r="AY188" s="271" t="s">
        <v>168</v>
      </c>
    </row>
    <row r="189" s="13" customFormat="1">
      <c r="B189" s="261"/>
      <c r="C189" s="262"/>
      <c r="D189" s="252" t="s">
        <v>177</v>
      </c>
      <c r="E189" s="263" t="s">
        <v>1</v>
      </c>
      <c r="F189" s="264" t="s">
        <v>231</v>
      </c>
      <c r="G189" s="262"/>
      <c r="H189" s="265">
        <v>27.885999999999999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AT189" s="271" t="s">
        <v>177</v>
      </c>
      <c r="AU189" s="271" t="s">
        <v>83</v>
      </c>
      <c r="AV189" s="13" t="s">
        <v>83</v>
      </c>
      <c r="AW189" s="13" t="s">
        <v>31</v>
      </c>
      <c r="AX189" s="13" t="s">
        <v>74</v>
      </c>
      <c r="AY189" s="271" t="s">
        <v>168</v>
      </c>
    </row>
    <row r="190" s="13" customFormat="1">
      <c r="B190" s="261"/>
      <c r="C190" s="262"/>
      <c r="D190" s="252" t="s">
        <v>177</v>
      </c>
      <c r="E190" s="263" t="s">
        <v>1</v>
      </c>
      <c r="F190" s="264" t="s">
        <v>232</v>
      </c>
      <c r="G190" s="262"/>
      <c r="H190" s="265">
        <v>41.256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AT190" s="271" t="s">
        <v>177</v>
      </c>
      <c r="AU190" s="271" t="s">
        <v>83</v>
      </c>
      <c r="AV190" s="13" t="s">
        <v>83</v>
      </c>
      <c r="AW190" s="13" t="s">
        <v>31</v>
      </c>
      <c r="AX190" s="13" t="s">
        <v>74</v>
      </c>
      <c r="AY190" s="271" t="s">
        <v>168</v>
      </c>
    </row>
    <row r="191" s="13" customFormat="1">
      <c r="B191" s="261"/>
      <c r="C191" s="262"/>
      <c r="D191" s="252" t="s">
        <v>177</v>
      </c>
      <c r="E191" s="263" t="s">
        <v>1</v>
      </c>
      <c r="F191" s="264" t="s">
        <v>233</v>
      </c>
      <c r="G191" s="262"/>
      <c r="H191" s="265">
        <v>35.030000000000001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AT191" s="271" t="s">
        <v>177</v>
      </c>
      <c r="AU191" s="271" t="s">
        <v>83</v>
      </c>
      <c r="AV191" s="13" t="s">
        <v>83</v>
      </c>
      <c r="AW191" s="13" t="s">
        <v>31</v>
      </c>
      <c r="AX191" s="13" t="s">
        <v>74</v>
      </c>
      <c r="AY191" s="271" t="s">
        <v>168</v>
      </c>
    </row>
    <row r="192" s="14" customFormat="1">
      <c r="B192" s="272"/>
      <c r="C192" s="273"/>
      <c r="D192" s="252" t="s">
        <v>177</v>
      </c>
      <c r="E192" s="274" t="s">
        <v>1</v>
      </c>
      <c r="F192" s="275" t="s">
        <v>186</v>
      </c>
      <c r="G192" s="273"/>
      <c r="H192" s="276">
        <v>160.13200000000001</v>
      </c>
      <c r="I192" s="277"/>
      <c r="J192" s="273"/>
      <c r="K192" s="273"/>
      <c r="L192" s="278"/>
      <c r="M192" s="279"/>
      <c r="N192" s="280"/>
      <c r="O192" s="280"/>
      <c r="P192" s="280"/>
      <c r="Q192" s="280"/>
      <c r="R192" s="280"/>
      <c r="S192" s="280"/>
      <c r="T192" s="281"/>
      <c r="AT192" s="282" t="s">
        <v>177</v>
      </c>
      <c r="AU192" s="282" t="s">
        <v>83</v>
      </c>
      <c r="AV192" s="14" t="s">
        <v>175</v>
      </c>
      <c r="AW192" s="14" t="s">
        <v>31</v>
      </c>
      <c r="AX192" s="14" t="s">
        <v>81</v>
      </c>
      <c r="AY192" s="282" t="s">
        <v>168</v>
      </c>
    </row>
    <row r="193" s="11" customFormat="1" ht="22.8" customHeight="1">
      <c r="B193" s="221"/>
      <c r="C193" s="222"/>
      <c r="D193" s="223" t="s">
        <v>73</v>
      </c>
      <c r="E193" s="235" t="s">
        <v>83</v>
      </c>
      <c r="F193" s="235" t="s">
        <v>234</v>
      </c>
      <c r="G193" s="222"/>
      <c r="H193" s="222"/>
      <c r="I193" s="225"/>
      <c r="J193" s="236">
        <f>BK193</f>
        <v>0</v>
      </c>
      <c r="K193" s="222"/>
      <c r="L193" s="227"/>
      <c r="M193" s="228"/>
      <c r="N193" s="229"/>
      <c r="O193" s="229"/>
      <c r="P193" s="230">
        <f>SUM(P194:P215)</f>
        <v>0</v>
      </c>
      <c r="Q193" s="229"/>
      <c r="R193" s="230">
        <f>SUM(R194:R215)</f>
        <v>8.0122929900000006</v>
      </c>
      <c r="S193" s="229"/>
      <c r="T193" s="231">
        <f>SUM(T194:T215)</f>
        <v>0</v>
      </c>
      <c r="AR193" s="232" t="s">
        <v>81</v>
      </c>
      <c r="AT193" s="233" t="s">
        <v>73</v>
      </c>
      <c r="AU193" s="233" t="s">
        <v>81</v>
      </c>
      <c r="AY193" s="232" t="s">
        <v>168</v>
      </c>
      <c r="BK193" s="234">
        <f>SUM(BK194:BK215)</f>
        <v>0</v>
      </c>
    </row>
    <row r="194" s="1" customFormat="1" ht="24" customHeight="1">
      <c r="B194" s="38"/>
      <c r="C194" s="237" t="s">
        <v>235</v>
      </c>
      <c r="D194" s="237" t="s">
        <v>170</v>
      </c>
      <c r="E194" s="238" t="s">
        <v>236</v>
      </c>
      <c r="F194" s="239" t="s">
        <v>237</v>
      </c>
      <c r="G194" s="240" t="s">
        <v>173</v>
      </c>
      <c r="H194" s="241">
        <v>0.41499999999999998</v>
      </c>
      <c r="I194" s="242"/>
      <c r="J194" s="243">
        <f>ROUND(I194*H194,2)</f>
        <v>0</v>
      </c>
      <c r="K194" s="239" t="s">
        <v>174</v>
      </c>
      <c r="L194" s="43"/>
      <c r="M194" s="244" t="s">
        <v>1</v>
      </c>
      <c r="N194" s="245" t="s">
        <v>39</v>
      </c>
      <c r="O194" s="86"/>
      <c r="P194" s="246">
        <f>O194*H194</f>
        <v>0</v>
      </c>
      <c r="Q194" s="246">
        <v>1.98</v>
      </c>
      <c r="R194" s="246">
        <f>Q194*H194</f>
        <v>0.82169999999999999</v>
      </c>
      <c r="S194" s="246">
        <v>0</v>
      </c>
      <c r="T194" s="247">
        <f>S194*H194</f>
        <v>0</v>
      </c>
      <c r="AR194" s="248" t="s">
        <v>175</v>
      </c>
      <c r="AT194" s="248" t="s">
        <v>170</v>
      </c>
      <c r="AU194" s="248" t="s">
        <v>83</v>
      </c>
      <c r="AY194" s="17" t="s">
        <v>168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81</v>
      </c>
      <c r="BK194" s="249">
        <f>ROUND(I194*H194,2)</f>
        <v>0</v>
      </c>
      <c r="BL194" s="17" t="s">
        <v>175</v>
      </c>
      <c r="BM194" s="248" t="s">
        <v>238</v>
      </c>
    </row>
    <row r="195" s="12" customFormat="1">
      <c r="B195" s="250"/>
      <c r="C195" s="251"/>
      <c r="D195" s="252" t="s">
        <v>177</v>
      </c>
      <c r="E195" s="253" t="s">
        <v>1</v>
      </c>
      <c r="F195" s="254" t="s">
        <v>178</v>
      </c>
      <c r="G195" s="251"/>
      <c r="H195" s="253" t="s">
        <v>1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AT195" s="260" t="s">
        <v>177</v>
      </c>
      <c r="AU195" s="260" t="s">
        <v>83</v>
      </c>
      <c r="AV195" s="12" t="s">
        <v>81</v>
      </c>
      <c r="AW195" s="12" t="s">
        <v>31</v>
      </c>
      <c r="AX195" s="12" t="s">
        <v>74</v>
      </c>
      <c r="AY195" s="260" t="s">
        <v>168</v>
      </c>
    </row>
    <row r="196" s="13" customFormat="1">
      <c r="B196" s="261"/>
      <c r="C196" s="262"/>
      <c r="D196" s="252" t="s">
        <v>177</v>
      </c>
      <c r="E196" s="263" t="s">
        <v>1</v>
      </c>
      <c r="F196" s="264" t="s">
        <v>239</v>
      </c>
      <c r="G196" s="262"/>
      <c r="H196" s="265">
        <v>0.072999999999999995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AT196" s="271" t="s">
        <v>177</v>
      </c>
      <c r="AU196" s="271" t="s">
        <v>83</v>
      </c>
      <c r="AV196" s="13" t="s">
        <v>83</v>
      </c>
      <c r="AW196" s="13" t="s">
        <v>31</v>
      </c>
      <c r="AX196" s="13" t="s">
        <v>74</v>
      </c>
      <c r="AY196" s="271" t="s">
        <v>168</v>
      </c>
    </row>
    <row r="197" s="13" customFormat="1">
      <c r="B197" s="261"/>
      <c r="C197" s="262"/>
      <c r="D197" s="252" t="s">
        <v>177</v>
      </c>
      <c r="E197" s="263" t="s">
        <v>1</v>
      </c>
      <c r="F197" s="264" t="s">
        <v>240</v>
      </c>
      <c r="G197" s="262"/>
      <c r="H197" s="265">
        <v>0.0030000000000000001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AT197" s="271" t="s">
        <v>177</v>
      </c>
      <c r="AU197" s="271" t="s">
        <v>83</v>
      </c>
      <c r="AV197" s="13" t="s">
        <v>83</v>
      </c>
      <c r="AW197" s="13" t="s">
        <v>31</v>
      </c>
      <c r="AX197" s="13" t="s">
        <v>74</v>
      </c>
      <c r="AY197" s="271" t="s">
        <v>168</v>
      </c>
    </row>
    <row r="198" s="13" customFormat="1">
      <c r="B198" s="261"/>
      <c r="C198" s="262"/>
      <c r="D198" s="252" t="s">
        <v>177</v>
      </c>
      <c r="E198" s="263" t="s">
        <v>1</v>
      </c>
      <c r="F198" s="264" t="s">
        <v>241</v>
      </c>
      <c r="G198" s="262"/>
      <c r="H198" s="265">
        <v>0.014999999999999999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AT198" s="271" t="s">
        <v>177</v>
      </c>
      <c r="AU198" s="271" t="s">
        <v>83</v>
      </c>
      <c r="AV198" s="13" t="s">
        <v>83</v>
      </c>
      <c r="AW198" s="13" t="s">
        <v>31</v>
      </c>
      <c r="AX198" s="13" t="s">
        <v>74</v>
      </c>
      <c r="AY198" s="271" t="s">
        <v>168</v>
      </c>
    </row>
    <row r="199" s="13" customFormat="1">
      <c r="B199" s="261"/>
      <c r="C199" s="262"/>
      <c r="D199" s="252" t="s">
        <v>177</v>
      </c>
      <c r="E199" s="263" t="s">
        <v>1</v>
      </c>
      <c r="F199" s="264" t="s">
        <v>242</v>
      </c>
      <c r="G199" s="262"/>
      <c r="H199" s="265">
        <v>0.14999999999999999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AT199" s="271" t="s">
        <v>177</v>
      </c>
      <c r="AU199" s="271" t="s">
        <v>83</v>
      </c>
      <c r="AV199" s="13" t="s">
        <v>83</v>
      </c>
      <c r="AW199" s="13" t="s">
        <v>31</v>
      </c>
      <c r="AX199" s="13" t="s">
        <v>74</v>
      </c>
      <c r="AY199" s="271" t="s">
        <v>168</v>
      </c>
    </row>
    <row r="200" s="12" customFormat="1">
      <c r="B200" s="250"/>
      <c r="C200" s="251"/>
      <c r="D200" s="252" t="s">
        <v>177</v>
      </c>
      <c r="E200" s="253" t="s">
        <v>1</v>
      </c>
      <c r="F200" s="254" t="s">
        <v>183</v>
      </c>
      <c r="G200" s="251"/>
      <c r="H200" s="253" t="s">
        <v>1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AT200" s="260" t="s">
        <v>177</v>
      </c>
      <c r="AU200" s="260" t="s">
        <v>83</v>
      </c>
      <c r="AV200" s="12" t="s">
        <v>81</v>
      </c>
      <c r="AW200" s="12" t="s">
        <v>31</v>
      </c>
      <c r="AX200" s="12" t="s">
        <v>74</v>
      </c>
      <c r="AY200" s="260" t="s">
        <v>168</v>
      </c>
    </row>
    <row r="201" s="13" customFormat="1">
      <c r="B201" s="261"/>
      <c r="C201" s="262"/>
      <c r="D201" s="252" t="s">
        <v>177</v>
      </c>
      <c r="E201" s="263" t="s">
        <v>1</v>
      </c>
      <c r="F201" s="264" t="s">
        <v>243</v>
      </c>
      <c r="G201" s="262"/>
      <c r="H201" s="265">
        <v>0.108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AT201" s="271" t="s">
        <v>177</v>
      </c>
      <c r="AU201" s="271" t="s">
        <v>83</v>
      </c>
      <c r="AV201" s="13" t="s">
        <v>83</v>
      </c>
      <c r="AW201" s="13" t="s">
        <v>31</v>
      </c>
      <c r="AX201" s="13" t="s">
        <v>74</v>
      </c>
      <c r="AY201" s="271" t="s">
        <v>168</v>
      </c>
    </row>
    <row r="202" s="13" customFormat="1">
      <c r="B202" s="261"/>
      <c r="C202" s="262"/>
      <c r="D202" s="252" t="s">
        <v>177</v>
      </c>
      <c r="E202" s="263" t="s">
        <v>1</v>
      </c>
      <c r="F202" s="264" t="s">
        <v>244</v>
      </c>
      <c r="G202" s="262"/>
      <c r="H202" s="265">
        <v>0.066000000000000003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AT202" s="271" t="s">
        <v>177</v>
      </c>
      <c r="AU202" s="271" t="s">
        <v>83</v>
      </c>
      <c r="AV202" s="13" t="s">
        <v>83</v>
      </c>
      <c r="AW202" s="13" t="s">
        <v>31</v>
      </c>
      <c r="AX202" s="13" t="s">
        <v>74</v>
      </c>
      <c r="AY202" s="271" t="s">
        <v>168</v>
      </c>
    </row>
    <row r="203" s="14" customFormat="1">
      <c r="B203" s="272"/>
      <c r="C203" s="273"/>
      <c r="D203" s="252" t="s">
        <v>177</v>
      </c>
      <c r="E203" s="274" t="s">
        <v>1</v>
      </c>
      <c r="F203" s="275" t="s">
        <v>186</v>
      </c>
      <c r="G203" s="273"/>
      <c r="H203" s="276">
        <v>0.41499999999999998</v>
      </c>
      <c r="I203" s="277"/>
      <c r="J203" s="273"/>
      <c r="K203" s="273"/>
      <c r="L203" s="278"/>
      <c r="M203" s="279"/>
      <c r="N203" s="280"/>
      <c r="O203" s="280"/>
      <c r="P203" s="280"/>
      <c r="Q203" s="280"/>
      <c r="R203" s="280"/>
      <c r="S203" s="280"/>
      <c r="T203" s="281"/>
      <c r="AT203" s="282" t="s">
        <v>177</v>
      </c>
      <c r="AU203" s="282" t="s">
        <v>83</v>
      </c>
      <c r="AV203" s="14" t="s">
        <v>175</v>
      </c>
      <c r="AW203" s="14" t="s">
        <v>31</v>
      </c>
      <c r="AX203" s="14" t="s">
        <v>81</v>
      </c>
      <c r="AY203" s="282" t="s">
        <v>168</v>
      </c>
    </row>
    <row r="204" s="1" customFormat="1" ht="16.5" customHeight="1">
      <c r="B204" s="38"/>
      <c r="C204" s="237" t="s">
        <v>245</v>
      </c>
      <c r="D204" s="237" t="s">
        <v>170</v>
      </c>
      <c r="E204" s="238" t="s">
        <v>246</v>
      </c>
      <c r="F204" s="239" t="s">
        <v>247</v>
      </c>
      <c r="G204" s="240" t="s">
        <v>173</v>
      </c>
      <c r="H204" s="241">
        <v>2.931</v>
      </c>
      <c r="I204" s="242"/>
      <c r="J204" s="243">
        <f>ROUND(I204*H204,2)</f>
        <v>0</v>
      </c>
      <c r="K204" s="239" t="s">
        <v>174</v>
      </c>
      <c r="L204" s="43"/>
      <c r="M204" s="244" t="s">
        <v>1</v>
      </c>
      <c r="N204" s="245" t="s">
        <v>39</v>
      </c>
      <c r="O204" s="86"/>
      <c r="P204" s="246">
        <f>O204*H204</f>
        <v>0</v>
      </c>
      <c r="Q204" s="246">
        <v>2.45329</v>
      </c>
      <c r="R204" s="246">
        <f>Q204*H204</f>
        <v>7.1905929899999999</v>
      </c>
      <c r="S204" s="246">
        <v>0</v>
      </c>
      <c r="T204" s="247">
        <f>S204*H204</f>
        <v>0</v>
      </c>
      <c r="AR204" s="248" t="s">
        <v>175</v>
      </c>
      <c r="AT204" s="248" t="s">
        <v>170</v>
      </c>
      <c r="AU204" s="248" t="s">
        <v>83</v>
      </c>
      <c r="AY204" s="17" t="s">
        <v>168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81</v>
      </c>
      <c r="BK204" s="249">
        <f>ROUND(I204*H204,2)</f>
        <v>0</v>
      </c>
      <c r="BL204" s="17" t="s">
        <v>175</v>
      </c>
      <c r="BM204" s="248" t="s">
        <v>248</v>
      </c>
    </row>
    <row r="205" s="12" customFormat="1">
      <c r="B205" s="250"/>
      <c r="C205" s="251"/>
      <c r="D205" s="252" t="s">
        <v>177</v>
      </c>
      <c r="E205" s="253" t="s">
        <v>1</v>
      </c>
      <c r="F205" s="254" t="s">
        <v>178</v>
      </c>
      <c r="G205" s="251"/>
      <c r="H205" s="253" t="s">
        <v>1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AT205" s="260" t="s">
        <v>177</v>
      </c>
      <c r="AU205" s="260" t="s">
        <v>83</v>
      </c>
      <c r="AV205" s="12" t="s">
        <v>81</v>
      </c>
      <c r="AW205" s="12" t="s">
        <v>31</v>
      </c>
      <c r="AX205" s="12" t="s">
        <v>74</v>
      </c>
      <c r="AY205" s="260" t="s">
        <v>168</v>
      </c>
    </row>
    <row r="206" s="13" customFormat="1">
      <c r="B206" s="261"/>
      <c r="C206" s="262"/>
      <c r="D206" s="252" t="s">
        <v>177</v>
      </c>
      <c r="E206" s="263" t="s">
        <v>1</v>
      </c>
      <c r="F206" s="264" t="s">
        <v>249</v>
      </c>
      <c r="G206" s="262"/>
      <c r="H206" s="265">
        <v>0.435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AT206" s="271" t="s">
        <v>177</v>
      </c>
      <c r="AU206" s="271" t="s">
        <v>83</v>
      </c>
      <c r="AV206" s="13" t="s">
        <v>83</v>
      </c>
      <c r="AW206" s="13" t="s">
        <v>31</v>
      </c>
      <c r="AX206" s="13" t="s">
        <v>74</v>
      </c>
      <c r="AY206" s="271" t="s">
        <v>168</v>
      </c>
    </row>
    <row r="207" s="13" customFormat="1">
      <c r="B207" s="261"/>
      <c r="C207" s="262"/>
      <c r="D207" s="252" t="s">
        <v>177</v>
      </c>
      <c r="E207" s="263" t="s">
        <v>1</v>
      </c>
      <c r="F207" s="264" t="s">
        <v>250</v>
      </c>
      <c r="G207" s="262"/>
      <c r="H207" s="265">
        <v>0.014999999999999999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AT207" s="271" t="s">
        <v>177</v>
      </c>
      <c r="AU207" s="271" t="s">
        <v>83</v>
      </c>
      <c r="AV207" s="13" t="s">
        <v>83</v>
      </c>
      <c r="AW207" s="13" t="s">
        <v>31</v>
      </c>
      <c r="AX207" s="13" t="s">
        <v>74</v>
      </c>
      <c r="AY207" s="271" t="s">
        <v>168</v>
      </c>
    </row>
    <row r="208" s="13" customFormat="1">
      <c r="B208" s="261"/>
      <c r="C208" s="262"/>
      <c r="D208" s="252" t="s">
        <v>177</v>
      </c>
      <c r="E208" s="263" t="s">
        <v>1</v>
      </c>
      <c r="F208" s="264" t="s">
        <v>251</v>
      </c>
      <c r="G208" s="262"/>
      <c r="H208" s="265">
        <v>0.089999999999999997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AT208" s="271" t="s">
        <v>177</v>
      </c>
      <c r="AU208" s="271" t="s">
        <v>83</v>
      </c>
      <c r="AV208" s="13" t="s">
        <v>83</v>
      </c>
      <c r="AW208" s="13" t="s">
        <v>31</v>
      </c>
      <c r="AX208" s="13" t="s">
        <v>74</v>
      </c>
      <c r="AY208" s="271" t="s">
        <v>168</v>
      </c>
    </row>
    <row r="209" s="13" customFormat="1">
      <c r="B209" s="261"/>
      <c r="C209" s="262"/>
      <c r="D209" s="252" t="s">
        <v>177</v>
      </c>
      <c r="E209" s="263" t="s">
        <v>1</v>
      </c>
      <c r="F209" s="264" t="s">
        <v>252</v>
      </c>
      <c r="G209" s="262"/>
      <c r="H209" s="265">
        <v>0.90000000000000002</v>
      </c>
      <c r="I209" s="266"/>
      <c r="J209" s="262"/>
      <c r="K209" s="262"/>
      <c r="L209" s="267"/>
      <c r="M209" s="268"/>
      <c r="N209" s="269"/>
      <c r="O209" s="269"/>
      <c r="P209" s="269"/>
      <c r="Q209" s="269"/>
      <c r="R209" s="269"/>
      <c r="S209" s="269"/>
      <c r="T209" s="270"/>
      <c r="AT209" s="271" t="s">
        <v>177</v>
      </c>
      <c r="AU209" s="271" t="s">
        <v>83</v>
      </c>
      <c r="AV209" s="13" t="s">
        <v>83</v>
      </c>
      <c r="AW209" s="13" t="s">
        <v>31</v>
      </c>
      <c r="AX209" s="13" t="s">
        <v>74</v>
      </c>
      <c r="AY209" s="271" t="s">
        <v>168</v>
      </c>
    </row>
    <row r="210" s="12" customFormat="1">
      <c r="B210" s="250"/>
      <c r="C210" s="251"/>
      <c r="D210" s="252" t="s">
        <v>177</v>
      </c>
      <c r="E210" s="253" t="s">
        <v>1</v>
      </c>
      <c r="F210" s="254" t="s">
        <v>183</v>
      </c>
      <c r="G210" s="251"/>
      <c r="H210" s="253" t="s">
        <v>1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AT210" s="260" t="s">
        <v>177</v>
      </c>
      <c r="AU210" s="260" t="s">
        <v>83</v>
      </c>
      <c r="AV210" s="12" t="s">
        <v>81</v>
      </c>
      <c r="AW210" s="12" t="s">
        <v>31</v>
      </c>
      <c r="AX210" s="12" t="s">
        <v>74</v>
      </c>
      <c r="AY210" s="260" t="s">
        <v>168</v>
      </c>
    </row>
    <row r="211" s="13" customFormat="1">
      <c r="B211" s="261"/>
      <c r="C211" s="262"/>
      <c r="D211" s="252" t="s">
        <v>177</v>
      </c>
      <c r="E211" s="263" t="s">
        <v>1</v>
      </c>
      <c r="F211" s="264" t="s">
        <v>253</v>
      </c>
      <c r="G211" s="262"/>
      <c r="H211" s="265">
        <v>0.86399999999999999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AT211" s="271" t="s">
        <v>177</v>
      </c>
      <c r="AU211" s="271" t="s">
        <v>83</v>
      </c>
      <c r="AV211" s="13" t="s">
        <v>83</v>
      </c>
      <c r="AW211" s="13" t="s">
        <v>31</v>
      </c>
      <c r="AX211" s="13" t="s">
        <v>74</v>
      </c>
      <c r="AY211" s="271" t="s">
        <v>168</v>
      </c>
    </row>
    <row r="212" s="13" customFormat="1">
      <c r="B212" s="261"/>
      <c r="C212" s="262"/>
      <c r="D212" s="252" t="s">
        <v>177</v>
      </c>
      <c r="E212" s="263" t="s">
        <v>1</v>
      </c>
      <c r="F212" s="264" t="s">
        <v>254</v>
      </c>
      <c r="G212" s="262"/>
      <c r="H212" s="265">
        <v>0.52800000000000002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AT212" s="271" t="s">
        <v>177</v>
      </c>
      <c r="AU212" s="271" t="s">
        <v>83</v>
      </c>
      <c r="AV212" s="13" t="s">
        <v>83</v>
      </c>
      <c r="AW212" s="13" t="s">
        <v>31</v>
      </c>
      <c r="AX212" s="13" t="s">
        <v>74</v>
      </c>
      <c r="AY212" s="271" t="s">
        <v>168</v>
      </c>
    </row>
    <row r="213" s="15" customFormat="1">
      <c r="B213" s="283"/>
      <c r="C213" s="284"/>
      <c r="D213" s="252" t="s">
        <v>177</v>
      </c>
      <c r="E213" s="285" t="s">
        <v>1</v>
      </c>
      <c r="F213" s="286" t="s">
        <v>255</v>
      </c>
      <c r="G213" s="284"/>
      <c r="H213" s="287">
        <v>2.8319999999999999</v>
      </c>
      <c r="I213" s="288"/>
      <c r="J213" s="284"/>
      <c r="K213" s="284"/>
      <c r="L213" s="289"/>
      <c r="M213" s="290"/>
      <c r="N213" s="291"/>
      <c r="O213" s="291"/>
      <c r="P213" s="291"/>
      <c r="Q213" s="291"/>
      <c r="R213" s="291"/>
      <c r="S213" s="291"/>
      <c r="T213" s="292"/>
      <c r="AT213" s="293" t="s">
        <v>177</v>
      </c>
      <c r="AU213" s="293" t="s">
        <v>83</v>
      </c>
      <c r="AV213" s="15" t="s">
        <v>190</v>
      </c>
      <c r="AW213" s="15" t="s">
        <v>31</v>
      </c>
      <c r="AX213" s="15" t="s">
        <v>74</v>
      </c>
      <c r="AY213" s="293" t="s">
        <v>168</v>
      </c>
    </row>
    <row r="214" s="13" customFormat="1">
      <c r="B214" s="261"/>
      <c r="C214" s="262"/>
      <c r="D214" s="252" t="s">
        <v>177</v>
      </c>
      <c r="E214" s="263" t="s">
        <v>1</v>
      </c>
      <c r="F214" s="264" t="s">
        <v>256</v>
      </c>
      <c r="G214" s="262"/>
      <c r="H214" s="265">
        <v>0.099000000000000005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AT214" s="271" t="s">
        <v>177</v>
      </c>
      <c r="AU214" s="271" t="s">
        <v>83</v>
      </c>
      <c r="AV214" s="13" t="s">
        <v>83</v>
      </c>
      <c r="AW214" s="13" t="s">
        <v>31</v>
      </c>
      <c r="AX214" s="13" t="s">
        <v>74</v>
      </c>
      <c r="AY214" s="271" t="s">
        <v>168</v>
      </c>
    </row>
    <row r="215" s="14" customFormat="1">
      <c r="B215" s="272"/>
      <c r="C215" s="273"/>
      <c r="D215" s="252" t="s">
        <v>177</v>
      </c>
      <c r="E215" s="274" t="s">
        <v>1</v>
      </c>
      <c r="F215" s="275" t="s">
        <v>186</v>
      </c>
      <c r="G215" s="273"/>
      <c r="H215" s="276">
        <v>2.931</v>
      </c>
      <c r="I215" s="277"/>
      <c r="J215" s="273"/>
      <c r="K215" s="273"/>
      <c r="L215" s="278"/>
      <c r="M215" s="279"/>
      <c r="N215" s="280"/>
      <c r="O215" s="280"/>
      <c r="P215" s="280"/>
      <c r="Q215" s="280"/>
      <c r="R215" s="280"/>
      <c r="S215" s="280"/>
      <c r="T215" s="281"/>
      <c r="AT215" s="282" t="s">
        <v>177</v>
      </c>
      <c r="AU215" s="282" t="s">
        <v>83</v>
      </c>
      <c r="AV215" s="14" t="s">
        <v>175</v>
      </c>
      <c r="AW215" s="14" t="s">
        <v>31</v>
      </c>
      <c r="AX215" s="14" t="s">
        <v>81</v>
      </c>
      <c r="AY215" s="282" t="s">
        <v>168</v>
      </c>
    </row>
    <row r="216" s="11" customFormat="1" ht="22.8" customHeight="1">
      <c r="B216" s="221"/>
      <c r="C216" s="222"/>
      <c r="D216" s="223" t="s">
        <v>73</v>
      </c>
      <c r="E216" s="235" t="s">
        <v>190</v>
      </c>
      <c r="F216" s="235" t="s">
        <v>257</v>
      </c>
      <c r="G216" s="222"/>
      <c r="H216" s="222"/>
      <c r="I216" s="225"/>
      <c r="J216" s="236">
        <f>BK216</f>
        <v>0</v>
      </c>
      <c r="K216" s="222"/>
      <c r="L216" s="227"/>
      <c r="M216" s="228"/>
      <c r="N216" s="229"/>
      <c r="O216" s="229"/>
      <c r="P216" s="230">
        <f>SUM(P217:P279)</f>
        <v>0</v>
      </c>
      <c r="Q216" s="229"/>
      <c r="R216" s="230">
        <f>SUM(R217:R279)</f>
        <v>16.049726360000001</v>
      </c>
      <c r="S216" s="229"/>
      <c r="T216" s="231">
        <f>SUM(T217:T279)</f>
        <v>0</v>
      </c>
      <c r="AR216" s="232" t="s">
        <v>81</v>
      </c>
      <c r="AT216" s="233" t="s">
        <v>73</v>
      </c>
      <c r="AU216" s="233" t="s">
        <v>81</v>
      </c>
      <c r="AY216" s="232" t="s">
        <v>168</v>
      </c>
      <c r="BK216" s="234">
        <f>SUM(BK217:BK279)</f>
        <v>0</v>
      </c>
    </row>
    <row r="217" s="1" customFormat="1" ht="24" customHeight="1">
      <c r="B217" s="38"/>
      <c r="C217" s="237" t="s">
        <v>258</v>
      </c>
      <c r="D217" s="237" t="s">
        <v>170</v>
      </c>
      <c r="E217" s="238" t="s">
        <v>259</v>
      </c>
      <c r="F217" s="239" t="s">
        <v>260</v>
      </c>
      <c r="G217" s="240" t="s">
        <v>173</v>
      </c>
      <c r="H217" s="241">
        <v>0.71299999999999997</v>
      </c>
      <c r="I217" s="242"/>
      <c r="J217" s="243">
        <f>ROUND(I217*H217,2)</f>
        <v>0</v>
      </c>
      <c r="K217" s="239" t="s">
        <v>174</v>
      </c>
      <c r="L217" s="43"/>
      <c r="M217" s="244" t="s">
        <v>1</v>
      </c>
      <c r="N217" s="245" t="s">
        <v>39</v>
      </c>
      <c r="O217" s="86"/>
      <c r="P217" s="246">
        <f>O217*H217</f>
        <v>0</v>
      </c>
      <c r="Q217" s="246">
        <v>1.8775</v>
      </c>
      <c r="R217" s="246">
        <f>Q217*H217</f>
        <v>1.3386574999999998</v>
      </c>
      <c r="S217" s="246">
        <v>0</v>
      </c>
      <c r="T217" s="247">
        <f>S217*H217</f>
        <v>0</v>
      </c>
      <c r="AR217" s="248" t="s">
        <v>175</v>
      </c>
      <c r="AT217" s="248" t="s">
        <v>170</v>
      </c>
      <c r="AU217" s="248" t="s">
        <v>83</v>
      </c>
      <c r="AY217" s="17" t="s">
        <v>168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81</v>
      </c>
      <c r="BK217" s="249">
        <f>ROUND(I217*H217,2)</f>
        <v>0</v>
      </c>
      <c r="BL217" s="17" t="s">
        <v>175</v>
      </c>
      <c r="BM217" s="248" t="s">
        <v>261</v>
      </c>
    </row>
    <row r="218" s="12" customFormat="1">
      <c r="B218" s="250"/>
      <c r="C218" s="251"/>
      <c r="D218" s="252" t="s">
        <v>177</v>
      </c>
      <c r="E218" s="253" t="s">
        <v>1</v>
      </c>
      <c r="F218" s="254" t="s">
        <v>194</v>
      </c>
      <c r="G218" s="251"/>
      <c r="H218" s="253" t="s">
        <v>1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AT218" s="260" t="s">
        <v>177</v>
      </c>
      <c r="AU218" s="260" t="s">
        <v>83</v>
      </c>
      <c r="AV218" s="12" t="s">
        <v>81</v>
      </c>
      <c r="AW218" s="12" t="s">
        <v>31</v>
      </c>
      <c r="AX218" s="12" t="s">
        <v>74</v>
      </c>
      <c r="AY218" s="260" t="s">
        <v>168</v>
      </c>
    </row>
    <row r="219" s="13" customFormat="1">
      <c r="B219" s="261"/>
      <c r="C219" s="262"/>
      <c r="D219" s="252" t="s">
        <v>177</v>
      </c>
      <c r="E219" s="263" t="s">
        <v>1</v>
      </c>
      <c r="F219" s="264" t="s">
        <v>262</v>
      </c>
      <c r="G219" s="262"/>
      <c r="H219" s="265">
        <v>0.46999999999999997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AT219" s="271" t="s">
        <v>177</v>
      </c>
      <c r="AU219" s="271" t="s">
        <v>83</v>
      </c>
      <c r="AV219" s="13" t="s">
        <v>83</v>
      </c>
      <c r="AW219" s="13" t="s">
        <v>31</v>
      </c>
      <c r="AX219" s="13" t="s">
        <v>74</v>
      </c>
      <c r="AY219" s="271" t="s">
        <v>168</v>
      </c>
    </row>
    <row r="220" s="13" customFormat="1">
      <c r="B220" s="261"/>
      <c r="C220" s="262"/>
      <c r="D220" s="252" t="s">
        <v>177</v>
      </c>
      <c r="E220" s="263" t="s">
        <v>1</v>
      </c>
      <c r="F220" s="264" t="s">
        <v>263</v>
      </c>
      <c r="G220" s="262"/>
      <c r="H220" s="265">
        <v>0.24299999999999999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AT220" s="271" t="s">
        <v>177</v>
      </c>
      <c r="AU220" s="271" t="s">
        <v>83</v>
      </c>
      <c r="AV220" s="13" t="s">
        <v>83</v>
      </c>
      <c r="AW220" s="13" t="s">
        <v>31</v>
      </c>
      <c r="AX220" s="13" t="s">
        <v>74</v>
      </c>
      <c r="AY220" s="271" t="s">
        <v>168</v>
      </c>
    </row>
    <row r="221" s="14" customFormat="1">
      <c r="B221" s="272"/>
      <c r="C221" s="273"/>
      <c r="D221" s="252" t="s">
        <v>177</v>
      </c>
      <c r="E221" s="274" t="s">
        <v>1</v>
      </c>
      <c r="F221" s="275" t="s">
        <v>186</v>
      </c>
      <c r="G221" s="273"/>
      <c r="H221" s="276">
        <v>0.71299999999999997</v>
      </c>
      <c r="I221" s="277"/>
      <c r="J221" s="273"/>
      <c r="K221" s="273"/>
      <c r="L221" s="278"/>
      <c r="M221" s="279"/>
      <c r="N221" s="280"/>
      <c r="O221" s="280"/>
      <c r="P221" s="280"/>
      <c r="Q221" s="280"/>
      <c r="R221" s="280"/>
      <c r="S221" s="280"/>
      <c r="T221" s="281"/>
      <c r="AT221" s="282" t="s">
        <v>177</v>
      </c>
      <c r="AU221" s="282" t="s">
        <v>83</v>
      </c>
      <c r="AV221" s="14" t="s">
        <v>175</v>
      </c>
      <c r="AW221" s="14" t="s">
        <v>31</v>
      </c>
      <c r="AX221" s="14" t="s">
        <v>81</v>
      </c>
      <c r="AY221" s="282" t="s">
        <v>168</v>
      </c>
    </row>
    <row r="222" s="1" customFormat="1" ht="24" customHeight="1">
      <c r="B222" s="38"/>
      <c r="C222" s="237" t="s">
        <v>264</v>
      </c>
      <c r="D222" s="237" t="s">
        <v>170</v>
      </c>
      <c r="E222" s="238" t="s">
        <v>265</v>
      </c>
      <c r="F222" s="239" t="s">
        <v>266</v>
      </c>
      <c r="G222" s="240" t="s">
        <v>173</v>
      </c>
      <c r="H222" s="241">
        <v>2.25</v>
      </c>
      <c r="I222" s="242"/>
      <c r="J222" s="243">
        <f>ROUND(I222*H222,2)</f>
        <v>0</v>
      </c>
      <c r="K222" s="239" t="s">
        <v>174</v>
      </c>
      <c r="L222" s="43"/>
      <c r="M222" s="244" t="s">
        <v>1</v>
      </c>
      <c r="N222" s="245" t="s">
        <v>39</v>
      </c>
      <c r="O222" s="86"/>
      <c r="P222" s="246">
        <f>O222*H222</f>
        <v>0</v>
      </c>
      <c r="Q222" s="246">
        <v>1.8775</v>
      </c>
      <c r="R222" s="246">
        <f>Q222*H222</f>
        <v>4.2243750000000002</v>
      </c>
      <c r="S222" s="246">
        <v>0</v>
      </c>
      <c r="T222" s="247">
        <f>S222*H222</f>
        <v>0</v>
      </c>
      <c r="AR222" s="248" t="s">
        <v>175</v>
      </c>
      <c r="AT222" s="248" t="s">
        <v>170</v>
      </c>
      <c r="AU222" s="248" t="s">
        <v>83</v>
      </c>
      <c r="AY222" s="17" t="s">
        <v>168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81</v>
      </c>
      <c r="BK222" s="249">
        <f>ROUND(I222*H222,2)</f>
        <v>0</v>
      </c>
      <c r="BL222" s="17" t="s">
        <v>175</v>
      </c>
      <c r="BM222" s="248" t="s">
        <v>267</v>
      </c>
    </row>
    <row r="223" s="12" customFormat="1">
      <c r="B223" s="250"/>
      <c r="C223" s="251"/>
      <c r="D223" s="252" t="s">
        <v>177</v>
      </c>
      <c r="E223" s="253" t="s">
        <v>1</v>
      </c>
      <c r="F223" s="254" t="s">
        <v>268</v>
      </c>
      <c r="G223" s="251"/>
      <c r="H223" s="253" t="s">
        <v>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AT223" s="260" t="s">
        <v>177</v>
      </c>
      <c r="AU223" s="260" t="s">
        <v>83</v>
      </c>
      <c r="AV223" s="12" t="s">
        <v>81</v>
      </c>
      <c r="AW223" s="12" t="s">
        <v>31</v>
      </c>
      <c r="AX223" s="12" t="s">
        <v>74</v>
      </c>
      <c r="AY223" s="260" t="s">
        <v>168</v>
      </c>
    </row>
    <row r="224" s="13" customFormat="1">
      <c r="B224" s="261"/>
      <c r="C224" s="262"/>
      <c r="D224" s="252" t="s">
        <v>177</v>
      </c>
      <c r="E224" s="263" t="s">
        <v>1</v>
      </c>
      <c r="F224" s="264" t="s">
        <v>269</v>
      </c>
      <c r="G224" s="262"/>
      <c r="H224" s="265">
        <v>2.25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AT224" s="271" t="s">
        <v>177</v>
      </c>
      <c r="AU224" s="271" t="s">
        <v>83</v>
      </c>
      <c r="AV224" s="13" t="s">
        <v>83</v>
      </c>
      <c r="AW224" s="13" t="s">
        <v>31</v>
      </c>
      <c r="AX224" s="13" t="s">
        <v>74</v>
      </c>
      <c r="AY224" s="271" t="s">
        <v>168</v>
      </c>
    </row>
    <row r="225" s="14" customFormat="1">
      <c r="B225" s="272"/>
      <c r="C225" s="273"/>
      <c r="D225" s="252" t="s">
        <v>177</v>
      </c>
      <c r="E225" s="274" t="s">
        <v>1</v>
      </c>
      <c r="F225" s="275" t="s">
        <v>186</v>
      </c>
      <c r="G225" s="273"/>
      <c r="H225" s="276">
        <v>2.25</v>
      </c>
      <c r="I225" s="277"/>
      <c r="J225" s="273"/>
      <c r="K225" s="273"/>
      <c r="L225" s="278"/>
      <c r="M225" s="279"/>
      <c r="N225" s="280"/>
      <c r="O225" s="280"/>
      <c r="P225" s="280"/>
      <c r="Q225" s="280"/>
      <c r="R225" s="280"/>
      <c r="S225" s="280"/>
      <c r="T225" s="281"/>
      <c r="AT225" s="282" t="s">
        <v>177</v>
      </c>
      <c r="AU225" s="282" t="s">
        <v>83</v>
      </c>
      <c r="AV225" s="14" t="s">
        <v>175</v>
      </c>
      <c r="AW225" s="14" t="s">
        <v>31</v>
      </c>
      <c r="AX225" s="14" t="s">
        <v>81</v>
      </c>
      <c r="AY225" s="282" t="s">
        <v>168</v>
      </c>
    </row>
    <row r="226" s="1" customFormat="1" ht="16.5" customHeight="1">
      <c r="B226" s="38"/>
      <c r="C226" s="237" t="s">
        <v>270</v>
      </c>
      <c r="D226" s="237" t="s">
        <v>170</v>
      </c>
      <c r="E226" s="238" t="s">
        <v>271</v>
      </c>
      <c r="F226" s="239" t="s">
        <v>272</v>
      </c>
      <c r="G226" s="240" t="s">
        <v>173</v>
      </c>
      <c r="H226" s="241">
        <v>1.732</v>
      </c>
      <c r="I226" s="242"/>
      <c r="J226" s="243">
        <f>ROUND(I226*H226,2)</f>
        <v>0</v>
      </c>
      <c r="K226" s="239" t="s">
        <v>174</v>
      </c>
      <c r="L226" s="43"/>
      <c r="M226" s="244" t="s">
        <v>1</v>
      </c>
      <c r="N226" s="245" t="s">
        <v>39</v>
      </c>
      <c r="O226" s="86"/>
      <c r="P226" s="246">
        <f>O226*H226</f>
        <v>0</v>
      </c>
      <c r="Q226" s="246">
        <v>1.6285000000000001</v>
      </c>
      <c r="R226" s="246">
        <f>Q226*H226</f>
        <v>2.8205620000000002</v>
      </c>
      <c r="S226" s="246">
        <v>0</v>
      </c>
      <c r="T226" s="247">
        <f>S226*H226</f>
        <v>0</v>
      </c>
      <c r="AR226" s="248" t="s">
        <v>175</v>
      </c>
      <c r="AT226" s="248" t="s">
        <v>170</v>
      </c>
      <c r="AU226" s="248" t="s">
        <v>83</v>
      </c>
      <c r="AY226" s="17" t="s">
        <v>168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81</v>
      </c>
      <c r="BK226" s="249">
        <f>ROUND(I226*H226,2)</f>
        <v>0</v>
      </c>
      <c r="BL226" s="17" t="s">
        <v>175</v>
      </c>
      <c r="BM226" s="248" t="s">
        <v>273</v>
      </c>
    </row>
    <row r="227" s="12" customFormat="1">
      <c r="B227" s="250"/>
      <c r="C227" s="251"/>
      <c r="D227" s="252" t="s">
        <v>177</v>
      </c>
      <c r="E227" s="253" t="s">
        <v>1</v>
      </c>
      <c r="F227" s="254" t="s">
        <v>194</v>
      </c>
      <c r="G227" s="251"/>
      <c r="H227" s="253" t="s">
        <v>1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AT227" s="260" t="s">
        <v>177</v>
      </c>
      <c r="AU227" s="260" t="s">
        <v>83</v>
      </c>
      <c r="AV227" s="12" t="s">
        <v>81</v>
      </c>
      <c r="AW227" s="12" t="s">
        <v>31</v>
      </c>
      <c r="AX227" s="12" t="s">
        <v>74</v>
      </c>
      <c r="AY227" s="260" t="s">
        <v>168</v>
      </c>
    </row>
    <row r="228" s="13" customFormat="1">
      <c r="B228" s="261"/>
      <c r="C228" s="262"/>
      <c r="D228" s="252" t="s">
        <v>177</v>
      </c>
      <c r="E228" s="263" t="s">
        <v>1</v>
      </c>
      <c r="F228" s="264" t="s">
        <v>274</v>
      </c>
      <c r="G228" s="262"/>
      <c r="H228" s="265">
        <v>0.86599999999999999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AT228" s="271" t="s">
        <v>177</v>
      </c>
      <c r="AU228" s="271" t="s">
        <v>83</v>
      </c>
      <c r="AV228" s="13" t="s">
        <v>83</v>
      </c>
      <c r="AW228" s="13" t="s">
        <v>31</v>
      </c>
      <c r="AX228" s="13" t="s">
        <v>74</v>
      </c>
      <c r="AY228" s="271" t="s">
        <v>168</v>
      </c>
    </row>
    <row r="229" s="13" customFormat="1">
      <c r="B229" s="261"/>
      <c r="C229" s="262"/>
      <c r="D229" s="252" t="s">
        <v>177</v>
      </c>
      <c r="E229" s="263" t="s">
        <v>1</v>
      </c>
      <c r="F229" s="264" t="s">
        <v>275</v>
      </c>
      <c r="G229" s="262"/>
      <c r="H229" s="265">
        <v>0.86599999999999999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AT229" s="271" t="s">
        <v>177</v>
      </c>
      <c r="AU229" s="271" t="s">
        <v>83</v>
      </c>
      <c r="AV229" s="13" t="s">
        <v>83</v>
      </c>
      <c r="AW229" s="13" t="s">
        <v>31</v>
      </c>
      <c r="AX229" s="13" t="s">
        <v>74</v>
      </c>
      <c r="AY229" s="271" t="s">
        <v>168</v>
      </c>
    </row>
    <row r="230" s="14" customFormat="1">
      <c r="B230" s="272"/>
      <c r="C230" s="273"/>
      <c r="D230" s="252" t="s">
        <v>177</v>
      </c>
      <c r="E230" s="274" t="s">
        <v>1</v>
      </c>
      <c r="F230" s="275" t="s">
        <v>186</v>
      </c>
      <c r="G230" s="273"/>
      <c r="H230" s="276">
        <v>1.732</v>
      </c>
      <c r="I230" s="277"/>
      <c r="J230" s="273"/>
      <c r="K230" s="273"/>
      <c r="L230" s="278"/>
      <c r="M230" s="279"/>
      <c r="N230" s="280"/>
      <c r="O230" s="280"/>
      <c r="P230" s="280"/>
      <c r="Q230" s="280"/>
      <c r="R230" s="280"/>
      <c r="S230" s="280"/>
      <c r="T230" s="281"/>
      <c r="AT230" s="282" t="s">
        <v>177</v>
      </c>
      <c r="AU230" s="282" t="s">
        <v>83</v>
      </c>
      <c r="AV230" s="14" t="s">
        <v>175</v>
      </c>
      <c r="AW230" s="14" t="s">
        <v>31</v>
      </c>
      <c r="AX230" s="14" t="s">
        <v>81</v>
      </c>
      <c r="AY230" s="282" t="s">
        <v>168</v>
      </c>
    </row>
    <row r="231" s="1" customFormat="1" ht="24" customHeight="1">
      <c r="B231" s="38"/>
      <c r="C231" s="237" t="s">
        <v>8</v>
      </c>
      <c r="D231" s="237" t="s">
        <v>170</v>
      </c>
      <c r="E231" s="238" t="s">
        <v>276</v>
      </c>
      <c r="F231" s="239" t="s">
        <v>277</v>
      </c>
      <c r="G231" s="240" t="s">
        <v>226</v>
      </c>
      <c r="H231" s="241">
        <v>16.395</v>
      </c>
      <c r="I231" s="242"/>
      <c r="J231" s="243">
        <f>ROUND(I231*H231,2)</f>
        <v>0</v>
      </c>
      <c r="K231" s="239" t="s">
        <v>174</v>
      </c>
      <c r="L231" s="43"/>
      <c r="M231" s="244" t="s">
        <v>1</v>
      </c>
      <c r="N231" s="245" t="s">
        <v>39</v>
      </c>
      <c r="O231" s="86"/>
      <c r="P231" s="246">
        <f>O231*H231</f>
        <v>0</v>
      </c>
      <c r="Q231" s="246">
        <v>0.18085000000000001</v>
      </c>
      <c r="R231" s="246">
        <f>Q231*H231</f>
        <v>2.9650357500000002</v>
      </c>
      <c r="S231" s="246">
        <v>0</v>
      </c>
      <c r="T231" s="247">
        <f>S231*H231</f>
        <v>0</v>
      </c>
      <c r="AR231" s="248" t="s">
        <v>175</v>
      </c>
      <c r="AT231" s="248" t="s">
        <v>170</v>
      </c>
      <c r="AU231" s="248" t="s">
        <v>83</v>
      </c>
      <c r="AY231" s="17" t="s">
        <v>168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81</v>
      </c>
      <c r="BK231" s="249">
        <f>ROUND(I231*H231,2)</f>
        <v>0</v>
      </c>
      <c r="BL231" s="17" t="s">
        <v>175</v>
      </c>
      <c r="BM231" s="248" t="s">
        <v>278</v>
      </c>
    </row>
    <row r="232" s="12" customFormat="1">
      <c r="B232" s="250"/>
      <c r="C232" s="251"/>
      <c r="D232" s="252" t="s">
        <v>177</v>
      </c>
      <c r="E232" s="253" t="s">
        <v>1</v>
      </c>
      <c r="F232" s="254" t="s">
        <v>279</v>
      </c>
      <c r="G232" s="251"/>
      <c r="H232" s="253" t="s">
        <v>1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AT232" s="260" t="s">
        <v>177</v>
      </c>
      <c r="AU232" s="260" t="s">
        <v>83</v>
      </c>
      <c r="AV232" s="12" t="s">
        <v>81</v>
      </c>
      <c r="AW232" s="12" t="s">
        <v>31</v>
      </c>
      <c r="AX232" s="12" t="s">
        <v>74</v>
      </c>
      <c r="AY232" s="260" t="s">
        <v>168</v>
      </c>
    </row>
    <row r="233" s="13" customFormat="1">
      <c r="B233" s="261"/>
      <c r="C233" s="262"/>
      <c r="D233" s="252" t="s">
        <v>177</v>
      </c>
      <c r="E233" s="263" t="s">
        <v>1</v>
      </c>
      <c r="F233" s="264" t="s">
        <v>280</v>
      </c>
      <c r="G233" s="262"/>
      <c r="H233" s="265">
        <v>10.425000000000001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AT233" s="271" t="s">
        <v>177</v>
      </c>
      <c r="AU233" s="271" t="s">
        <v>83</v>
      </c>
      <c r="AV233" s="13" t="s">
        <v>83</v>
      </c>
      <c r="AW233" s="13" t="s">
        <v>31</v>
      </c>
      <c r="AX233" s="13" t="s">
        <v>74</v>
      </c>
      <c r="AY233" s="271" t="s">
        <v>168</v>
      </c>
    </row>
    <row r="234" s="13" customFormat="1">
      <c r="B234" s="261"/>
      <c r="C234" s="262"/>
      <c r="D234" s="252" t="s">
        <v>177</v>
      </c>
      <c r="E234" s="263" t="s">
        <v>1</v>
      </c>
      <c r="F234" s="264" t="s">
        <v>281</v>
      </c>
      <c r="G234" s="262"/>
      <c r="H234" s="265">
        <v>5.9699999999999998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AT234" s="271" t="s">
        <v>177</v>
      </c>
      <c r="AU234" s="271" t="s">
        <v>83</v>
      </c>
      <c r="AV234" s="13" t="s">
        <v>83</v>
      </c>
      <c r="AW234" s="13" t="s">
        <v>31</v>
      </c>
      <c r="AX234" s="13" t="s">
        <v>74</v>
      </c>
      <c r="AY234" s="271" t="s">
        <v>168</v>
      </c>
    </row>
    <row r="235" s="14" customFormat="1">
      <c r="B235" s="272"/>
      <c r="C235" s="273"/>
      <c r="D235" s="252" t="s">
        <v>177</v>
      </c>
      <c r="E235" s="274" t="s">
        <v>1</v>
      </c>
      <c r="F235" s="275" t="s">
        <v>186</v>
      </c>
      <c r="G235" s="273"/>
      <c r="H235" s="276">
        <v>16.395</v>
      </c>
      <c r="I235" s="277"/>
      <c r="J235" s="273"/>
      <c r="K235" s="273"/>
      <c r="L235" s="278"/>
      <c r="M235" s="279"/>
      <c r="N235" s="280"/>
      <c r="O235" s="280"/>
      <c r="P235" s="280"/>
      <c r="Q235" s="280"/>
      <c r="R235" s="280"/>
      <c r="S235" s="280"/>
      <c r="T235" s="281"/>
      <c r="AT235" s="282" t="s">
        <v>177</v>
      </c>
      <c r="AU235" s="282" t="s">
        <v>83</v>
      </c>
      <c r="AV235" s="14" t="s">
        <v>175</v>
      </c>
      <c r="AW235" s="14" t="s">
        <v>31</v>
      </c>
      <c r="AX235" s="14" t="s">
        <v>81</v>
      </c>
      <c r="AY235" s="282" t="s">
        <v>168</v>
      </c>
    </row>
    <row r="236" s="1" customFormat="1" ht="16.5" customHeight="1">
      <c r="B236" s="38"/>
      <c r="C236" s="237" t="s">
        <v>282</v>
      </c>
      <c r="D236" s="237" t="s">
        <v>170</v>
      </c>
      <c r="E236" s="238" t="s">
        <v>283</v>
      </c>
      <c r="F236" s="239" t="s">
        <v>284</v>
      </c>
      <c r="G236" s="240" t="s">
        <v>173</v>
      </c>
      <c r="H236" s="241">
        <v>0.81000000000000005</v>
      </c>
      <c r="I236" s="242"/>
      <c r="J236" s="243">
        <f>ROUND(I236*H236,2)</f>
        <v>0</v>
      </c>
      <c r="K236" s="239" t="s">
        <v>174</v>
      </c>
      <c r="L236" s="43"/>
      <c r="M236" s="244" t="s">
        <v>1</v>
      </c>
      <c r="N236" s="245" t="s">
        <v>39</v>
      </c>
      <c r="O236" s="86"/>
      <c r="P236" s="246">
        <f>O236*H236</f>
        <v>0</v>
      </c>
      <c r="Q236" s="246">
        <v>1.94302</v>
      </c>
      <c r="R236" s="246">
        <f>Q236*H236</f>
        <v>1.5738462</v>
      </c>
      <c r="S236" s="246">
        <v>0</v>
      </c>
      <c r="T236" s="247">
        <f>S236*H236</f>
        <v>0</v>
      </c>
      <c r="AR236" s="248" t="s">
        <v>175</v>
      </c>
      <c r="AT236" s="248" t="s">
        <v>170</v>
      </c>
      <c r="AU236" s="248" t="s">
        <v>83</v>
      </c>
      <c r="AY236" s="17" t="s">
        <v>168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81</v>
      </c>
      <c r="BK236" s="249">
        <f>ROUND(I236*H236,2)</f>
        <v>0</v>
      </c>
      <c r="BL236" s="17" t="s">
        <v>175</v>
      </c>
      <c r="BM236" s="248" t="s">
        <v>285</v>
      </c>
    </row>
    <row r="237" s="12" customFormat="1">
      <c r="B237" s="250"/>
      <c r="C237" s="251"/>
      <c r="D237" s="252" t="s">
        <v>177</v>
      </c>
      <c r="E237" s="253" t="s">
        <v>1</v>
      </c>
      <c r="F237" s="254" t="s">
        <v>194</v>
      </c>
      <c r="G237" s="251"/>
      <c r="H237" s="253" t="s">
        <v>1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AT237" s="260" t="s">
        <v>177</v>
      </c>
      <c r="AU237" s="260" t="s">
        <v>83</v>
      </c>
      <c r="AV237" s="12" t="s">
        <v>81</v>
      </c>
      <c r="AW237" s="12" t="s">
        <v>31</v>
      </c>
      <c r="AX237" s="12" t="s">
        <v>74</v>
      </c>
      <c r="AY237" s="260" t="s">
        <v>168</v>
      </c>
    </row>
    <row r="238" s="13" customFormat="1">
      <c r="B238" s="261"/>
      <c r="C238" s="262"/>
      <c r="D238" s="252" t="s">
        <v>177</v>
      </c>
      <c r="E238" s="263" t="s">
        <v>1</v>
      </c>
      <c r="F238" s="264" t="s">
        <v>286</v>
      </c>
      <c r="G238" s="262"/>
      <c r="H238" s="265">
        <v>0.16200000000000001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AT238" s="271" t="s">
        <v>177</v>
      </c>
      <c r="AU238" s="271" t="s">
        <v>83</v>
      </c>
      <c r="AV238" s="13" t="s">
        <v>83</v>
      </c>
      <c r="AW238" s="13" t="s">
        <v>31</v>
      </c>
      <c r="AX238" s="13" t="s">
        <v>74</v>
      </c>
      <c r="AY238" s="271" t="s">
        <v>168</v>
      </c>
    </row>
    <row r="239" s="13" customFormat="1">
      <c r="B239" s="261"/>
      <c r="C239" s="262"/>
      <c r="D239" s="252" t="s">
        <v>177</v>
      </c>
      <c r="E239" s="263" t="s">
        <v>1</v>
      </c>
      <c r="F239" s="264" t="s">
        <v>287</v>
      </c>
      <c r="G239" s="262"/>
      <c r="H239" s="265">
        <v>0.32400000000000001</v>
      </c>
      <c r="I239" s="266"/>
      <c r="J239" s="262"/>
      <c r="K239" s="262"/>
      <c r="L239" s="267"/>
      <c r="M239" s="268"/>
      <c r="N239" s="269"/>
      <c r="O239" s="269"/>
      <c r="P239" s="269"/>
      <c r="Q239" s="269"/>
      <c r="R239" s="269"/>
      <c r="S239" s="269"/>
      <c r="T239" s="270"/>
      <c r="AT239" s="271" t="s">
        <v>177</v>
      </c>
      <c r="AU239" s="271" t="s">
        <v>83</v>
      </c>
      <c r="AV239" s="13" t="s">
        <v>83</v>
      </c>
      <c r="AW239" s="13" t="s">
        <v>31</v>
      </c>
      <c r="AX239" s="13" t="s">
        <v>74</v>
      </c>
      <c r="AY239" s="271" t="s">
        <v>168</v>
      </c>
    </row>
    <row r="240" s="13" customFormat="1">
      <c r="B240" s="261"/>
      <c r="C240" s="262"/>
      <c r="D240" s="252" t="s">
        <v>177</v>
      </c>
      <c r="E240" s="263" t="s">
        <v>1</v>
      </c>
      <c r="F240" s="264" t="s">
        <v>288</v>
      </c>
      <c r="G240" s="262"/>
      <c r="H240" s="265">
        <v>0.16200000000000001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AT240" s="271" t="s">
        <v>177</v>
      </c>
      <c r="AU240" s="271" t="s">
        <v>83</v>
      </c>
      <c r="AV240" s="13" t="s">
        <v>83</v>
      </c>
      <c r="AW240" s="13" t="s">
        <v>31</v>
      </c>
      <c r="AX240" s="13" t="s">
        <v>74</v>
      </c>
      <c r="AY240" s="271" t="s">
        <v>168</v>
      </c>
    </row>
    <row r="241" s="13" customFormat="1">
      <c r="B241" s="261"/>
      <c r="C241" s="262"/>
      <c r="D241" s="252" t="s">
        <v>177</v>
      </c>
      <c r="E241" s="263" t="s">
        <v>1</v>
      </c>
      <c r="F241" s="264" t="s">
        <v>289</v>
      </c>
      <c r="G241" s="262"/>
      <c r="H241" s="265">
        <v>0.16200000000000001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AT241" s="271" t="s">
        <v>177</v>
      </c>
      <c r="AU241" s="271" t="s">
        <v>83</v>
      </c>
      <c r="AV241" s="13" t="s">
        <v>83</v>
      </c>
      <c r="AW241" s="13" t="s">
        <v>31</v>
      </c>
      <c r="AX241" s="13" t="s">
        <v>74</v>
      </c>
      <c r="AY241" s="271" t="s">
        <v>168</v>
      </c>
    </row>
    <row r="242" s="14" customFormat="1">
      <c r="B242" s="272"/>
      <c r="C242" s="273"/>
      <c r="D242" s="252" t="s">
        <v>177</v>
      </c>
      <c r="E242" s="274" t="s">
        <v>1</v>
      </c>
      <c r="F242" s="275" t="s">
        <v>186</v>
      </c>
      <c r="G242" s="273"/>
      <c r="H242" s="276">
        <v>0.81000000000000005</v>
      </c>
      <c r="I242" s="277"/>
      <c r="J242" s="273"/>
      <c r="K242" s="273"/>
      <c r="L242" s="278"/>
      <c r="M242" s="279"/>
      <c r="N242" s="280"/>
      <c r="O242" s="280"/>
      <c r="P242" s="280"/>
      <c r="Q242" s="280"/>
      <c r="R242" s="280"/>
      <c r="S242" s="280"/>
      <c r="T242" s="281"/>
      <c r="AT242" s="282" t="s">
        <v>177</v>
      </c>
      <c r="AU242" s="282" t="s">
        <v>83</v>
      </c>
      <c r="AV242" s="14" t="s">
        <v>175</v>
      </c>
      <c r="AW242" s="14" t="s">
        <v>31</v>
      </c>
      <c r="AX242" s="14" t="s">
        <v>81</v>
      </c>
      <c r="AY242" s="282" t="s">
        <v>168</v>
      </c>
    </row>
    <row r="243" s="1" customFormat="1" ht="24" customHeight="1">
      <c r="B243" s="38"/>
      <c r="C243" s="237" t="s">
        <v>290</v>
      </c>
      <c r="D243" s="237" t="s">
        <v>170</v>
      </c>
      <c r="E243" s="238" t="s">
        <v>291</v>
      </c>
      <c r="F243" s="239" t="s">
        <v>292</v>
      </c>
      <c r="G243" s="240" t="s">
        <v>220</v>
      </c>
      <c r="H243" s="241">
        <v>0.66500000000000004</v>
      </c>
      <c r="I243" s="242"/>
      <c r="J243" s="243">
        <f>ROUND(I243*H243,2)</f>
        <v>0</v>
      </c>
      <c r="K243" s="239" t="s">
        <v>174</v>
      </c>
      <c r="L243" s="43"/>
      <c r="M243" s="244" t="s">
        <v>1</v>
      </c>
      <c r="N243" s="245" t="s">
        <v>39</v>
      </c>
      <c r="O243" s="86"/>
      <c r="P243" s="246">
        <f>O243*H243</f>
        <v>0</v>
      </c>
      <c r="Q243" s="246">
        <v>1.0900000000000001</v>
      </c>
      <c r="R243" s="246">
        <f>Q243*H243</f>
        <v>0.72485000000000011</v>
      </c>
      <c r="S243" s="246">
        <v>0</v>
      </c>
      <c r="T243" s="247">
        <f>S243*H243</f>
        <v>0</v>
      </c>
      <c r="AR243" s="248" t="s">
        <v>175</v>
      </c>
      <c r="AT243" s="248" t="s">
        <v>170</v>
      </c>
      <c r="AU243" s="248" t="s">
        <v>83</v>
      </c>
      <c r="AY243" s="17" t="s">
        <v>168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81</v>
      </c>
      <c r="BK243" s="249">
        <f>ROUND(I243*H243,2)</f>
        <v>0</v>
      </c>
      <c r="BL243" s="17" t="s">
        <v>175</v>
      </c>
      <c r="BM243" s="248" t="s">
        <v>293</v>
      </c>
    </row>
    <row r="244" s="12" customFormat="1">
      <c r="B244" s="250"/>
      <c r="C244" s="251"/>
      <c r="D244" s="252" t="s">
        <v>177</v>
      </c>
      <c r="E244" s="253" t="s">
        <v>1</v>
      </c>
      <c r="F244" s="254" t="s">
        <v>194</v>
      </c>
      <c r="G244" s="251"/>
      <c r="H244" s="253" t="s">
        <v>1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AT244" s="260" t="s">
        <v>177</v>
      </c>
      <c r="AU244" s="260" t="s">
        <v>83</v>
      </c>
      <c r="AV244" s="12" t="s">
        <v>81</v>
      </c>
      <c r="AW244" s="12" t="s">
        <v>31</v>
      </c>
      <c r="AX244" s="12" t="s">
        <v>74</v>
      </c>
      <c r="AY244" s="260" t="s">
        <v>168</v>
      </c>
    </row>
    <row r="245" s="13" customFormat="1">
      <c r="B245" s="261"/>
      <c r="C245" s="262"/>
      <c r="D245" s="252" t="s">
        <v>177</v>
      </c>
      <c r="E245" s="263" t="s">
        <v>1</v>
      </c>
      <c r="F245" s="264" t="s">
        <v>294</v>
      </c>
      <c r="G245" s="262"/>
      <c r="H245" s="265">
        <v>0.13300000000000001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AT245" s="271" t="s">
        <v>177</v>
      </c>
      <c r="AU245" s="271" t="s">
        <v>83</v>
      </c>
      <c r="AV245" s="13" t="s">
        <v>83</v>
      </c>
      <c r="AW245" s="13" t="s">
        <v>31</v>
      </c>
      <c r="AX245" s="13" t="s">
        <v>74</v>
      </c>
      <c r="AY245" s="271" t="s">
        <v>168</v>
      </c>
    </row>
    <row r="246" s="13" customFormat="1">
      <c r="B246" s="261"/>
      <c r="C246" s="262"/>
      <c r="D246" s="252" t="s">
        <v>177</v>
      </c>
      <c r="E246" s="263" t="s">
        <v>1</v>
      </c>
      <c r="F246" s="264" t="s">
        <v>295</v>
      </c>
      <c r="G246" s="262"/>
      <c r="H246" s="265">
        <v>0.26600000000000001</v>
      </c>
      <c r="I246" s="266"/>
      <c r="J246" s="262"/>
      <c r="K246" s="262"/>
      <c r="L246" s="267"/>
      <c r="M246" s="268"/>
      <c r="N246" s="269"/>
      <c r="O246" s="269"/>
      <c r="P246" s="269"/>
      <c r="Q246" s="269"/>
      <c r="R246" s="269"/>
      <c r="S246" s="269"/>
      <c r="T246" s="270"/>
      <c r="AT246" s="271" t="s">
        <v>177</v>
      </c>
      <c r="AU246" s="271" t="s">
        <v>83</v>
      </c>
      <c r="AV246" s="13" t="s">
        <v>83</v>
      </c>
      <c r="AW246" s="13" t="s">
        <v>31</v>
      </c>
      <c r="AX246" s="13" t="s">
        <v>74</v>
      </c>
      <c r="AY246" s="271" t="s">
        <v>168</v>
      </c>
    </row>
    <row r="247" s="13" customFormat="1">
      <c r="B247" s="261"/>
      <c r="C247" s="262"/>
      <c r="D247" s="252" t="s">
        <v>177</v>
      </c>
      <c r="E247" s="263" t="s">
        <v>1</v>
      </c>
      <c r="F247" s="264" t="s">
        <v>296</v>
      </c>
      <c r="G247" s="262"/>
      <c r="H247" s="265">
        <v>0.13300000000000001</v>
      </c>
      <c r="I247" s="266"/>
      <c r="J247" s="262"/>
      <c r="K247" s="262"/>
      <c r="L247" s="267"/>
      <c r="M247" s="268"/>
      <c r="N247" s="269"/>
      <c r="O247" s="269"/>
      <c r="P247" s="269"/>
      <c r="Q247" s="269"/>
      <c r="R247" s="269"/>
      <c r="S247" s="269"/>
      <c r="T247" s="270"/>
      <c r="AT247" s="271" t="s">
        <v>177</v>
      </c>
      <c r="AU247" s="271" t="s">
        <v>83</v>
      </c>
      <c r="AV247" s="13" t="s">
        <v>83</v>
      </c>
      <c r="AW247" s="13" t="s">
        <v>31</v>
      </c>
      <c r="AX247" s="13" t="s">
        <v>74</v>
      </c>
      <c r="AY247" s="271" t="s">
        <v>168</v>
      </c>
    </row>
    <row r="248" s="13" customFormat="1">
      <c r="B248" s="261"/>
      <c r="C248" s="262"/>
      <c r="D248" s="252" t="s">
        <v>177</v>
      </c>
      <c r="E248" s="263" t="s">
        <v>1</v>
      </c>
      <c r="F248" s="264" t="s">
        <v>297</v>
      </c>
      <c r="G248" s="262"/>
      <c r="H248" s="265">
        <v>0.13300000000000001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AT248" s="271" t="s">
        <v>177</v>
      </c>
      <c r="AU248" s="271" t="s">
        <v>83</v>
      </c>
      <c r="AV248" s="13" t="s">
        <v>83</v>
      </c>
      <c r="AW248" s="13" t="s">
        <v>31</v>
      </c>
      <c r="AX248" s="13" t="s">
        <v>74</v>
      </c>
      <c r="AY248" s="271" t="s">
        <v>168</v>
      </c>
    </row>
    <row r="249" s="14" customFormat="1">
      <c r="B249" s="272"/>
      <c r="C249" s="273"/>
      <c r="D249" s="252" t="s">
        <v>177</v>
      </c>
      <c r="E249" s="274" t="s">
        <v>1</v>
      </c>
      <c r="F249" s="275" t="s">
        <v>186</v>
      </c>
      <c r="G249" s="273"/>
      <c r="H249" s="276">
        <v>0.66500000000000004</v>
      </c>
      <c r="I249" s="277"/>
      <c r="J249" s="273"/>
      <c r="K249" s="273"/>
      <c r="L249" s="278"/>
      <c r="M249" s="279"/>
      <c r="N249" s="280"/>
      <c r="O249" s="280"/>
      <c r="P249" s="280"/>
      <c r="Q249" s="280"/>
      <c r="R249" s="280"/>
      <c r="S249" s="280"/>
      <c r="T249" s="281"/>
      <c r="AT249" s="282" t="s">
        <v>177</v>
      </c>
      <c r="AU249" s="282" t="s">
        <v>83</v>
      </c>
      <c r="AV249" s="14" t="s">
        <v>175</v>
      </c>
      <c r="AW249" s="14" t="s">
        <v>31</v>
      </c>
      <c r="AX249" s="14" t="s">
        <v>81</v>
      </c>
      <c r="AY249" s="282" t="s">
        <v>168</v>
      </c>
    </row>
    <row r="250" s="1" customFormat="1" ht="24" customHeight="1">
      <c r="B250" s="38"/>
      <c r="C250" s="237" t="s">
        <v>298</v>
      </c>
      <c r="D250" s="237" t="s">
        <v>170</v>
      </c>
      <c r="E250" s="238" t="s">
        <v>299</v>
      </c>
      <c r="F250" s="239" t="s">
        <v>300</v>
      </c>
      <c r="G250" s="240" t="s">
        <v>301</v>
      </c>
      <c r="H250" s="241">
        <v>6</v>
      </c>
      <c r="I250" s="242"/>
      <c r="J250" s="243">
        <f>ROUND(I250*H250,2)</f>
        <v>0</v>
      </c>
      <c r="K250" s="239" t="s">
        <v>1</v>
      </c>
      <c r="L250" s="43"/>
      <c r="M250" s="244" t="s">
        <v>1</v>
      </c>
      <c r="N250" s="245" t="s">
        <v>39</v>
      </c>
      <c r="O250" s="86"/>
      <c r="P250" s="246">
        <f>O250*H250</f>
        <v>0</v>
      </c>
      <c r="Q250" s="246">
        <v>0</v>
      </c>
      <c r="R250" s="246">
        <f>Q250*H250</f>
        <v>0</v>
      </c>
      <c r="S250" s="246">
        <v>0</v>
      </c>
      <c r="T250" s="247">
        <f>S250*H250</f>
        <v>0</v>
      </c>
      <c r="AR250" s="248" t="s">
        <v>175</v>
      </c>
      <c r="AT250" s="248" t="s">
        <v>170</v>
      </c>
      <c r="AU250" s="248" t="s">
        <v>83</v>
      </c>
      <c r="AY250" s="17" t="s">
        <v>168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81</v>
      </c>
      <c r="BK250" s="249">
        <f>ROUND(I250*H250,2)</f>
        <v>0</v>
      </c>
      <c r="BL250" s="17" t="s">
        <v>175</v>
      </c>
      <c r="BM250" s="248" t="s">
        <v>302</v>
      </c>
    </row>
    <row r="251" s="12" customFormat="1">
      <c r="B251" s="250"/>
      <c r="C251" s="251"/>
      <c r="D251" s="252" t="s">
        <v>177</v>
      </c>
      <c r="E251" s="253" t="s">
        <v>1</v>
      </c>
      <c r="F251" s="254" t="s">
        <v>194</v>
      </c>
      <c r="G251" s="251"/>
      <c r="H251" s="253" t="s">
        <v>1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AT251" s="260" t="s">
        <v>177</v>
      </c>
      <c r="AU251" s="260" t="s">
        <v>83</v>
      </c>
      <c r="AV251" s="12" t="s">
        <v>81</v>
      </c>
      <c r="AW251" s="12" t="s">
        <v>31</v>
      </c>
      <c r="AX251" s="12" t="s">
        <v>74</v>
      </c>
      <c r="AY251" s="260" t="s">
        <v>168</v>
      </c>
    </row>
    <row r="252" s="13" customFormat="1">
      <c r="B252" s="261"/>
      <c r="C252" s="262"/>
      <c r="D252" s="252" t="s">
        <v>177</v>
      </c>
      <c r="E252" s="263" t="s">
        <v>1</v>
      </c>
      <c r="F252" s="264" t="s">
        <v>303</v>
      </c>
      <c r="G252" s="262"/>
      <c r="H252" s="265">
        <v>2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AT252" s="271" t="s">
        <v>177</v>
      </c>
      <c r="AU252" s="271" t="s">
        <v>83</v>
      </c>
      <c r="AV252" s="13" t="s">
        <v>83</v>
      </c>
      <c r="AW252" s="13" t="s">
        <v>31</v>
      </c>
      <c r="AX252" s="13" t="s">
        <v>74</v>
      </c>
      <c r="AY252" s="271" t="s">
        <v>168</v>
      </c>
    </row>
    <row r="253" s="13" customFormat="1">
      <c r="B253" s="261"/>
      <c r="C253" s="262"/>
      <c r="D253" s="252" t="s">
        <v>177</v>
      </c>
      <c r="E253" s="263" t="s">
        <v>1</v>
      </c>
      <c r="F253" s="264" t="s">
        <v>304</v>
      </c>
      <c r="G253" s="262"/>
      <c r="H253" s="265">
        <v>2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AT253" s="271" t="s">
        <v>177</v>
      </c>
      <c r="AU253" s="271" t="s">
        <v>83</v>
      </c>
      <c r="AV253" s="13" t="s">
        <v>83</v>
      </c>
      <c r="AW253" s="13" t="s">
        <v>31</v>
      </c>
      <c r="AX253" s="13" t="s">
        <v>74</v>
      </c>
      <c r="AY253" s="271" t="s">
        <v>168</v>
      </c>
    </row>
    <row r="254" s="13" customFormat="1">
      <c r="B254" s="261"/>
      <c r="C254" s="262"/>
      <c r="D254" s="252" t="s">
        <v>177</v>
      </c>
      <c r="E254" s="263" t="s">
        <v>1</v>
      </c>
      <c r="F254" s="264" t="s">
        <v>305</v>
      </c>
      <c r="G254" s="262"/>
      <c r="H254" s="265">
        <v>2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AT254" s="271" t="s">
        <v>177</v>
      </c>
      <c r="AU254" s="271" t="s">
        <v>83</v>
      </c>
      <c r="AV254" s="13" t="s">
        <v>83</v>
      </c>
      <c r="AW254" s="13" t="s">
        <v>31</v>
      </c>
      <c r="AX254" s="13" t="s">
        <v>74</v>
      </c>
      <c r="AY254" s="271" t="s">
        <v>168</v>
      </c>
    </row>
    <row r="255" s="14" customFormat="1">
      <c r="B255" s="272"/>
      <c r="C255" s="273"/>
      <c r="D255" s="252" t="s">
        <v>177</v>
      </c>
      <c r="E255" s="274" t="s">
        <v>1</v>
      </c>
      <c r="F255" s="275" t="s">
        <v>186</v>
      </c>
      <c r="G255" s="273"/>
      <c r="H255" s="276">
        <v>6</v>
      </c>
      <c r="I255" s="277"/>
      <c r="J255" s="273"/>
      <c r="K255" s="273"/>
      <c r="L255" s="278"/>
      <c r="M255" s="279"/>
      <c r="N255" s="280"/>
      <c r="O255" s="280"/>
      <c r="P255" s="280"/>
      <c r="Q255" s="280"/>
      <c r="R255" s="280"/>
      <c r="S255" s="280"/>
      <c r="T255" s="281"/>
      <c r="AT255" s="282" t="s">
        <v>177</v>
      </c>
      <c r="AU255" s="282" t="s">
        <v>83</v>
      </c>
      <c r="AV255" s="14" t="s">
        <v>175</v>
      </c>
      <c r="AW255" s="14" t="s">
        <v>31</v>
      </c>
      <c r="AX255" s="14" t="s">
        <v>81</v>
      </c>
      <c r="AY255" s="282" t="s">
        <v>168</v>
      </c>
    </row>
    <row r="256" s="1" customFormat="1" ht="24" customHeight="1">
      <c r="B256" s="38"/>
      <c r="C256" s="237" t="s">
        <v>306</v>
      </c>
      <c r="D256" s="237" t="s">
        <v>170</v>
      </c>
      <c r="E256" s="238" t="s">
        <v>307</v>
      </c>
      <c r="F256" s="239" t="s">
        <v>308</v>
      </c>
      <c r="G256" s="240" t="s">
        <v>226</v>
      </c>
      <c r="H256" s="241">
        <v>3.6000000000000001</v>
      </c>
      <c r="I256" s="242"/>
      <c r="J256" s="243">
        <f>ROUND(I256*H256,2)</f>
        <v>0</v>
      </c>
      <c r="K256" s="239" t="s">
        <v>174</v>
      </c>
      <c r="L256" s="43"/>
      <c r="M256" s="244" t="s">
        <v>1</v>
      </c>
      <c r="N256" s="245" t="s">
        <v>39</v>
      </c>
      <c r="O256" s="86"/>
      <c r="P256" s="246">
        <f>O256*H256</f>
        <v>0</v>
      </c>
      <c r="Q256" s="246">
        <v>0.17818000000000001</v>
      </c>
      <c r="R256" s="246">
        <f>Q256*H256</f>
        <v>0.64144800000000002</v>
      </c>
      <c r="S256" s="246">
        <v>0</v>
      </c>
      <c r="T256" s="247">
        <f>S256*H256</f>
        <v>0</v>
      </c>
      <c r="AR256" s="248" t="s">
        <v>175</v>
      </c>
      <c r="AT256" s="248" t="s">
        <v>170</v>
      </c>
      <c r="AU256" s="248" t="s">
        <v>83</v>
      </c>
      <c r="AY256" s="17" t="s">
        <v>168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81</v>
      </c>
      <c r="BK256" s="249">
        <f>ROUND(I256*H256,2)</f>
        <v>0</v>
      </c>
      <c r="BL256" s="17" t="s">
        <v>175</v>
      </c>
      <c r="BM256" s="248" t="s">
        <v>309</v>
      </c>
    </row>
    <row r="257" s="12" customFormat="1">
      <c r="B257" s="250"/>
      <c r="C257" s="251"/>
      <c r="D257" s="252" t="s">
        <v>177</v>
      </c>
      <c r="E257" s="253" t="s">
        <v>1</v>
      </c>
      <c r="F257" s="254" t="s">
        <v>194</v>
      </c>
      <c r="G257" s="251"/>
      <c r="H257" s="253" t="s">
        <v>1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AT257" s="260" t="s">
        <v>177</v>
      </c>
      <c r="AU257" s="260" t="s">
        <v>83</v>
      </c>
      <c r="AV257" s="12" t="s">
        <v>81</v>
      </c>
      <c r="AW257" s="12" t="s">
        <v>31</v>
      </c>
      <c r="AX257" s="12" t="s">
        <v>74</v>
      </c>
      <c r="AY257" s="260" t="s">
        <v>168</v>
      </c>
    </row>
    <row r="258" s="13" customFormat="1">
      <c r="B258" s="261"/>
      <c r="C258" s="262"/>
      <c r="D258" s="252" t="s">
        <v>177</v>
      </c>
      <c r="E258" s="263" t="s">
        <v>1</v>
      </c>
      <c r="F258" s="264" t="s">
        <v>310</v>
      </c>
      <c r="G258" s="262"/>
      <c r="H258" s="265">
        <v>0.71999999999999997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AT258" s="271" t="s">
        <v>177</v>
      </c>
      <c r="AU258" s="271" t="s">
        <v>83</v>
      </c>
      <c r="AV258" s="13" t="s">
        <v>83</v>
      </c>
      <c r="AW258" s="13" t="s">
        <v>31</v>
      </c>
      <c r="AX258" s="13" t="s">
        <v>74</v>
      </c>
      <c r="AY258" s="271" t="s">
        <v>168</v>
      </c>
    </row>
    <row r="259" s="13" customFormat="1">
      <c r="B259" s="261"/>
      <c r="C259" s="262"/>
      <c r="D259" s="252" t="s">
        <v>177</v>
      </c>
      <c r="E259" s="263" t="s">
        <v>1</v>
      </c>
      <c r="F259" s="264" t="s">
        <v>311</v>
      </c>
      <c r="G259" s="262"/>
      <c r="H259" s="265">
        <v>1.44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AT259" s="271" t="s">
        <v>177</v>
      </c>
      <c r="AU259" s="271" t="s">
        <v>83</v>
      </c>
      <c r="AV259" s="13" t="s">
        <v>83</v>
      </c>
      <c r="AW259" s="13" t="s">
        <v>31</v>
      </c>
      <c r="AX259" s="13" t="s">
        <v>74</v>
      </c>
      <c r="AY259" s="271" t="s">
        <v>168</v>
      </c>
    </row>
    <row r="260" s="13" customFormat="1">
      <c r="B260" s="261"/>
      <c r="C260" s="262"/>
      <c r="D260" s="252" t="s">
        <v>177</v>
      </c>
      <c r="E260" s="263" t="s">
        <v>1</v>
      </c>
      <c r="F260" s="264" t="s">
        <v>312</v>
      </c>
      <c r="G260" s="262"/>
      <c r="H260" s="265">
        <v>0.71999999999999997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AT260" s="271" t="s">
        <v>177</v>
      </c>
      <c r="AU260" s="271" t="s">
        <v>83</v>
      </c>
      <c r="AV260" s="13" t="s">
        <v>83</v>
      </c>
      <c r="AW260" s="13" t="s">
        <v>31</v>
      </c>
      <c r="AX260" s="13" t="s">
        <v>74</v>
      </c>
      <c r="AY260" s="271" t="s">
        <v>168</v>
      </c>
    </row>
    <row r="261" s="13" customFormat="1">
      <c r="B261" s="261"/>
      <c r="C261" s="262"/>
      <c r="D261" s="252" t="s">
        <v>177</v>
      </c>
      <c r="E261" s="263" t="s">
        <v>1</v>
      </c>
      <c r="F261" s="264" t="s">
        <v>313</v>
      </c>
      <c r="G261" s="262"/>
      <c r="H261" s="265">
        <v>0.71999999999999997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AT261" s="271" t="s">
        <v>177</v>
      </c>
      <c r="AU261" s="271" t="s">
        <v>83</v>
      </c>
      <c r="AV261" s="13" t="s">
        <v>83</v>
      </c>
      <c r="AW261" s="13" t="s">
        <v>31</v>
      </c>
      <c r="AX261" s="13" t="s">
        <v>74</v>
      </c>
      <c r="AY261" s="271" t="s">
        <v>168</v>
      </c>
    </row>
    <row r="262" s="14" customFormat="1">
      <c r="B262" s="272"/>
      <c r="C262" s="273"/>
      <c r="D262" s="252" t="s">
        <v>177</v>
      </c>
      <c r="E262" s="274" t="s">
        <v>1</v>
      </c>
      <c r="F262" s="275" t="s">
        <v>186</v>
      </c>
      <c r="G262" s="273"/>
      <c r="H262" s="276">
        <v>3.6000000000000001</v>
      </c>
      <c r="I262" s="277"/>
      <c r="J262" s="273"/>
      <c r="K262" s="273"/>
      <c r="L262" s="278"/>
      <c r="M262" s="279"/>
      <c r="N262" s="280"/>
      <c r="O262" s="280"/>
      <c r="P262" s="280"/>
      <c r="Q262" s="280"/>
      <c r="R262" s="280"/>
      <c r="S262" s="280"/>
      <c r="T262" s="281"/>
      <c r="AT262" s="282" t="s">
        <v>177</v>
      </c>
      <c r="AU262" s="282" t="s">
        <v>83</v>
      </c>
      <c r="AV262" s="14" t="s">
        <v>175</v>
      </c>
      <c r="AW262" s="14" t="s">
        <v>31</v>
      </c>
      <c r="AX262" s="14" t="s">
        <v>81</v>
      </c>
      <c r="AY262" s="282" t="s">
        <v>168</v>
      </c>
    </row>
    <row r="263" s="1" customFormat="1" ht="24" customHeight="1">
      <c r="B263" s="38"/>
      <c r="C263" s="237" t="s">
        <v>314</v>
      </c>
      <c r="D263" s="237" t="s">
        <v>170</v>
      </c>
      <c r="E263" s="238" t="s">
        <v>315</v>
      </c>
      <c r="F263" s="239" t="s">
        <v>316</v>
      </c>
      <c r="G263" s="240" t="s">
        <v>226</v>
      </c>
      <c r="H263" s="241">
        <v>12.039</v>
      </c>
      <c r="I263" s="242"/>
      <c r="J263" s="243">
        <f>ROUND(I263*H263,2)</f>
        <v>0</v>
      </c>
      <c r="K263" s="239" t="s">
        <v>174</v>
      </c>
      <c r="L263" s="43"/>
      <c r="M263" s="244" t="s">
        <v>1</v>
      </c>
      <c r="N263" s="245" t="s">
        <v>39</v>
      </c>
      <c r="O263" s="86"/>
      <c r="P263" s="246">
        <f>O263*H263</f>
        <v>0</v>
      </c>
      <c r="Q263" s="246">
        <v>0.0078499999999999993</v>
      </c>
      <c r="R263" s="246">
        <f>Q263*H263</f>
        <v>0.094506149999999983</v>
      </c>
      <c r="S263" s="246">
        <v>0</v>
      </c>
      <c r="T263" s="247">
        <f>S263*H263</f>
        <v>0</v>
      </c>
      <c r="AR263" s="248" t="s">
        <v>175</v>
      </c>
      <c r="AT263" s="248" t="s">
        <v>170</v>
      </c>
      <c r="AU263" s="248" t="s">
        <v>83</v>
      </c>
      <c r="AY263" s="17" t="s">
        <v>168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81</v>
      </c>
      <c r="BK263" s="249">
        <f>ROUND(I263*H263,2)</f>
        <v>0</v>
      </c>
      <c r="BL263" s="17" t="s">
        <v>175</v>
      </c>
      <c r="BM263" s="248" t="s">
        <v>317</v>
      </c>
    </row>
    <row r="264" s="12" customFormat="1">
      <c r="B264" s="250"/>
      <c r="C264" s="251"/>
      <c r="D264" s="252" t="s">
        <v>177</v>
      </c>
      <c r="E264" s="253" t="s">
        <v>1</v>
      </c>
      <c r="F264" s="254" t="s">
        <v>194</v>
      </c>
      <c r="G264" s="251"/>
      <c r="H264" s="253" t="s">
        <v>1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AT264" s="260" t="s">
        <v>177</v>
      </c>
      <c r="AU264" s="260" t="s">
        <v>83</v>
      </c>
      <c r="AV264" s="12" t="s">
        <v>81</v>
      </c>
      <c r="AW264" s="12" t="s">
        <v>31</v>
      </c>
      <c r="AX264" s="12" t="s">
        <v>74</v>
      </c>
      <c r="AY264" s="260" t="s">
        <v>168</v>
      </c>
    </row>
    <row r="265" s="13" customFormat="1">
      <c r="B265" s="261"/>
      <c r="C265" s="262"/>
      <c r="D265" s="252" t="s">
        <v>177</v>
      </c>
      <c r="E265" s="263" t="s">
        <v>1</v>
      </c>
      <c r="F265" s="264" t="s">
        <v>318</v>
      </c>
      <c r="G265" s="262"/>
      <c r="H265" s="265">
        <v>2.4079999999999999</v>
      </c>
      <c r="I265" s="266"/>
      <c r="J265" s="262"/>
      <c r="K265" s="262"/>
      <c r="L265" s="267"/>
      <c r="M265" s="268"/>
      <c r="N265" s="269"/>
      <c r="O265" s="269"/>
      <c r="P265" s="269"/>
      <c r="Q265" s="269"/>
      <c r="R265" s="269"/>
      <c r="S265" s="269"/>
      <c r="T265" s="270"/>
      <c r="AT265" s="271" t="s">
        <v>177</v>
      </c>
      <c r="AU265" s="271" t="s">
        <v>83</v>
      </c>
      <c r="AV265" s="13" t="s">
        <v>83</v>
      </c>
      <c r="AW265" s="13" t="s">
        <v>31</v>
      </c>
      <c r="AX265" s="13" t="s">
        <v>74</v>
      </c>
      <c r="AY265" s="271" t="s">
        <v>168</v>
      </c>
    </row>
    <row r="266" s="13" customFormat="1">
      <c r="B266" s="261"/>
      <c r="C266" s="262"/>
      <c r="D266" s="252" t="s">
        <v>177</v>
      </c>
      <c r="E266" s="263" t="s">
        <v>1</v>
      </c>
      <c r="F266" s="264" t="s">
        <v>319</v>
      </c>
      <c r="G266" s="262"/>
      <c r="H266" s="265">
        <v>4.8150000000000004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AT266" s="271" t="s">
        <v>177</v>
      </c>
      <c r="AU266" s="271" t="s">
        <v>83</v>
      </c>
      <c r="AV266" s="13" t="s">
        <v>83</v>
      </c>
      <c r="AW266" s="13" t="s">
        <v>31</v>
      </c>
      <c r="AX266" s="13" t="s">
        <v>74</v>
      </c>
      <c r="AY266" s="271" t="s">
        <v>168</v>
      </c>
    </row>
    <row r="267" s="13" customFormat="1">
      <c r="B267" s="261"/>
      <c r="C267" s="262"/>
      <c r="D267" s="252" t="s">
        <v>177</v>
      </c>
      <c r="E267" s="263" t="s">
        <v>1</v>
      </c>
      <c r="F267" s="264" t="s">
        <v>320</v>
      </c>
      <c r="G267" s="262"/>
      <c r="H267" s="265">
        <v>2.4079999999999999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AT267" s="271" t="s">
        <v>177</v>
      </c>
      <c r="AU267" s="271" t="s">
        <v>83</v>
      </c>
      <c r="AV267" s="13" t="s">
        <v>83</v>
      </c>
      <c r="AW267" s="13" t="s">
        <v>31</v>
      </c>
      <c r="AX267" s="13" t="s">
        <v>74</v>
      </c>
      <c r="AY267" s="271" t="s">
        <v>168</v>
      </c>
    </row>
    <row r="268" s="13" customFormat="1">
      <c r="B268" s="261"/>
      <c r="C268" s="262"/>
      <c r="D268" s="252" t="s">
        <v>177</v>
      </c>
      <c r="E268" s="263" t="s">
        <v>1</v>
      </c>
      <c r="F268" s="264" t="s">
        <v>321</v>
      </c>
      <c r="G268" s="262"/>
      <c r="H268" s="265">
        <v>2.4079999999999999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AT268" s="271" t="s">
        <v>177</v>
      </c>
      <c r="AU268" s="271" t="s">
        <v>83</v>
      </c>
      <c r="AV268" s="13" t="s">
        <v>83</v>
      </c>
      <c r="AW268" s="13" t="s">
        <v>31</v>
      </c>
      <c r="AX268" s="13" t="s">
        <v>74</v>
      </c>
      <c r="AY268" s="271" t="s">
        <v>168</v>
      </c>
    </row>
    <row r="269" s="14" customFormat="1">
      <c r="B269" s="272"/>
      <c r="C269" s="273"/>
      <c r="D269" s="252" t="s">
        <v>177</v>
      </c>
      <c r="E269" s="274" t="s">
        <v>1</v>
      </c>
      <c r="F269" s="275" t="s">
        <v>186</v>
      </c>
      <c r="G269" s="273"/>
      <c r="H269" s="276">
        <v>12.039</v>
      </c>
      <c r="I269" s="277"/>
      <c r="J269" s="273"/>
      <c r="K269" s="273"/>
      <c r="L269" s="278"/>
      <c r="M269" s="279"/>
      <c r="N269" s="280"/>
      <c r="O269" s="280"/>
      <c r="P269" s="280"/>
      <c r="Q269" s="280"/>
      <c r="R269" s="280"/>
      <c r="S269" s="280"/>
      <c r="T269" s="281"/>
      <c r="AT269" s="282" t="s">
        <v>177</v>
      </c>
      <c r="AU269" s="282" t="s">
        <v>83</v>
      </c>
      <c r="AV269" s="14" t="s">
        <v>175</v>
      </c>
      <c r="AW269" s="14" t="s">
        <v>31</v>
      </c>
      <c r="AX269" s="14" t="s">
        <v>81</v>
      </c>
      <c r="AY269" s="282" t="s">
        <v>168</v>
      </c>
    </row>
    <row r="270" s="1" customFormat="1" ht="16.5" customHeight="1">
      <c r="B270" s="38"/>
      <c r="C270" s="237" t="s">
        <v>7</v>
      </c>
      <c r="D270" s="237" t="s">
        <v>170</v>
      </c>
      <c r="E270" s="238" t="s">
        <v>322</v>
      </c>
      <c r="F270" s="239" t="s">
        <v>323</v>
      </c>
      <c r="G270" s="240" t="s">
        <v>226</v>
      </c>
      <c r="H270" s="241">
        <v>2.835</v>
      </c>
      <c r="I270" s="242"/>
      <c r="J270" s="243">
        <f>ROUND(I270*H270,2)</f>
        <v>0</v>
      </c>
      <c r="K270" s="239" t="s">
        <v>174</v>
      </c>
      <c r="L270" s="43"/>
      <c r="M270" s="244" t="s">
        <v>1</v>
      </c>
      <c r="N270" s="245" t="s">
        <v>39</v>
      </c>
      <c r="O270" s="86"/>
      <c r="P270" s="246">
        <f>O270*H270</f>
        <v>0</v>
      </c>
      <c r="Q270" s="246">
        <v>0.45432</v>
      </c>
      <c r="R270" s="246">
        <f>Q270*H270</f>
        <v>1.2879972</v>
      </c>
      <c r="S270" s="246">
        <v>0</v>
      </c>
      <c r="T270" s="247">
        <f>S270*H270</f>
        <v>0</v>
      </c>
      <c r="AR270" s="248" t="s">
        <v>175</v>
      </c>
      <c r="AT270" s="248" t="s">
        <v>170</v>
      </c>
      <c r="AU270" s="248" t="s">
        <v>83</v>
      </c>
      <c r="AY270" s="17" t="s">
        <v>168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7" t="s">
        <v>81</v>
      </c>
      <c r="BK270" s="249">
        <f>ROUND(I270*H270,2)</f>
        <v>0</v>
      </c>
      <c r="BL270" s="17" t="s">
        <v>175</v>
      </c>
      <c r="BM270" s="248" t="s">
        <v>324</v>
      </c>
    </row>
    <row r="271" s="12" customFormat="1">
      <c r="B271" s="250"/>
      <c r="C271" s="251"/>
      <c r="D271" s="252" t="s">
        <v>177</v>
      </c>
      <c r="E271" s="253" t="s">
        <v>1</v>
      </c>
      <c r="F271" s="254" t="s">
        <v>194</v>
      </c>
      <c r="G271" s="251"/>
      <c r="H271" s="253" t="s">
        <v>1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AT271" s="260" t="s">
        <v>177</v>
      </c>
      <c r="AU271" s="260" t="s">
        <v>83</v>
      </c>
      <c r="AV271" s="12" t="s">
        <v>81</v>
      </c>
      <c r="AW271" s="12" t="s">
        <v>31</v>
      </c>
      <c r="AX271" s="12" t="s">
        <v>74</v>
      </c>
      <c r="AY271" s="260" t="s">
        <v>168</v>
      </c>
    </row>
    <row r="272" s="13" customFormat="1">
      <c r="B272" s="261"/>
      <c r="C272" s="262"/>
      <c r="D272" s="252" t="s">
        <v>177</v>
      </c>
      <c r="E272" s="263" t="s">
        <v>1</v>
      </c>
      <c r="F272" s="264" t="s">
        <v>325</v>
      </c>
      <c r="G272" s="262"/>
      <c r="H272" s="265">
        <v>0.94499999999999995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AT272" s="271" t="s">
        <v>177</v>
      </c>
      <c r="AU272" s="271" t="s">
        <v>83</v>
      </c>
      <c r="AV272" s="13" t="s">
        <v>83</v>
      </c>
      <c r="AW272" s="13" t="s">
        <v>31</v>
      </c>
      <c r="AX272" s="13" t="s">
        <v>74</v>
      </c>
      <c r="AY272" s="271" t="s">
        <v>168</v>
      </c>
    </row>
    <row r="273" s="13" customFormat="1">
      <c r="B273" s="261"/>
      <c r="C273" s="262"/>
      <c r="D273" s="252" t="s">
        <v>177</v>
      </c>
      <c r="E273" s="263" t="s">
        <v>1</v>
      </c>
      <c r="F273" s="264" t="s">
        <v>326</v>
      </c>
      <c r="G273" s="262"/>
      <c r="H273" s="265">
        <v>0.94499999999999995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AT273" s="271" t="s">
        <v>177</v>
      </c>
      <c r="AU273" s="271" t="s">
        <v>83</v>
      </c>
      <c r="AV273" s="13" t="s">
        <v>83</v>
      </c>
      <c r="AW273" s="13" t="s">
        <v>31</v>
      </c>
      <c r="AX273" s="13" t="s">
        <v>74</v>
      </c>
      <c r="AY273" s="271" t="s">
        <v>168</v>
      </c>
    </row>
    <row r="274" s="13" customFormat="1">
      <c r="B274" s="261"/>
      <c r="C274" s="262"/>
      <c r="D274" s="252" t="s">
        <v>177</v>
      </c>
      <c r="E274" s="263" t="s">
        <v>1</v>
      </c>
      <c r="F274" s="264" t="s">
        <v>327</v>
      </c>
      <c r="G274" s="262"/>
      <c r="H274" s="265">
        <v>0.94499999999999995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AT274" s="271" t="s">
        <v>177</v>
      </c>
      <c r="AU274" s="271" t="s">
        <v>83</v>
      </c>
      <c r="AV274" s="13" t="s">
        <v>83</v>
      </c>
      <c r="AW274" s="13" t="s">
        <v>31</v>
      </c>
      <c r="AX274" s="13" t="s">
        <v>74</v>
      </c>
      <c r="AY274" s="271" t="s">
        <v>168</v>
      </c>
    </row>
    <row r="275" s="14" customFormat="1">
      <c r="B275" s="272"/>
      <c r="C275" s="273"/>
      <c r="D275" s="252" t="s">
        <v>177</v>
      </c>
      <c r="E275" s="274" t="s">
        <v>1</v>
      </c>
      <c r="F275" s="275" t="s">
        <v>186</v>
      </c>
      <c r="G275" s="273"/>
      <c r="H275" s="276">
        <v>2.835</v>
      </c>
      <c r="I275" s="277"/>
      <c r="J275" s="273"/>
      <c r="K275" s="273"/>
      <c r="L275" s="278"/>
      <c r="M275" s="279"/>
      <c r="N275" s="280"/>
      <c r="O275" s="280"/>
      <c r="P275" s="280"/>
      <c r="Q275" s="280"/>
      <c r="R275" s="280"/>
      <c r="S275" s="280"/>
      <c r="T275" s="281"/>
      <c r="AT275" s="282" t="s">
        <v>177</v>
      </c>
      <c r="AU275" s="282" t="s">
        <v>83</v>
      </c>
      <c r="AV275" s="14" t="s">
        <v>175</v>
      </c>
      <c r="AW275" s="14" t="s">
        <v>31</v>
      </c>
      <c r="AX275" s="14" t="s">
        <v>81</v>
      </c>
      <c r="AY275" s="282" t="s">
        <v>168</v>
      </c>
    </row>
    <row r="276" s="1" customFormat="1" ht="16.5" customHeight="1">
      <c r="B276" s="38"/>
      <c r="C276" s="237" t="s">
        <v>328</v>
      </c>
      <c r="D276" s="237" t="s">
        <v>170</v>
      </c>
      <c r="E276" s="238" t="s">
        <v>329</v>
      </c>
      <c r="F276" s="239" t="s">
        <v>330</v>
      </c>
      <c r="G276" s="240" t="s">
        <v>226</v>
      </c>
      <c r="H276" s="241">
        <v>0.83299999999999996</v>
      </c>
      <c r="I276" s="242"/>
      <c r="J276" s="243">
        <f>ROUND(I276*H276,2)</f>
        <v>0</v>
      </c>
      <c r="K276" s="239" t="s">
        <v>1</v>
      </c>
      <c r="L276" s="43"/>
      <c r="M276" s="244" t="s">
        <v>1</v>
      </c>
      <c r="N276" s="245" t="s">
        <v>39</v>
      </c>
      <c r="O276" s="86"/>
      <c r="P276" s="246">
        <f>O276*H276</f>
        <v>0</v>
      </c>
      <c r="Q276" s="246">
        <v>0.45432</v>
      </c>
      <c r="R276" s="246">
        <f>Q276*H276</f>
        <v>0.37844855999999999</v>
      </c>
      <c r="S276" s="246">
        <v>0</v>
      </c>
      <c r="T276" s="247">
        <f>S276*H276</f>
        <v>0</v>
      </c>
      <c r="AR276" s="248" t="s">
        <v>175</v>
      </c>
      <c r="AT276" s="248" t="s">
        <v>170</v>
      </c>
      <c r="AU276" s="248" t="s">
        <v>83</v>
      </c>
      <c r="AY276" s="17" t="s">
        <v>168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81</v>
      </c>
      <c r="BK276" s="249">
        <f>ROUND(I276*H276,2)</f>
        <v>0</v>
      </c>
      <c r="BL276" s="17" t="s">
        <v>175</v>
      </c>
      <c r="BM276" s="248" t="s">
        <v>331</v>
      </c>
    </row>
    <row r="277" s="12" customFormat="1">
      <c r="B277" s="250"/>
      <c r="C277" s="251"/>
      <c r="D277" s="252" t="s">
        <v>177</v>
      </c>
      <c r="E277" s="253" t="s">
        <v>1</v>
      </c>
      <c r="F277" s="254" t="s">
        <v>194</v>
      </c>
      <c r="G277" s="251"/>
      <c r="H277" s="253" t="s">
        <v>1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AT277" s="260" t="s">
        <v>177</v>
      </c>
      <c r="AU277" s="260" t="s">
        <v>83</v>
      </c>
      <c r="AV277" s="12" t="s">
        <v>81</v>
      </c>
      <c r="AW277" s="12" t="s">
        <v>31</v>
      </c>
      <c r="AX277" s="12" t="s">
        <v>74</v>
      </c>
      <c r="AY277" s="260" t="s">
        <v>168</v>
      </c>
    </row>
    <row r="278" s="13" customFormat="1">
      <c r="B278" s="261"/>
      <c r="C278" s="262"/>
      <c r="D278" s="252" t="s">
        <v>177</v>
      </c>
      <c r="E278" s="263" t="s">
        <v>1</v>
      </c>
      <c r="F278" s="264" t="s">
        <v>332</v>
      </c>
      <c r="G278" s="262"/>
      <c r="H278" s="265">
        <v>0.83299999999999996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AT278" s="271" t="s">
        <v>177</v>
      </c>
      <c r="AU278" s="271" t="s">
        <v>83</v>
      </c>
      <c r="AV278" s="13" t="s">
        <v>83</v>
      </c>
      <c r="AW278" s="13" t="s">
        <v>31</v>
      </c>
      <c r="AX278" s="13" t="s">
        <v>74</v>
      </c>
      <c r="AY278" s="271" t="s">
        <v>168</v>
      </c>
    </row>
    <row r="279" s="13" customFormat="1">
      <c r="B279" s="261"/>
      <c r="C279" s="262"/>
      <c r="D279" s="252" t="s">
        <v>177</v>
      </c>
      <c r="E279" s="263" t="s">
        <v>1</v>
      </c>
      <c r="F279" s="264" t="s">
        <v>333</v>
      </c>
      <c r="G279" s="262"/>
      <c r="H279" s="265">
        <v>0.83299999999999996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AT279" s="271" t="s">
        <v>177</v>
      </c>
      <c r="AU279" s="271" t="s">
        <v>83</v>
      </c>
      <c r="AV279" s="13" t="s">
        <v>83</v>
      </c>
      <c r="AW279" s="13" t="s">
        <v>31</v>
      </c>
      <c r="AX279" s="13" t="s">
        <v>81</v>
      </c>
      <c r="AY279" s="271" t="s">
        <v>168</v>
      </c>
    </row>
    <row r="280" s="11" customFormat="1" ht="22.8" customHeight="1">
      <c r="B280" s="221"/>
      <c r="C280" s="222"/>
      <c r="D280" s="223" t="s">
        <v>73</v>
      </c>
      <c r="E280" s="235" t="s">
        <v>175</v>
      </c>
      <c r="F280" s="235" t="s">
        <v>334</v>
      </c>
      <c r="G280" s="222"/>
      <c r="H280" s="222"/>
      <c r="I280" s="225"/>
      <c r="J280" s="236">
        <f>BK280</f>
        <v>0</v>
      </c>
      <c r="K280" s="222"/>
      <c r="L280" s="227"/>
      <c r="M280" s="228"/>
      <c r="N280" s="229"/>
      <c r="O280" s="229"/>
      <c r="P280" s="230">
        <f>SUM(P281:P410)</f>
        <v>0</v>
      </c>
      <c r="Q280" s="229"/>
      <c r="R280" s="230">
        <f>SUM(R281:R410)</f>
        <v>40.964658589999999</v>
      </c>
      <c r="S280" s="229"/>
      <c r="T280" s="231">
        <f>SUM(T281:T410)</f>
        <v>0</v>
      </c>
      <c r="AR280" s="232" t="s">
        <v>81</v>
      </c>
      <c r="AT280" s="233" t="s">
        <v>73</v>
      </c>
      <c r="AU280" s="233" t="s">
        <v>81</v>
      </c>
      <c r="AY280" s="232" t="s">
        <v>168</v>
      </c>
      <c r="BK280" s="234">
        <f>SUM(BK281:BK410)</f>
        <v>0</v>
      </c>
    </row>
    <row r="281" s="1" customFormat="1" ht="16.5" customHeight="1">
      <c r="B281" s="38"/>
      <c r="C281" s="237" t="s">
        <v>335</v>
      </c>
      <c r="D281" s="237" t="s">
        <v>170</v>
      </c>
      <c r="E281" s="238" t="s">
        <v>336</v>
      </c>
      <c r="F281" s="239" t="s">
        <v>337</v>
      </c>
      <c r="G281" s="240" t="s">
        <v>173</v>
      </c>
      <c r="H281" s="241">
        <v>2.085</v>
      </c>
      <c r="I281" s="242"/>
      <c r="J281" s="243">
        <f>ROUND(I281*H281,2)</f>
        <v>0</v>
      </c>
      <c r="K281" s="239" t="s">
        <v>174</v>
      </c>
      <c r="L281" s="43"/>
      <c r="M281" s="244" t="s">
        <v>1</v>
      </c>
      <c r="N281" s="245" t="s">
        <v>39</v>
      </c>
      <c r="O281" s="86"/>
      <c r="P281" s="246">
        <f>O281*H281</f>
        <v>0</v>
      </c>
      <c r="Q281" s="246">
        <v>2.45343</v>
      </c>
      <c r="R281" s="246">
        <f>Q281*H281</f>
        <v>5.1154015499999996</v>
      </c>
      <c r="S281" s="246">
        <v>0</v>
      </c>
      <c r="T281" s="247">
        <f>S281*H281</f>
        <v>0</v>
      </c>
      <c r="AR281" s="248" t="s">
        <v>175</v>
      </c>
      <c r="AT281" s="248" t="s">
        <v>170</v>
      </c>
      <c r="AU281" s="248" t="s">
        <v>83</v>
      </c>
      <c r="AY281" s="17" t="s">
        <v>168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81</v>
      </c>
      <c r="BK281" s="249">
        <f>ROUND(I281*H281,2)</f>
        <v>0</v>
      </c>
      <c r="BL281" s="17" t="s">
        <v>175</v>
      </c>
      <c r="BM281" s="248" t="s">
        <v>338</v>
      </c>
    </row>
    <row r="282" s="12" customFormat="1">
      <c r="B282" s="250"/>
      <c r="C282" s="251"/>
      <c r="D282" s="252" t="s">
        <v>177</v>
      </c>
      <c r="E282" s="253" t="s">
        <v>1</v>
      </c>
      <c r="F282" s="254" t="s">
        <v>339</v>
      </c>
      <c r="G282" s="251"/>
      <c r="H282" s="253" t="s">
        <v>1</v>
      </c>
      <c r="I282" s="255"/>
      <c r="J282" s="251"/>
      <c r="K282" s="251"/>
      <c r="L282" s="256"/>
      <c r="M282" s="257"/>
      <c r="N282" s="258"/>
      <c r="O282" s="258"/>
      <c r="P282" s="258"/>
      <c r="Q282" s="258"/>
      <c r="R282" s="258"/>
      <c r="S282" s="258"/>
      <c r="T282" s="259"/>
      <c r="AT282" s="260" t="s">
        <v>177</v>
      </c>
      <c r="AU282" s="260" t="s">
        <v>83</v>
      </c>
      <c r="AV282" s="12" t="s">
        <v>81</v>
      </c>
      <c r="AW282" s="12" t="s">
        <v>31</v>
      </c>
      <c r="AX282" s="12" t="s">
        <v>74</v>
      </c>
      <c r="AY282" s="260" t="s">
        <v>168</v>
      </c>
    </row>
    <row r="283" s="13" customFormat="1">
      <c r="B283" s="261"/>
      <c r="C283" s="262"/>
      <c r="D283" s="252" t="s">
        <v>177</v>
      </c>
      <c r="E283" s="263" t="s">
        <v>1</v>
      </c>
      <c r="F283" s="264" t="s">
        <v>340</v>
      </c>
      <c r="G283" s="262"/>
      <c r="H283" s="265">
        <v>2.085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AT283" s="271" t="s">
        <v>177</v>
      </c>
      <c r="AU283" s="271" t="s">
        <v>83</v>
      </c>
      <c r="AV283" s="13" t="s">
        <v>83</v>
      </c>
      <c r="AW283" s="13" t="s">
        <v>31</v>
      </c>
      <c r="AX283" s="13" t="s">
        <v>74</v>
      </c>
      <c r="AY283" s="271" t="s">
        <v>168</v>
      </c>
    </row>
    <row r="284" s="14" customFormat="1">
      <c r="B284" s="272"/>
      <c r="C284" s="273"/>
      <c r="D284" s="252" t="s">
        <v>177</v>
      </c>
      <c r="E284" s="274" t="s">
        <v>1</v>
      </c>
      <c r="F284" s="275" t="s">
        <v>186</v>
      </c>
      <c r="G284" s="273"/>
      <c r="H284" s="276">
        <v>2.085</v>
      </c>
      <c r="I284" s="277"/>
      <c r="J284" s="273"/>
      <c r="K284" s="273"/>
      <c r="L284" s="278"/>
      <c r="M284" s="279"/>
      <c r="N284" s="280"/>
      <c r="O284" s="280"/>
      <c r="P284" s="280"/>
      <c r="Q284" s="280"/>
      <c r="R284" s="280"/>
      <c r="S284" s="280"/>
      <c r="T284" s="281"/>
      <c r="AT284" s="282" t="s">
        <v>177</v>
      </c>
      <c r="AU284" s="282" t="s">
        <v>83</v>
      </c>
      <c r="AV284" s="14" t="s">
        <v>175</v>
      </c>
      <c r="AW284" s="14" t="s">
        <v>31</v>
      </c>
      <c r="AX284" s="14" t="s">
        <v>81</v>
      </c>
      <c r="AY284" s="282" t="s">
        <v>168</v>
      </c>
    </row>
    <row r="285" s="1" customFormat="1" ht="24" customHeight="1">
      <c r="B285" s="38"/>
      <c r="C285" s="237" t="s">
        <v>341</v>
      </c>
      <c r="D285" s="237" t="s">
        <v>170</v>
      </c>
      <c r="E285" s="238" t="s">
        <v>342</v>
      </c>
      <c r="F285" s="239" t="s">
        <v>343</v>
      </c>
      <c r="G285" s="240" t="s">
        <v>226</v>
      </c>
      <c r="H285" s="241">
        <v>1.032</v>
      </c>
      <c r="I285" s="242"/>
      <c r="J285" s="243">
        <f>ROUND(I285*H285,2)</f>
        <v>0</v>
      </c>
      <c r="K285" s="239" t="s">
        <v>174</v>
      </c>
      <c r="L285" s="43"/>
      <c r="M285" s="244" t="s">
        <v>1</v>
      </c>
      <c r="N285" s="245" t="s">
        <v>39</v>
      </c>
      <c r="O285" s="86"/>
      <c r="P285" s="246">
        <f>O285*H285</f>
        <v>0</v>
      </c>
      <c r="Q285" s="246">
        <v>0.0053299999999999997</v>
      </c>
      <c r="R285" s="246">
        <f>Q285*H285</f>
        <v>0.0055005599999999998</v>
      </c>
      <c r="S285" s="246">
        <v>0</v>
      </c>
      <c r="T285" s="247">
        <f>S285*H285</f>
        <v>0</v>
      </c>
      <c r="AR285" s="248" t="s">
        <v>175</v>
      </c>
      <c r="AT285" s="248" t="s">
        <v>170</v>
      </c>
      <c r="AU285" s="248" t="s">
        <v>83</v>
      </c>
      <c r="AY285" s="17" t="s">
        <v>168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7" t="s">
        <v>81</v>
      </c>
      <c r="BK285" s="249">
        <f>ROUND(I285*H285,2)</f>
        <v>0</v>
      </c>
      <c r="BL285" s="17" t="s">
        <v>175</v>
      </c>
      <c r="BM285" s="248" t="s">
        <v>344</v>
      </c>
    </row>
    <row r="286" s="12" customFormat="1">
      <c r="B286" s="250"/>
      <c r="C286" s="251"/>
      <c r="D286" s="252" t="s">
        <v>177</v>
      </c>
      <c r="E286" s="253" t="s">
        <v>1</v>
      </c>
      <c r="F286" s="254" t="s">
        <v>339</v>
      </c>
      <c r="G286" s="251"/>
      <c r="H286" s="253" t="s">
        <v>1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AT286" s="260" t="s">
        <v>177</v>
      </c>
      <c r="AU286" s="260" t="s">
        <v>83</v>
      </c>
      <c r="AV286" s="12" t="s">
        <v>81</v>
      </c>
      <c r="AW286" s="12" t="s">
        <v>31</v>
      </c>
      <c r="AX286" s="12" t="s">
        <v>74</v>
      </c>
      <c r="AY286" s="260" t="s">
        <v>168</v>
      </c>
    </row>
    <row r="287" s="13" customFormat="1">
      <c r="B287" s="261"/>
      <c r="C287" s="262"/>
      <c r="D287" s="252" t="s">
        <v>177</v>
      </c>
      <c r="E287" s="263" t="s">
        <v>1</v>
      </c>
      <c r="F287" s="264" t="s">
        <v>345</v>
      </c>
      <c r="G287" s="262"/>
      <c r="H287" s="265">
        <v>1.032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AT287" s="271" t="s">
        <v>177</v>
      </c>
      <c r="AU287" s="271" t="s">
        <v>83</v>
      </c>
      <c r="AV287" s="13" t="s">
        <v>83</v>
      </c>
      <c r="AW287" s="13" t="s">
        <v>31</v>
      </c>
      <c r="AX287" s="13" t="s">
        <v>74</v>
      </c>
      <c r="AY287" s="271" t="s">
        <v>168</v>
      </c>
    </row>
    <row r="288" s="14" customFormat="1">
      <c r="B288" s="272"/>
      <c r="C288" s="273"/>
      <c r="D288" s="252" t="s">
        <v>177</v>
      </c>
      <c r="E288" s="274" t="s">
        <v>1</v>
      </c>
      <c r="F288" s="275" t="s">
        <v>186</v>
      </c>
      <c r="G288" s="273"/>
      <c r="H288" s="276">
        <v>1.032</v>
      </c>
      <c r="I288" s="277"/>
      <c r="J288" s="273"/>
      <c r="K288" s="273"/>
      <c r="L288" s="278"/>
      <c r="M288" s="279"/>
      <c r="N288" s="280"/>
      <c r="O288" s="280"/>
      <c r="P288" s="280"/>
      <c r="Q288" s="280"/>
      <c r="R288" s="280"/>
      <c r="S288" s="280"/>
      <c r="T288" s="281"/>
      <c r="AT288" s="282" t="s">
        <v>177</v>
      </c>
      <c r="AU288" s="282" t="s">
        <v>83</v>
      </c>
      <c r="AV288" s="14" t="s">
        <v>175</v>
      </c>
      <c r="AW288" s="14" t="s">
        <v>31</v>
      </c>
      <c r="AX288" s="14" t="s">
        <v>81</v>
      </c>
      <c r="AY288" s="282" t="s">
        <v>168</v>
      </c>
    </row>
    <row r="289" s="1" customFormat="1" ht="24" customHeight="1">
      <c r="B289" s="38"/>
      <c r="C289" s="237" t="s">
        <v>346</v>
      </c>
      <c r="D289" s="237" t="s">
        <v>170</v>
      </c>
      <c r="E289" s="238" t="s">
        <v>347</v>
      </c>
      <c r="F289" s="239" t="s">
        <v>348</v>
      </c>
      <c r="G289" s="240" t="s">
        <v>226</v>
      </c>
      <c r="H289" s="241">
        <v>1.032</v>
      </c>
      <c r="I289" s="242"/>
      <c r="J289" s="243">
        <f>ROUND(I289*H289,2)</f>
        <v>0</v>
      </c>
      <c r="K289" s="239" t="s">
        <v>174</v>
      </c>
      <c r="L289" s="43"/>
      <c r="M289" s="244" t="s">
        <v>1</v>
      </c>
      <c r="N289" s="245" t="s">
        <v>39</v>
      </c>
      <c r="O289" s="86"/>
      <c r="P289" s="246">
        <f>O289*H289</f>
        <v>0</v>
      </c>
      <c r="Q289" s="246">
        <v>0</v>
      </c>
      <c r="R289" s="246">
        <f>Q289*H289</f>
        <v>0</v>
      </c>
      <c r="S289" s="246">
        <v>0</v>
      </c>
      <c r="T289" s="247">
        <f>S289*H289</f>
        <v>0</v>
      </c>
      <c r="AR289" s="248" t="s">
        <v>175</v>
      </c>
      <c r="AT289" s="248" t="s">
        <v>170</v>
      </c>
      <c r="AU289" s="248" t="s">
        <v>83</v>
      </c>
      <c r="AY289" s="17" t="s">
        <v>168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7" t="s">
        <v>81</v>
      </c>
      <c r="BK289" s="249">
        <f>ROUND(I289*H289,2)</f>
        <v>0</v>
      </c>
      <c r="BL289" s="17" t="s">
        <v>175</v>
      </c>
      <c r="BM289" s="248" t="s">
        <v>349</v>
      </c>
    </row>
    <row r="290" s="1" customFormat="1" ht="24" customHeight="1">
      <c r="B290" s="38"/>
      <c r="C290" s="237" t="s">
        <v>350</v>
      </c>
      <c r="D290" s="237" t="s">
        <v>170</v>
      </c>
      <c r="E290" s="238" t="s">
        <v>351</v>
      </c>
      <c r="F290" s="239" t="s">
        <v>352</v>
      </c>
      <c r="G290" s="240" t="s">
        <v>226</v>
      </c>
      <c r="H290" s="241">
        <v>20.846</v>
      </c>
      <c r="I290" s="242"/>
      <c r="J290" s="243">
        <f>ROUND(I290*H290,2)</f>
        <v>0</v>
      </c>
      <c r="K290" s="239" t="s">
        <v>174</v>
      </c>
      <c r="L290" s="43"/>
      <c r="M290" s="244" t="s">
        <v>1</v>
      </c>
      <c r="N290" s="245" t="s">
        <v>39</v>
      </c>
      <c r="O290" s="86"/>
      <c r="P290" s="246">
        <f>O290*H290</f>
        <v>0</v>
      </c>
      <c r="Q290" s="246">
        <v>0.010829999999999999</v>
      </c>
      <c r="R290" s="246">
        <f>Q290*H290</f>
        <v>0.22576217999999998</v>
      </c>
      <c r="S290" s="246">
        <v>0</v>
      </c>
      <c r="T290" s="247">
        <f>S290*H290</f>
        <v>0</v>
      </c>
      <c r="AR290" s="248" t="s">
        <v>175</v>
      </c>
      <c r="AT290" s="248" t="s">
        <v>170</v>
      </c>
      <c r="AU290" s="248" t="s">
        <v>83</v>
      </c>
      <c r="AY290" s="17" t="s">
        <v>168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81</v>
      </c>
      <c r="BK290" s="249">
        <f>ROUND(I290*H290,2)</f>
        <v>0</v>
      </c>
      <c r="BL290" s="17" t="s">
        <v>175</v>
      </c>
      <c r="BM290" s="248" t="s">
        <v>353</v>
      </c>
    </row>
    <row r="291" s="12" customFormat="1">
      <c r="B291" s="250"/>
      <c r="C291" s="251"/>
      <c r="D291" s="252" t="s">
        <v>177</v>
      </c>
      <c r="E291" s="253" t="s">
        <v>1</v>
      </c>
      <c r="F291" s="254" t="s">
        <v>339</v>
      </c>
      <c r="G291" s="251"/>
      <c r="H291" s="253" t="s">
        <v>1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AT291" s="260" t="s">
        <v>177</v>
      </c>
      <c r="AU291" s="260" t="s">
        <v>83</v>
      </c>
      <c r="AV291" s="12" t="s">
        <v>81</v>
      </c>
      <c r="AW291" s="12" t="s">
        <v>31</v>
      </c>
      <c r="AX291" s="12" t="s">
        <v>74</v>
      </c>
      <c r="AY291" s="260" t="s">
        <v>168</v>
      </c>
    </row>
    <row r="292" s="13" customFormat="1">
      <c r="B292" s="261"/>
      <c r="C292" s="262"/>
      <c r="D292" s="252" t="s">
        <v>177</v>
      </c>
      <c r="E292" s="263" t="s">
        <v>1</v>
      </c>
      <c r="F292" s="264" t="s">
        <v>354</v>
      </c>
      <c r="G292" s="262"/>
      <c r="H292" s="265">
        <v>20.846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AT292" s="271" t="s">
        <v>177</v>
      </c>
      <c r="AU292" s="271" t="s">
        <v>83</v>
      </c>
      <c r="AV292" s="13" t="s">
        <v>83</v>
      </c>
      <c r="AW292" s="13" t="s">
        <v>31</v>
      </c>
      <c r="AX292" s="13" t="s">
        <v>74</v>
      </c>
      <c r="AY292" s="271" t="s">
        <v>168</v>
      </c>
    </row>
    <row r="293" s="14" customFormat="1">
      <c r="B293" s="272"/>
      <c r="C293" s="273"/>
      <c r="D293" s="252" t="s">
        <v>177</v>
      </c>
      <c r="E293" s="274" t="s">
        <v>1</v>
      </c>
      <c r="F293" s="275" t="s">
        <v>186</v>
      </c>
      <c r="G293" s="273"/>
      <c r="H293" s="276">
        <v>20.846</v>
      </c>
      <c r="I293" s="277"/>
      <c r="J293" s="273"/>
      <c r="K293" s="273"/>
      <c r="L293" s="278"/>
      <c r="M293" s="279"/>
      <c r="N293" s="280"/>
      <c r="O293" s="280"/>
      <c r="P293" s="280"/>
      <c r="Q293" s="280"/>
      <c r="R293" s="280"/>
      <c r="S293" s="280"/>
      <c r="T293" s="281"/>
      <c r="AT293" s="282" t="s">
        <v>177</v>
      </c>
      <c r="AU293" s="282" t="s">
        <v>83</v>
      </c>
      <c r="AV293" s="14" t="s">
        <v>175</v>
      </c>
      <c r="AW293" s="14" t="s">
        <v>31</v>
      </c>
      <c r="AX293" s="14" t="s">
        <v>81</v>
      </c>
      <c r="AY293" s="282" t="s">
        <v>168</v>
      </c>
    </row>
    <row r="294" s="1" customFormat="1" ht="16.5" customHeight="1">
      <c r="B294" s="38"/>
      <c r="C294" s="237" t="s">
        <v>355</v>
      </c>
      <c r="D294" s="237" t="s">
        <v>170</v>
      </c>
      <c r="E294" s="238" t="s">
        <v>356</v>
      </c>
      <c r="F294" s="239" t="s">
        <v>357</v>
      </c>
      <c r="G294" s="240" t="s">
        <v>220</v>
      </c>
      <c r="H294" s="241">
        <v>0.156</v>
      </c>
      <c r="I294" s="242"/>
      <c r="J294" s="243">
        <f>ROUND(I294*H294,2)</f>
        <v>0</v>
      </c>
      <c r="K294" s="239" t="s">
        <v>174</v>
      </c>
      <c r="L294" s="43"/>
      <c r="M294" s="244" t="s">
        <v>1</v>
      </c>
      <c r="N294" s="245" t="s">
        <v>39</v>
      </c>
      <c r="O294" s="86"/>
      <c r="P294" s="246">
        <f>O294*H294</f>
        <v>0</v>
      </c>
      <c r="Q294" s="246">
        <v>1.06277</v>
      </c>
      <c r="R294" s="246">
        <f>Q294*H294</f>
        <v>0.16579211999999999</v>
      </c>
      <c r="S294" s="246">
        <v>0</v>
      </c>
      <c r="T294" s="247">
        <f>S294*H294</f>
        <v>0</v>
      </c>
      <c r="AR294" s="248" t="s">
        <v>175</v>
      </c>
      <c r="AT294" s="248" t="s">
        <v>170</v>
      </c>
      <c r="AU294" s="248" t="s">
        <v>83</v>
      </c>
      <c r="AY294" s="17" t="s">
        <v>168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81</v>
      </c>
      <c r="BK294" s="249">
        <f>ROUND(I294*H294,2)</f>
        <v>0</v>
      </c>
      <c r="BL294" s="17" t="s">
        <v>175</v>
      </c>
      <c r="BM294" s="248" t="s">
        <v>358</v>
      </c>
    </row>
    <row r="295" s="12" customFormat="1">
      <c r="B295" s="250"/>
      <c r="C295" s="251"/>
      <c r="D295" s="252" t="s">
        <v>177</v>
      </c>
      <c r="E295" s="253" t="s">
        <v>1</v>
      </c>
      <c r="F295" s="254" t="s">
        <v>339</v>
      </c>
      <c r="G295" s="251"/>
      <c r="H295" s="253" t="s">
        <v>1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AT295" s="260" t="s">
        <v>177</v>
      </c>
      <c r="AU295" s="260" t="s">
        <v>83</v>
      </c>
      <c r="AV295" s="12" t="s">
        <v>81</v>
      </c>
      <c r="AW295" s="12" t="s">
        <v>31</v>
      </c>
      <c r="AX295" s="12" t="s">
        <v>74</v>
      </c>
      <c r="AY295" s="260" t="s">
        <v>168</v>
      </c>
    </row>
    <row r="296" s="12" customFormat="1">
      <c r="B296" s="250"/>
      <c r="C296" s="251"/>
      <c r="D296" s="252" t="s">
        <v>177</v>
      </c>
      <c r="E296" s="253" t="s">
        <v>1</v>
      </c>
      <c r="F296" s="254" t="s">
        <v>359</v>
      </c>
      <c r="G296" s="251"/>
      <c r="H296" s="253" t="s">
        <v>1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AT296" s="260" t="s">
        <v>177</v>
      </c>
      <c r="AU296" s="260" t="s">
        <v>83</v>
      </c>
      <c r="AV296" s="12" t="s">
        <v>81</v>
      </c>
      <c r="AW296" s="12" t="s">
        <v>31</v>
      </c>
      <c r="AX296" s="12" t="s">
        <v>74</v>
      </c>
      <c r="AY296" s="260" t="s">
        <v>168</v>
      </c>
    </row>
    <row r="297" s="13" customFormat="1">
      <c r="B297" s="261"/>
      <c r="C297" s="262"/>
      <c r="D297" s="252" t="s">
        <v>177</v>
      </c>
      <c r="E297" s="263" t="s">
        <v>1</v>
      </c>
      <c r="F297" s="264" t="s">
        <v>360</v>
      </c>
      <c r="G297" s="262"/>
      <c r="H297" s="265">
        <v>0.156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AT297" s="271" t="s">
        <v>177</v>
      </c>
      <c r="AU297" s="271" t="s">
        <v>83</v>
      </c>
      <c r="AV297" s="13" t="s">
        <v>83</v>
      </c>
      <c r="AW297" s="13" t="s">
        <v>31</v>
      </c>
      <c r="AX297" s="13" t="s">
        <v>74</v>
      </c>
      <c r="AY297" s="271" t="s">
        <v>168</v>
      </c>
    </row>
    <row r="298" s="14" customFormat="1">
      <c r="B298" s="272"/>
      <c r="C298" s="273"/>
      <c r="D298" s="252" t="s">
        <v>177</v>
      </c>
      <c r="E298" s="274" t="s">
        <v>1</v>
      </c>
      <c r="F298" s="275" t="s">
        <v>186</v>
      </c>
      <c r="G298" s="273"/>
      <c r="H298" s="276">
        <v>0.156</v>
      </c>
      <c r="I298" s="277"/>
      <c r="J298" s="273"/>
      <c r="K298" s="273"/>
      <c r="L298" s="278"/>
      <c r="M298" s="279"/>
      <c r="N298" s="280"/>
      <c r="O298" s="280"/>
      <c r="P298" s="280"/>
      <c r="Q298" s="280"/>
      <c r="R298" s="280"/>
      <c r="S298" s="280"/>
      <c r="T298" s="281"/>
      <c r="AT298" s="282" t="s">
        <v>177</v>
      </c>
      <c r="AU298" s="282" t="s">
        <v>83</v>
      </c>
      <c r="AV298" s="14" t="s">
        <v>175</v>
      </c>
      <c r="AW298" s="14" t="s">
        <v>31</v>
      </c>
      <c r="AX298" s="14" t="s">
        <v>81</v>
      </c>
      <c r="AY298" s="282" t="s">
        <v>168</v>
      </c>
    </row>
    <row r="299" s="1" customFormat="1" ht="24" customHeight="1">
      <c r="B299" s="38"/>
      <c r="C299" s="237" t="s">
        <v>361</v>
      </c>
      <c r="D299" s="237" t="s">
        <v>170</v>
      </c>
      <c r="E299" s="238" t="s">
        <v>362</v>
      </c>
      <c r="F299" s="239" t="s">
        <v>363</v>
      </c>
      <c r="G299" s="240" t="s">
        <v>364</v>
      </c>
      <c r="H299" s="241">
        <v>56</v>
      </c>
      <c r="I299" s="242"/>
      <c r="J299" s="243">
        <f>ROUND(I299*H299,2)</f>
        <v>0</v>
      </c>
      <c r="K299" s="239" t="s">
        <v>174</v>
      </c>
      <c r="L299" s="43"/>
      <c r="M299" s="244" t="s">
        <v>1</v>
      </c>
      <c r="N299" s="245" t="s">
        <v>39</v>
      </c>
      <c r="O299" s="86"/>
      <c r="P299" s="246">
        <f>O299*H299</f>
        <v>0</v>
      </c>
      <c r="Q299" s="246">
        <v>0.067360000000000003</v>
      </c>
      <c r="R299" s="246">
        <f>Q299*H299</f>
        <v>3.7721600000000004</v>
      </c>
      <c r="S299" s="246">
        <v>0</v>
      </c>
      <c r="T299" s="247">
        <f>S299*H299</f>
        <v>0</v>
      </c>
      <c r="AR299" s="248" t="s">
        <v>175</v>
      </c>
      <c r="AT299" s="248" t="s">
        <v>170</v>
      </c>
      <c r="AU299" s="248" t="s">
        <v>83</v>
      </c>
      <c r="AY299" s="17" t="s">
        <v>168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81</v>
      </c>
      <c r="BK299" s="249">
        <f>ROUND(I299*H299,2)</f>
        <v>0</v>
      </c>
      <c r="BL299" s="17" t="s">
        <v>175</v>
      </c>
      <c r="BM299" s="248" t="s">
        <v>365</v>
      </c>
    </row>
    <row r="300" s="12" customFormat="1">
      <c r="B300" s="250"/>
      <c r="C300" s="251"/>
      <c r="D300" s="252" t="s">
        <v>177</v>
      </c>
      <c r="E300" s="253" t="s">
        <v>1</v>
      </c>
      <c r="F300" s="254" t="s">
        <v>268</v>
      </c>
      <c r="G300" s="251"/>
      <c r="H300" s="253" t="s">
        <v>1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AT300" s="260" t="s">
        <v>177</v>
      </c>
      <c r="AU300" s="260" t="s">
        <v>83</v>
      </c>
      <c r="AV300" s="12" t="s">
        <v>81</v>
      </c>
      <c r="AW300" s="12" t="s">
        <v>31</v>
      </c>
      <c r="AX300" s="12" t="s">
        <v>74</v>
      </c>
      <c r="AY300" s="260" t="s">
        <v>168</v>
      </c>
    </row>
    <row r="301" s="12" customFormat="1">
      <c r="B301" s="250"/>
      <c r="C301" s="251"/>
      <c r="D301" s="252" t="s">
        <v>177</v>
      </c>
      <c r="E301" s="253" t="s">
        <v>1</v>
      </c>
      <c r="F301" s="254" t="s">
        <v>366</v>
      </c>
      <c r="G301" s="251"/>
      <c r="H301" s="253" t="s">
        <v>1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AT301" s="260" t="s">
        <v>177</v>
      </c>
      <c r="AU301" s="260" t="s">
        <v>83</v>
      </c>
      <c r="AV301" s="12" t="s">
        <v>81</v>
      </c>
      <c r="AW301" s="12" t="s">
        <v>31</v>
      </c>
      <c r="AX301" s="12" t="s">
        <v>74</v>
      </c>
      <c r="AY301" s="260" t="s">
        <v>168</v>
      </c>
    </row>
    <row r="302" s="13" customFormat="1">
      <c r="B302" s="261"/>
      <c r="C302" s="262"/>
      <c r="D302" s="252" t="s">
        <v>177</v>
      </c>
      <c r="E302" s="263" t="s">
        <v>1</v>
      </c>
      <c r="F302" s="264" t="s">
        <v>367</v>
      </c>
      <c r="G302" s="262"/>
      <c r="H302" s="265">
        <v>6</v>
      </c>
      <c r="I302" s="266"/>
      <c r="J302" s="262"/>
      <c r="K302" s="262"/>
      <c r="L302" s="267"/>
      <c r="M302" s="268"/>
      <c r="N302" s="269"/>
      <c r="O302" s="269"/>
      <c r="P302" s="269"/>
      <c r="Q302" s="269"/>
      <c r="R302" s="269"/>
      <c r="S302" s="269"/>
      <c r="T302" s="270"/>
      <c r="AT302" s="271" t="s">
        <v>177</v>
      </c>
      <c r="AU302" s="271" t="s">
        <v>83</v>
      </c>
      <c r="AV302" s="13" t="s">
        <v>83</v>
      </c>
      <c r="AW302" s="13" t="s">
        <v>31</v>
      </c>
      <c r="AX302" s="13" t="s">
        <v>74</v>
      </c>
      <c r="AY302" s="271" t="s">
        <v>168</v>
      </c>
    </row>
    <row r="303" s="13" customFormat="1">
      <c r="B303" s="261"/>
      <c r="C303" s="262"/>
      <c r="D303" s="252" t="s">
        <v>177</v>
      </c>
      <c r="E303" s="263" t="s">
        <v>1</v>
      </c>
      <c r="F303" s="264" t="s">
        <v>368</v>
      </c>
      <c r="G303" s="262"/>
      <c r="H303" s="265">
        <v>50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AT303" s="271" t="s">
        <v>177</v>
      </c>
      <c r="AU303" s="271" t="s">
        <v>83</v>
      </c>
      <c r="AV303" s="13" t="s">
        <v>83</v>
      </c>
      <c r="AW303" s="13" t="s">
        <v>31</v>
      </c>
      <c r="AX303" s="13" t="s">
        <v>74</v>
      </c>
      <c r="AY303" s="271" t="s">
        <v>168</v>
      </c>
    </row>
    <row r="304" s="14" customFormat="1">
      <c r="B304" s="272"/>
      <c r="C304" s="273"/>
      <c r="D304" s="252" t="s">
        <v>177</v>
      </c>
      <c r="E304" s="274" t="s">
        <v>1</v>
      </c>
      <c r="F304" s="275" t="s">
        <v>186</v>
      </c>
      <c r="G304" s="273"/>
      <c r="H304" s="276">
        <v>56</v>
      </c>
      <c r="I304" s="277"/>
      <c r="J304" s="273"/>
      <c r="K304" s="273"/>
      <c r="L304" s="278"/>
      <c r="M304" s="279"/>
      <c r="N304" s="280"/>
      <c r="O304" s="280"/>
      <c r="P304" s="280"/>
      <c r="Q304" s="280"/>
      <c r="R304" s="280"/>
      <c r="S304" s="280"/>
      <c r="T304" s="281"/>
      <c r="AT304" s="282" t="s">
        <v>177</v>
      </c>
      <c r="AU304" s="282" t="s">
        <v>83</v>
      </c>
      <c r="AV304" s="14" t="s">
        <v>175</v>
      </c>
      <c r="AW304" s="14" t="s">
        <v>31</v>
      </c>
      <c r="AX304" s="14" t="s">
        <v>81</v>
      </c>
      <c r="AY304" s="282" t="s">
        <v>168</v>
      </c>
    </row>
    <row r="305" s="1" customFormat="1" ht="16.5" customHeight="1">
      <c r="B305" s="38"/>
      <c r="C305" s="237" t="s">
        <v>369</v>
      </c>
      <c r="D305" s="237" t="s">
        <v>170</v>
      </c>
      <c r="E305" s="238" t="s">
        <v>370</v>
      </c>
      <c r="F305" s="239" t="s">
        <v>371</v>
      </c>
      <c r="G305" s="240" t="s">
        <v>364</v>
      </c>
      <c r="H305" s="241">
        <v>2</v>
      </c>
      <c r="I305" s="242"/>
      <c r="J305" s="243">
        <f>ROUND(I305*H305,2)</f>
        <v>0</v>
      </c>
      <c r="K305" s="239" t="s">
        <v>174</v>
      </c>
      <c r="L305" s="43"/>
      <c r="M305" s="244" t="s">
        <v>1</v>
      </c>
      <c r="N305" s="245" t="s">
        <v>39</v>
      </c>
      <c r="O305" s="86"/>
      <c r="P305" s="246">
        <f>O305*H305</f>
        <v>0</v>
      </c>
      <c r="Q305" s="246">
        <v>0.058999999999999997</v>
      </c>
      <c r="R305" s="246">
        <f>Q305*H305</f>
        <v>0.11799999999999999</v>
      </c>
      <c r="S305" s="246">
        <v>0</v>
      </c>
      <c r="T305" s="247">
        <f>S305*H305</f>
        <v>0</v>
      </c>
      <c r="AR305" s="248" t="s">
        <v>175</v>
      </c>
      <c r="AT305" s="248" t="s">
        <v>170</v>
      </c>
      <c r="AU305" s="248" t="s">
        <v>83</v>
      </c>
      <c r="AY305" s="17" t="s">
        <v>168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81</v>
      </c>
      <c r="BK305" s="249">
        <f>ROUND(I305*H305,2)</f>
        <v>0</v>
      </c>
      <c r="BL305" s="17" t="s">
        <v>175</v>
      </c>
      <c r="BM305" s="248" t="s">
        <v>372</v>
      </c>
    </row>
    <row r="306" s="12" customFormat="1">
      <c r="B306" s="250"/>
      <c r="C306" s="251"/>
      <c r="D306" s="252" t="s">
        <v>177</v>
      </c>
      <c r="E306" s="253" t="s">
        <v>1</v>
      </c>
      <c r="F306" s="254" t="s">
        <v>268</v>
      </c>
      <c r="G306" s="251"/>
      <c r="H306" s="253" t="s">
        <v>1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AT306" s="260" t="s">
        <v>177</v>
      </c>
      <c r="AU306" s="260" t="s">
        <v>83</v>
      </c>
      <c r="AV306" s="12" t="s">
        <v>81</v>
      </c>
      <c r="AW306" s="12" t="s">
        <v>31</v>
      </c>
      <c r="AX306" s="12" t="s">
        <v>74</v>
      </c>
      <c r="AY306" s="260" t="s">
        <v>168</v>
      </c>
    </row>
    <row r="307" s="12" customFormat="1">
      <c r="B307" s="250"/>
      <c r="C307" s="251"/>
      <c r="D307" s="252" t="s">
        <v>177</v>
      </c>
      <c r="E307" s="253" t="s">
        <v>1</v>
      </c>
      <c r="F307" s="254" t="s">
        <v>366</v>
      </c>
      <c r="G307" s="251"/>
      <c r="H307" s="253" t="s">
        <v>1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AT307" s="260" t="s">
        <v>177</v>
      </c>
      <c r="AU307" s="260" t="s">
        <v>83</v>
      </c>
      <c r="AV307" s="12" t="s">
        <v>81</v>
      </c>
      <c r="AW307" s="12" t="s">
        <v>31</v>
      </c>
      <c r="AX307" s="12" t="s">
        <v>74</v>
      </c>
      <c r="AY307" s="260" t="s">
        <v>168</v>
      </c>
    </row>
    <row r="308" s="13" customFormat="1">
      <c r="B308" s="261"/>
      <c r="C308" s="262"/>
      <c r="D308" s="252" t="s">
        <v>177</v>
      </c>
      <c r="E308" s="263" t="s">
        <v>1</v>
      </c>
      <c r="F308" s="264" t="s">
        <v>373</v>
      </c>
      <c r="G308" s="262"/>
      <c r="H308" s="265">
        <v>2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AT308" s="271" t="s">
        <v>177</v>
      </c>
      <c r="AU308" s="271" t="s">
        <v>83</v>
      </c>
      <c r="AV308" s="13" t="s">
        <v>83</v>
      </c>
      <c r="AW308" s="13" t="s">
        <v>31</v>
      </c>
      <c r="AX308" s="13" t="s">
        <v>74</v>
      </c>
      <c r="AY308" s="271" t="s">
        <v>168</v>
      </c>
    </row>
    <row r="309" s="14" customFormat="1">
      <c r="B309" s="272"/>
      <c r="C309" s="273"/>
      <c r="D309" s="252" t="s">
        <v>177</v>
      </c>
      <c r="E309" s="274" t="s">
        <v>1</v>
      </c>
      <c r="F309" s="275" t="s">
        <v>186</v>
      </c>
      <c r="G309" s="273"/>
      <c r="H309" s="276">
        <v>2</v>
      </c>
      <c r="I309" s="277"/>
      <c r="J309" s="273"/>
      <c r="K309" s="273"/>
      <c r="L309" s="278"/>
      <c r="M309" s="279"/>
      <c r="N309" s="280"/>
      <c r="O309" s="280"/>
      <c r="P309" s="280"/>
      <c r="Q309" s="280"/>
      <c r="R309" s="280"/>
      <c r="S309" s="280"/>
      <c r="T309" s="281"/>
      <c r="AT309" s="282" t="s">
        <v>177</v>
      </c>
      <c r="AU309" s="282" t="s">
        <v>83</v>
      </c>
      <c r="AV309" s="14" t="s">
        <v>175</v>
      </c>
      <c r="AW309" s="14" t="s">
        <v>31</v>
      </c>
      <c r="AX309" s="14" t="s">
        <v>81</v>
      </c>
      <c r="AY309" s="282" t="s">
        <v>168</v>
      </c>
    </row>
    <row r="310" s="1" customFormat="1" ht="16.5" customHeight="1">
      <c r="B310" s="38"/>
      <c r="C310" s="237" t="s">
        <v>374</v>
      </c>
      <c r="D310" s="237" t="s">
        <v>170</v>
      </c>
      <c r="E310" s="238" t="s">
        <v>375</v>
      </c>
      <c r="F310" s="239" t="s">
        <v>376</v>
      </c>
      <c r="G310" s="240" t="s">
        <v>173</v>
      </c>
      <c r="H310" s="241">
        <v>1.845</v>
      </c>
      <c r="I310" s="242"/>
      <c r="J310" s="243">
        <f>ROUND(I310*H310,2)</f>
        <v>0</v>
      </c>
      <c r="K310" s="239" t="s">
        <v>174</v>
      </c>
      <c r="L310" s="43"/>
      <c r="M310" s="244" t="s">
        <v>1</v>
      </c>
      <c r="N310" s="245" t="s">
        <v>39</v>
      </c>
      <c r="O310" s="86"/>
      <c r="P310" s="246">
        <f>O310*H310</f>
        <v>0</v>
      </c>
      <c r="Q310" s="246">
        <v>2.45336</v>
      </c>
      <c r="R310" s="246">
        <f>Q310*H310</f>
        <v>4.5264492000000001</v>
      </c>
      <c r="S310" s="246">
        <v>0</v>
      </c>
      <c r="T310" s="247">
        <f>S310*H310</f>
        <v>0</v>
      </c>
      <c r="AR310" s="248" t="s">
        <v>175</v>
      </c>
      <c r="AT310" s="248" t="s">
        <v>170</v>
      </c>
      <c r="AU310" s="248" t="s">
        <v>83</v>
      </c>
      <c r="AY310" s="17" t="s">
        <v>168</v>
      </c>
      <c r="BE310" s="249">
        <f>IF(N310="základní",J310,0)</f>
        <v>0</v>
      </c>
      <c r="BF310" s="249">
        <f>IF(N310="snížená",J310,0)</f>
        <v>0</v>
      </c>
      <c r="BG310" s="249">
        <f>IF(N310="zákl. přenesená",J310,0)</f>
        <v>0</v>
      </c>
      <c r="BH310" s="249">
        <f>IF(N310="sníž. přenesená",J310,0)</f>
        <v>0</v>
      </c>
      <c r="BI310" s="249">
        <f>IF(N310="nulová",J310,0)</f>
        <v>0</v>
      </c>
      <c r="BJ310" s="17" t="s">
        <v>81</v>
      </c>
      <c r="BK310" s="249">
        <f>ROUND(I310*H310,2)</f>
        <v>0</v>
      </c>
      <c r="BL310" s="17" t="s">
        <v>175</v>
      </c>
      <c r="BM310" s="248" t="s">
        <v>377</v>
      </c>
    </row>
    <row r="311" s="12" customFormat="1">
      <c r="B311" s="250"/>
      <c r="C311" s="251"/>
      <c r="D311" s="252" t="s">
        <v>177</v>
      </c>
      <c r="E311" s="253" t="s">
        <v>1</v>
      </c>
      <c r="F311" s="254" t="s">
        <v>378</v>
      </c>
      <c r="G311" s="251"/>
      <c r="H311" s="253" t="s">
        <v>1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AT311" s="260" t="s">
        <v>177</v>
      </c>
      <c r="AU311" s="260" t="s">
        <v>83</v>
      </c>
      <c r="AV311" s="12" t="s">
        <v>81</v>
      </c>
      <c r="AW311" s="12" t="s">
        <v>31</v>
      </c>
      <c r="AX311" s="12" t="s">
        <v>74</v>
      </c>
      <c r="AY311" s="260" t="s">
        <v>168</v>
      </c>
    </row>
    <row r="312" s="13" customFormat="1">
      <c r="B312" s="261"/>
      <c r="C312" s="262"/>
      <c r="D312" s="252" t="s">
        <v>177</v>
      </c>
      <c r="E312" s="263" t="s">
        <v>1</v>
      </c>
      <c r="F312" s="264" t="s">
        <v>379</v>
      </c>
      <c r="G312" s="262"/>
      <c r="H312" s="265">
        <v>1.845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AT312" s="271" t="s">
        <v>177</v>
      </c>
      <c r="AU312" s="271" t="s">
        <v>83</v>
      </c>
      <c r="AV312" s="13" t="s">
        <v>83</v>
      </c>
      <c r="AW312" s="13" t="s">
        <v>31</v>
      </c>
      <c r="AX312" s="13" t="s">
        <v>74</v>
      </c>
      <c r="AY312" s="271" t="s">
        <v>168</v>
      </c>
    </row>
    <row r="313" s="14" customFormat="1">
      <c r="B313" s="272"/>
      <c r="C313" s="273"/>
      <c r="D313" s="252" t="s">
        <v>177</v>
      </c>
      <c r="E313" s="274" t="s">
        <v>1</v>
      </c>
      <c r="F313" s="275" t="s">
        <v>186</v>
      </c>
      <c r="G313" s="273"/>
      <c r="H313" s="276">
        <v>1.845</v>
      </c>
      <c r="I313" s="277"/>
      <c r="J313" s="273"/>
      <c r="K313" s="273"/>
      <c r="L313" s="278"/>
      <c r="M313" s="279"/>
      <c r="N313" s="280"/>
      <c r="O313" s="280"/>
      <c r="P313" s="280"/>
      <c r="Q313" s="280"/>
      <c r="R313" s="280"/>
      <c r="S313" s="280"/>
      <c r="T313" s="281"/>
      <c r="AT313" s="282" t="s">
        <v>177</v>
      </c>
      <c r="AU313" s="282" t="s">
        <v>83</v>
      </c>
      <c r="AV313" s="14" t="s">
        <v>175</v>
      </c>
      <c r="AW313" s="14" t="s">
        <v>31</v>
      </c>
      <c r="AX313" s="14" t="s">
        <v>81</v>
      </c>
      <c r="AY313" s="282" t="s">
        <v>168</v>
      </c>
    </row>
    <row r="314" s="1" customFormat="1" ht="24" customHeight="1">
      <c r="B314" s="38"/>
      <c r="C314" s="237" t="s">
        <v>380</v>
      </c>
      <c r="D314" s="237" t="s">
        <v>170</v>
      </c>
      <c r="E314" s="238" t="s">
        <v>381</v>
      </c>
      <c r="F314" s="239" t="s">
        <v>382</v>
      </c>
      <c r="G314" s="240" t="s">
        <v>226</v>
      </c>
      <c r="H314" s="241">
        <v>14.68</v>
      </c>
      <c r="I314" s="242"/>
      <c r="J314" s="243">
        <f>ROUND(I314*H314,2)</f>
        <v>0</v>
      </c>
      <c r="K314" s="239" t="s">
        <v>174</v>
      </c>
      <c r="L314" s="43"/>
      <c r="M314" s="244" t="s">
        <v>1</v>
      </c>
      <c r="N314" s="245" t="s">
        <v>39</v>
      </c>
      <c r="O314" s="86"/>
      <c r="P314" s="246">
        <f>O314*H314</f>
        <v>0</v>
      </c>
      <c r="Q314" s="246">
        <v>0.0066299999999999996</v>
      </c>
      <c r="R314" s="246">
        <f>Q314*H314</f>
        <v>0.097328399999999995</v>
      </c>
      <c r="S314" s="246">
        <v>0</v>
      </c>
      <c r="T314" s="247">
        <f>S314*H314</f>
        <v>0</v>
      </c>
      <c r="AR314" s="248" t="s">
        <v>175</v>
      </c>
      <c r="AT314" s="248" t="s">
        <v>170</v>
      </c>
      <c r="AU314" s="248" t="s">
        <v>83</v>
      </c>
      <c r="AY314" s="17" t="s">
        <v>168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81</v>
      </c>
      <c r="BK314" s="249">
        <f>ROUND(I314*H314,2)</f>
        <v>0</v>
      </c>
      <c r="BL314" s="17" t="s">
        <v>175</v>
      </c>
      <c r="BM314" s="248" t="s">
        <v>383</v>
      </c>
    </row>
    <row r="315" s="12" customFormat="1">
      <c r="B315" s="250"/>
      <c r="C315" s="251"/>
      <c r="D315" s="252" t="s">
        <v>177</v>
      </c>
      <c r="E315" s="253" t="s">
        <v>1</v>
      </c>
      <c r="F315" s="254" t="s">
        <v>378</v>
      </c>
      <c r="G315" s="251"/>
      <c r="H315" s="253" t="s">
        <v>1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AT315" s="260" t="s">
        <v>177</v>
      </c>
      <c r="AU315" s="260" t="s">
        <v>83</v>
      </c>
      <c r="AV315" s="12" t="s">
        <v>81</v>
      </c>
      <c r="AW315" s="12" t="s">
        <v>31</v>
      </c>
      <c r="AX315" s="12" t="s">
        <v>74</v>
      </c>
      <c r="AY315" s="260" t="s">
        <v>168</v>
      </c>
    </row>
    <row r="316" s="13" customFormat="1">
      <c r="B316" s="261"/>
      <c r="C316" s="262"/>
      <c r="D316" s="252" t="s">
        <v>177</v>
      </c>
      <c r="E316" s="263" t="s">
        <v>1</v>
      </c>
      <c r="F316" s="264" t="s">
        <v>384</v>
      </c>
      <c r="G316" s="262"/>
      <c r="H316" s="265">
        <v>14.68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AT316" s="271" t="s">
        <v>177</v>
      </c>
      <c r="AU316" s="271" t="s">
        <v>83</v>
      </c>
      <c r="AV316" s="13" t="s">
        <v>83</v>
      </c>
      <c r="AW316" s="13" t="s">
        <v>31</v>
      </c>
      <c r="AX316" s="13" t="s">
        <v>74</v>
      </c>
      <c r="AY316" s="271" t="s">
        <v>168</v>
      </c>
    </row>
    <row r="317" s="14" customFormat="1">
      <c r="B317" s="272"/>
      <c r="C317" s="273"/>
      <c r="D317" s="252" t="s">
        <v>177</v>
      </c>
      <c r="E317" s="274" t="s">
        <v>1</v>
      </c>
      <c r="F317" s="275" t="s">
        <v>186</v>
      </c>
      <c r="G317" s="273"/>
      <c r="H317" s="276">
        <v>14.68</v>
      </c>
      <c r="I317" s="277"/>
      <c r="J317" s="273"/>
      <c r="K317" s="273"/>
      <c r="L317" s="278"/>
      <c r="M317" s="279"/>
      <c r="N317" s="280"/>
      <c r="O317" s="280"/>
      <c r="P317" s="280"/>
      <c r="Q317" s="280"/>
      <c r="R317" s="280"/>
      <c r="S317" s="280"/>
      <c r="T317" s="281"/>
      <c r="AT317" s="282" t="s">
        <v>177</v>
      </c>
      <c r="AU317" s="282" t="s">
        <v>83</v>
      </c>
      <c r="AV317" s="14" t="s">
        <v>175</v>
      </c>
      <c r="AW317" s="14" t="s">
        <v>31</v>
      </c>
      <c r="AX317" s="14" t="s">
        <v>81</v>
      </c>
      <c r="AY317" s="282" t="s">
        <v>168</v>
      </c>
    </row>
    <row r="318" s="1" customFormat="1" ht="24" customHeight="1">
      <c r="B318" s="38"/>
      <c r="C318" s="237" t="s">
        <v>385</v>
      </c>
      <c r="D318" s="237" t="s">
        <v>170</v>
      </c>
      <c r="E318" s="238" t="s">
        <v>386</v>
      </c>
      <c r="F318" s="239" t="s">
        <v>387</v>
      </c>
      <c r="G318" s="240" t="s">
        <v>226</v>
      </c>
      <c r="H318" s="241">
        <v>14.68</v>
      </c>
      <c r="I318" s="242"/>
      <c r="J318" s="243">
        <f>ROUND(I318*H318,2)</f>
        <v>0</v>
      </c>
      <c r="K318" s="239" t="s">
        <v>174</v>
      </c>
      <c r="L318" s="43"/>
      <c r="M318" s="244" t="s">
        <v>1</v>
      </c>
      <c r="N318" s="245" t="s">
        <v>39</v>
      </c>
      <c r="O318" s="86"/>
      <c r="P318" s="246">
        <f>O318*H318</f>
        <v>0</v>
      </c>
      <c r="Q318" s="246">
        <v>0</v>
      </c>
      <c r="R318" s="246">
        <f>Q318*H318</f>
        <v>0</v>
      </c>
      <c r="S318" s="246">
        <v>0</v>
      </c>
      <c r="T318" s="247">
        <f>S318*H318</f>
        <v>0</v>
      </c>
      <c r="AR318" s="248" t="s">
        <v>175</v>
      </c>
      <c r="AT318" s="248" t="s">
        <v>170</v>
      </c>
      <c r="AU318" s="248" t="s">
        <v>83</v>
      </c>
      <c r="AY318" s="17" t="s">
        <v>168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81</v>
      </c>
      <c r="BK318" s="249">
        <f>ROUND(I318*H318,2)</f>
        <v>0</v>
      </c>
      <c r="BL318" s="17" t="s">
        <v>175</v>
      </c>
      <c r="BM318" s="248" t="s">
        <v>388</v>
      </c>
    </row>
    <row r="319" s="1" customFormat="1" ht="24" customHeight="1">
      <c r="B319" s="38"/>
      <c r="C319" s="237" t="s">
        <v>389</v>
      </c>
      <c r="D319" s="237" t="s">
        <v>170</v>
      </c>
      <c r="E319" s="238" t="s">
        <v>390</v>
      </c>
      <c r="F319" s="239" t="s">
        <v>391</v>
      </c>
      <c r="G319" s="240" t="s">
        <v>226</v>
      </c>
      <c r="H319" s="241">
        <v>6.4800000000000004</v>
      </c>
      <c r="I319" s="242"/>
      <c r="J319" s="243">
        <f>ROUND(I319*H319,2)</f>
        <v>0</v>
      </c>
      <c r="K319" s="239" t="s">
        <v>174</v>
      </c>
      <c r="L319" s="43"/>
      <c r="M319" s="244" t="s">
        <v>1</v>
      </c>
      <c r="N319" s="245" t="s">
        <v>39</v>
      </c>
      <c r="O319" s="86"/>
      <c r="P319" s="246">
        <f>O319*H319</f>
        <v>0</v>
      </c>
      <c r="Q319" s="246">
        <v>0.0013400000000000001</v>
      </c>
      <c r="R319" s="246">
        <f>Q319*H319</f>
        <v>0.0086832000000000003</v>
      </c>
      <c r="S319" s="246">
        <v>0</v>
      </c>
      <c r="T319" s="247">
        <f>S319*H319</f>
        <v>0</v>
      </c>
      <c r="AR319" s="248" t="s">
        <v>175</v>
      </c>
      <c r="AT319" s="248" t="s">
        <v>170</v>
      </c>
      <c r="AU319" s="248" t="s">
        <v>83</v>
      </c>
      <c r="AY319" s="17" t="s">
        <v>168</v>
      </c>
      <c r="BE319" s="249">
        <f>IF(N319="základní",J319,0)</f>
        <v>0</v>
      </c>
      <c r="BF319" s="249">
        <f>IF(N319="snížená",J319,0)</f>
        <v>0</v>
      </c>
      <c r="BG319" s="249">
        <f>IF(N319="zákl. přenesená",J319,0)</f>
        <v>0</v>
      </c>
      <c r="BH319" s="249">
        <f>IF(N319="sníž. přenesená",J319,0)</f>
        <v>0</v>
      </c>
      <c r="BI319" s="249">
        <f>IF(N319="nulová",J319,0)</f>
        <v>0</v>
      </c>
      <c r="BJ319" s="17" t="s">
        <v>81</v>
      </c>
      <c r="BK319" s="249">
        <f>ROUND(I319*H319,2)</f>
        <v>0</v>
      </c>
      <c r="BL319" s="17" t="s">
        <v>175</v>
      </c>
      <c r="BM319" s="248" t="s">
        <v>392</v>
      </c>
    </row>
    <row r="320" s="12" customFormat="1">
      <c r="B320" s="250"/>
      <c r="C320" s="251"/>
      <c r="D320" s="252" t="s">
        <v>177</v>
      </c>
      <c r="E320" s="253" t="s">
        <v>1</v>
      </c>
      <c r="F320" s="254" t="s">
        <v>378</v>
      </c>
      <c r="G320" s="251"/>
      <c r="H320" s="253" t="s">
        <v>1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AT320" s="260" t="s">
        <v>177</v>
      </c>
      <c r="AU320" s="260" t="s">
        <v>83</v>
      </c>
      <c r="AV320" s="12" t="s">
        <v>81</v>
      </c>
      <c r="AW320" s="12" t="s">
        <v>31</v>
      </c>
      <c r="AX320" s="12" t="s">
        <v>74</v>
      </c>
      <c r="AY320" s="260" t="s">
        <v>168</v>
      </c>
    </row>
    <row r="321" s="13" customFormat="1">
      <c r="B321" s="261"/>
      <c r="C321" s="262"/>
      <c r="D321" s="252" t="s">
        <v>177</v>
      </c>
      <c r="E321" s="263" t="s">
        <v>1</v>
      </c>
      <c r="F321" s="264" t="s">
        <v>393</v>
      </c>
      <c r="G321" s="262"/>
      <c r="H321" s="265">
        <v>6.4800000000000004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AT321" s="271" t="s">
        <v>177</v>
      </c>
      <c r="AU321" s="271" t="s">
        <v>83</v>
      </c>
      <c r="AV321" s="13" t="s">
        <v>83</v>
      </c>
      <c r="AW321" s="13" t="s">
        <v>31</v>
      </c>
      <c r="AX321" s="13" t="s">
        <v>74</v>
      </c>
      <c r="AY321" s="271" t="s">
        <v>168</v>
      </c>
    </row>
    <row r="322" s="14" customFormat="1">
      <c r="B322" s="272"/>
      <c r="C322" s="273"/>
      <c r="D322" s="252" t="s">
        <v>177</v>
      </c>
      <c r="E322" s="274" t="s">
        <v>1</v>
      </c>
      <c r="F322" s="275" t="s">
        <v>186</v>
      </c>
      <c r="G322" s="273"/>
      <c r="H322" s="276">
        <v>6.4800000000000004</v>
      </c>
      <c r="I322" s="277"/>
      <c r="J322" s="273"/>
      <c r="K322" s="273"/>
      <c r="L322" s="278"/>
      <c r="M322" s="279"/>
      <c r="N322" s="280"/>
      <c r="O322" s="280"/>
      <c r="P322" s="280"/>
      <c r="Q322" s="280"/>
      <c r="R322" s="280"/>
      <c r="S322" s="280"/>
      <c r="T322" s="281"/>
      <c r="AT322" s="282" t="s">
        <v>177</v>
      </c>
      <c r="AU322" s="282" t="s">
        <v>83</v>
      </c>
      <c r="AV322" s="14" t="s">
        <v>175</v>
      </c>
      <c r="AW322" s="14" t="s">
        <v>31</v>
      </c>
      <c r="AX322" s="14" t="s">
        <v>81</v>
      </c>
      <c r="AY322" s="282" t="s">
        <v>168</v>
      </c>
    </row>
    <row r="323" s="1" customFormat="1" ht="24" customHeight="1">
      <c r="B323" s="38"/>
      <c r="C323" s="237" t="s">
        <v>394</v>
      </c>
      <c r="D323" s="237" t="s">
        <v>170</v>
      </c>
      <c r="E323" s="238" t="s">
        <v>395</v>
      </c>
      <c r="F323" s="239" t="s">
        <v>396</v>
      </c>
      <c r="G323" s="240" t="s">
        <v>226</v>
      </c>
      <c r="H323" s="241">
        <v>6.4800000000000004</v>
      </c>
      <c r="I323" s="242"/>
      <c r="J323" s="243">
        <f>ROUND(I323*H323,2)</f>
        <v>0</v>
      </c>
      <c r="K323" s="239" t="s">
        <v>174</v>
      </c>
      <c r="L323" s="43"/>
      <c r="M323" s="244" t="s">
        <v>1</v>
      </c>
      <c r="N323" s="245" t="s">
        <v>39</v>
      </c>
      <c r="O323" s="86"/>
      <c r="P323" s="246">
        <f>O323*H323</f>
        <v>0</v>
      </c>
      <c r="Q323" s="246">
        <v>0</v>
      </c>
      <c r="R323" s="246">
        <f>Q323*H323</f>
        <v>0</v>
      </c>
      <c r="S323" s="246">
        <v>0</v>
      </c>
      <c r="T323" s="247">
        <f>S323*H323</f>
        <v>0</v>
      </c>
      <c r="AR323" s="248" t="s">
        <v>175</v>
      </c>
      <c r="AT323" s="248" t="s">
        <v>170</v>
      </c>
      <c r="AU323" s="248" t="s">
        <v>83</v>
      </c>
      <c r="AY323" s="17" t="s">
        <v>168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81</v>
      </c>
      <c r="BK323" s="249">
        <f>ROUND(I323*H323,2)</f>
        <v>0</v>
      </c>
      <c r="BL323" s="17" t="s">
        <v>175</v>
      </c>
      <c r="BM323" s="248" t="s">
        <v>397</v>
      </c>
    </row>
    <row r="324" s="1" customFormat="1" ht="24" customHeight="1">
      <c r="B324" s="38"/>
      <c r="C324" s="237" t="s">
        <v>398</v>
      </c>
      <c r="D324" s="237" t="s">
        <v>170</v>
      </c>
      <c r="E324" s="238" t="s">
        <v>399</v>
      </c>
      <c r="F324" s="239" t="s">
        <v>400</v>
      </c>
      <c r="G324" s="240" t="s">
        <v>226</v>
      </c>
      <c r="H324" s="241">
        <v>6.4800000000000004</v>
      </c>
      <c r="I324" s="242"/>
      <c r="J324" s="243">
        <f>ROUND(I324*H324,2)</f>
        <v>0</v>
      </c>
      <c r="K324" s="239" t="s">
        <v>174</v>
      </c>
      <c r="L324" s="43"/>
      <c r="M324" s="244" t="s">
        <v>1</v>
      </c>
      <c r="N324" s="245" t="s">
        <v>39</v>
      </c>
      <c r="O324" s="86"/>
      <c r="P324" s="246">
        <f>O324*H324</f>
        <v>0</v>
      </c>
      <c r="Q324" s="246">
        <v>0.0015</v>
      </c>
      <c r="R324" s="246">
        <f>Q324*H324</f>
        <v>0.0097200000000000012</v>
      </c>
      <c r="S324" s="246">
        <v>0</v>
      </c>
      <c r="T324" s="247">
        <f>S324*H324</f>
        <v>0</v>
      </c>
      <c r="AR324" s="248" t="s">
        <v>175</v>
      </c>
      <c r="AT324" s="248" t="s">
        <v>170</v>
      </c>
      <c r="AU324" s="248" t="s">
        <v>83</v>
      </c>
      <c r="AY324" s="17" t="s">
        <v>168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7" t="s">
        <v>81</v>
      </c>
      <c r="BK324" s="249">
        <f>ROUND(I324*H324,2)</f>
        <v>0</v>
      </c>
      <c r="BL324" s="17" t="s">
        <v>175</v>
      </c>
      <c r="BM324" s="248" t="s">
        <v>401</v>
      </c>
    </row>
    <row r="325" s="12" customFormat="1">
      <c r="B325" s="250"/>
      <c r="C325" s="251"/>
      <c r="D325" s="252" t="s">
        <v>177</v>
      </c>
      <c r="E325" s="253" t="s">
        <v>1</v>
      </c>
      <c r="F325" s="254" t="s">
        <v>378</v>
      </c>
      <c r="G325" s="251"/>
      <c r="H325" s="253" t="s">
        <v>1</v>
      </c>
      <c r="I325" s="255"/>
      <c r="J325" s="251"/>
      <c r="K325" s="251"/>
      <c r="L325" s="256"/>
      <c r="M325" s="257"/>
      <c r="N325" s="258"/>
      <c r="O325" s="258"/>
      <c r="P325" s="258"/>
      <c r="Q325" s="258"/>
      <c r="R325" s="258"/>
      <c r="S325" s="258"/>
      <c r="T325" s="259"/>
      <c r="AT325" s="260" t="s">
        <v>177</v>
      </c>
      <c r="AU325" s="260" t="s">
        <v>83</v>
      </c>
      <c r="AV325" s="12" t="s">
        <v>81</v>
      </c>
      <c r="AW325" s="12" t="s">
        <v>31</v>
      </c>
      <c r="AX325" s="12" t="s">
        <v>74</v>
      </c>
      <c r="AY325" s="260" t="s">
        <v>168</v>
      </c>
    </row>
    <row r="326" s="13" customFormat="1">
      <c r="B326" s="261"/>
      <c r="C326" s="262"/>
      <c r="D326" s="252" t="s">
        <v>177</v>
      </c>
      <c r="E326" s="263" t="s">
        <v>1</v>
      </c>
      <c r="F326" s="264" t="s">
        <v>393</v>
      </c>
      <c r="G326" s="262"/>
      <c r="H326" s="265">
        <v>6.4800000000000004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AT326" s="271" t="s">
        <v>177</v>
      </c>
      <c r="AU326" s="271" t="s">
        <v>83</v>
      </c>
      <c r="AV326" s="13" t="s">
        <v>83</v>
      </c>
      <c r="AW326" s="13" t="s">
        <v>31</v>
      </c>
      <c r="AX326" s="13" t="s">
        <v>74</v>
      </c>
      <c r="AY326" s="271" t="s">
        <v>168</v>
      </c>
    </row>
    <row r="327" s="14" customFormat="1">
      <c r="B327" s="272"/>
      <c r="C327" s="273"/>
      <c r="D327" s="252" t="s">
        <v>177</v>
      </c>
      <c r="E327" s="274" t="s">
        <v>1</v>
      </c>
      <c r="F327" s="275" t="s">
        <v>186</v>
      </c>
      <c r="G327" s="273"/>
      <c r="H327" s="276">
        <v>6.4800000000000004</v>
      </c>
      <c r="I327" s="277"/>
      <c r="J327" s="273"/>
      <c r="K327" s="273"/>
      <c r="L327" s="278"/>
      <c r="M327" s="279"/>
      <c r="N327" s="280"/>
      <c r="O327" s="280"/>
      <c r="P327" s="280"/>
      <c r="Q327" s="280"/>
      <c r="R327" s="280"/>
      <c r="S327" s="280"/>
      <c r="T327" s="281"/>
      <c r="AT327" s="282" t="s">
        <v>177</v>
      </c>
      <c r="AU327" s="282" t="s">
        <v>83</v>
      </c>
      <c r="AV327" s="14" t="s">
        <v>175</v>
      </c>
      <c r="AW327" s="14" t="s">
        <v>31</v>
      </c>
      <c r="AX327" s="14" t="s">
        <v>81</v>
      </c>
      <c r="AY327" s="282" t="s">
        <v>168</v>
      </c>
    </row>
    <row r="328" s="1" customFormat="1" ht="24" customHeight="1">
      <c r="B328" s="38"/>
      <c r="C328" s="237" t="s">
        <v>402</v>
      </c>
      <c r="D328" s="237" t="s">
        <v>170</v>
      </c>
      <c r="E328" s="238" t="s">
        <v>403</v>
      </c>
      <c r="F328" s="239" t="s">
        <v>404</v>
      </c>
      <c r="G328" s="240" t="s">
        <v>226</v>
      </c>
      <c r="H328" s="241">
        <v>6.4800000000000004</v>
      </c>
      <c r="I328" s="242"/>
      <c r="J328" s="243">
        <f>ROUND(I328*H328,2)</f>
        <v>0</v>
      </c>
      <c r="K328" s="239" t="s">
        <v>174</v>
      </c>
      <c r="L328" s="43"/>
      <c r="M328" s="244" t="s">
        <v>1</v>
      </c>
      <c r="N328" s="245" t="s">
        <v>39</v>
      </c>
      <c r="O328" s="86"/>
      <c r="P328" s="246">
        <f>O328*H328</f>
        <v>0</v>
      </c>
      <c r="Q328" s="246">
        <v>0</v>
      </c>
      <c r="R328" s="246">
        <f>Q328*H328</f>
        <v>0</v>
      </c>
      <c r="S328" s="246">
        <v>0</v>
      </c>
      <c r="T328" s="247">
        <f>S328*H328</f>
        <v>0</v>
      </c>
      <c r="AR328" s="248" t="s">
        <v>175</v>
      </c>
      <c r="AT328" s="248" t="s">
        <v>170</v>
      </c>
      <c r="AU328" s="248" t="s">
        <v>83</v>
      </c>
      <c r="AY328" s="17" t="s">
        <v>168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7" t="s">
        <v>81</v>
      </c>
      <c r="BK328" s="249">
        <f>ROUND(I328*H328,2)</f>
        <v>0</v>
      </c>
      <c r="BL328" s="17" t="s">
        <v>175</v>
      </c>
      <c r="BM328" s="248" t="s">
        <v>405</v>
      </c>
    </row>
    <row r="329" s="1" customFormat="1" ht="24" customHeight="1">
      <c r="B329" s="38"/>
      <c r="C329" s="237" t="s">
        <v>406</v>
      </c>
      <c r="D329" s="237" t="s">
        <v>170</v>
      </c>
      <c r="E329" s="238" t="s">
        <v>407</v>
      </c>
      <c r="F329" s="239" t="s">
        <v>408</v>
      </c>
      <c r="G329" s="240" t="s">
        <v>220</v>
      </c>
      <c r="H329" s="241">
        <v>3.3879999999999999</v>
      </c>
      <c r="I329" s="242"/>
      <c r="J329" s="243">
        <f>ROUND(I329*H329,2)</f>
        <v>0</v>
      </c>
      <c r="K329" s="239" t="s">
        <v>174</v>
      </c>
      <c r="L329" s="43"/>
      <c r="M329" s="244" t="s">
        <v>1</v>
      </c>
      <c r="N329" s="245" t="s">
        <v>39</v>
      </c>
      <c r="O329" s="86"/>
      <c r="P329" s="246">
        <f>O329*H329</f>
        <v>0</v>
      </c>
      <c r="Q329" s="246">
        <v>0.017090000000000001</v>
      </c>
      <c r="R329" s="246">
        <f>Q329*H329</f>
        <v>0.057900920000000002</v>
      </c>
      <c r="S329" s="246">
        <v>0</v>
      </c>
      <c r="T329" s="247">
        <f>S329*H329</f>
        <v>0</v>
      </c>
      <c r="AR329" s="248" t="s">
        <v>175</v>
      </c>
      <c r="AT329" s="248" t="s">
        <v>170</v>
      </c>
      <c r="AU329" s="248" t="s">
        <v>83</v>
      </c>
      <c r="AY329" s="17" t="s">
        <v>168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7" t="s">
        <v>81</v>
      </c>
      <c r="BK329" s="249">
        <f>ROUND(I329*H329,2)</f>
        <v>0</v>
      </c>
      <c r="BL329" s="17" t="s">
        <v>175</v>
      </c>
      <c r="BM329" s="248" t="s">
        <v>409</v>
      </c>
    </row>
    <row r="330" s="12" customFormat="1">
      <c r="B330" s="250"/>
      <c r="C330" s="251"/>
      <c r="D330" s="252" t="s">
        <v>177</v>
      </c>
      <c r="E330" s="253" t="s">
        <v>1</v>
      </c>
      <c r="F330" s="254" t="s">
        <v>268</v>
      </c>
      <c r="G330" s="251"/>
      <c r="H330" s="253" t="s">
        <v>1</v>
      </c>
      <c r="I330" s="255"/>
      <c r="J330" s="251"/>
      <c r="K330" s="251"/>
      <c r="L330" s="256"/>
      <c r="M330" s="257"/>
      <c r="N330" s="258"/>
      <c r="O330" s="258"/>
      <c r="P330" s="258"/>
      <c r="Q330" s="258"/>
      <c r="R330" s="258"/>
      <c r="S330" s="258"/>
      <c r="T330" s="259"/>
      <c r="AT330" s="260" t="s">
        <v>177</v>
      </c>
      <c r="AU330" s="260" t="s">
        <v>83</v>
      </c>
      <c r="AV330" s="12" t="s">
        <v>81</v>
      </c>
      <c r="AW330" s="12" t="s">
        <v>31</v>
      </c>
      <c r="AX330" s="12" t="s">
        <v>74</v>
      </c>
      <c r="AY330" s="260" t="s">
        <v>168</v>
      </c>
    </row>
    <row r="331" s="12" customFormat="1">
      <c r="B331" s="250"/>
      <c r="C331" s="251"/>
      <c r="D331" s="252" t="s">
        <v>177</v>
      </c>
      <c r="E331" s="253" t="s">
        <v>1</v>
      </c>
      <c r="F331" s="254" t="s">
        <v>410</v>
      </c>
      <c r="G331" s="251"/>
      <c r="H331" s="253" t="s">
        <v>1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AT331" s="260" t="s">
        <v>177</v>
      </c>
      <c r="AU331" s="260" t="s">
        <v>83</v>
      </c>
      <c r="AV331" s="12" t="s">
        <v>81</v>
      </c>
      <c r="AW331" s="12" t="s">
        <v>31</v>
      </c>
      <c r="AX331" s="12" t="s">
        <v>74</v>
      </c>
      <c r="AY331" s="260" t="s">
        <v>168</v>
      </c>
    </row>
    <row r="332" s="13" customFormat="1">
      <c r="B332" s="261"/>
      <c r="C332" s="262"/>
      <c r="D332" s="252" t="s">
        <v>177</v>
      </c>
      <c r="E332" s="263" t="s">
        <v>1</v>
      </c>
      <c r="F332" s="264" t="s">
        <v>411</v>
      </c>
      <c r="G332" s="262"/>
      <c r="H332" s="265">
        <v>1.173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AT332" s="271" t="s">
        <v>177</v>
      </c>
      <c r="AU332" s="271" t="s">
        <v>83</v>
      </c>
      <c r="AV332" s="13" t="s">
        <v>83</v>
      </c>
      <c r="AW332" s="13" t="s">
        <v>31</v>
      </c>
      <c r="AX332" s="13" t="s">
        <v>74</v>
      </c>
      <c r="AY332" s="271" t="s">
        <v>168</v>
      </c>
    </row>
    <row r="333" s="12" customFormat="1">
      <c r="B333" s="250"/>
      <c r="C333" s="251"/>
      <c r="D333" s="252" t="s">
        <v>177</v>
      </c>
      <c r="E333" s="253" t="s">
        <v>1</v>
      </c>
      <c r="F333" s="254" t="s">
        <v>412</v>
      </c>
      <c r="G333" s="251"/>
      <c r="H333" s="253" t="s">
        <v>1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AT333" s="260" t="s">
        <v>177</v>
      </c>
      <c r="AU333" s="260" t="s">
        <v>83</v>
      </c>
      <c r="AV333" s="12" t="s">
        <v>81</v>
      </c>
      <c r="AW333" s="12" t="s">
        <v>31</v>
      </c>
      <c r="AX333" s="12" t="s">
        <v>74</v>
      </c>
      <c r="AY333" s="260" t="s">
        <v>168</v>
      </c>
    </row>
    <row r="334" s="13" customFormat="1">
      <c r="B334" s="261"/>
      <c r="C334" s="262"/>
      <c r="D334" s="252" t="s">
        <v>177</v>
      </c>
      <c r="E334" s="263" t="s">
        <v>1</v>
      </c>
      <c r="F334" s="264" t="s">
        <v>413</v>
      </c>
      <c r="G334" s="262"/>
      <c r="H334" s="265">
        <v>0.85799999999999998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AT334" s="271" t="s">
        <v>177</v>
      </c>
      <c r="AU334" s="271" t="s">
        <v>83</v>
      </c>
      <c r="AV334" s="13" t="s">
        <v>83</v>
      </c>
      <c r="AW334" s="13" t="s">
        <v>31</v>
      </c>
      <c r="AX334" s="13" t="s">
        <v>74</v>
      </c>
      <c r="AY334" s="271" t="s">
        <v>168</v>
      </c>
    </row>
    <row r="335" s="13" customFormat="1">
      <c r="B335" s="261"/>
      <c r="C335" s="262"/>
      <c r="D335" s="252" t="s">
        <v>177</v>
      </c>
      <c r="E335" s="263" t="s">
        <v>1</v>
      </c>
      <c r="F335" s="264" t="s">
        <v>414</v>
      </c>
      <c r="G335" s="262"/>
      <c r="H335" s="265">
        <v>0.72799999999999998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AT335" s="271" t="s">
        <v>177</v>
      </c>
      <c r="AU335" s="271" t="s">
        <v>83</v>
      </c>
      <c r="AV335" s="13" t="s">
        <v>83</v>
      </c>
      <c r="AW335" s="13" t="s">
        <v>31</v>
      </c>
      <c r="AX335" s="13" t="s">
        <v>74</v>
      </c>
      <c r="AY335" s="271" t="s">
        <v>168</v>
      </c>
    </row>
    <row r="336" s="13" customFormat="1">
      <c r="B336" s="261"/>
      <c r="C336" s="262"/>
      <c r="D336" s="252" t="s">
        <v>177</v>
      </c>
      <c r="E336" s="263" t="s">
        <v>1</v>
      </c>
      <c r="F336" s="264" t="s">
        <v>415</v>
      </c>
      <c r="G336" s="262"/>
      <c r="H336" s="265">
        <v>0.32500000000000001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AT336" s="271" t="s">
        <v>177</v>
      </c>
      <c r="AU336" s="271" t="s">
        <v>83</v>
      </c>
      <c r="AV336" s="13" t="s">
        <v>83</v>
      </c>
      <c r="AW336" s="13" t="s">
        <v>31</v>
      </c>
      <c r="AX336" s="13" t="s">
        <v>74</v>
      </c>
      <c r="AY336" s="271" t="s">
        <v>168</v>
      </c>
    </row>
    <row r="337" s="13" customFormat="1">
      <c r="B337" s="261"/>
      <c r="C337" s="262"/>
      <c r="D337" s="252" t="s">
        <v>177</v>
      </c>
      <c r="E337" s="263" t="s">
        <v>1</v>
      </c>
      <c r="F337" s="264" t="s">
        <v>416</v>
      </c>
      <c r="G337" s="262"/>
      <c r="H337" s="265">
        <v>0.30399999999999999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AT337" s="271" t="s">
        <v>177</v>
      </c>
      <c r="AU337" s="271" t="s">
        <v>83</v>
      </c>
      <c r="AV337" s="13" t="s">
        <v>83</v>
      </c>
      <c r="AW337" s="13" t="s">
        <v>31</v>
      </c>
      <c r="AX337" s="13" t="s">
        <v>74</v>
      </c>
      <c r="AY337" s="271" t="s">
        <v>168</v>
      </c>
    </row>
    <row r="338" s="14" customFormat="1">
      <c r="B338" s="272"/>
      <c r="C338" s="273"/>
      <c r="D338" s="252" t="s">
        <v>177</v>
      </c>
      <c r="E338" s="274" t="s">
        <v>1</v>
      </c>
      <c r="F338" s="275" t="s">
        <v>186</v>
      </c>
      <c r="G338" s="273"/>
      <c r="H338" s="276">
        <v>3.3880000000000003</v>
      </c>
      <c r="I338" s="277"/>
      <c r="J338" s="273"/>
      <c r="K338" s="273"/>
      <c r="L338" s="278"/>
      <c r="M338" s="279"/>
      <c r="N338" s="280"/>
      <c r="O338" s="280"/>
      <c r="P338" s="280"/>
      <c r="Q338" s="280"/>
      <c r="R338" s="280"/>
      <c r="S338" s="280"/>
      <c r="T338" s="281"/>
      <c r="AT338" s="282" t="s">
        <v>177</v>
      </c>
      <c r="AU338" s="282" t="s">
        <v>83</v>
      </c>
      <c r="AV338" s="14" t="s">
        <v>175</v>
      </c>
      <c r="AW338" s="14" t="s">
        <v>31</v>
      </c>
      <c r="AX338" s="14" t="s">
        <v>81</v>
      </c>
      <c r="AY338" s="282" t="s">
        <v>168</v>
      </c>
    </row>
    <row r="339" s="1" customFormat="1" ht="16.5" customHeight="1">
      <c r="B339" s="38"/>
      <c r="C339" s="294" t="s">
        <v>417</v>
      </c>
      <c r="D339" s="294" t="s">
        <v>418</v>
      </c>
      <c r="E339" s="295" t="s">
        <v>419</v>
      </c>
      <c r="F339" s="296" t="s">
        <v>420</v>
      </c>
      <c r="G339" s="297" t="s">
        <v>220</v>
      </c>
      <c r="H339" s="298">
        <v>3.7269999999999999</v>
      </c>
      <c r="I339" s="299"/>
      <c r="J339" s="300">
        <f>ROUND(I339*H339,2)</f>
        <v>0</v>
      </c>
      <c r="K339" s="296" t="s">
        <v>174</v>
      </c>
      <c r="L339" s="301"/>
      <c r="M339" s="302" t="s">
        <v>1</v>
      </c>
      <c r="N339" s="303" t="s">
        <v>39</v>
      </c>
      <c r="O339" s="86"/>
      <c r="P339" s="246">
        <f>O339*H339</f>
        <v>0</v>
      </c>
      <c r="Q339" s="246">
        <v>1</v>
      </c>
      <c r="R339" s="246">
        <f>Q339*H339</f>
        <v>3.7269999999999999</v>
      </c>
      <c r="S339" s="246">
        <v>0</v>
      </c>
      <c r="T339" s="247">
        <f>S339*H339</f>
        <v>0</v>
      </c>
      <c r="AR339" s="248" t="s">
        <v>217</v>
      </c>
      <c r="AT339" s="248" t="s">
        <v>418</v>
      </c>
      <c r="AU339" s="248" t="s">
        <v>83</v>
      </c>
      <c r="AY339" s="17" t="s">
        <v>168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7" t="s">
        <v>81</v>
      </c>
      <c r="BK339" s="249">
        <f>ROUND(I339*H339,2)</f>
        <v>0</v>
      </c>
      <c r="BL339" s="17" t="s">
        <v>175</v>
      </c>
      <c r="BM339" s="248" t="s">
        <v>421</v>
      </c>
    </row>
    <row r="340" s="12" customFormat="1">
      <c r="B340" s="250"/>
      <c r="C340" s="251"/>
      <c r="D340" s="252" t="s">
        <v>177</v>
      </c>
      <c r="E340" s="253" t="s">
        <v>1</v>
      </c>
      <c r="F340" s="254" t="s">
        <v>268</v>
      </c>
      <c r="G340" s="251"/>
      <c r="H340" s="253" t="s">
        <v>1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AT340" s="260" t="s">
        <v>177</v>
      </c>
      <c r="AU340" s="260" t="s">
        <v>83</v>
      </c>
      <c r="AV340" s="12" t="s">
        <v>81</v>
      </c>
      <c r="AW340" s="12" t="s">
        <v>31</v>
      </c>
      <c r="AX340" s="12" t="s">
        <v>74</v>
      </c>
      <c r="AY340" s="260" t="s">
        <v>168</v>
      </c>
    </row>
    <row r="341" s="12" customFormat="1">
      <c r="B341" s="250"/>
      <c r="C341" s="251"/>
      <c r="D341" s="252" t="s">
        <v>177</v>
      </c>
      <c r="E341" s="253" t="s">
        <v>1</v>
      </c>
      <c r="F341" s="254" t="s">
        <v>410</v>
      </c>
      <c r="G341" s="251"/>
      <c r="H341" s="253" t="s">
        <v>1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AT341" s="260" t="s">
        <v>177</v>
      </c>
      <c r="AU341" s="260" t="s">
        <v>83</v>
      </c>
      <c r="AV341" s="12" t="s">
        <v>81</v>
      </c>
      <c r="AW341" s="12" t="s">
        <v>31</v>
      </c>
      <c r="AX341" s="12" t="s">
        <v>74</v>
      </c>
      <c r="AY341" s="260" t="s">
        <v>168</v>
      </c>
    </row>
    <row r="342" s="13" customFormat="1">
      <c r="B342" s="261"/>
      <c r="C342" s="262"/>
      <c r="D342" s="252" t="s">
        <v>177</v>
      </c>
      <c r="E342" s="263" t="s">
        <v>1</v>
      </c>
      <c r="F342" s="264" t="s">
        <v>422</v>
      </c>
      <c r="G342" s="262"/>
      <c r="H342" s="265">
        <v>1.29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AT342" s="271" t="s">
        <v>177</v>
      </c>
      <c r="AU342" s="271" t="s">
        <v>83</v>
      </c>
      <c r="AV342" s="13" t="s">
        <v>83</v>
      </c>
      <c r="AW342" s="13" t="s">
        <v>31</v>
      </c>
      <c r="AX342" s="13" t="s">
        <v>74</v>
      </c>
      <c r="AY342" s="271" t="s">
        <v>168</v>
      </c>
    </row>
    <row r="343" s="12" customFormat="1">
      <c r="B343" s="250"/>
      <c r="C343" s="251"/>
      <c r="D343" s="252" t="s">
        <v>177</v>
      </c>
      <c r="E343" s="253" t="s">
        <v>1</v>
      </c>
      <c r="F343" s="254" t="s">
        <v>412</v>
      </c>
      <c r="G343" s="251"/>
      <c r="H343" s="253" t="s">
        <v>1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AT343" s="260" t="s">
        <v>177</v>
      </c>
      <c r="AU343" s="260" t="s">
        <v>83</v>
      </c>
      <c r="AV343" s="12" t="s">
        <v>81</v>
      </c>
      <c r="AW343" s="12" t="s">
        <v>31</v>
      </c>
      <c r="AX343" s="12" t="s">
        <v>74</v>
      </c>
      <c r="AY343" s="260" t="s">
        <v>168</v>
      </c>
    </row>
    <row r="344" s="13" customFormat="1">
      <c r="B344" s="261"/>
      <c r="C344" s="262"/>
      <c r="D344" s="252" t="s">
        <v>177</v>
      </c>
      <c r="E344" s="263" t="s">
        <v>1</v>
      </c>
      <c r="F344" s="264" t="s">
        <v>423</v>
      </c>
      <c r="G344" s="262"/>
      <c r="H344" s="265">
        <v>0.94399999999999995</v>
      </c>
      <c r="I344" s="266"/>
      <c r="J344" s="262"/>
      <c r="K344" s="262"/>
      <c r="L344" s="267"/>
      <c r="M344" s="268"/>
      <c r="N344" s="269"/>
      <c r="O344" s="269"/>
      <c r="P344" s="269"/>
      <c r="Q344" s="269"/>
      <c r="R344" s="269"/>
      <c r="S344" s="269"/>
      <c r="T344" s="270"/>
      <c r="AT344" s="271" t="s">
        <v>177</v>
      </c>
      <c r="AU344" s="271" t="s">
        <v>83</v>
      </c>
      <c r="AV344" s="13" t="s">
        <v>83</v>
      </c>
      <c r="AW344" s="13" t="s">
        <v>31</v>
      </c>
      <c r="AX344" s="13" t="s">
        <v>74</v>
      </c>
      <c r="AY344" s="271" t="s">
        <v>168</v>
      </c>
    </row>
    <row r="345" s="13" customFormat="1">
      <c r="B345" s="261"/>
      <c r="C345" s="262"/>
      <c r="D345" s="252" t="s">
        <v>177</v>
      </c>
      <c r="E345" s="263" t="s">
        <v>1</v>
      </c>
      <c r="F345" s="264" t="s">
        <v>424</v>
      </c>
      <c r="G345" s="262"/>
      <c r="H345" s="265">
        <v>0.80100000000000005</v>
      </c>
      <c r="I345" s="266"/>
      <c r="J345" s="262"/>
      <c r="K345" s="262"/>
      <c r="L345" s="267"/>
      <c r="M345" s="268"/>
      <c r="N345" s="269"/>
      <c r="O345" s="269"/>
      <c r="P345" s="269"/>
      <c r="Q345" s="269"/>
      <c r="R345" s="269"/>
      <c r="S345" s="269"/>
      <c r="T345" s="270"/>
      <c r="AT345" s="271" t="s">
        <v>177</v>
      </c>
      <c r="AU345" s="271" t="s">
        <v>83</v>
      </c>
      <c r="AV345" s="13" t="s">
        <v>83</v>
      </c>
      <c r="AW345" s="13" t="s">
        <v>31</v>
      </c>
      <c r="AX345" s="13" t="s">
        <v>74</v>
      </c>
      <c r="AY345" s="271" t="s">
        <v>168</v>
      </c>
    </row>
    <row r="346" s="13" customFormat="1">
      <c r="B346" s="261"/>
      <c r="C346" s="262"/>
      <c r="D346" s="252" t="s">
        <v>177</v>
      </c>
      <c r="E346" s="263" t="s">
        <v>1</v>
      </c>
      <c r="F346" s="264" t="s">
        <v>425</v>
      </c>
      <c r="G346" s="262"/>
      <c r="H346" s="265">
        <v>0.35799999999999998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AT346" s="271" t="s">
        <v>177</v>
      </c>
      <c r="AU346" s="271" t="s">
        <v>83</v>
      </c>
      <c r="AV346" s="13" t="s">
        <v>83</v>
      </c>
      <c r="AW346" s="13" t="s">
        <v>31</v>
      </c>
      <c r="AX346" s="13" t="s">
        <v>74</v>
      </c>
      <c r="AY346" s="271" t="s">
        <v>168</v>
      </c>
    </row>
    <row r="347" s="13" customFormat="1">
      <c r="B347" s="261"/>
      <c r="C347" s="262"/>
      <c r="D347" s="252" t="s">
        <v>177</v>
      </c>
      <c r="E347" s="263" t="s">
        <v>1</v>
      </c>
      <c r="F347" s="264" t="s">
        <v>426</v>
      </c>
      <c r="G347" s="262"/>
      <c r="H347" s="265">
        <v>0.33400000000000002</v>
      </c>
      <c r="I347" s="266"/>
      <c r="J347" s="262"/>
      <c r="K347" s="262"/>
      <c r="L347" s="267"/>
      <c r="M347" s="268"/>
      <c r="N347" s="269"/>
      <c r="O347" s="269"/>
      <c r="P347" s="269"/>
      <c r="Q347" s="269"/>
      <c r="R347" s="269"/>
      <c r="S347" s="269"/>
      <c r="T347" s="270"/>
      <c r="AT347" s="271" t="s">
        <v>177</v>
      </c>
      <c r="AU347" s="271" t="s">
        <v>83</v>
      </c>
      <c r="AV347" s="13" t="s">
        <v>83</v>
      </c>
      <c r="AW347" s="13" t="s">
        <v>31</v>
      </c>
      <c r="AX347" s="13" t="s">
        <v>74</v>
      </c>
      <c r="AY347" s="271" t="s">
        <v>168</v>
      </c>
    </row>
    <row r="348" s="14" customFormat="1">
      <c r="B348" s="272"/>
      <c r="C348" s="273"/>
      <c r="D348" s="252" t="s">
        <v>177</v>
      </c>
      <c r="E348" s="274" t="s">
        <v>1</v>
      </c>
      <c r="F348" s="275" t="s">
        <v>186</v>
      </c>
      <c r="G348" s="273"/>
      <c r="H348" s="276">
        <v>3.7270000000000003</v>
      </c>
      <c r="I348" s="277"/>
      <c r="J348" s="273"/>
      <c r="K348" s="273"/>
      <c r="L348" s="278"/>
      <c r="M348" s="279"/>
      <c r="N348" s="280"/>
      <c r="O348" s="280"/>
      <c r="P348" s="280"/>
      <c r="Q348" s="280"/>
      <c r="R348" s="280"/>
      <c r="S348" s="280"/>
      <c r="T348" s="281"/>
      <c r="AT348" s="282" t="s">
        <v>177</v>
      </c>
      <c r="AU348" s="282" t="s">
        <v>83</v>
      </c>
      <c r="AV348" s="14" t="s">
        <v>175</v>
      </c>
      <c r="AW348" s="14" t="s">
        <v>31</v>
      </c>
      <c r="AX348" s="14" t="s">
        <v>81</v>
      </c>
      <c r="AY348" s="282" t="s">
        <v>168</v>
      </c>
    </row>
    <row r="349" s="1" customFormat="1" ht="24" customHeight="1">
      <c r="B349" s="38"/>
      <c r="C349" s="237" t="s">
        <v>427</v>
      </c>
      <c r="D349" s="237" t="s">
        <v>170</v>
      </c>
      <c r="E349" s="238" t="s">
        <v>428</v>
      </c>
      <c r="F349" s="239" t="s">
        <v>429</v>
      </c>
      <c r="G349" s="240" t="s">
        <v>220</v>
      </c>
      <c r="H349" s="241">
        <v>1.5860000000000001</v>
      </c>
      <c r="I349" s="242"/>
      <c r="J349" s="243">
        <f>ROUND(I349*H349,2)</f>
        <v>0</v>
      </c>
      <c r="K349" s="239" t="s">
        <v>174</v>
      </c>
      <c r="L349" s="43"/>
      <c r="M349" s="244" t="s">
        <v>1</v>
      </c>
      <c r="N349" s="245" t="s">
        <v>39</v>
      </c>
      <c r="O349" s="86"/>
      <c r="P349" s="246">
        <f>O349*H349</f>
        <v>0</v>
      </c>
      <c r="Q349" s="246">
        <v>0.01221</v>
      </c>
      <c r="R349" s="246">
        <f>Q349*H349</f>
        <v>0.01936506</v>
      </c>
      <c r="S349" s="246">
        <v>0</v>
      </c>
      <c r="T349" s="247">
        <f>S349*H349</f>
        <v>0</v>
      </c>
      <c r="AR349" s="248" t="s">
        <v>175</v>
      </c>
      <c r="AT349" s="248" t="s">
        <v>170</v>
      </c>
      <c r="AU349" s="248" t="s">
        <v>83</v>
      </c>
      <c r="AY349" s="17" t="s">
        <v>168</v>
      </c>
      <c r="BE349" s="249">
        <f>IF(N349="základní",J349,0)</f>
        <v>0</v>
      </c>
      <c r="BF349" s="249">
        <f>IF(N349="snížená",J349,0)</f>
        <v>0</v>
      </c>
      <c r="BG349" s="249">
        <f>IF(N349="zákl. přenesená",J349,0)</f>
        <v>0</v>
      </c>
      <c r="BH349" s="249">
        <f>IF(N349="sníž. přenesená",J349,0)</f>
        <v>0</v>
      </c>
      <c r="BI349" s="249">
        <f>IF(N349="nulová",J349,0)</f>
        <v>0</v>
      </c>
      <c r="BJ349" s="17" t="s">
        <v>81</v>
      </c>
      <c r="BK349" s="249">
        <f>ROUND(I349*H349,2)</f>
        <v>0</v>
      </c>
      <c r="BL349" s="17" t="s">
        <v>175</v>
      </c>
      <c r="BM349" s="248" t="s">
        <v>430</v>
      </c>
    </row>
    <row r="350" s="12" customFormat="1">
      <c r="B350" s="250"/>
      <c r="C350" s="251"/>
      <c r="D350" s="252" t="s">
        <v>177</v>
      </c>
      <c r="E350" s="253" t="s">
        <v>1</v>
      </c>
      <c r="F350" s="254" t="s">
        <v>268</v>
      </c>
      <c r="G350" s="251"/>
      <c r="H350" s="253" t="s">
        <v>1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AT350" s="260" t="s">
        <v>177</v>
      </c>
      <c r="AU350" s="260" t="s">
        <v>83</v>
      </c>
      <c r="AV350" s="12" t="s">
        <v>81</v>
      </c>
      <c r="AW350" s="12" t="s">
        <v>31</v>
      </c>
      <c r="AX350" s="12" t="s">
        <v>74</v>
      </c>
      <c r="AY350" s="260" t="s">
        <v>168</v>
      </c>
    </row>
    <row r="351" s="12" customFormat="1">
      <c r="B351" s="250"/>
      <c r="C351" s="251"/>
      <c r="D351" s="252" t="s">
        <v>177</v>
      </c>
      <c r="E351" s="253" t="s">
        <v>1</v>
      </c>
      <c r="F351" s="254" t="s">
        <v>412</v>
      </c>
      <c r="G351" s="251"/>
      <c r="H351" s="253" t="s">
        <v>1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AT351" s="260" t="s">
        <v>177</v>
      </c>
      <c r="AU351" s="260" t="s">
        <v>83</v>
      </c>
      <c r="AV351" s="12" t="s">
        <v>81</v>
      </c>
      <c r="AW351" s="12" t="s">
        <v>31</v>
      </c>
      <c r="AX351" s="12" t="s">
        <v>74</v>
      </c>
      <c r="AY351" s="260" t="s">
        <v>168</v>
      </c>
    </row>
    <row r="352" s="13" customFormat="1">
      <c r="B352" s="261"/>
      <c r="C352" s="262"/>
      <c r="D352" s="252" t="s">
        <v>177</v>
      </c>
      <c r="E352" s="263" t="s">
        <v>1</v>
      </c>
      <c r="F352" s="264" t="s">
        <v>431</v>
      </c>
      <c r="G352" s="262"/>
      <c r="H352" s="265">
        <v>1.5860000000000001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AT352" s="271" t="s">
        <v>177</v>
      </c>
      <c r="AU352" s="271" t="s">
        <v>83</v>
      </c>
      <c r="AV352" s="13" t="s">
        <v>83</v>
      </c>
      <c r="AW352" s="13" t="s">
        <v>31</v>
      </c>
      <c r="AX352" s="13" t="s">
        <v>74</v>
      </c>
      <c r="AY352" s="271" t="s">
        <v>168</v>
      </c>
    </row>
    <row r="353" s="14" customFormat="1">
      <c r="B353" s="272"/>
      <c r="C353" s="273"/>
      <c r="D353" s="252" t="s">
        <v>177</v>
      </c>
      <c r="E353" s="274" t="s">
        <v>1</v>
      </c>
      <c r="F353" s="275" t="s">
        <v>186</v>
      </c>
      <c r="G353" s="273"/>
      <c r="H353" s="276">
        <v>1.5860000000000001</v>
      </c>
      <c r="I353" s="277"/>
      <c r="J353" s="273"/>
      <c r="K353" s="273"/>
      <c r="L353" s="278"/>
      <c r="M353" s="279"/>
      <c r="N353" s="280"/>
      <c r="O353" s="280"/>
      <c r="P353" s="280"/>
      <c r="Q353" s="280"/>
      <c r="R353" s="280"/>
      <c r="S353" s="280"/>
      <c r="T353" s="281"/>
      <c r="AT353" s="282" t="s">
        <v>177</v>
      </c>
      <c r="AU353" s="282" t="s">
        <v>83</v>
      </c>
      <c r="AV353" s="14" t="s">
        <v>175</v>
      </c>
      <c r="AW353" s="14" t="s">
        <v>31</v>
      </c>
      <c r="AX353" s="14" t="s">
        <v>81</v>
      </c>
      <c r="AY353" s="282" t="s">
        <v>168</v>
      </c>
    </row>
    <row r="354" s="1" customFormat="1" ht="16.5" customHeight="1">
      <c r="B354" s="38"/>
      <c r="C354" s="294" t="s">
        <v>432</v>
      </c>
      <c r="D354" s="294" t="s">
        <v>418</v>
      </c>
      <c r="E354" s="295" t="s">
        <v>433</v>
      </c>
      <c r="F354" s="296" t="s">
        <v>434</v>
      </c>
      <c r="G354" s="297" t="s">
        <v>220</v>
      </c>
      <c r="H354" s="298">
        <v>1.7450000000000001</v>
      </c>
      <c r="I354" s="299"/>
      <c r="J354" s="300">
        <f>ROUND(I354*H354,2)</f>
        <v>0</v>
      </c>
      <c r="K354" s="296" t="s">
        <v>174</v>
      </c>
      <c r="L354" s="301"/>
      <c r="M354" s="302" t="s">
        <v>1</v>
      </c>
      <c r="N354" s="303" t="s">
        <v>39</v>
      </c>
      <c r="O354" s="86"/>
      <c r="P354" s="246">
        <f>O354*H354</f>
        <v>0</v>
      </c>
      <c r="Q354" s="246">
        <v>1</v>
      </c>
      <c r="R354" s="246">
        <f>Q354*H354</f>
        <v>1.7450000000000001</v>
      </c>
      <c r="S354" s="246">
        <v>0</v>
      </c>
      <c r="T354" s="247">
        <f>S354*H354</f>
        <v>0</v>
      </c>
      <c r="AR354" s="248" t="s">
        <v>217</v>
      </c>
      <c r="AT354" s="248" t="s">
        <v>418</v>
      </c>
      <c r="AU354" s="248" t="s">
        <v>83</v>
      </c>
      <c r="AY354" s="17" t="s">
        <v>168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81</v>
      </c>
      <c r="BK354" s="249">
        <f>ROUND(I354*H354,2)</f>
        <v>0</v>
      </c>
      <c r="BL354" s="17" t="s">
        <v>175</v>
      </c>
      <c r="BM354" s="248" t="s">
        <v>435</v>
      </c>
    </row>
    <row r="355" s="12" customFormat="1">
      <c r="B355" s="250"/>
      <c r="C355" s="251"/>
      <c r="D355" s="252" t="s">
        <v>177</v>
      </c>
      <c r="E355" s="253" t="s">
        <v>1</v>
      </c>
      <c r="F355" s="254" t="s">
        <v>268</v>
      </c>
      <c r="G355" s="251"/>
      <c r="H355" s="253" t="s">
        <v>1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AT355" s="260" t="s">
        <v>177</v>
      </c>
      <c r="AU355" s="260" t="s">
        <v>83</v>
      </c>
      <c r="AV355" s="12" t="s">
        <v>81</v>
      </c>
      <c r="AW355" s="12" t="s">
        <v>31</v>
      </c>
      <c r="AX355" s="12" t="s">
        <v>74</v>
      </c>
      <c r="AY355" s="260" t="s">
        <v>168</v>
      </c>
    </row>
    <row r="356" s="12" customFormat="1">
      <c r="B356" s="250"/>
      <c r="C356" s="251"/>
      <c r="D356" s="252" t="s">
        <v>177</v>
      </c>
      <c r="E356" s="253" t="s">
        <v>1</v>
      </c>
      <c r="F356" s="254" t="s">
        <v>412</v>
      </c>
      <c r="G356" s="251"/>
      <c r="H356" s="253" t="s">
        <v>1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AT356" s="260" t="s">
        <v>177</v>
      </c>
      <c r="AU356" s="260" t="s">
        <v>83</v>
      </c>
      <c r="AV356" s="12" t="s">
        <v>81</v>
      </c>
      <c r="AW356" s="12" t="s">
        <v>31</v>
      </c>
      <c r="AX356" s="12" t="s">
        <v>74</v>
      </c>
      <c r="AY356" s="260" t="s">
        <v>168</v>
      </c>
    </row>
    <row r="357" s="13" customFormat="1">
      <c r="B357" s="261"/>
      <c r="C357" s="262"/>
      <c r="D357" s="252" t="s">
        <v>177</v>
      </c>
      <c r="E357" s="263" t="s">
        <v>1</v>
      </c>
      <c r="F357" s="264" t="s">
        <v>436</v>
      </c>
      <c r="G357" s="262"/>
      <c r="H357" s="265">
        <v>1.7450000000000001</v>
      </c>
      <c r="I357" s="266"/>
      <c r="J357" s="262"/>
      <c r="K357" s="262"/>
      <c r="L357" s="267"/>
      <c r="M357" s="268"/>
      <c r="N357" s="269"/>
      <c r="O357" s="269"/>
      <c r="P357" s="269"/>
      <c r="Q357" s="269"/>
      <c r="R357" s="269"/>
      <c r="S357" s="269"/>
      <c r="T357" s="270"/>
      <c r="AT357" s="271" t="s">
        <v>177</v>
      </c>
      <c r="AU357" s="271" t="s">
        <v>83</v>
      </c>
      <c r="AV357" s="13" t="s">
        <v>83</v>
      </c>
      <c r="AW357" s="13" t="s">
        <v>31</v>
      </c>
      <c r="AX357" s="13" t="s">
        <v>74</v>
      </c>
      <c r="AY357" s="271" t="s">
        <v>168</v>
      </c>
    </row>
    <row r="358" s="14" customFormat="1">
      <c r="B358" s="272"/>
      <c r="C358" s="273"/>
      <c r="D358" s="252" t="s">
        <v>177</v>
      </c>
      <c r="E358" s="274" t="s">
        <v>1</v>
      </c>
      <c r="F358" s="275" t="s">
        <v>186</v>
      </c>
      <c r="G358" s="273"/>
      <c r="H358" s="276">
        <v>1.7450000000000001</v>
      </c>
      <c r="I358" s="277"/>
      <c r="J358" s="273"/>
      <c r="K358" s="273"/>
      <c r="L358" s="278"/>
      <c r="M358" s="279"/>
      <c r="N358" s="280"/>
      <c r="O358" s="280"/>
      <c r="P358" s="280"/>
      <c r="Q358" s="280"/>
      <c r="R358" s="280"/>
      <c r="S358" s="280"/>
      <c r="T358" s="281"/>
      <c r="AT358" s="282" t="s">
        <v>177</v>
      </c>
      <c r="AU358" s="282" t="s">
        <v>83</v>
      </c>
      <c r="AV358" s="14" t="s">
        <v>175</v>
      </c>
      <c r="AW358" s="14" t="s">
        <v>31</v>
      </c>
      <c r="AX358" s="14" t="s">
        <v>81</v>
      </c>
      <c r="AY358" s="282" t="s">
        <v>168</v>
      </c>
    </row>
    <row r="359" s="1" customFormat="1" ht="24" customHeight="1">
      <c r="B359" s="38"/>
      <c r="C359" s="237" t="s">
        <v>437</v>
      </c>
      <c r="D359" s="237" t="s">
        <v>170</v>
      </c>
      <c r="E359" s="238" t="s">
        <v>438</v>
      </c>
      <c r="F359" s="239" t="s">
        <v>439</v>
      </c>
      <c r="G359" s="240" t="s">
        <v>440</v>
      </c>
      <c r="H359" s="241">
        <v>4</v>
      </c>
      <c r="I359" s="242"/>
      <c r="J359" s="243">
        <f>ROUND(I359*H359,2)</f>
        <v>0</v>
      </c>
      <c r="K359" s="239" t="s">
        <v>1</v>
      </c>
      <c r="L359" s="43"/>
      <c r="M359" s="244" t="s">
        <v>1</v>
      </c>
      <c r="N359" s="245" t="s">
        <v>39</v>
      </c>
      <c r="O359" s="86"/>
      <c r="P359" s="246">
        <f>O359*H359</f>
        <v>0</v>
      </c>
      <c r="Q359" s="246">
        <v>0</v>
      </c>
      <c r="R359" s="246">
        <f>Q359*H359</f>
        <v>0</v>
      </c>
      <c r="S359" s="246">
        <v>0</v>
      </c>
      <c r="T359" s="247">
        <f>S359*H359</f>
        <v>0</v>
      </c>
      <c r="AR359" s="248" t="s">
        <v>175</v>
      </c>
      <c r="AT359" s="248" t="s">
        <v>170</v>
      </c>
      <c r="AU359" s="248" t="s">
        <v>83</v>
      </c>
      <c r="AY359" s="17" t="s">
        <v>168</v>
      </c>
      <c r="BE359" s="249">
        <f>IF(N359="základní",J359,0)</f>
        <v>0</v>
      </c>
      <c r="BF359" s="249">
        <f>IF(N359="snížená",J359,0)</f>
        <v>0</v>
      </c>
      <c r="BG359" s="249">
        <f>IF(N359="zákl. přenesená",J359,0)</f>
        <v>0</v>
      </c>
      <c r="BH359" s="249">
        <f>IF(N359="sníž. přenesená",J359,0)</f>
        <v>0</v>
      </c>
      <c r="BI359" s="249">
        <f>IF(N359="nulová",J359,0)</f>
        <v>0</v>
      </c>
      <c r="BJ359" s="17" t="s">
        <v>81</v>
      </c>
      <c r="BK359" s="249">
        <f>ROUND(I359*H359,2)</f>
        <v>0</v>
      </c>
      <c r="BL359" s="17" t="s">
        <v>175</v>
      </c>
      <c r="BM359" s="248" t="s">
        <v>441</v>
      </c>
    </row>
    <row r="360" s="12" customFormat="1">
      <c r="B360" s="250"/>
      <c r="C360" s="251"/>
      <c r="D360" s="252" t="s">
        <v>177</v>
      </c>
      <c r="E360" s="253" t="s">
        <v>1</v>
      </c>
      <c r="F360" s="254" t="s">
        <v>412</v>
      </c>
      <c r="G360" s="251"/>
      <c r="H360" s="253" t="s">
        <v>1</v>
      </c>
      <c r="I360" s="255"/>
      <c r="J360" s="251"/>
      <c r="K360" s="251"/>
      <c r="L360" s="256"/>
      <c r="M360" s="257"/>
      <c r="N360" s="258"/>
      <c r="O360" s="258"/>
      <c r="P360" s="258"/>
      <c r="Q360" s="258"/>
      <c r="R360" s="258"/>
      <c r="S360" s="258"/>
      <c r="T360" s="259"/>
      <c r="AT360" s="260" t="s">
        <v>177</v>
      </c>
      <c r="AU360" s="260" t="s">
        <v>83</v>
      </c>
      <c r="AV360" s="12" t="s">
        <v>81</v>
      </c>
      <c r="AW360" s="12" t="s">
        <v>31</v>
      </c>
      <c r="AX360" s="12" t="s">
        <v>74</v>
      </c>
      <c r="AY360" s="260" t="s">
        <v>168</v>
      </c>
    </row>
    <row r="361" s="13" customFormat="1">
      <c r="B361" s="261"/>
      <c r="C361" s="262"/>
      <c r="D361" s="252" t="s">
        <v>177</v>
      </c>
      <c r="E361" s="263" t="s">
        <v>1</v>
      </c>
      <c r="F361" s="264" t="s">
        <v>442</v>
      </c>
      <c r="G361" s="262"/>
      <c r="H361" s="265">
        <v>2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AT361" s="271" t="s">
        <v>177</v>
      </c>
      <c r="AU361" s="271" t="s">
        <v>83</v>
      </c>
      <c r="AV361" s="13" t="s">
        <v>83</v>
      </c>
      <c r="AW361" s="13" t="s">
        <v>31</v>
      </c>
      <c r="AX361" s="13" t="s">
        <v>74</v>
      </c>
      <c r="AY361" s="271" t="s">
        <v>168</v>
      </c>
    </row>
    <row r="362" s="13" customFormat="1">
      <c r="B362" s="261"/>
      <c r="C362" s="262"/>
      <c r="D362" s="252" t="s">
        <v>177</v>
      </c>
      <c r="E362" s="263" t="s">
        <v>1</v>
      </c>
      <c r="F362" s="264" t="s">
        <v>443</v>
      </c>
      <c r="G362" s="262"/>
      <c r="H362" s="265">
        <v>1</v>
      </c>
      <c r="I362" s="266"/>
      <c r="J362" s="262"/>
      <c r="K362" s="262"/>
      <c r="L362" s="267"/>
      <c r="M362" s="268"/>
      <c r="N362" s="269"/>
      <c r="O362" s="269"/>
      <c r="P362" s="269"/>
      <c r="Q362" s="269"/>
      <c r="R362" s="269"/>
      <c r="S362" s="269"/>
      <c r="T362" s="270"/>
      <c r="AT362" s="271" t="s">
        <v>177</v>
      </c>
      <c r="AU362" s="271" t="s">
        <v>83</v>
      </c>
      <c r="AV362" s="13" t="s">
        <v>83</v>
      </c>
      <c r="AW362" s="13" t="s">
        <v>31</v>
      </c>
      <c r="AX362" s="13" t="s">
        <v>74</v>
      </c>
      <c r="AY362" s="271" t="s">
        <v>168</v>
      </c>
    </row>
    <row r="363" s="13" customFormat="1">
      <c r="B363" s="261"/>
      <c r="C363" s="262"/>
      <c r="D363" s="252" t="s">
        <v>177</v>
      </c>
      <c r="E363" s="263" t="s">
        <v>1</v>
      </c>
      <c r="F363" s="264" t="s">
        <v>444</v>
      </c>
      <c r="G363" s="262"/>
      <c r="H363" s="265">
        <v>1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AT363" s="271" t="s">
        <v>177</v>
      </c>
      <c r="AU363" s="271" t="s">
        <v>83</v>
      </c>
      <c r="AV363" s="13" t="s">
        <v>83</v>
      </c>
      <c r="AW363" s="13" t="s">
        <v>31</v>
      </c>
      <c r="AX363" s="13" t="s">
        <v>74</v>
      </c>
      <c r="AY363" s="271" t="s">
        <v>168</v>
      </c>
    </row>
    <row r="364" s="14" customFormat="1">
      <c r="B364" s="272"/>
      <c r="C364" s="273"/>
      <c r="D364" s="252" t="s">
        <v>177</v>
      </c>
      <c r="E364" s="274" t="s">
        <v>1</v>
      </c>
      <c r="F364" s="275" t="s">
        <v>186</v>
      </c>
      <c r="G364" s="273"/>
      <c r="H364" s="276">
        <v>4</v>
      </c>
      <c r="I364" s="277"/>
      <c r="J364" s="273"/>
      <c r="K364" s="273"/>
      <c r="L364" s="278"/>
      <c r="M364" s="279"/>
      <c r="N364" s="280"/>
      <c r="O364" s="280"/>
      <c r="P364" s="280"/>
      <c r="Q364" s="280"/>
      <c r="R364" s="280"/>
      <c r="S364" s="280"/>
      <c r="T364" s="281"/>
      <c r="AT364" s="282" t="s">
        <v>177</v>
      </c>
      <c r="AU364" s="282" t="s">
        <v>83</v>
      </c>
      <c r="AV364" s="14" t="s">
        <v>175</v>
      </c>
      <c r="AW364" s="14" t="s">
        <v>31</v>
      </c>
      <c r="AX364" s="14" t="s">
        <v>81</v>
      </c>
      <c r="AY364" s="282" t="s">
        <v>168</v>
      </c>
    </row>
    <row r="365" s="1" customFormat="1" ht="16.5" customHeight="1">
      <c r="B365" s="38"/>
      <c r="C365" s="237" t="s">
        <v>445</v>
      </c>
      <c r="D365" s="237" t="s">
        <v>170</v>
      </c>
      <c r="E365" s="238" t="s">
        <v>446</v>
      </c>
      <c r="F365" s="239" t="s">
        <v>447</v>
      </c>
      <c r="G365" s="240" t="s">
        <v>440</v>
      </c>
      <c r="H365" s="241">
        <v>3.1120000000000001</v>
      </c>
      <c r="I365" s="242"/>
      <c r="J365" s="243">
        <f>ROUND(I365*H365,2)</f>
        <v>0</v>
      </c>
      <c r="K365" s="239" t="s">
        <v>1</v>
      </c>
      <c r="L365" s="43"/>
      <c r="M365" s="244" t="s">
        <v>1</v>
      </c>
      <c r="N365" s="245" t="s">
        <v>39</v>
      </c>
      <c r="O365" s="86"/>
      <c r="P365" s="246">
        <f>O365*H365</f>
        <v>0</v>
      </c>
      <c r="Q365" s="246">
        <v>0</v>
      </c>
      <c r="R365" s="246">
        <f>Q365*H365</f>
        <v>0</v>
      </c>
      <c r="S365" s="246">
        <v>0</v>
      </c>
      <c r="T365" s="247">
        <f>S365*H365</f>
        <v>0</v>
      </c>
      <c r="AR365" s="248" t="s">
        <v>175</v>
      </c>
      <c r="AT365" s="248" t="s">
        <v>170</v>
      </c>
      <c r="AU365" s="248" t="s">
        <v>83</v>
      </c>
      <c r="AY365" s="17" t="s">
        <v>168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7" t="s">
        <v>81</v>
      </c>
      <c r="BK365" s="249">
        <f>ROUND(I365*H365,2)</f>
        <v>0</v>
      </c>
      <c r="BL365" s="17" t="s">
        <v>175</v>
      </c>
      <c r="BM365" s="248" t="s">
        <v>448</v>
      </c>
    </row>
    <row r="366" s="12" customFormat="1">
      <c r="B366" s="250"/>
      <c r="C366" s="251"/>
      <c r="D366" s="252" t="s">
        <v>177</v>
      </c>
      <c r="E366" s="253" t="s">
        <v>1</v>
      </c>
      <c r="F366" s="254" t="s">
        <v>412</v>
      </c>
      <c r="G366" s="251"/>
      <c r="H366" s="253" t="s">
        <v>1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AT366" s="260" t="s">
        <v>177</v>
      </c>
      <c r="AU366" s="260" t="s">
        <v>83</v>
      </c>
      <c r="AV366" s="12" t="s">
        <v>81</v>
      </c>
      <c r="AW366" s="12" t="s">
        <v>31</v>
      </c>
      <c r="AX366" s="12" t="s">
        <v>74</v>
      </c>
      <c r="AY366" s="260" t="s">
        <v>168</v>
      </c>
    </row>
    <row r="367" s="13" customFormat="1">
      <c r="B367" s="261"/>
      <c r="C367" s="262"/>
      <c r="D367" s="252" t="s">
        <v>177</v>
      </c>
      <c r="E367" s="263" t="s">
        <v>1</v>
      </c>
      <c r="F367" s="264" t="s">
        <v>449</v>
      </c>
      <c r="G367" s="262"/>
      <c r="H367" s="265">
        <v>1.5560000000000001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AT367" s="271" t="s">
        <v>177</v>
      </c>
      <c r="AU367" s="271" t="s">
        <v>83</v>
      </c>
      <c r="AV367" s="13" t="s">
        <v>83</v>
      </c>
      <c r="AW367" s="13" t="s">
        <v>31</v>
      </c>
      <c r="AX367" s="13" t="s">
        <v>74</v>
      </c>
      <c r="AY367" s="271" t="s">
        <v>168</v>
      </c>
    </row>
    <row r="368" s="13" customFormat="1">
      <c r="B368" s="261"/>
      <c r="C368" s="262"/>
      <c r="D368" s="252" t="s">
        <v>177</v>
      </c>
      <c r="E368" s="263" t="s">
        <v>1</v>
      </c>
      <c r="F368" s="264" t="s">
        <v>450</v>
      </c>
      <c r="G368" s="262"/>
      <c r="H368" s="265">
        <v>0.77800000000000002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AT368" s="271" t="s">
        <v>177</v>
      </c>
      <c r="AU368" s="271" t="s">
        <v>83</v>
      </c>
      <c r="AV368" s="13" t="s">
        <v>83</v>
      </c>
      <c r="AW368" s="13" t="s">
        <v>31</v>
      </c>
      <c r="AX368" s="13" t="s">
        <v>74</v>
      </c>
      <c r="AY368" s="271" t="s">
        <v>168</v>
      </c>
    </row>
    <row r="369" s="13" customFormat="1">
      <c r="B369" s="261"/>
      <c r="C369" s="262"/>
      <c r="D369" s="252" t="s">
        <v>177</v>
      </c>
      <c r="E369" s="263" t="s">
        <v>1</v>
      </c>
      <c r="F369" s="264" t="s">
        <v>451</v>
      </c>
      <c r="G369" s="262"/>
      <c r="H369" s="265">
        <v>0.77800000000000002</v>
      </c>
      <c r="I369" s="266"/>
      <c r="J369" s="262"/>
      <c r="K369" s="262"/>
      <c r="L369" s="267"/>
      <c r="M369" s="268"/>
      <c r="N369" s="269"/>
      <c r="O369" s="269"/>
      <c r="P369" s="269"/>
      <c r="Q369" s="269"/>
      <c r="R369" s="269"/>
      <c r="S369" s="269"/>
      <c r="T369" s="270"/>
      <c r="AT369" s="271" t="s">
        <v>177</v>
      </c>
      <c r="AU369" s="271" t="s">
        <v>83</v>
      </c>
      <c r="AV369" s="13" t="s">
        <v>83</v>
      </c>
      <c r="AW369" s="13" t="s">
        <v>31</v>
      </c>
      <c r="AX369" s="13" t="s">
        <v>74</v>
      </c>
      <c r="AY369" s="271" t="s">
        <v>168</v>
      </c>
    </row>
    <row r="370" s="14" customFormat="1">
      <c r="B370" s="272"/>
      <c r="C370" s="273"/>
      <c r="D370" s="252" t="s">
        <v>177</v>
      </c>
      <c r="E370" s="274" t="s">
        <v>1</v>
      </c>
      <c r="F370" s="275" t="s">
        <v>186</v>
      </c>
      <c r="G370" s="273"/>
      <c r="H370" s="276">
        <v>3.1120000000000001</v>
      </c>
      <c r="I370" s="277"/>
      <c r="J370" s="273"/>
      <c r="K370" s="273"/>
      <c r="L370" s="278"/>
      <c r="M370" s="279"/>
      <c r="N370" s="280"/>
      <c r="O370" s="280"/>
      <c r="P370" s="280"/>
      <c r="Q370" s="280"/>
      <c r="R370" s="280"/>
      <c r="S370" s="280"/>
      <c r="T370" s="281"/>
      <c r="AT370" s="282" t="s">
        <v>177</v>
      </c>
      <c r="AU370" s="282" t="s">
        <v>83</v>
      </c>
      <c r="AV370" s="14" t="s">
        <v>175</v>
      </c>
      <c r="AW370" s="14" t="s">
        <v>31</v>
      </c>
      <c r="AX370" s="14" t="s">
        <v>81</v>
      </c>
      <c r="AY370" s="282" t="s">
        <v>168</v>
      </c>
    </row>
    <row r="371" s="1" customFormat="1" ht="24" customHeight="1">
      <c r="B371" s="38"/>
      <c r="C371" s="237" t="s">
        <v>452</v>
      </c>
      <c r="D371" s="237" t="s">
        <v>170</v>
      </c>
      <c r="E371" s="238" t="s">
        <v>453</v>
      </c>
      <c r="F371" s="239" t="s">
        <v>454</v>
      </c>
      <c r="G371" s="240" t="s">
        <v>301</v>
      </c>
      <c r="H371" s="241">
        <v>58</v>
      </c>
      <c r="I371" s="242"/>
      <c r="J371" s="243">
        <f>ROUND(I371*H371,2)</f>
        <v>0</v>
      </c>
      <c r="K371" s="239" t="s">
        <v>1</v>
      </c>
      <c r="L371" s="43"/>
      <c r="M371" s="244" t="s">
        <v>1</v>
      </c>
      <c r="N371" s="245" t="s">
        <v>39</v>
      </c>
      <c r="O371" s="86"/>
      <c r="P371" s="246">
        <f>O371*H371</f>
        <v>0</v>
      </c>
      <c r="Q371" s="246">
        <v>0</v>
      </c>
      <c r="R371" s="246">
        <f>Q371*H371</f>
        <v>0</v>
      </c>
      <c r="S371" s="246">
        <v>0</v>
      </c>
      <c r="T371" s="247">
        <f>S371*H371</f>
        <v>0</v>
      </c>
      <c r="AR371" s="248" t="s">
        <v>175</v>
      </c>
      <c r="AT371" s="248" t="s">
        <v>170</v>
      </c>
      <c r="AU371" s="248" t="s">
        <v>83</v>
      </c>
      <c r="AY371" s="17" t="s">
        <v>168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7" t="s">
        <v>81</v>
      </c>
      <c r="BK371" s="249">
        <f>ROUND(I371*H371,2)</f>
        <v>0</v>
      </c>
      <c r="BL371" s="17" t="s">
        <v>175</v>
      </c>
      <c r="BM371" s="248" t="s">
        <v>455</v>
      </c>
    </row>
    <row r="372" s="12" customFormat="1">
      <c r="B372" s="250"/>
      <c r="C372" s="251"/>
      <c r="D372" s="252" t="s">
        <v>177</v>
      </c>
      <c r="E372" s="253" t="s">
        <v>1</v>
      </c>
      <c r="F372" s="254" t="s">
        <v>268</v>
      </c>
      <c r="G372" s="251"/>
      <c r="H372" s="253" t="s">
        <v>1</v>
      </c>
      <c r="I372" s="255"/>
      <c r="J372" s="251"/>
      <c r="K372" s="251"/>
      <c r="L372" s="256"/>
      <c r="M372" s="257"/>
      <c r="N372" s="258"/>
      <c r="O372" s="258"/>
      <c r="P372" s="258"/>
      <c r="Q372" s="258"/>
      <c r="R372" s="258"/>
      <c r="S372" s="258"/>
      <c r="T372" s="259"/>
      <c r="AT372" s="260" t="s">
        <v>177</v>
      </c>
      <c r="AU372" s="260" t="s">
        <v>83</v>
      </c>
      <c r="AV372" s="12" t="s">
        <v>81</v>
      </c>
      <c r="AW372" s="12" t="s">
        <v>31</v>
      </c>
      <c r="AX372" s="12" t="s">
        <v>74</v>
      </c>
      <c r="AY372" s="260" t="s">
        <v>168</v>
      </c>
    </row>
    <row r="373" s="12" customFormat="1">
      <c r="B373" s="250"/>
      <c r="C373" s="251"/>
      <c r="D373" s="252" t="s">
        <v>177</v>
      </c>
      <c r="E373" s="253" t="s">
        <v>1</v>
      </c>
      <c r="F373" s="254" t="s">
        <v>366</v>
      </c>
      <c r="G373" s="251"/>
      <c r="H373" s="253" t="s">
        <v>1</v>
      </c>
      <c r="I373" s="255"/>
      <c r="J373" s="251"/>
      <c r="K373" s="251"/>
      <c r="L373" s="256"/>
      <c r="M373" s="257"/>
      <c r="N373" s="258"/>
      <c r="O373" s="258"/>
      <c r="P373" s="258"/>
      <c r="Q373" s="258"/>
      <c r="R373" s="258"/>
      <c r="S373" s="258"/>
      <c r="T373" s="259"/>
      <c r="AT373" s="260" t="s">
        <v>177</v>
      </c>
      <c r="AU373" s="260" t="s">
        <v>83</v>
      </c>
      <c r="AV373" s="12" t="s">
        <v>81</v>
      </c>
      <c r="AW373" s="12" t="s">
        <v>31</v>
      </c>
      <c r="AX373" s="12" t="s">
        <v>74</v>
      </c>
      <c r="AY373" s="260" t="s">
        <v>168</v>
      </c>
    </row>
    <row r="374" s="13" customFormat="1">
      <c r="B374" s="261"/>
      <c r="C374" s="262"/>
      <c r="D374" s="252" t="s">
        <v>177</v>
      </c>
      <c r="E374" s="263" t="s">
        <v>1</v>
      </c>
      <c r="F374" s="264" t="s">
        <v>367</v>
      </c>
      <c r="G374" s="262"/>
      <c r="H374" s="265">
        <v>6</v>
      </c>
      <c r="I374" s="266"/>
      <c r="J374" s="262"/>
      <c r="K374" s="262"/>
      <c r="L374" s="267"/>
      <c r="M374" s="268"/>
      <c r="N374" s="269"/>
      <c r="O374" s="269"/>
      <c r="P374" s="269"/>
      <c r="Q374" s="269"/>
      <c r="R374" s="269"/>
      <c r="S374" s="269"/>
      <c r="T374" s="270"/>
      <c r="AT374" s="271" t="s">
        <v>177</v>
      </c>
      <c r="AU374" s="271" t="s">
        <v>83</v>
      </c>
      <c r="AV374" s="13" t="s">
        <v>83</v>
      </c>
      <c r="AW374" s="13" t="s">
        <v>31</v>
      </c>
      <c r="AX374" s="13" t="s">
        <v>74</v>
      </c>
      <c r="AY374" s="271" t="s">
        <v>168</v>
      </c>
    </row>
    <row r="375" s="13" customFormat="1">
      <c r="B375" s="261"/>
      <c r="C375" s="262"/>
      <c r="D375" s="252" t="s">
        <v>177</v>
      </c>
      <c r="E375" s="263" t="s">
        <v>1</v>
      </c>
      <c r="F375" s="264" t="s">
        <v>368</v>
      </c>
      <c r="G375" s="262"/>
      <c r="H375" s="265">
        <v>50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AT375" s="271" t="s">
        <v>177</v>
      </c>
      <c r="AU375" s="271" t="s">
        <v>83</v>
      </c>
      <c r="AV375" s="13" t="s">
        <v>83</v>
      </c>
      <c r="AW375" s="13" t="s">
        <v>31</v>
      </c>
      <c r="AX375" s="13" t="s">
        <v>74</v>
      </c>
      <c r="AY375" s="271" t="s">
        <v>168</v>
      </c>
    </row>
    <row r="376" s="13" customFormat="1">
      <c r="B376" s="261"/>
      <c r="C376" s="262"/>
      <c r="D376" s="252" t="s">
        <v>177</v>
      </c>
      <c r="E376" s="263" t="s">
        <v>1</v>
      </c>
      <c r="F376" s="264" t="s">
        <v>373</v>
      </c>
      <c r="G376" s="262"/>
      <c r="H376" s="265">
        <v>2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AT376" s="271" t="s">
        <v>177</v>
      </c>
      <c r="AU376" s="271" t="s">
        <v>83</v>
      </c>
      <c r="AV376" s="13" t="s">
        <v>83</v>
      </c>
      <c r="AW376" s="13" t="s">
        <v>31</v>
      </c>
      <c r="AX376" s="13" t="s">
        <v>74</v>
      </c>
      <c r="AY376" s="271" t="s">
        <v>168</v>
      </c>
    </row>
    <row r="377" s="14" customFormat="1">
      <c r="B377" s="272"/>
      <c r="C377" s="273"/>
      <c r="D377" s="252" t="s">
        <v>177</v>
      </c>
      <c r="E377" s="274" t="s">
        <v>1</v>
      </c>
      <c r="F377" s="275" t="s">
        <v>186</v>
      </c>
      <c r="G377" s="273"/>
      <c r="H377" s="276">
        <v>58</v>
      </c>
      <c r="I377" s="277"/>
      <c r="J377" s="273"/>
      <c r="K377" s="273"/>
      <c r="L377" s="278"/>
      <c r="M377" s="279"/>
      <c r="N377" s="280"/>
      <c r="O377" s="280"/>
      <c r="P377" s="280"/>
      <c r="Q377" s="280"/>
      <c r="R377" s="280"/>
      <c r="S377" s="280"/>
      <c r="T377" s="281"/>
      <c r="AT377" s="282" t="s">
        <v>177</v>
      </c>
      <c r="AU377" s="282" t="s">
        <v>83</v>
      </c>
      <c r="AV377" s="14" t="s">
        <v>175</v>
      </c>
      <c r="AW377" s="14" t="s">
        <v>31</v>
      </c>
      <c r="AX377" s="14" t="s">
        <v>81</v>
      </c>
      <c r="AY377" s="282" t="s">
        <v>168</v>
      </c>
    </row>
    <row r="378" s="1" customFormat="1" ht="16.5" customHeight="1">
      <c r="B378" s="38"/>
      <c r="C378" s="237" t="s">
        <v>456</v>
      </c>
      <c r="D378" s="237" t="s">
        <v>170</v>
      </c>
      <c r="E378" s="238" t="s">
        <v>457</v>
      </c>
      <c r="F378" s="239" t="s">
        <v>458</v>
      </c>
      <c r="G378" s="240" t="s">
        <v>173</v>
      </c>
      <c r="H378" s="241">
        <v>8.2210000000000001</v>
      </c>
      <c r="I378" s="242"/>
      <c r="J378" s="243">
        <f>ROUND(I378*H378,2)</f>
        <v>0</v>
      </c>
      <c r="K378" s="239" t="s">
        <v>174</v>
      </c>
      <c r="L378" s="43"/>
      <c r="M378" s="244" t="s">
        <v>1</v>
      </c>
      <c r="N378" s="245" t="s">
        <v>39</v>
      </c>
      <c r="O378" s="86"/>
      <c r="P378" s="246">
        <f>O378*H378</f>
        <v>0</v>
      </c>
      <c r="Q378" s="246">
        <v>2.4533999999999998</v>
      </c>
      <c r="R378" s="246">
        <f>Q378*H378</f>
        <v>20.169401399999998</v>
      </c>
      <c r="S378" s="246">
        <v>0</v>
      </c>
      <c r="T378" s="247">
        <f>S378*H378</f>
        <v>0</v>
      </c>
      <c r="AR378" s="248" t="s">
        <v>175</v>
      </c>
      <c r="AT378" s="248" t="s">
        <v>170</v>
      </c>
      <c r="AU378" s="248" t="s">
        <v>83</v>
      </c>
      <c r="AY378" s="17" t="s">
        <v>168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7" t="s">
        <v>81</v>
      </c>
      <c r="BK378" s="249">
        <f>ROUND(I378*H378,2)</f>
        <v>0</v>
      </c>
      <c r="BL378" s="17" t="s">
        <v>175</v>
      </c>
      <c r="BM378" s="248" t="s">
        <v>459</v>
      </c>
    </row>
    <row r="379" s="12" customFormat="1">
      <c r="B379" s="250"/>
      <c r="C379" s="251"/>
      <c r="D379" s="252" t="s">
        <v>177</v>
      </c>
      <c r="E379" s="253" t="s">
        <v>1</v>
      </c>
      <c r="F379" s="254" t="s">
        <v>268</v>
      </c>
      <c r="G379" s="251"/>
      <c r="H379" s="253" t="s">
        <v>1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AT379" s="260" t="s">
        <v>177</v>
      </c>
      <c r="AU379" s="260" t="s">
        <v>83</v>
      </c>
      <c r="AV379" s="12" t="s">
        <v>81</v>
      </c>
      <c r="AW379" s="12" t="s">
        <v>31</v>
      </c>
      <c r="AX379" s="12" t="s">
        <v>74</v>
      </c>
      <c r="AY379" s="260" t="s">
        <v>168</v>
      </c>
    </row>
    <row r="380" s="13" customFormat="1">
      <c r="B380" s="261"/>
      <c r="C380" s="262"/>
      <c r="D380" s="252" t="s">
        <v>177</v>
      </c>
      <c r="E380" s="263" t="s">
        <v>1</v>
      </c>
      <c r="F380" s="264" t="s">
        <v>460</v>
      </c>
      <c r="G380" s="262"/>
      <c r="H380" s="265">
        <v>3.8450000000000002</v>
      </c>
      <c r="I380" s="266"/>
      <c r="J380" s="262"/>
      <c r="K380" s="262"/>
      <c r="L380" s="267"/>
      <c r="M380" s="268"/>
      <c r="N380" s="269"/>
      <c r="O380" s="269"/>
      <c r="P380" s="269"/>
      <c r="Q380" s="269"/>
      <c r="R380" s="269"/>
      <c r="S380" s="269"/>
      <c r="T380" s="270"/>
      <c r="AT380" s="271" t="s">
        <v>177</v>
      </c>
      <c r="AU380" s="271" t="s">
        <v>83</v>
      </c>
      <c r="AV380" s="13" t="s">
        <v>83</v>
      </c>
      <c r="AW380" s="13" t="s">
        <v>31</v>
      </c>
      <c r="AX380" s="13" t="s">
        <v>74</v>
      </c>
      <c r="AY380" s="271" t="s">
        <v>168</v>
      </c>
    </row>
    <row r="381" s="13" customFormat="1">
      <c r="B381" s="261"/>
      <c r="C381" s="262"/>
      <c r="D381" s="252" t="s">
        <v>177</v>
      </c>
      <c r="E381" s="263" t="s">
        <v>1</v>
      </c>
      <c r="F381" s="264" t="s">
        <v>461</v>
      </c>
      <c r="G381" s="262"/>
      <c r="H381" s="265">
        <v>3.8290000000000002</v>
      </c>
      <c r="I381" s="266"/>
      <c r="J381" s="262"/>
      <c r="K381" s="262"/>
      <c r="L381" s="267"/>
      <c r="M381" s="268"/>
      <c r="N381" s="269"/>
      <c r="O381" s="269"/>
      <c r="P381" s="269"/>
      <c r="Q381" s="269"/>
      <c r="R381" s="269"/>
      <c r="S381" s="269"/>
      <c r="T381" s="270"/>
      <c r="AT381" s="271" t="s">
        <v>177</v>
      </c>
      <c r="AU381" s="271" t="s">
        <v>83</v>
      </c>
      <c r="AV381" s="13" t="s">
        <v>83</v>
      </c>
      <c r="AW381" s="13" t="s">
        <v>31</v>
      </c>
      <c r="AX381" s="13" t="s">
        <v>74</v>
      </c>
      <c r="AY381" s="271" t="s">
        <v>168</v>
      </c>
    </row>
    <row r="382" s="12" customFormat="1">
      <c r="B382" s="250"/>
      <c r="C382" s="251"/>
      <c r="D382" s="252" t="s">
        <v>177</v>
      </c>
      <c r="E382" s="253" t="s">
        <v>1</v>
      </c>
      <c r="F382" s="254" t="s">
        <v>279</v>
      </c>
      <c r="G382" s="251"/>
      <c r="H382" s="253" t="s">
        <v>1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AT382" s="260" t="s">
        <v>177</v>
      </c>
      <c r="AU382" s="260" t="s">
        <v>83</v>
      </c>
      <c r="AV382" s="12" t="s">
        <v>81</v>
      </c>
      <c r="AW382" s="12" t="s">
        <v>31</v>
      </c>
      <c r="AX382" s="12" t="s">
        <v>74</v>
      </c>
      <c r="AY382" s="260" t="s">
        <v>168</v>
      </c>
    </row>
    <row r="383" s="12" customFormat="1">
      <c r="B383" s="250"/>
      <c r="C383" s="251"/>
      <c r="D383" s="252" t="s">
        <v>177</v>
      </c>
      <c r="E383" s="253" t="s">
        <v>1</v>
      </c>
      <c r="F383" s="254" t="s">
        <v>279</v>
      </c>
      <c r="G383" s="251"/>
      <c r="H383" s="253" t="s">
        <v>1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AT383" s="260" t="s">
        <v>177</v>
      </c>
      <c r="AU383" s="260" t="s">
        <v>83</v>
      </c>
      <c r="AV383" s="12" t="s">
        <v>81</v>
      </c>
      <c r="AW383" s="12" t="s">
        <v>31</v>
      </c>
      <c r="AX383" s="12" t="s">
        <v>74</v>
      </c>
      <c r="AY383" s="260" t="s">
        <v>168</v>
      </c>
    </row>
    <row r="384" s="13" customFormat="1">
      <c r="B384" s="261"/>
      <c r="C384" s="262"/>
      <c r="D384" s="252" t="s">
        <v>177</v>
      </c>
      <c r="E384" s="263" t="s">
        <v>1</v>
      </c>
      <c r="F384" s="264" t="s">
        <v>462</v>
      </c>
      <c r="G384" s="262"/>
      <c r="H384" s="265">
        <v>0.34799999999999998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AT384" s="271" t="s">
        <v>177</v>
      </c>
      <c r="AU384" s="271" t="s">
        <v>83</v>
      </c>
      <c r="AV384" s="13" t="s">
        <v>83</v>
      </c>
      <c r="AW384" s="13" t="s">
        <v>31</v>
      </c>
      <c r="AX384" s="13" t="s">
        <v>74</v>
      </c>
      <c r="AY384" s="271" t="s">
        <v>168</v>
      </c>
    </row>
    <row r="385" s="13" customFormat="1">
      <c r="B385" s="261"/>
      <c r="C385" s="262"/>
      <c r="D385" s="252" t="s">
        <v>177</v>
      </c>
      <c r="E385" s="263" t="s">
        <v>1</v>
      </c>
      <c r="F385" s="264" t="s">
        <v>463</v>
      </c>
      <c r="G385" s="262"/>
      <c r="H385" s="265">
        <v>0.19900000000000001</v>
      </c>
      <c r="I385" s="266"/>
      <c r="J385" s="262"/>
      <c r="K385" s="262"/>
      <c r="L385" s="267"/>
      <c r="M385" s="268"/>
      <c r="N385" s="269"/>
      <c r="O385" s="269"/>
      <c r="P385" s="269"/>
      <c r="Q385" s="269"/>
      <c r="R385" s="269"/>
      <c r="S385" s="269"/>
      <c r="T385" s="270"/>
      <c r="AT385" s="271" t="s">
        <v>177</v>
      </c>
      <c r="AU385" s="271" t="s">
        <v>83</v>
      </c>
      <c r="AV385" s="13" t="s">
        <v>83</v>
      </c>
      <c r="AW385" s="13" t="s">
        <v>31</v>
      </c>
      <c r="AX385" s="13" t="s">
        <v>74</v>
      </c>
      <c r="AY385" s="271" t="s">
        <v>168</v>
      </c>
    </row>
    <row r="386" s="14" customFormat="1">
      <c r="B386" s="272"/>
      <c r="C386" s="273"/>
      <c r="D386" s="252" t="s">
        <v>177</v>
      </c>
      <c r="E386" s="274" t="s">
        <v>1</v>
      </c>
      <c r="F386" s="275" t="s">
        <v>186</v>
      </c>
      <c r="G386" s="273"/>
      <c r="H386" s="276">
        <v>8.2210000000000001</v>
      </c>
      <c r="I386" s="277"/>
      <c r="J386" s="273"/>
      <c r="K386" s="273"/>
      <c r="L386" s="278"/>
      <c r="M386" s="279"/>
      <c r="N386" s="280"/>
      <c r="O386" s="280"/>
      <c r="P386" s="280"/>
      <c r="Q386" s="280"/>
      <c r="R386" s="280"/>
      <c r="S386" s="280"/>
      <c r="T386" s="281"/>
      <c r="AT386" s="282" t="s">
        <v>177</v>
      </c>
      <c r="AU386" s="282" t="s">
        <v>83</v>
      </c>
      <c r="AV386" s="14" t="s">
        <v>175</v>
      </c>
      <c r="AW386" s="14" t="s">
        <v>31</v>
      </c>
      <c r="AX386" s="14" t="s">
        <v>81</v>
      </c>
      <c r="AY386" s="282" t="s">
        <v>168</v>
      </c>
    </row>
    <row r="387" s="1" customFormat="1" ht="16.5" customHeight="1">
      <c r="B387" s="38"/>
      <c r="C387" s="237" t="s">
        <v>464</v>
      </c>
      <c r="D387" s="237" t="s">
        <v>170</v>
      </c>
      <c r="E387" s="238" t="s">
        <v>465</v>
      </c>
      <c r="F387" s="239" t="s">
        <v>466</v>
      </c>
      <c r="G387" s="240" t="s">
        <v>226</v>
      </c>
      <c r="H387" s="241">
        <v>38.576000000000001</v>
      </c>
      <c r="I387" s="242"/>
      <c r="J387" s="243">
        <f>ROUND(I387*H387,2)</f>
        <v>0</v>
      </c>
      <c r="K387" s="239" t="s">
        <v>174</v>
      </c>
      <c r="L387" s="43"/>
      <c r="M387" s="244" t="s">
        <v>1</v>
      </c>
      <c r="N387" s="245" t="s">
        <v>39</v>
      </c>
      <c r="O387" s="86"/>
      <c r="P387" s="246">
        <f>O387*H387</f>
        <v>0</v>
      </c>
      <c r="Q387" s="246">
        <v>0.0051900000000000002</v>
      </c>
      <c r="R387" s="246">
        <f>Q387*H387</f>
        <v>0.20020944000000002</v>
      </c>
      <c r="S387" s="246">
        <v>0</v>
      </c>
      <c r="T387" s="247">
        <f>S387*H387</f>
        <v>0</v>
      </c>
      <c r="AR387" s="248" t="s">
        <v>175</v>
      </c>
      <c r="AT387" s="248" t="s">
        <v>170</v>
      </c>
      <c r="AU387" s="248" t="s">
        <v>83</v>
      </c>
      <c r="AY387" s="17" t="s">
        <v>168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7" t="s">
        <v>81</v>
      </c>
      <c r="BK387" s="249">
        <f>ROUND(I387*H387,2)</f>
        <v>0</v>
      </c>
      <c r="BL387" s="17" t="s">
        <v>175</v>
      </c>
      <c r="BM387" s="248" t="s">
        <v>467</v>
      </c>
    </row>
    <row r="388" s="12" customFormat="1">
      <c r="B388" s="250"/>
      <c r="C388" s="251"/>
      <c r="D388" s="252" t="s">
        <v>177</v>
      </c>
      <c r="E388" s="253" t="s">
        <v>1</v>
      </c>
      <c r="F388" s="254" t="s">
        <v>268</v>
      </c>
      <c r="G388" s="251"/>
      <c r="H388" s="253" t="s">
        <v>1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AT388" s="260" t="s">
        <v>177</v>
      </c>
      <c r="AU388" s="260" t="s">
        <v>83</v>
      </c>
      <c r="AV388" s="12" t="s">
        <v>81</v>
      </c>
      <c r="AW388" s="12" t="s">
        <v>31</v>
      </c>
      <c r="AX388" s="12" t="s">
        <v>74</v>
      </c>
      <c r="AY388" s="260" t="s">
        <v>168</v>
      </c>
    </row>
    <row r="389" s="13" customFormat="1">
      <c r="B389" s="261"/>
      <c r="C389" s="262"/>
      <c r="D389" s="252" t="s">
        <v>177</v>
      </c>
      <c r="E389" s="263" t="s">
        <v>1</v>
      </c>
      <c r="F389" s="264" t="s">
        <v>468</v>
      </c>
      <c r="G389" s="262"/>
      <c r="H389" s="265">
        <v>17.088000000000001</v>
      </c>
      <c r="I389" s="266"/>
      <c r="J389" s="262"/>
      <c r="K389" s="262"/>
      <c r="L389" s="267"/>
      <c r="M389" s="268"/>
      <c r="N389" s="269"/>
      <c r="O389" s="269"/>
      <c r="P389" s="269"/>
      <c r="Q389" s="269"/>
      <c r="R389" s="269"/>
      <c r="S389" s="269"/>
      <c r="T389" s="270"/>
      <c r="AT389" s="271" t="s">
        <v>177</v>
      </c>
      <c r="AU389" s="271" t="s">
        <v>83</v>
      </c>
      <c r="AV389" s="13" t="s">
        <v>83</v>
      </c>
      <c r="AW389" s="13" t="s">
        <v>31</v>
      </c>
      <c r="AX389" s="13" t="s">
        <v>74</v>
      </c>
      <c r="AY389" s="271" t="s">
        <v>168</v>
      </c>
    </row>
    <row r="390" s="13" customFormat="1">
      <c r="B390" s="261"/>
      <c r="C390" s="262"/>
      <c r="D390" s="252" t="s">
        <v>177</v>
      </c>
      <c r="E390" s="263" t="s">
        <v>1</v>
      </c>
      <c r="F390" s="264" t="s">
        <v>469</v>
      </c>
      <c r="G390" s="262"/>
      <c r="H390" s="265">
        <v>17.015999999999998</v>
      </c>
      <c r="I390" s="266"/>
      <c r="J390" s="262"/>
      <c r="K390" s="262"/>
      <c r="L390" s="267"/>
      <c r="M390" s="268"/>
      <c r="N390" s="269"/>
      <c r="O390" s="269"/>
      <c r="P390" s="269"/>
      <c r="Q390" s="269"/>
      <c r="R390" s="269"/>
      <c r="S390" s="269"/>
      <c r="T390" s="270"/>
      <c r="AT390" s="271" t="s">
        <v>177</v>
      </c>
      <c r="AU390" s="271" t="s">
        <v>83</v>
      </c>
      <c r="AV390" s="13" t="s">
        <v>83</v>
      </c>
      <c r="AW390" s="13" t="s">
        <v>31</v>
      </c>
      <c r="AX390" s="13" t="s">
        <v>74</v>
      </c>
      <c r="AY390" s="271" t="s">
        <v>168</v>
      </c>
    </row>
    <row r="391" s="12" customFormat="1">
      <c r="B391" s="250"/>
      <c r="C391" s="251"/>
      <c r="D391" s="252" t="s">
        <v>177</v>
      </c>
      <c r="E391" s="253" t="s">
        <v>1</v>
      </c>
      <c r="F391" s="254" t="s">
        <v>279</v>
      </c>
      <c r="G391" s="251"/>
      <c r="H391" s="253" t="s">
        <v>1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AT391" s="260" t="s">
        <v>177</v>
      </c>
      <c r="AU391" s="260" t="s">
        <v>83</v>
      </c>
      <c r="AV391" s="12" t="s">
        <v>81</v>
      </c>
      <c r="AW391" s="12" t="s">
        <v>31</v>
      </c>
      <c r="AX391" s="12" t="s">
        <v>74</v>
      </c>
      <c r="AY391" s="260" t="s">
        <v>168</v>
      </c>
    </row>
    <row r="392" s="13" customFormat="1">
      <c r="B392" s="261"/>
      <c r="C392" s="262"/>
      <c r="D392" s="252" t="s">
        <v>177</v>
      </c>
      <c r="E392" s="263" t="s">
        <v>1</v>
      </c>
      <c r="F392" s="264" t="s">
        <v>470</v>
      </c>
      <c r="G392" s="262"/>
      <c r="H392" s="265">
        <v>2.8300000000000001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AT392" s="271" t="s">
        <v>177</v>
      </c>
      <c r="AU392" s="271" t="s">
        <v>83</v>
      </c>
      <c r="AV392" s="13" t="s">
        <v>83</v>
      </c>
      <c r="AW392" s="13" t="s">
        <v>31</v>
      </c>
      <c r="AX392" s="13" t="s">
        <v>74</v>
      </c>
      <c r="AY392" s="271" t="s">
        <v>168</v>
      </c>
    </row>
    <row r="393" s="13" customFormat="1">
      <c r="B393" s="261"/>
      <c r="C393" s="262"/>
      <c r="D393" s="252" t="s">
        <v>177</v>
      </c>
      <c r="E393" s="263" t="s">
        <v>1</v>
      </c>
      <c r="F393" s="264" t="s">
        <v>471</v>
      </c>
      <c r="G393" s="262"/>
      <c r="H393" s="265">
        <v>1.6419999999999999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AT393" s="271" t="s">
        <v>177</v>
      </c>
      <c r="AU393" s="271" t="s">
        <v>83</v>
      </c>
      <c r="AV393" s="13" t="s">
        <v>83</v>
      </c>
      <c r="AW393" s="13" t="s">
        <v>31</v>
      </c>
      <c r="AX393" s="13" t="s">
        <v>74</v>
      </c>
      <c r="AY393" s="271" t="s">
        <v>168</v>
      </c>
    </row>
    <row r="394" s="14" customFormat="1">
      <c r="B394" s="272"/>
      <c r="C394" s="273"/>
      <c r="D394" s="252" t="s">
        <v>177</v>
      </c>
      <c r="E394" s="274" t="s">
        <v>1</v>
      </c>
      <c r="F394" s="275" t="s">
        <v>186</v>
      </c>
      <c r="G394" s="273"/>
      <c r="H394" s="276">
        <v>38.576000000000001</v>
      </c>
      <c r="I394" s="277"/>
      <c r="J394" s="273"/>
      <c r="K394" s="273"/>
      <c r="L394" s="278"/>
      <c r="M394" s="279"/>
      <c r="N394" s="280"/>
      <c r="O394" s="280"/>
      <c r="P394" s="280"/>
      <c r="Q394" s="280"/>
      <c r="R394" s="280"/>
      <c r="S394" s="280"/>
      <c r="T394" s="281"/>
      <c r="AT394" s="282" t="s">
        <v>177</v>
      </c>
      <c r="AU394" s="282" t="s">
        <v>83</v>
      </c>
      <c r="AV394" s="14" t="s">
        <v>175</v>
      </c>
      <c r="AW394" s="14" t="s">
        <v>31</v>
      </c>
      <c r="AX394" s="14" t="s">
        <v>81</v>
      </c>
      <c r="AY394" s="282" t="s">
        <v>168</v>
      </c>
    </row>
    <row r="395" s="1" customFormat="1" ht="16.5" customHeight="1">
      <c r="B395" s="38"/>
      <c r="C395" s="237" t="s">
        <v>472</v>
      </c>
      <c r="D395" s="237" t="s">
        <v>170</v>
      </c>
      <c r="E395" s="238" t="s">
        <v>473</v>
      </c>
      <c r="F395" s="239" t="s">
        <v>474</v>
      </c>
      <c r="G395" s="240" t="s">
        <v>226</v>
      </c>
      <c r="H395" s="241">
        <v>38.576000000000001</v>
      </c>
      <c r="I395" s="242"/>
      <c r="J395" s="243">
        <f>ROUND(I395*H395,2)</f>
        <v>0</v>
      </c>
      <c r="K395" s="239" t="s">
        <v>174</v>
      </c>
      <c r="L395" s="43"/>
      <c r="M395" s="244" t="s">
        <v>1</v>
      </c>
      <c r="N395" s="245" t="s">
        <v>39</v>
      </c>
      <c r="O395" s="86"/>
      <c r="P395" s="246">
        <f>O395*H395</f>
        <v>0</v>
      </c>
      <c r="Q395" s="246">
        <v>0</v>
      </c>
      <c r="R395" s="246">
        <f>Q395*H395</f>
        <v>0</v>
      </c>
      <c r="S395" s="246">
        <v>0</v>
      </c>
      <c r="T395" s="247">
        <f>S395*H395</f>
        <v>0</v>
      </c>
      <c r="AR395" s="248" t="s">
        <v>175</v>
      </c>
      <c r="AT395" s="248" t="s">
        <v>170</v>
      </c>
      <c r="AU395" s="248" t="s">
        <v>83</v>
      </c>
      <c r="AY395" s="17" t="s">
        <v>168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7" t="s">
        <v>81</v>
      </c>
      <c r="BK395" s="249">
        <f>ROUND(I395*H395,2)</f>
        <v>0</v>
      </c>
      <c r="BL395" s="17" t="s">
        <v>175</v>
      </c>
      <c r="BM395" s="248" t="s">
        <v>475</v>
      </c>
    </row>
    <row r="396" s="1" customFormat="1" ht="24" customHeight="1">
      <c r="B396" s="38"/>
      <c r="C396" s="237" t="s">
        <v>476</v>
      </c>
      <c r="D396" s="237" t="s">
        <v>170</v>
      </c>
      <c r="E396" s="238" t="s">
        <v>477</v>
      </c>
      <c r="F396" s="239" t="s">
        <v>478</v>
      </c>
      <c r="G396" s="240" t="s">
        <v>220</v>
      </c>
      <c r="H396" s="241">
        <v>0.95099999999999996</v>
      </c>
      <c r="I396" s="242"/>
      <c r="J396" s="243">
        <f>ROUND(I396*H396,2)</f>
        <v>0</v>
      </c>
      <c r="K396" s="239" t="s">
        <v>174</v>
      </c>
      <c r="L396" s="43"/>
      <c r="M396" s="244" t="s">
        <v>1</v>
      </c>
      <c r="N396" s="245" t="s">
        <v>39</v>
      </c>
      <c r="O396" s="86"/>
      <c r="P396" s="246">
        <f>O396*H396</f>
        <v>0</v>
      </c>
      <c r="Q396" s="246">
        <v>1.0525599999999999</v>
      </c>
      <c r="R396" s="246">
        <f>Q396*H396</f>
        <v>1.0009845599999998</v>
      </c>
      <c r="S396" s="246">
        <v>0</v>
      </c>
      <c r="T396" s="247">
        <f>S396*H396</f>
        <v>0</v>
      </c>
      <c r="AR396" s="248" t="s">
        <v>175</v>
      </c>
      <c r="AT396" s="248" t="s">
        <v>170</v>
      </c>
      <c r="AU396" s="248" t="s">
        <v>83</v>
      </c>
      <c r="AY396" s="17" t="s">
        <v>168</v>
      </c>
      <c r="BE396" s="249">
        <f>IF(N396="základní",J396,0)</f>
        <v>0</v>
      </c>
      <c r="BF396" s="249">
        <f>IF(N396="snížená",J396,0)</f>
        <v>0</v>
      </c>
      <c r="BG396" s="249">
        <f>IF(N396="zákl. přenesená",J396,0)</f>
        <v>0</v>
      </c>
      <c r="BH396" s="249">
        <f>IF(N396="sníž. přenesená",J396,0)</f>
        <v>0</v>
      </c>
      <c r="BI396" s="249">
        <f>IF(N396="nulová",J396,0)</f>
        <v>0</v>
      </c>
      <c r="BJ396" s="17" t="s">
        <v>81</v>
      </c>
      <c r="BK396" s="249">
        <f>ROUND(I396*H396,2)</f>
        <v>0</v>
      </c>
      <c r="BL396" s="17" t="s">
        <v>175</v>
      </c>
      <c r="BM396" s="248" t="s">
        <v>479</v>
      </c>
    </row>
    <row r="397" s="12" customFormat="1">
      <c r="B397" s="250"/>
      <c r="C397" s="251"/>
      <c r="D397" s="252" t="s">
        <v>177</v>
      </c>
      <c r="E397" s="253" t="s">
        <v>1</v>
      </c>
      <c r="F397" s="254" t="s">
        <v>480</v>
      </c>
      <c r="G397" s="251"/>
      <c r="H397" s="253" t="s">
        <v>1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AT397" s="260" t="s">
        <v>177</v>
      </c>
      <c r="AU397" s="260" t="s">
        <v>83</v>
      </c>
      <c r="AV397" s="12" t="s">
        <v>81</v>
      </c>
      <c r="AW397" s="12" t="s">
        <v>31</v>
      </c>
      <c r="AX397" s="12" t="s">
        <v>74</v>
      </c>
      <c r="AY397" s="260" t="s">
        <v>168</v>
      </c>
    </row>
    <row r="398" s="13" customFormat="1">
      <c r="B398" s="261"/>
      <c r="C398" s="262"/>
      <c r="D398" s="252" t="s">
        <v>177</v>
      </c>
      <c r="E398" s="263" t="s">
        <v>1</v>
      </c>
      <c r="F398" s="264" t="s">
        <v>481</v>
      </c>
      <c r="G398" s="262"/>
      <c r="H398" s="265">
        <v>0.41199999999999998</v>
      </c>
      <c r="I398" s="266"/>
      <c r="J398" s="262"/>
      <c r="K398" s="262"/>
      <c r="L398" s="267"/>
      <c r="M398" s="268"/>
      <c r="N398" s="269"/>
      <c r="O398" s="269"/>
      <c r="P398" s="269"/>
      <c r="Q398" s="269"/>
      <c r="R398" s="269"/>
      <c r="S398" s="269"/>
      <c r="T398" s="270"/>
      <c r="AT398" s="271" t="s">
        <v>177</v>
      </c>
      <c r="AU398" s="271" t="s">
        <v>83</v>
      </c>
      <c r="AV398" s="13" t="s">
        <v>83</v>
      </c>
      <c r="AW398" s="13" t="s">
        <v>31</v>
      </c>
      <c r="AX398" s="13" t="s">
        <v>74</v>
      </c>
      <c r="AY398" s="271" t="s">
        <v>168</v>
      </c>
    </row>
    <row r="399" s="13" customFormat="1">
      <c r="B399" s="261"/>
      <c r="C399" s="262"/>
      <c r="D399" s="252" t="s">
        <v>177</v>
      </c>
      <c r="E399" s="263" t="s">
        <v>1</v>
      </c>
      <c r="F399" s="264" t="s">
        <v>482</v>
      </c>
      <c r="G399" s="262"/>
      <c r="H399" s="265">
        <v>0.41199999999999998</v>
      </c>
      <c r="I399" s="266"/>
      <c r="J399" s="262"/>
      <c r="K399" s="262"/>
      <c r="L399" s="267"/>
      <c r="M399" s="268"/>
      <c r="N399" s="269"/>
      <c r="O399" s="269"/>
      <c r="P399" s="269"/>
      <c r="Q399" s="269"/>
      <c r="R399" s="269"/>
      <c r="S399" s="269"/>
      <c r="T399" s="270"/>
      <c r="AT399" s="271" t="s">
        <v>177</v>
      </c>
      <c r="AU399" s="271" t="s">
        <v>83</v>
      </c>
      <c r="AV399" s="13" t="s">
        <v>83</v>
      </c>
      <c r="AW399" s="13" t="s">
        <v>31</v>
      </c>
      <c r="AX399" s="13" t="s">
        <v>74</v>
      </c>
      <c r="AY399" s="271" t="s">
        <v>168</v>
      </c>
    </row>
    <row r="400" s="12" customFormat="1">
      <c r="B400" s="250"/>
      <c r="C400" s="251"/>
      <c r="D400" s="252" t="s">
        <v>177</v>
      </c>
      <c r="E400" s="253" t="s">
        <v>1</v>
      </c>
      <c r="F400" s="254" t="s">
        <v>483</v>
      </c>
      <c r="G400" s="251"/>
      <c r="H400" s="253" t="s">
        <v>1</v>
      </c>
      <c r="I400" s="255"/>
      <c r="J400" s="251"/>
      <c r="K400" s="251"/>
      <c r="L400" s="256"/>
      <c r="M400" s="257"/>
      <c r="N400" s="258"/>
      <c r="O400" s="258"/>
      <c r="P400" s="258"/>
      <c r="Q400" s="258"/>
      <c r="R400" s="258"/>
      <c r="S400" s="258"/>
      <c r="T400" s="259"/>
      <c r="AT400" s="260" t="s">
        <v>177</v>
      </c>
      <c r="AU400" s="260" t="s">
        <v>83</v>
      </c>
      <c r="AV400" s="12" t="s">
        <v>81</v>
      </c>
      <c r="AW400" s="12" t="s">
        <v>31</v>
      </c>
      <c r="AX400" s="12" t="s">
        <v>74</v>
      </c>
      <c r="AY400" s="260" t="s">
        <v>168</v>
      </c>
    </row>
    <row r="401" s="13" customFormat="1">
      <c r="B401" s="261"/>
      <c r="C401" s="262"/>
      <c r="D401" s="252" t="s">
        <v>177</v>
      </c>
      <c r="E401" s="263" t="s">
        <v>1</v>
      </c>
      <c r="F401" s="264" t="s">
        <v>484</v>
      </c>
      <c r="G401" s="262"/>
      <c r="H401" s="265">
        <v>0.031</v>
      </c>
      <c r="I401" s="266"/>
      <c r="J401" s="262"/>
      <c r="K401" s="262"/>
      <c r="L401" s="267"/>
      <c r="M401" s="268"/>
      <c r="N401" s="269"/>
      <c r="O401" s="269"/>
      <c r="P401" s="269"/>
      <c r="Q401" s="269"/>
      <c r="R401" s="269"/>
      <c r="S401" s="269"/>
      <c r="T401" s="270"/>
      <c r="AT401" s="271" t="s">
        <v>177</v>
      </c>
      <c r="AU401" s="271" t="s">
        <v>83</v>
      </c>
      <c r="AV401" s="13" t="s">
        <v>83</v>
      </c>
      <c r="AW401" s="13" t="s">
        <v>31</v>
      </c>
      <c r="AX401" s="13" t="s">
        <v>74</v>
      </c>
      <c r="AY401" s="271" t="s">
        <v>168</v>
      </c>
    </row>
    <row r="402" s="13" customFormat="1">
      <c r="B402" s="261"/>
      <c r="C402" s="262"/>
      <c r="D402" s="252" t="s">
        <v>177</v>
      </c>
      <c r="E402" s="263" t="s">
        <v>1</v>
      </c>
      <c r="F402" s="264" t="s">
        <v>485</v>
      </c>
      <c r="G402" s="262"/>
      <c r="H402" s="265">
        <v>0.031</v>
      </c>
      <c r="I402" s="266"/>
      <c r="J402" s="262"/>
      <c r="K402" s="262"/>
      <c r="L402" s="267"/>
      <c r="M402" s="268"/>
      <c r="N402" s="269"/>
      <c r="O402" s="269"/>
      <c r="P402" s="269"/>
      <c r="Q402" s="269"/>
      <c r="R402" s="269"/>
      <c r="S402" s="269"/>
      <c r="T402" s="270"/>
      <c r="AT402" s="271" t="s">
        <v>177</v>
      </c>
      <c r="AU402" s="271" t="s">
        <v>83</v>
      </c>
      <c r="AV402" s="13" t="s">
        <v>83</v>
      </c>
      <c r="AW402" s="13" t="s">
        <v>31</v>
      </c>
      <c r="AX402" s="13" t="s">
        <v>74</v>
      </c>
      <c r="AY402" s="271" t="s">
        <v>168</v>
      </c>
    </row>
    <row r="403" s="12" customFormat="1">
      <c r="B403" s="250"/>
      <c r="C403" s="251"/>
      <c r="D403" s="252" t="s">
        <v>177</v>
      </c>
      <c r="E403" s="253" t="s">
        <v>1</v>
      </c>
      <c r="F403" s="254" t="s">
        <v>279</v>
      </c>
      <c r="G403" s="251"/>
      <c r="H403" s="253" t="s">
        <v>1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AT403" s="260" t="s">
        <v>177</v>
      </c>
      <c r="AU403" s="260" t="s">
        <v>83</v>
      </c>
      <c r="AV403" s="12" t="s">
        <v>81</v>
      </c>
      <c r="AW403" s="12" t="s">
        <v>31</v>
      </c>
      <c r="AX403" s="12" t="s">
        <v>74</v>
      </c>
      <c r="AY403" s="260" t="s">
        <v>168</v>
      </c>
    </row>
    <row r="404" s="12" customFormat="1">
      <c r="B404" s="250"/>
      <c r="C404" s="251"/>
      <c r="D404" s="252" t="s">
        <v>177</v>
      </c>
      <c r="E404" s="253" t="s">
        <v>1</v>
      </c>
      <c r="F404" s="254" t="s">
        <v>480</v>
      </c>
      <c r="G404" s="251"/>
      <c r="H404" s="253" t="s">
        <v>1</v>
      </c>
      <c r="I404" s="255"/>
      <c r="J404" s="251"/>
      <c r="K404" s="251"/>
      <c r="L404" s="256"/>
      <c r="M404" s="257"/>
      <c r="N404" s="258"/>
      <c r="O404" s="258"/>
      <c r="P404" s="258"/>
      <c r="Q404" s="258"/>
      <c r="R404" s="258"/>
      <c r="S404" s="258"/>
      <c r="T404" s="259"/>
      <c r="AT404" s="260" t="s">
        <v>177</v>
      </c>
      <c r="AU404" s="260" t="s">
        <v>83</v>
      </c>
      <c r="AV404" s="12" t="s">
        <v>81</v>
      </c>
      <c r="AW404" s="12" t="s">
        <v>31</v>
      </c>
      <c r="AX404" s="12" t="s">
        <v>74</v>
      </c>
      <c r="AY404" s="260" t="s">
        <v>168</v>
      </c>
    </row>
    <row r="405" s="13" customFormat="1">
      <c r="B405" s="261"/>
      <c r="C405" s="262"/>
      <c r="D405" s="252" t="s">
        <v>177</v>
      </c>
      <c r="E405" s="263" t="s">
        <v>1</v>
      </c>
      <c r="F405" s="264" t="s">
        <v>486</v>
      </c>
      <c r="G405" s="262"/>
      <c r="H405" s="265">
        <v>0.037999999999999999</v>
      </c>
      <c r="I405" s="266"/>
      <c r="J405" s="262"/>
      <c r="K405" s="262"/>
      <c r="L405" s="267"/>
      <c r="M405" s="268"/>
      <c r="N405" s="269"/>
      <c r="O405" s="269"/>
      <c r="P405" s="269"/>
      <c r="Q405" s="269"/>
      <c r="R405" s="269"/>
      <c r="S405" s="269"/>
      <c r="T405" s="270"/>
      <c r="AT405" s="271" t="s">
        <v>177</v>
      </c>
      <c r="AU405" s="271" t="s">
        <v>83</v>
      </c>
      <c r="AV405" s="13" t="s">
        <v>83</v>
      </c>
      <c r="AW405" s="13" t="s">
        <v>31</v>
      </c>
      <c r="AX405" s="13" t="s">
        <v>74</v>
      </c>
      <c r="AY405" s="271" t="s">
        <v>168</v>
      </c>
    </row>
    <row r="406" s="13" customFormat="1">
      <c r="B406" s="261"/>
      <c r="C406" s="262"/>
      <c r="D406" s="252" t="s">
        <v>177</v>
      </c>
      <c r="E406" s="263" t="s">
        <v>1</v>
      </c>
      <c r="F406" s="264" t="s">
        <v>487</v>
      </c>
      <c r="G406" s="262"/>
      <c r="H406" s="265">
        <v>0.021999999999999999</v>
      </c>
      <c r="I406" s="266"/>
      <c r="J406" s="262"/>
      <c r="K406" s="262"/>
      <c r="L406" s="267"/>
      <c r="M406" s="268"/>
      <c r="N406" s="269"/>
      <c r="O406" s="269"/>
      <c r="P406" s="269"/>
      <c r="Q406" s="269"/>
      <c r="R406" s="269"/>
      <c r="S406" s="269"/>
      <c r="T406" s="270"/>
      <c r="AT406" s="271" t="s">
        <v>177</v>
      </c>
      <c r="AU406" s="271" t="s">
        <v>83</v>
      </c>
      <c r="AV406" s="13" t="s">
        <v>83</v>
      </c>
      <c r="AW406" s="13" t="s">
        <v>31</v>
      </c>
      <c r="AX406" s="13" t="s">
        <v>74</v>
      </c>
      <c r="AY406" s="271" t="s">
        <v>168</v>
      </c>
    </row>
    <row r="407" s="12" customFormat="1">
      <c r="B407" s="250"/>
      <c r="C407" s="251"/>
      <c r="D407" s="252" t="s">
        <v>177</v>
      </c>
      <c r="E407" s="253" t="s">
        <v>1</v>
      </c>
      <c r="F407" s="254" t="s">
        <v>483</v>
      </c>
      <c r="G407" s="251"/>
      <c r="H407" s="253" t="s">
        <v>1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AT407" s="260" t="s">
        <v>177</v>
      </c>
      <c r="AU407" s="260" t="s">
        <v>83</v>
      </c>
      <c r="AV407" s="12" t="s">
        <v>81</v>
      </c>
      <c r="AW407" s="12" t="s">
        <v>31</v>
      </c>
      <c r="AX407" s="12" t="s">
        <v>74</v>
      </c>
      <c r="AY407" s="260" t="s">
        <v>168</v>
      </c>
    </row>
    <row r="408" s="13" customFormat="1">
      <c r="B408" s="261"/>
      <c r="C408" s="262"/>
      <c r="D408" s="252" t="s">
        <v>177</v>
      </c>
      <c r="E408" s="263" t="s">
        <v>1</v>
      </c>
      <c r="F408" s="264" t="s">
        <v>488</v>
      </c>
      <c r="G408" s="262"/>
      <c r="H408" s="265">
        <v>0.0030000000000000001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AT408" s="271" t="s">
        <v>177</v>
      </c>
      <c r="AU408" s="271" t="s">
        <v>83</v>
      </c>
      <c r="AV408" s="13" t="s">
        <v>83</v>
      </c>
      <c r="AW408" s="13" t="s">
        <v>31</v>
      </c>
      <c r="AX408" s="13" t="s">
        <v>74</v>
      </c>
      <c r="AY408" s="271" t="s">
        <v>168</v>
      </c>
    </row>
    <row r="409" s="13" customFormat="1">
      <c r="B409" s="261"/>
      <c r="C409" s="262"/>
      <c r="D409" s="252" t="s">
        <v>177</v>
      </c>
      <c r="E409" s="263" t="s">
        <v>1</v>
      </c>
      <c r="F409" s="264" t="s">
        <v>489</v>
      </c>
      <c r="G409" s="262"/>
      <c r="H409" s="265">
        <v>0.002</v>
      </c>
      <c r="I409" s="266"/>
      <c r="J409" s="262"/>
      <c r="K409" s="262"/>
      <c r="L409" s="267"/>
      <c r="M409" s="268"/>
      <c r="N409" s="269"/>
      <c r="O409" s="269"/>
      <c r="P409" s="269"/>
      <c r="Q409" s="269"/>
      <c r="R409" s="269"/>
      <c r="S409" s="269"/>
      <c r="T409" s="270"/>
      <c r="AT409" s="271" t="s">
        <v>177</v>
      </c>
      <c r="AU409" s="271" t="s">
        <v>83</v>
      </c>
      <c r="AV409" s="13" t="s">
        <v>83</v>
      </c>
      <c r="AW409" s="13" t="s">
        <v>31</v>
      </c>
      <c r="AX409" s="13" t="s">
        <v>74</v>
      </c>
      <c r="AY409" s="271" t="s">
        <v>168</v>
      </c>
    </row>
    <row r="410" s="14" customFormat="1">
      <c r="B410" s="272"/>
      <c r="C410" s="273"/>
      <c r="D410" s="252" t="s">
        <v>177</v>
      </c>
      <c r="E410" s="274" t="s">
        <v>1</v>
      </c>
      <c r="F410" s="275" t="s">
        <v>186</v>
      </c>
      <c r="G410" s="273"/>
      <c r="H410" s="276">
        <v>0.95100000000000007</v>
      </c>
      <c r="I410" s="277"/>
      <c r="J410" s="273"/>
      <c r="K410" s="273"/>
      <c r="L410" s="278"/>
      <c r="M410" s="279"/>
      <c r="N410" s="280"/>
      <c r="O410" s="280"/>
      <c r="P410" s="280"/>
      <c r="Q410" s="280"/>
      <c r="R410" s="280"/>
      <c r="S410" s="280"/>
      <c r="T410" s="281"/>
      <c r="AT410" s="282" t="s">
        <v>177</v>
      </c>
      <c r="AU410" s="282" t="s">
        <v>83</v>
      </c>
      <c r="AV410" s="14" t="s">
        <v>175</v>
      </c>
      <c r="AW410" s="14" t="s">
        <v>31</v>
      </c>
      <c r="AX410" s="14" t="s">
        <v>81</v>
      </c>
      <c r="AY410" s="282" t="s">
        <v>168</v>
      </c>
    </row>
    <row r="411" s="11" customFormat="1" ht="22.8" customHeight="1">
      <c r="B411" s="221"/>
      <c r="C411" s="222"/>
      <c r="D411" s="223" t="s">
        <v>73</v>
      </c>
      <c r="E411" s="235" t="s">
        <v>209</v>
      </c>
      <c r="F411" s="235" t="s">
        <v>490</v>
      </c>
      <c r="G411" s="222"/>
      <c r="H411" s="222"/>
      <c r="I411" s="225"/>
      <c r="J411" s="236">
        <f>BK411</f>
        <v>0</v>
      </c>
      <c r="K411" s="222"/>
      <c r="L411" s="227"/>
      <c r="M411" s="228"/>
      <c r="N411" s="229"/>
      <c r="O411" s="229"/>
      <c r="P411" s="230">
        <f>SUM(P412:P1077)</f>
        <v>0</v>
      </c>
      <c r="Q411" s="229"/>
      <c r="R411" s="230">
        <f>SUM(R412:R1077)</f>
        <v>216.97260793000004</v>
      </c>
      <c r="S411" s="229"/>
      <c r="T411" s="231">
        <f>SUM(T412:T1077)</f>
        <v>0</v>
      </c>
      <c r="AR411" s="232" t="s">
        <v>81</v>
      </c>
      <c r="AT411" s="233" t="s">
        <v>73</v>
      </c>
      <c r="AU411" s="233" t="s">
        <v>81</v>
      </c>
      <c r="AY411" s="232" t="s">
        <v>168</v>
      </c>
      <c r="BK411" s="234">
        <f>SUM(BK412:BK1077)</f>
        <v>0</v>
      </c>
    </row>
    <row r="412" s="1" customFormat="1" ht="24" customHeight="1">
      <c r="B412" s="38"/>
      <c r="C412" s="237" t="s">
        <v>491</v>
      </c>
      <c r="D412" s="237" t="s">
        <v>170</v>
      </c>
      <c r="E412" s="238" t="s">
        <v>492</v>
      </c>
      <c r="F412" s="239" t="s">
        <v>493</v>
      </c>
      <c r="G412" s="240" t="s">
        <v>226</v>
      </c>
      <c r="H412" s="241">
        <v>397.01999999999998</v>
      </c>
      <c r="I412" s="242"/>
      <c r="J412" s="243">
        <f>ROUND(I412*H412,2)</f>
        <v>0</v>
      </c>
      <c r="K412" s="239" t="s">
        <v>174</v>
      </c>
      <c r="L412" s="43"/>
      <c r="M412" s="244" t="s">
        <v>1</v>
      </c>
      <c r="N412" s="245" t="s">
        <v>39</v>
      </c>
      <c r="O412" s="86"/>
      <c r="P412" s="246">
        <f>O412*H412</f>
        <v>0</v>
      </c>
      <c r="Q412" s="246">
        <v>0.00025999999999999998</v>
      </c>
      <c r="R412" s="246">
        <f>Q412*H412</f>
        <v>0.10322519999999999</v>
      </c>
      <c r="S412" s="246">
        <v>0</v>
      </c>
      <c r="T412" s="247">
        <f>S412*H412</f>
        <v>0</v>
      </c>
      <c r="AR412" s="248" t="s">
        <v>175</v>
      </c>
      <c r="AT412" s="248" t="s">
        <v>170</v>
      </c>
      <c r="AU412" s="248" t="s">
        <v>83</v>
      </c>
      <c r="AY412" s="17" t="s">
        <v>168</v>
      </c>
      <c r="BE412" s="249">
        <f>IF(N412="základní",J412,0)</f>
        <v>0</v>
      </c>
      <c r="BF412" s="249">
        <f>IF(N412="snížená",J412,0)</f>
        <v>0</v>
      </c>
      <c r="BG412" s="249">
        <f>IF(N412="zákl. přenesená",J412,0)</f>
        <v>0</v>
      </c>
      <c r="BH412" s="249">
        <f>IF(N412="sníž. přenesená",J412,0)</f>
        <v>0</v>
      </c>
      <c r="BI412" s="249">
        <f>IF(N412="nulová",J412,0)</f>
        <v>0</v>
      </c>
      <c r="BJ412" s="17" t="s">
        <v>81</v>
      </c>
      <c r="BK412" s="249">
        <f>ROUND(I412*H412,2)</f>
        <v>0</v>
      </c>
      <c r="BL412" s="17" t="s">
        <v>175</v>
      </c>
      <c r="BM412" s="248" t="s">
        <v>494</v>
      </c>
    </row>
    <row r="413" s="13" customFormat="1">
      <c r="B413" s="261"/>
      <c r="C413" s="262"/>
      <c r="D413" s="252" t="s">
        <v>177</v>
      </c>
      <c r="E413" s="263" t="s">
        <v>1</v>
      </c>
      <c r="F413" s="264" t="s">
        <v>495</v>
      </c>
      <c r="G413" s="262"/>
      <c r="H413" s="265">
        <v>132.34</v>
      </c>
      <c r="I413" s="266"/>
      <c r="J413" s="262"/>
      <c r="K413" s="262"/>
      <c r="L413" s="267"/>
      <c r="M413" s="268"/>
      <c r="N413" s="269"/>
      <c r="O413" s="269"/>
      <c r="P413" s="269"/>
      <c r="Q413" s="269"/>
      <c r="R413" s="269"/>
      <c r="S413" s="269"/>
      <c r="T413" s="270"/>
      <c r="AT413" s="271" t="s">
        <v>177</v>
      </c>
      <c r="AU413" s="271" t="s">
        <v>83</v>
      </c>
      <c r="AV413" s="13" t="s">
        <v>83</v>
      </c>
      <c r="AW413" s="13" t="s">
        <v>31</v>
      </c>
      <c r="AX413" s="13" t="s">
        <v>74</v>
      </c>
      <c r="AY413" s="271" t="s">
        <v>168</v>
      </c>
    </row>
    <row r="414" s="13" customFormat="1">
      <c r="B414" s="261"/>
      <c r="C414" s="262"/>
      <c r="D414" s="252" t="s">
        <v>177</v>
      </c>
      <c r="E414" s="263" t="s">
        <v>1</v>
      </c>
      <c r="F414" s="264" t="s">
        <v>496</v>
      </c>
      <c r="G414" s="262"/>
      <c r="H414" s="265">
        <v>132.34</v>
      </c>
      <c r="I414" s="266"/>
      <c r="J414" s="262"/>
      <c r="K414" s="262"/>
      <c r="L414" s="267"/>
      <c r="M414" s="268"/>
      <c r="N414" s="269"/>
      <c r="O414" s="269"/>
      <c r="P414" s="269"/>
      <c r="Q414" s="269"/>
      <c r="R414" s="269"/>
      <c r="S414" s="269"/>
      <c r="T414" s="270"/>
      <c r="AT414" s="271" t="s">
        <v>177</v>
      </c>
      <c r="AU414" s="271" t="s">
        <v>83</v>
      </c>
      <c r="AV414" s="13" t="s">
        <v>83</v>
      </c>
      <c r="AW414" s="13" t="s">
        <v>31</v>
      </c>
      <c r="AX414" s="13" t="s">
        <v>74</v>
      </c>
      <c r="AY414" s="271" t="s">
        <v>168</v>
      </c>
    </row>
    <row r="415" s="13" customFormat="1">
      <c r="B415" s="261"/>
      <c r="C415" s="262"/>
      <c r="D415" s="252" t="s">
        <v>177</v>
      </c>
      <c r="E415" s="263" t="s">
        <v>1</v>
      </c>
      <c r="F415" s="264" t="s">
        <v>497</v>
      </c>
      <c r="G415" s="262"/>
      <c r="H415" s="265">
        <v>132.34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AT415" s="271" t="s">
        <v>177</v>
      </c>
      <c r="AU415" s="271" t="s">
        <v>83</v>
      </c>
      <c r="AV415" s="13" t="s">
        <v>83</v>
      </c>
      <c r="AW415" s="13" t="s">
        <v>31</v>
      </c>
      <c r="AX415" s="13" t="s">
        <v>74</v>
      </c>
      <c r="AY415" s="271" t="s">
        <v>168</v>
      </c>
    </row>
    <row r="416" s="14" customFormat="1">
      <c r="B416" s="272"/>
      <c r="C416" s="273"/>
      <c r="D416" s="252" t="s">
        <v>177</v>
      </c>
      <c r="E416" s="274" t="s">
        <v>1</v>
      </c>
      <c r="F416" s="275" t="s">
        <v>186</v>
      </c>
      <c r="G416" s="273"/>
      <c r="H416" s="276">
        <v>397.01999999999998</v>
      </c>
      <c r="I416" s="277"/>
      <c r="J416" s="273"/>
      <c r="K416" s="273"/>
      <c r="L416" s="278"/>
      <c r="M416" s="279"/>
      <c r="N416" s="280"/>
      <c r="O416" s="280"/>
      <c r="P416" s="280"/>
      <c r="Q416" s="280"/>
      <c r="R416" s="280"/>
      <c r="S416" s="280"/>
      <c r="T416" s="281"/>
      <c r="AT416" s="282" t="s">
        <v>177</v>
      </c>
      <c r="AU416" s="282" t="s">
        <v>83</v>
      </c>
      <c r="AV416" s="14" t="s">
        <v>175</v>
      </c>
      <c r="AW416" s="14" t="s">
        <v>31</v>
      </c>
      <c r="AX416" s="14" t="s">
        <v>81</v>
      </c>
      <c r="AY416" s="282" t="s">
        <v>168</v>
      </c>
    </row>
    <row r="417" s="1" customFormat="1" ht="16.5" customHeight="1">
      <c r="B417" s="38"/>
      <c r="C417" s="237" t="s">
        <v>498</v>
      </c>
      <c r="D417" s="237" t="s">
        <v>170</v>
      </c>
      <c r="E417" s="238" t="s">
        <v>499</v>
      </c>
      <c r="F417" s="239" t="s">
        <v>500</v>
      </c>
      <c r="G417" s="240" t="s">
        <v>226</v>
      </c>
      <c r="H417" s="241">
        <v>132.34</v>
      </c>
      <c r="I417" s="242"/>
      <c r="J417" s="243">
        <f>ROUND(I417*H417,2)</f>
        <v>0</v>
      </c>
      <c r="K417" s="239" t="s">
        <v>174</v>
      </c>
      <c r="L417" s="43"/>
      <c r="M417" s="244" t="s">
        <v>1</v>
      </c>
      <c r="N417" s="245" t="s">
        <v>39</v>
      </c>
      <c r="O417" s="86"/>
      <c r="P417" s="246">
        <f>O417*H417</f>
        <v>0</v>
      </c>
      <c r="Q417" s="246">
        <v>0.0054599999999999996</v>
      </c>
      <c r="R417" s="246">
        <f>Q417*H417</f>
        <v>0.72257640000000001</v>
      </c>
      <c r="S417" s="246">
        <v>0</v>
      </c>
      <c r="T417" s="247">
        <f>S417*H417</f>
        <v>0</v>
      </c>
      <c r="AR417" s="248" t="s">
        <v>175</v>
      </c>
      <c r="AT417" s="248" t="s">
        <v>170</v>
      </c>
      <c r="AU417" s="248" t="s">
        <v>83</v>
      </c>
      <c r="AY417" s="17" t="s">
        <v>168</v>
      </c>
      <c r="BE417" s="249">
        <f>IF(N417="základní",J417,0)</f>
        <v>0</v>
      </c>
      <c r="BF417" s="249">
        <f>IF(N417="snížená",J417,0)</f>
        <v>0</v>
      </c>
      <c r="BG417" s="249">
        <f>IF(N417="zákl. přenesená",J417,0)</f>
        <v>0</v>
      </c>
      <c r="BH417" s="249">
        <f>IF(N417="sníž. přenesená",J417,0)</f>
        <v>0</v>
      </c>
      <c r="BI417" s="249">
        <f>IF(N417="nulová",J417,0)</f>
        <v>0</v>
      </c>
      <c r="BJ417" s="17" t="s">
        <v>81</v>
      </c>
      <c r="BK417" s="249">
        <f>ROUND(I417*H417,2)</f>
        <v>0</v>
      </c>
      <c r="BL417" s="17" t="s">
        <v>175</v>
      </c>
      <c r="BM417" s="248" t="s">
        <v>501</v>
      </c>
    </row>
    <row r="418" s="13" customFormat="1">
      <c r="B418" s="261"/>
      <c r="C418" s="262"/>
      <c r="D418" s="252" t="s">
        <v>177</v>
      </c>
      <c r="E418" s="263" t="s">
        <v>1</v>
      </c>
      <c r="F418" s="264" t="s">
        <v>502</v>
      </c>
      <c r="G418" s="262"/>
      <c r="H418" s="265">
        <v>132.34</v>
      </c>
      <c r="I418" s="266"/>
      <c r="J418" s="262"/>
      <c r="K418" s="262"/>
      <c r="L418" s="267"/>
      <c r="M418" s="268"/>
      <c r="N418" s="269"/>
      <c r="O418" s="269"/>
      <c r="P418" s="269"/>
      <c r="Q418" s="269"/>
      <c r="R418" s="269"/>
      <c r="S418" s="269"/>
      <c r="T418" s="270"/>
      <c r="AT418" s="271" t="s">
        <v>177</v>
      </c>
      <c r="AU418" s="271" t="s">
        <v>83</v>
      </c>
      <c r="AV418" s="13" t="s">
        <v>83</v>
      </c>
      <c r="AW418" s="13" t="s">
        <v>31</v>
      </c>
      <c r="AX418" s="13" t="s">
        <v>74</v>
      </c>
      <c r="AY418" s="271" t="s">
        <v>168</v>
      </c>
    </row>
    <row r="419" s="14" customFormat="1">
      <c r="B419" s="272"/>
      <c r="C419" s="273"/>
      <c r="D419" s="252" t="s">
        <v>177</v>
      </c>
      <c r="E419" s="274" t="s">
        <v>1</v>
      </c>
      <c r="F419" s="275" t="s">
        <v>186</v>
      </c>
      <c r="G419" s="273"/>
      <c r="H419" s="276">
        <v>132.34</v>
      </c>
      <c r="I419" s="277"/>
      <c r="J419" s="273"/>
      <c r="K419" s="273"/>
      <c r="L419" s="278"/>
      <c r="M419" s="279"/>
      <c r="N419" s="280"/>
      <c r="O419" s="280"/>
      <c r="P419" s="280"/>
      <c r="Q419" s="280"/>
      <c r="R419" s="280"/>
      <c r="S419" s="280"/>
      <c r="T419" s="281"/>
      <c r="AT419" s="282" t="s">
        <v>177</v>
      </c>
      <c r="AU419" s="282" t="s">
        <v>83</v>
      </c>
      <c r="AV419" s="14" t="s">
        <v>175</v>
      </c>
      <c r="AW419" s="14" t="s">
        <v>31</v>
      </c>
      <c r="AX419" s="14" t="s">
        <v>81</v>
      </c>
      <c r="AY419" s="282" t="s">
        <v>168</v>
      </c>
    </row>
    <row r="420" s="1" customFormat="1" ht="24" customHeight="1">
      <c r="B420" s="38"/>
      <c r="C420" s="237" t="s">
        <v>503</v>
      </c>
      <c r="D420" s="237" t="s">
        <v>170</v>
      </c>
      <c r="E420" s="238" t="s">
        <v>504</v>
      </c>
      <c r="F420" s="239" t="s">
        <v>505</v>
      </c>
      <c r="G420" s="240" t="s">
        <v>226</v>
      </c>
      <c r="H420" s="241">
        <v>132.34</v>
      </c>
      <c r="I420" s="242"/>
      <c r="J420" s="243">
        <f>ROUND(I420*H420,2)</f>
        <v>0</v>
      </c>
      <c r="K420" s="239" t="s">
        <v>1</v>
      </c>
      <c r="L420" s="43"/>
      <c r="M420" s="244" t="s">
        <v>1</v>
      </c>
      <c r="N420" s="245" t="s">
        <v>39</v>
      </c>
      <c r="O420" s="86"/>
      <c r="P420" s="246">
        <f>O420*H420</f>
        <v>0</v>
      </c>
      <c r="Q420" s="246">
        <v>0.0083800000000000003</v>
      </c>
      <c r="R420" s="246">
        <f>Q420*H420</f>
        <v>1.1090092</v>
      </c>
      <c r="S420" s="246">
        <v>0</v>
      </c>
      <c r="T420" s="247">
        <f>S420*H420</f>
        <v>0</v>
      </c>
      <c r="AR420" s="248" t="s">
        <v>175</v>
      </c>
      <c r="AT420" s="248" t="s">
        <v>170</v>
      </c>
      <c r="AU420" s="248" t="s">
        <v>83</v>
      </c>
      <c r="AY420" s="17" t="s">
        <v>168</v>
      </c>
      <c r="BE420" s="249">
        <f>IF(N420="základní",J420,0)</f>
        <v>0</v>
      </c>
      <c r="BF420" s="249">
        <f>IF(N420="snížená",J420,0)</f>
        <v>0</v>
      </c>
      <c r="BG420" s="249">
        <f>IF(N420="zákl. přenesená",J420,0)</f>
        <v>0</v>
      </c>
      <c r="BH420" s="249">
        <f>IF(N420="sníž. přenesená",J420,0)</f>
        <v>0</v>
      </c>
      <c r="BI420" s="249">
        <f>IF(N420="nulová",J420,0)</f>
        <v>0</v>
      </c>
      <c r="BJ420" s="17" t="s">
        <v>81</v>
      </c>
      <c r="BK420" s="249">
        <f>ROUND(I420*H420,2)</f>
        <v>0</v>
      </c>
      <c r="BL420" s="17" t="s">
        <v>175</v>
      </c>
      <c r="BM420" s="248" t="s">
        <v>506</v>
      </c>
    </row>
    <row r="421" s="13" customFormat="1">
      <c r="B421" s="261"/>
      <c r="C421" s="262"/>
      <c r="D421" s="252" t="s">
        <v>177</v>
      </c>
      <c r="E421" s="263" t="s">
        <v>1</v>
      </c>
      <c r="F421" s="264" t="s">
        <v>502</v>
      </c>
      <c r="G421" s="262"/>
      <c r="H421" s="265">
        <v>132.34</v>
      </c>
      <c r="I421" s="266"/>
      <c r="J421" s="262"/>
      <c r="K421" s="262"/>
      <c r="L421" s="267"/>
      <c r="M421" s="268"/>
      <c r="N421" s="269"/>
      <c r="O421" s="269"/>
      <c r="P421" s="269"/>
      <c r="Q421" s="269"/>
      <c r="R421" s="269"/>
      <c r="S421" s="269"/>
      <c r="T421" s="270"/>
      <c r="AT421" s="271" t="s">
        <v>177</v>
      </c>
      <c r="AU421" s="271" t="s">
        <v>83</v>
      </c>
      <c r="AV421" s="13" t="s">
        <v>83</v>
      </c>
      <c r="AW421" s="13" t="s">
        <v>31</v>
      </c>
      <c r="AX421" s="13" t="s">
        <v>74</v>
      </c>
      <c r="AY421" s="271" t="s">
        <v>168</v>
      </c>
    </row>
    <row r="422" s="14" customFormat="1">
      <c r="B422" s="272"/>
      <c r="C422" s="273"/>
      <c r="D422" s="252" t="s">
        <v>177</v>
      </c>
      <c r="E422" s="274" t="s">
        <v>1</v>
      </c>
      <c r="F422" s="275" t="s">
        <v>186</v>
      </c>
      <c r="G422" s="273"/>
      <c r="H422" s="276">
        <v>132.34</v>
      </c>
      <c r="I422" s="277"/>
      <c r="J422" s="273"/>
      <c r="K422" s="273"/>
      <c r="L422" s="278"/>
      <c r="M422" s="279"/>
      <c r="N422" s="280"/>
      <c r="O422" s="280"/>
      <c r="P422" s="280"/>
      <c r="Q422" s="280"/>
      <c r="R422" s="280"/>
      <c r="S422" s="280"/>
      <c r="T422" s="281"/>
      <c r="AT422" s="282" t="s">
        <v>177</v>
      </c>
      <c r="AU422" s="282" t="s">
        <v>83</v>
      </c>
      <c r="AV422" s="14" t="s">
        <v>175</v>
      </c>
      <c r="AW422" s="14" t="s">
        <v>31</v>
      </c>
      <c r="AX422" s="14" t="s">
        <v>81</v>
      </c>
      <c r="AY422" s="282" t="s">
        <v>168</v>
      </c>
    </row>
    <row r="423" s="1" customFormat="1" ht="24" customHeight="1">
      <c r="B423" s="38"/>
      <c r="C423" s="294" t="s">
        <v>507</v>
      </c>
      <c r="D423" s="294" t="s">
        <v>418</v>
      </c>
      <c r="E423" s="295" t="s">
        <v>508</v>
      </c>
      <c r="F423" s="296" t="s">
        <v>509</v>
      </c>
      <c r="G423" s="297" t="s">
        <v>226</v>
      </c>
      <c r="H423" s="298">
        <v>148.48500000000001</v>
      </c>
      <c r="I423" s="299"/>
      <c r="J423" s="300">
        <f>ROUND(I423*H423,2)</f>
        <v>0</v>
      </c>
      <c r="K423" s="296" t="s">
        <v>1</v>
      </c>
      <c r="L423" s="301"/>
      <c r="M423" s="302" t="s">
        <v>1</v>
      </c>
      <c r="N423" s="303" t="s">
        <v>39</v>
      </c>
      <c r="O423" s="86"/>
      <c r="P423" s="246">
        <f>O423*H423</f>
        <v>0</v>
      </c>
      <c r="Q423" s="246">
        <v>0.0135</v>
      </c>
      <c r="R423" s="246">
        <f>Q423*H423</f>
        <v>2.0045475000000001</v>
      </c>
      <c r="S423" s="246">
        <v>0</v>
      </c>
      <c r="T423" s="247">
        <f>S423*H423</f>
        <v>0</v>
      </c>
      <c r="AR423" s="248" t="s">
        <v>217</v>
      </c>
      <c r="AT423" s="248" t="s">
        <v>418</v>
      </c>
      <c r="AU423" s="248" t="s">
        <v>83</v>
      </c>
      <c r="AY423" s="17" t="s">
        <v>168</v>
      </c>
      <c r="BE423" s="249">
        <f>IF(N423="základní",J423,0)</f>
        <v>0</v>
      </c>
      <c r="BF423" s="249">
        <f>IF(N423="snížená",J423,0)</f>
        <v>0</v>
      </c>
      <c r="BG423" s="249">
        <f>IF(N423="zákl. přenesená",J423,0)</f>
        <v>0</v>
      </c>
      <c r="BH423" s="249">
        <f>IF(N423="sníž. přenesená",J423,0)</f>
        <v>0</v>
      </c>
      <c r="BI423" s="249">
        <f>IF(N423="nulová",J423,0)</f>
        <v>0</v>
      </c>
      <c r="BJ423" s="17" t="s">
        <v>81</v>
      </c>
      <c r="BK423" s="249">
        <f>ROUND(I423*H423,2)</f>
        <v>0</v>
      </c>
      <c r="BL423" s="17" t="s">
        <v>175</v>
      </c>
      <c r="BM423" s="248" t="s">
        <v>510</v>
      </c>
    </row>
    <row r="424" s="13" customFormat="1">
      <c r="B424" s="261"/>
      <c r="C424" s="262"/>
      <c r="D424" s="252" t="s">
        <v>177</v>
      </c>
      <c r="E424" s="263" t="s">
        <v>1</v>
      </c>
      <c r="F424" s="264" t="s">
        <v>511</v>
      </c>
      <c r="G424" s="262"/>
      <c r="H424" s="265">
        <v>145.57400000000001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AT424" s="271" t="s">
        <v>177</v>
      </c>
      <c r="AU424" s="271" t="s">
        <v>83</v>
      </c>
      <c r="AV424" s="13" t="s">
        <v>83</v>
      </c>
      <c r="AW424" s="13" t="s">
        <v>31</v>
      </c>
      <c r="AX424" s="13" t="s">
        <v>74</v>
      </c>
      <c r="AY424" s="271" t="s">
        <v>168</v>
      </c>
    </row>
    <row r="425" s="14" customFormat="1">
      <c r="B425" s="272"/>
      <c r="C425" s="273"/>
      <c r="D425" s="252" t="s">
        <v>177</v>
      </c>
      <c r="E425" s="274" t="s">
        <v>1</v>
      </c>
      <c r="F425" s="275" t="s">
        <v>186</v>
      </c>
      <c r="G425" s="273"/>
      <c r="H425" s="276">
        <v>145.57400000000001</v>
      </c>
      <c r="I425" s="277"/>
      <c r="J425" s="273"/>
      <c r="K425" s="273"/>
      <c r="L425" s="278"/>
      <c r="M425" s="279"/>
      <c r="N425" s="280"/>
      <c r="O425" s="280"/>
      <c r="P425" s="280"/>
      <c r="Q425" s="280"/>
      <c r="R425" s="280"/>
      <c r="S425" s="280"/>
      <c r="T425" s="281"/>
      <c r="AT425" s="282" t="s">
        <v>177</v>
      </c>
      <c r="AU425" s="282" t="s">
        <v>83</v>
      </c>
      <c r="AV425" s="14" t="s">
        <v>175</v>
      </c>
      <c r="AW425" s="14" t="s">
        <v>31</v>
      </c>
      <c r="AX425" s="14" t="s">
        <v>81</v>
      </c>
      <c r="AY425" s="282" t="s">
        <v>168</v>
      </c>
    </row>
    <row r="426" s="13" customFormat="1">
      <c r="B426" s="261"/>
      <c r="C426" s="262"/>
      <c r="D426" s="252" t="s">
        <v>177</v>
      </c>
      <c r="E426" s="262"/>
      <c r="F426" s="264" t="s">
        <v>512</v>
      </c>
      <c r="G426" s="262"/>
      <c r="H426" s="265">
        <v>148.48500000000001</v>
      </c>
      <c r="I426" s="266"/>
      <c r="J426" s="262"/>
      <c r="K426" s="262"/>
      <c r="L426" s="267"/>
      <c r="M426" s="268"/>
      <c r="N426" s="269"/>
      <c r="O426" s="269"/>
      <c r="P426" s="269"/>
      <c r="Q426" s="269"/>
      <c r="R426" s="269"/>
      <c r="S426" s="269"/>
      <c r="T426" s="270"/>
      <c r="AT426" s="271" t="s">
        <v>177</v>
      </c>
      <c r="AU426" s="271" t="s">
        <v>83</v>
      </c>
      <c r="AV426" s="13" t="s">
        <v>83</v>
      </c>
      <c r="AW426" s="13" t="s">
        <v>4</v>
      </c>
      <c r="AX426" s="13" t="s">
        <v>81</v>
      </c>
      <c r="AY426" s="271" t="s">
        <v>168</v>
      </c>
    </row>
    <row r="427" s="1" customFormat="1" ht="24" customHeight="1">
      <c r="B427" s="38"/>
      <c r="C427" s="237" t="s">
        <v>513</v>
      </c>
      <c r="D427" s="237" t="s">
        <v>170</v>
      </c>
      <c r="E427" s="238" t="s">
        <v>514</v>
      </c>
      <c r="F427" s="239" t="s">
        <v>515</v>
      </c>
      <c r="G427" s="240" t="s">
        <v>226</v>
      </c>
      <c r="H427" s="241">
        <v>132.34</v>
      </c>
      <c r="I427" s="242"/>
      <c r="J427" s="243">
        <f>ROUND(I427*H427,2)</f>
        <v>0</v>
      </c>
      <c r="K427" s="239" t="s">
        <v>174</v>
      </c>
      <c r="L427" s="43"/>
      <c r="M427" s="244" t="s">
        <v>1</v>
      </c>
      <c r="N427" s="245" t="s">
        <v>39</v>
      </c>
      <c r="O427" s="86"/>
      <c r="P427" s="246">
        <f>O427*H427</f>
        <v>0</v>
      </c>
      <c r="Q427" s="246">
        <v>0.0030000000000000001</v>
      </c>
      <c r="R427" s="246">
        <f>Q427*H427</f>
        <v>0.39702000000000004</v>
      </c>
      <c r="S427" s="246">
        <v>0</v>
      </c>
      <c r="T427" s="247">
        <f>S427*H427</f>
        <v>0</v>
      </c>
      <c r="AR427" s="248" t="s">
        <v>175</v>
      </c>
      <c r="AT427" s="248" t="s">
        <v>170</v>
      </c>
      <c r="AU427" s="248" t="s">
        <v>83</v>
      </c>
      <c r="AY427" s="17" t="s">
        <v>168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7" t="s">
        <v>81</v>
      </c>
      <c r="BK427" s="249">
        <f>ROUND(I427*H427,2)</f>
        <v>0</v>
      </c>
      <c r="BL427" s="17" t="s">
        <v>175</v>
      </c>
      <c r="BM427" s="248" t="s">
        <v>516</v>
      </c>
    </row>
    <row r="428" s="13" customFormat="1">
      <c r="B428" s="261"/>
      <c r="C428" s="262"/>
      <c r="D428" s="252" t="s">
        <v>177</v>
      </c>
      <c r="E428" s="263" t="s">
        <v>1</v>
      </c>
      <c r="F428" s="264" t="s">
        <v>502</v>
      </c>
      <c r="G428" s="262"/>
      <c r="H428" s="265">
        <v>132.34</v>
      </c>
      <c r="I428" s="266"/>
      <c r="J428" s="262"/>
      <c r="K428" s="262"/>
      <c r="L428" s="267"/>
      <c r="M428" s="268"/>
      <c r="N428" s="269"/>
      <c r="O428" s="269"/>
      <c r="P428" s="269"/>
      <c r="Q428" s="269"/>
      <c r="R428" s="269"/>
      <c r="S428" s="269"/>
      <c r="T428" s="270"/>
      <c r="AT428" s="271" t="s">
        <v>177</v>
      </c>
      <c r="AU428" s="271" t="s">
        <v>83</v>
      </c>
      <c r="AV428" s="13" t="s">
        <v>83</v>
      </c>
      <c r="AW428" s="13" t="s">
        <v>31</v>
      </c>
      <c r="AX428" s="13" t="s">
        <v>74</v>
      </c>
      <c r="AY428" s="271" t="s">
        <v>168</v>
      </c>
    </row>
    <row r="429" s="14" customFormat="1">
      <c r="B429" s="272"/>
      <c r="C429" s="273"/>
      <c r="D429" s="252" t="s">
        <v>177</v>
      </c>
      <c r="E429" s="274" t="s">
        <v>1</v>
      </c>
      <c r="F429" s="275" t="s">
        <v>186</v>
      </c>
      <c r="G429" s="273"/>
      <c r="H429" s="276">
        <v>132.34</v>
      </c>
      <c r="I429" s="277"/>
      <c r="J429" s="273"/>
      <c r="K429" s="273"/>
      <c r="L429" s="278"/>
      <c r="M429" s="279"/>
      <c r="N429" s="280"/>
      <c r="O429" s="280"/>
      <c r="P429" s="280"/>
      <c r="Q429" s="280"/>
      <c r="R429" s="280"/>
      <c r="S429" s="280"/>
      <c r="T429" s="281"/>
      <c r="AT429" s="282" t="s">
        <v>177</v>
      </c>
      <c r="AU429" s="282" t="s">
        <v>83</v>
      </c>
      <c r="AV429" s="14" t="s">
        <v>175</v>
      </c>
      <c r="AW429" s="14" t="s">
        <v>31</v>
      </c>
      <c r="AX429" s="14" t="s">
        <v>81</v>
      </c>
      <c r="AY429" s="282" t="s">
        <v>168</v>
      </c>
    </row>
    <row r="430" s="1" customFormat="1" ht="24" customHeight="1">
      <c r="B430" s="38"/>
      <c r="C430" s="237" t="s">
        <v>517</v>
      </c>
      <c r="D430" s="237" t="s">
        <v>170</v>
      </c>
      <c r="E430" s="238" t="s">
        <v>518</v>
      </c>
      <c r="F430" s="239" t="s">
        <v>519</v>
      </c>
      <c r="G430" s="240" t="s">
        <v>226</v>
      </c>
      <c r="H430" s="241">
        <v>29.689</v>
      </c>
      <c r="I430" s="242"/>
      <c r="J430" s="243">
        <f>ROUND(I430*H430,2)</f>
        <v>0</v>
      </c>
      <c r="K430" s="239" t="s">
        <v>174</v>
      </c>
      <c r="L430" s="43"/>
      <c r="M430" s="244" t="s">
        <v>1</v>
      </c>
      <c r="N430" s="245" t="s">
        <v>39</v>
      </c>
      <c r="O430" s="86"/>
      <c r="P430" s="246">
        <f>O430*H430</f>
        <v>0</v>
      </c>
      <c r="Q430" s="246">
        <v>0.015400000000000001</v>
      </c>
      <c r="R430" s="246">
        <f>Q430*H430</f>
        <v>0.45721060000000002</v>
      </c>
      <c r="S430" s="246">
        <v>0</v>
      </c>
      <c r="T430" s="247">
        <f>S430*H430</f>
        <v>0</v>
      </c>
      <c r="AR430" s="248" t="s">
        <v>175</v>
      </c>
      <c r="AT430" s="248" t="s">
        <v>170</v>
      </c>
      <c r="AU430" s="248" t="s">
        <v>83</v>
      </c>
      <c r="AY430" s="17" t="s">
        <v>168</v>
      </c>
      <c r="BE430" s="249">
        <f>IF(N430="základní",J430,0)</f>
        <v>0</v>
      </c>
      <c r="BF430" s="249">
        <f>IF(N430="snížená",J430,0)</f>
        <v>0</v>
      </c>
      <c r="BG430" s="249">
        <f>IF(N430="zákl. přenesená",J430,0)</f>
        <v>0</v>
      </c>
      <c r="BH430" s="249">
        <f>IF(N430="sníž. přenesená",J430,0)</f>
        <v>0</v>
      </c>
      <c r="BI430" s="249">
        <f>IF(N430="nulová",J430,0)</f>
        <v>0</v>
      </c>
      <c r="BJ430" s="17" t="s">
        <v>81</v>
      </c>
      <c r="BK430" s="249">
        <f>ROUND(I430*H430,2)</f>
        <v>0</v>
      </c>
      <c r="BL430" s="17" t="s">
        <v>175</v>
      </c>
      <c r="BM430" s="248" t="s">
        <v>520</v>
      </c>
    </row>
    <row r="431" s="12" customFormat="1">
      <c r="B431" s="250"/>
      <c r="C431" s="251"/>
      <c r="D431" s="252" t="s">
        <v>177</v>
      </c>
      <c r="E431" s="253" t="s">
        <v>1</v>
      </c>
      <c r="F431" s="254" t="s">
        <v>194</v>
      </c>
      <c r="G431" s="251"/>
      <c r="H431" s="253" t="s">
        <v>1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AT431" s="260" t="s">
        <v>177</v>
      </c>
      <c r="AU431" s="260" t="s">
        <v>83</v>
      </c>
      <c r="AV431" s="12" t="s">
        <v>81</v>
      </c>
      <c r="AW431" s="12" t="s">
        <v>31</v>
      </c>
      <c r="AX431" s="12" t="s">
        <v>74</v>
      </c>
      <c r="AY431" s="260" t="s">
        <v>168</v>
      </c>
    </row>
    <row r="432" s="12" customFormat="1">
      <c r="B432" s="250"/>
      <c r="C432" s="251"/>
      <c r="D432" s="252" t="s">
        <v>177</v>
      </c>
      <c r="E432" s="253" t="s">
        <v>1</v>
      </c>
      <c r="F432" s="254" t="s">
        <v>521</v>
      </c>
      <c r="G432" s="251"/>
      <c r="H432" s="253" t="s">
        <v>1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AT432" s="260" t="s">
        <v>177</v>
      </c>
      <c r="AU432" s="260" t="s">
        <v>83</v>
      </c>
      <c r="AV432" s="12" t="s">
        <v>81</v>
      </c>
      <c r="AW432" s="12" t="s">
        <v>31</v>
      </c>
      <c r="AX432" s="12" t="s">
        <v>74</v>
      </c>
      <c r="AY432" s="260" t="s">
        <v>168</v>
      </c>
    </row>
    <row r="433" s="13" customFormat="1">
      <c r="B433" s="261"/>
      <c r="C433" s="262"/>
      <c r="D433" s="252" t="s">
        <v>177</v>
      </c>
      <c r="E433" s="263" t="s">
        <v>1</v>
      </c>
      <c r="F433" s="264" t="s">
        <v>522</v>
      </c>
      <c r="G433" s="262"/>
      <c r="H433" s="265">
        <v>3.4390000000000001</v>
      </c>
      <c r="I433" s="266"/>
      <c r="J433" s="262"/>
      <c r="K433" s="262"/>
      <c r="L433" s="267"/>
      <c r="M433" s="268"/>
      <c r="N433" s="269"/>
      <c r="O433" s="269"/>
      <c r="P433" s="269"/>
      <c r="Q433" s="269"/>
      <c r="R433" s="269"/>
      <c r="S433" s="269"/>
      <c r="T433" s="270"/>
      <c r="AT433" s="271" t="s">
        <v>177</v>
      </c>
      <c r="AU433" s="271" t="s">
        <v>83</v>
      </c>
      <c r="AV433" s="13" t="s">
        <v>83</v>
      </c>
      <c r="AW433" s="13" t="s">
        <v>31</v>
      </c>
      <c r="AX433" s="13" t="s">
        <v>74</v>
      </c>
      <c r="AY433" s="271" t="s">
        <v>168</v>
      </c>
    </row>
    <row r="434" s="13" customFormat="1">
      <c r="B434" s="261"/>
      <c r="C434" s="262"/>
      <c r="D434" s="252" t="s">
        <v>177</v>
      </c>
      <c r="E434" s="263" t="s">
        <v>1</v>
      </c>
      <c r="F434" s="264" t="s">
        <v>523</v>
      </c>
      <c r="G434" s="262"/>
      <c r="H434" s="265">
        <v>2.5419999999999998</v>
      </c>
      <c r="I434" s="266"/>
      <c r="J434" s="262"/>
      <c r="K434" s="262"/>
      <c r="L434" s="267"/>
      <c r="M434" s="268"/>
      <c r="N434" s="269"/>
      <c r="O434" s="269"/>
      <c r="P434" s="269"/>
      <c r="Q434" s="269"/>
      <c r="R434" s="269"/>
      <c r="S434" s="269"/>
      <c r="T434" s="270"/>
      <c r="AT434" s="271" t="s">
        <v>177</v>
      </c>
      <c r="AU434" s="271" t="s">
        <v>83</v>
      </c>
      <c r="AV434" s="13" t="s">
        <v>83</v>
      </c>
      <c r="AW434" s="13" t="s">
        <v>31</v>
      </c>
      <c r="AX434" s="13" t="s">
        <v>74</v>
      </c>
      <c r="AY434" s="271" t="s">
        <v>168</v>
      </c>
    </row>
    <row r="435" s="13" customFormat="1">
      <c r="B435" s="261"/>
      <c r="C435" s="262"/>
      <c r="D435" s="252" t="s">
        <v>177</v>
      </c>
      <c r="E435" s="263" t="s">
        <v>1</v>
      </c>
      <c r="F435" s="264" t="s">
        <v>524</v>
      </c>
      <c r="G435" s="262"/>
      <c r="H435" s="265">
        <v>5.0140000000000002</v>
      </c>
      <c r="I435" s="266"/>
      <c r="J435" s="262"/>
      <c r="K435" s="262"/>
      <c r="L435" s="267"/>
      <c r="M435" s="268"/>
      <c r="N435" s="269"/>
      <c r="O435" s="269"/>
      <c r="P435" s="269"/>
      <c r="Q435" s="269"/>
      <c r="R435" s="269"/>
      <c r="S435" s="269"/>
      <c r="T435" s="270"/>
      <c r="AT435" s="271" t="s">
        <v>177</v>
      </c>
      <c r="AU435" s="271" t="s">
        <v>83</v>
      </c>
      <c r="AV435" s="13" t="s">
        <v>83</v>
      </c>
      <c r="AW435" s="13" t="s">
        <v>31</v>
      </c>
      <c r="AX435" s="13" t="s">
        <v>74</v>
      </c>
      <c r="AY435" s="271" t="s">
        <v>168</v>
      </c>
    </row>
    <row r="436" s="13" customFormat="1">
      <c r="B436" s="261"/>
      <c r="C436" s="262"/>
      <c r="D436" s="252" t="s">
        <v>177</v>
      </c>
      <c r="E436" s="263" t="s">
        <v>1</v>
      </c>
      <c r="F436" s="264" t="s">
        <v>525</v>
      </c>
      <c r="G436" s="262"/>
      <c r="H436" s="265">
        <v>5.4050000000000002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AT436" s="271" t="s">
        <v>177</v>
      </c>
      <c r="AU436" s="271" t="s">
        <v>83</v>
      </c>
      <c r="AV436" s="13" t="s">
        <v>83</v>
      </c>
      <c r="AW436" s="13" t="s">
        <v>31</v>
      </c>
      <c r="AX436" s="13" t="s">
        <v>74</v>
      </c>
      <c r="AY436" s="271" t="s">
        <v>168</v>
      </c>
    </row>
    <row r="437" s="13" customFormat="1">
      <c r="B437" s="261"/>
      <c r="C437" s="262"/>
      <c r="D437" s="252" t="s">
        <v>177</v>
      </c>
      <c r="E437" s="263" t="s">
        <v>1</v>
      </c>
      <c r="F437" s="264" t="s">
        <v>526</v>
      </c>
      <c r="G437" s="262"/>
      <c r="H437" s="265">
        <v>6.0949999999999998</v>
      </c>
      <c r="I437" s="266"/>
      <c r="J437" s="262"/>
      <c r="K437" s="262"/>
      <c r="L437" s="267"/>
      <c r="M437" s="268"/>
      <c r="N437" s="269"/>
      <c r="O437" s="269"/>
      <c r="P437" s="269"/>
      <c r="Q437" s="269"/>
      <c r="R437" s="269"/>
      <c r="S437" s="269"/>
      <c r="T437" s="270"/>
      <c r="AT437" s="271" t="s">
        <v>177</v>
      </c>
      <c r="AU437" s="271" t="s">
        <v>83</v>
      </c>
      <c r="AV437" s="13" t="s">
        <v>83</v>
      </c>
      <c r="AW437" s="13" t="s">
        <v>31</v>
      </c>
      <c r="AX437" s="13" t="s">
        <v>74</v>
      </c>
      <c r="AY437" s="271" t="s">
        <v>168</v>
      </c>
    </row>
    <row r="438" s="13" customFormat="1">
      <c r="B438" s="261"/>
      <c r="C438" s="262"/>
      <c r="D438" s="252" t="s">
        <v>177</v>
      </c>
      <c r="E438" s="263" t="s">
        <v>1</v>
      </c>
      <c r="F438" s="264" t="s">
        <v>527</v>
      </c>
      <c r="G438" s="262"/>
      <c r="H438" s="265">
        <v>7.194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AT438" s="271" t="s">
        <v>177</v>
      </c>
      <c r="AU438" s="271" t="s">
        <v>83</v>
      </c>
      <c r="AV438" s="13" t="s">
        <v>83</v>
      </c>
      <c r="AW438" s="13" t="s">
        <v>31</v>
      </c>
      <c r="AX438" s="13" t="s">
        <v>74</v>
      </c>
      <c r="AY438" s="271" t="s">
        <v>168</v>
      </c>
    </row>
    <row r="439" s="14" customFormat="1">
      <c r="B439" s="272"/>
      <c r="C439" s="273"/>
      <c r="D439" s="252" t="s">
        <v>177</v>
      </c>
      <c r="E439" s="274" t="s">
        <v>1</v>
      </c>
      <c r="F439" s="275" t="s">
        <v>186</v>
      </c>
      <c r="G439" s="273"/>
      <c r="H439" s="276">
        <v>29.689</v>
      </c>
      <c r="I439" s="277"/>
      <c r="J439" s="273"/>
      <c r="K439" s="273"/>
      <c r="L439" s="278"/>
      <c r="M439" s="279"/>
      <c r="N439" s="280"/>
      <c r="O439" s="280"/>
      <c r="P439" s="280"/>
      <c r="Q439" s="280"/>
      <c r="R439" s="280"/>
      <c r="S439" s="280"/>
      <c r="T439" s="281"/>
      <c r="AT439" s="282" t="s">
        <v>177</v>
      </c>
      <c r="AU439" s="282" t="s">
        <v>83</v>
      </c>
      <c r="AV439" s="14" t="s">
        <v>175</v>
      </c>
      <c r="AW439" s="14" t="s">
        <v>31</v>
      </c>
      <c r="AX439" s="14" t="s">
        <v>81</v>
      </c>
      <c r="AY439" s="282" t="s">
        <v>168</v>
      </c>
    </row>
    <row r="440" s="1" customFormat="1" ht="24" customHeight="1">
      <c r="B440" s="38"/>
      <c r="C440" s="237" t="s">
        <v>528</v>
      </c>
      <c r="D440" s="237" t="s">
        <v>170</v>
      </c>
      <c r="E440" s="238" t="s">
        <v>529</v>
      </c>
      <c r="F440" s="239" t="s">
        <v>530</v>
      </c>
      <c r="G440" s="240" t="s">
        <v>226</v>
      </c>
      <c r="H440" s="241">
        <v>1.272</v>
      </c>
      <c r="I440" s="242"/>
      <c r="J440" s="243">
        <f>ROUND(I440*H440,2)</f>
        <v>0</v>
      </c>
      <c r="K440" s="239" t="s">
        <v>174</v>
      </c>
      <c r="L440" s="43"/>
      <c r="M440" s="244" t="s">
        <v>1</v>
      </c>
      <c r="N440" s="245" t="s">
        <v>39</v>
      </c>
      <c r="O440" s="86"/>
      <c r="P440" s="246">
        <f>O440*H440</f>
        <v>0</v>
      </c>
      <c r="Q440" s="246">
        <v>0.018380000000000001</v>
      </c>
      <c r="R440" s="246">
        <f>Q440*H440</f>
        <v>0.023379360000000002</v>
      </c>
      <c r="S440" s="246">
        <v>0</v>
      </c>
      <c r="T440" s="247">
        <f>S440*H440</f>
        <v>0</v>
      </c>
      <c r="AR440" s="248" t="s">
        <v>175</v>
      </c>
      <c r="AT440" s="248" t="s">
        <v>170</v>
      </c>
      <c r="AU440" s="248" t="s">
        <v>83</v>
      </c>
      <c r="AY440" s="17" t="s">
        <v>168</v>
      </c>
      <c r="BE440" s="249">
        <f>IF(N440="základní",J440,0)</f>
        <v>0</v>
      </c>
      <c r="BF440" s="249">
        <f>IF(N440="snížená",J440,0)</f>
        <v>0</v>
      </c>
      <c r="BG440" s="249">
        <f>IF(N440="zákl. přenesená",J440,0)</f>
        <v>0</v>
      </c>
      <c r="BH440" s="249">
        <f>IF(N440="sníž. přenesená",J440,0)</f>
        <v>0</v>
      </c>
      <c r="BI440" s="249">
        <f>IF(N440="nulová",J440,0)</f>
        <v>0</v>
      </c>
      <c r="BJ440" s="17" t="s">
        <v>81</v>
      </c>
      <c r="BK440" s="249">
        <f>ROUND(I440*H440,2)</f>
        <v>0</v>
      </c>
      <c r="BL440" s="17" t="s">
        <v>175</v>
      </c>
      <c r="BM440" s="248" t="s">
        <v>531</v>
      </c>
    </row>
    <row r="441" s="12" customFormat="1">
      <c r="B441" s="250"/>
      <c r="C441" s="251"/>
      <c r="D441" s="252" t="s">
        <v>177</v>
      </c>
      <c r="E441" s="253" t="s">
        <v>1</v>
      </c>
      <c r="F441" s="254" t="s">
        <v>194</v>
      </c>
      <c r="G441" s="251"/>
      <c r="H441" s="253" t="s">
        <v>1</v>
      </c>
      <c r="I441" s="255"/>
      <c r="J441" s="251"/>
      <c r="K441" s="251"/>
      <c r="L441" s="256"/>
      <c r="M441" s="257"/>
      <c r="N441" s="258"/>
      <c r="O441" s="258"/>
      <c r="P441" s="258"/>
      <c r="Q441" s="258"/>
      <c r="R441" s="258"/>
      <c r="S441" s="258"/>
      <c r="T441" s="259"/>
      <c r="AT441" s="260" t="s">
        <v>177</v>
      </c>
      <c r="AU441" s="260" t="s">
        <v>83</v>
      </c>
      <c r="AV441" s="12" t="s">
        <v>81</v>
      </c>
      <c r="AW441" s="12" t="s">
        <v>31</v>
      </c>
      <c r="AX441" s="12" t="s">
        <v>74</v>
      </c>
      <c r="AY441" s="260" t="s">
        <v>168</v>
      </c>
    </row>
    <row r="442" s="13" customFormat="1">
      <c r="B442" s="261"/>
      <c r="C442" s="262"/>
      <c r="D442" s="252" t="s">
        <v>177</v>
      </c>
      <c r="E442" s="263" t="s">
        <v>1</v>
      </c>
      <c r="F442" s="264" t="s">
        <v>532</v>
      </c>
      <c r="G442" s="262"/>
      <c r="H442" s="265">
        <v>1.272</v>
      </c>
      <c r="I442" s="266"/>
      <c r="J442" s="262"/>
      <c r="K442" s="262"/>
      <c r="L442" s="267"/>
      <c r="M442" s="268"/>
      <c r="N442" s="269"/>
      <c r="O442" s="269"/>
      <c r="P442" s="269"/>
      <c r="Q442" s="269"/>
      <c r="R442" s="269"/>
      <c r="S442" s="269"/>
      <c r="T442" s="270"/>
      <c r="AT442" s="271" t="s">
        <v>177</v>
      </c>
      <c r="AU442" s="271" t="s">
        <v>83</v>
      </c>
      <c r="AV442" s="13" t="s">
        <v>83</v>
      </c>
      <c r="AW442" s="13" t="s">
        <v>31</v>
      </c>
      <c r="AX442" s="13" t="s">
        <v>74</v>
      </c>
      <c r="AY442" s="271" t="s">
        <v>168</v>
      </c>
    </row>
    <row r="443" s="14" customFormat="1">
      <c r="B443" s="272"/>
      <c r="C443" s="273"/>
      <c r="D443" s="252" t="s">
        <v>177</v>
      </c>
      <c r="E443" s="274" t="s">
        <v>1</v>
      </c>
      <c r="F443" s="275" t="s">
        <v>186</v>
      </c>
      <c r="G443" s="273"/>
      <c r="H443" s="276">
        <v>1.272</v>
      </c>
      <c r="I443" s="277"/>
      <c r="J443" s="273"/>
      <c r="K443" s="273"/>
      <c r="L443" s="278"/>
      <c r="M443" s="279"/>
      <c r="N443" s="280"/>
      <c r="O443" s="280"/>
      <c r="P443" s="280"/>
      <c r="Q443" s="280"/>
      <c r="R443" s="280"/>
      <c r="S443" s="280"/>
      <c r="T443" s="281"/>
      <c r="AT443" s="282" t="s">
        <v>177</v>
      </c>
      <c r="AU443" s="282" t="s">
        <v>83</v>
      </c>
      <c r="AV443" s="14" t="s">
        <v>175</v>
      </c>
      <c r="AW443" s="14" t="s">
        <v>31</v>
      </c>
      <c r="AX443" s="14" t="s">
        <v>81</v>
      </c>
      <c r="AY443" s="282" t="s">
        <v>168</v>
      </c>
    </row>
    <row r="444" s="1" customFormat="1" ht="24" customHeight="1">
      <c r="B444" s="38"/>
      <c r="C444" s="237" t="s">
        <v>533</v>
      </c>
      <c r="D444" s="237" t="s">
        <v>170</v>
      </c>
      <c r="E444" s="238" t="s">
        <v>534</v>
      </c>
      <c r="F444" s="239" t="s">
        <v>535</v>
      </c>
      <c r="G444" s="240" t="s">
        <v>226</v>
      </c>
      <c r="H444" s="241">
        <v>63.194000000000003</v>
      </c>
      <c r="I444" s="242"/>
      <c r="J444" s="243">
        <f>ROUND(I444*H444,2)</f>
        <v>0</v>
      </c>
      <c r="K444" s="239" t="s">
        <v>174</v>
      </c>
      <c r="L444" s="43"/>
      <c r="M444" s="244" t="s">
        <v>1</v>
      </c>
      <c r="N444" s="245" t="s">
        <v>39</v>
      </c>
      <c r="O444" s="86"/>
      <c r="P444" s="246">
        <f>O444*H444</f>
        <v>0</v>
      </c>
      <c r="Q444" s="246">
        <v>0.0079000000000000008</v>
      </c>
      <c r="R444" s="246">
        <f>Q444*H444</f>
        <v>0.49923260000000008</v>
      </c>
      <c r="S444" s="246">
        <v>0</v>
      </c>
      <c r="T444" s="247">
        <f>S444*H444</f>
        <v>0</v>
      </c>
      <c r="AR444" s="248" t="s">
        <v>175</v>
      </c>
      <c r="AT444" s="248" t="s">
        <v>170</v>
      </c>
      <c r="AU444" s="248" t="s">
        <v>83</v>
      </c>
      <c r="AY444" s="17" t="s">
        <v>168</v>
      </c>
      <c r="BE444" s="249">
        <f>IF(N444="základní",J444,0)</f>
        <v>0</v>
      </c>
      <c r="BF444" s="249">
        <f>IF(N444="snížená",J444,0)</f>
        <v>0</v>
      </c>
      <c r="BG444" s="249">
        <f>IF(N444="zákl. přenesená",J444,0)</f>
        <v>0</v>
      </c>
      <c r="BH444" s="249">
        <f>IF(N444="sníž. přenesená",J444,0)</f>
        <v>0</v>
      </c>
      <c r="BI444" s="249">
        <f>IF(N444="nulová",J444,0)</f>
        <v>0</v>
      </c>
      <c r="BJ444" s="17" t="s">
        <v>81</v>
      </c>
      <c r="BK444" s="249">
        <f>ROUND(I444*H444,2)</f>
        <v>0</v>
      </c>
      <c r="BL444" s="17" t="s">
        <v>175</v>
      </c>
      <c r="BM444" s="248" t="s">
        <v>536</v>
      </c>
    </row>
    <row r="445" s="13" customFormat="1">
      <c r="B445" s="261"/>
      <c r="C445" s="262"/>
      <c r="D445" s="252" t="s">
        <v>177</v>
      </c>
      <c r="E445" s="263" t="s">
        <v>1</v>
      </c>
      <c r="F445" s="264" t="s">
        <v>537</v>
      </c>
      <c r="G445" s="262"/>
      <c r="H445" s="265">
        <v>59.378</v>
      </c>
      <c r="I445" s="266"/>
      <c r="J445" s="262"/>
      <c r="K445" s="262"/>
      <c r="L445" s="267"/>
      <c r="M445" s="268"/>
      <c r="N445" s="269"/>
      <c r="O445" s="269"/>
      <c r="P445" s="269"/>
      <c r="Q445" s="269"/>
      <c r="R445" s="269"/>
      <c r="S445" s="269"/>
      <c r="T445" s="270"/>
      <c r="AT445" s="271" t="s">
        <v>177</v>
      </c>
      <c r="AU445" s="271" t="s">
        <v>83</v>
      </c>
      <c r="AV445" s="13" t="s">
        <v>83</v>
      </c>
      <c r="AW445" s="13" t="s">
        <v>31</v>
      </c>
      <c r="AX445" s="13" t="s">
        <v>74</v>
      </c>
      <c r="AY445" s="271" t="s">
        <v>168</v>
      </c>
    </row>
    <row r="446" s="13" customFormat="1">
      <c r="B446" s="261"/>
      <c r="C446" s="262"/>
      <c r="D446" s="252" t="s">
        <v>177</v>
      </c>
      <c r="E446" s="263" t="s">
        <v>1</v>
      </c>
      <c r="F446" s="264" t="s">
        <v>538</v>
      </c>
      <c r="G446" s="262"/>
      <c r="H446" s="265">
        <v>3.8159999999999998</v>
      </c>
      <c r="I446" s="266"/>
      <c r="J446" s="262"/>
      <c r="K446" s="262"/>
      <c r="L446" s="267"/>
      <c r="M446" s="268"/>
      <c r="N446" s="269"/>
      <c r="O446" s="269"/>
      <c r="P446" s="269"/>
      <c r="Q446" s="269"/>
      <c r="R446" s="269"/>
      <c r="S446" s="269"/>
      <c r="T446" s="270"/>
      <c r="AT446" s="271" t="s">
        <v>177</v>
      </c>
      <c r="AU446" s="271" t="s">
        <v>83</v>
      </c>
      <c r="AV446" s="13" t="s">
        <v>83</v>
      </c>
      <c r="AW446" s="13" t="s">
        <v>31</v>
      </c>
      <c r="AX446" s="13" t="s">
        <v>74</v>
      </c>
      <c r="AY446" s="271" t="s">
        <v>168</v>
      </c>
    </row>
    <row r="447" s="14" customFormat="1">
      <c r="B447" s="272"/>
      <c r="C447" s="273"/>
      <c r="D447" s="252" t="s">
        <v>177</v>
      </c>
      <c r="E447" s="274" t="s">
        <v>1</v>
      </c>
      <c r="F447" s="275" t="s">
        <v>186</v>
      </c>
      <c r="G447" s="273"/>
      <c r="H447" s="276">
        <v>63.194000000000003</v>
      </c>
      <c r="I447" s="277"/>
      <c r="J447" s="273"/>
      <c r="K447" s="273"/>
      <c r="L447" s="278"/>
      <c r="M447" s="279"/>
      <c r="N447" s="280"/>
      <c r="O447" s="280"/>
      <c r="P447" s="280"/>
      <c r="Q447" s="280"/>
      <c r="R447" s="280"/>
      <c r="S447" s="280"/>
      <c r="T447" s="281"/>
      <c r="AT447" s="282" t="s">
        <v>177</v>
      </c>
      <c r="AU447" s="282" t="s">
        <v>83</v>
      </c>
      <c r="AV447" s="14" t="s">
        <v>175</v>
      </c>
      <c r="AW447" s="14" t="s">
        <v>31</v>
      </c>
      <c r="AX447" s="14" t="s">
        <v>81</v>
      </c>
      <c r="AY447" s="282" t="s">
        <v>168</v>
      </c>
    </row>
    <row r="448" s="1" customFormat="1" ht="24" customHeight="1">
      <c r="B448" s="38"/>
      <c r="C448" s="237" t="s">
        <v>539</v>
      </c>
      <c r="D448" s="237" t="s">
        <v>170</v>
      </c>
      <c r="E448" s="238" t="s">
        <v>540</v>
      </c>
      <c r="F448" s="239" t="s">
        <v>541</v>
      </c>
      <c r="G448" s="240" t="s">
        <v>364</v>
      </c>
      <c r="H448" s="241">
        <v>4</v>
      </c>
      <c r="I448" s="242"/>
      <c r="J448" s="243">
        <f>ROUND(I448*H448,2)</f>
        <v>0</v>
      </c>
      <c r="K448" s="239" t="s">
        <v>174</v>
      </c>
      <c r="L448" s="43"/>
      <c r="M448" s="244" t="s">
        <v>1</v>
      </c>
      <c r="N448" s="245" t="s">
        <v>39</v>
      </c>
      <c r="O448" s="86"/>
      <c r="P448" s="246">
        <f>O448*H448</f>
        <v>0</v>
      </c>
      <c r="Q448" s="246">
        <v>0.038899999999999997</v>
      </c>
      <c r="R448" s="246">
        <f>Q448*H448</f>
        <v>0.15559999999999999</v>
      </c>
      <c r="S448" s="246">
        <v>0</v>
      </c>
      <c r="T448" s="247">
        <f>S448*H448</f>
        <v>0</v>
      </c>
      <c r="AR448" s="248" t="s">
        <v>175</v>
      </c>
      <c r="AT448" s="248" t="s">
        <v>170</v>
      </c>
      <c r="AU448" s="248" t="s">
        <v>83</v>
      </c>
      <c r="AY448" s="17" t="s">
        <v>168</v>
      </c>
      <c r="BE448" s="249">
        <f>IF(N448="základní",J448,0)</f>
        <v>0</v>
      </c>
      <c r="BF448" s="249">
        <f>IF(N448="snížená",J448,0)</f>
        <v>0</v>
      </c>
      <c r="BG448" s="249">
        <f>IF(N448="zákl. přenesená",J448,0)</f>
        <v>0</v>
      </c>
      <c r="BH448" s="249">
        <f>IF(N448="sníž. přenesená",J448,0)</f>
        <v>0</v>
      </c>
      <c r="BI448" s="249">
        <f>IF(N448="nulová",J448,0)</f>
        <v>0</v>
      </c>
      <c r="BJ448" s="17" t="s">
        <v>81</v>
      </c>
      <c r="BK448" s="249">
        <f>ROUND(I448*H448,2)</f>
        <v>0</v>
      </c>
      <c r="BL448" s="17" t="s">
        <v>175</v>
      </c>
      <c r="BM448" s="248" t="s">
        <v>542</v>
      </c>
    </row>
    <row r="449" s="12" customFormat="1">
      <c r="B449" s="250"/>
      <c r="C449" s="251"/>
      <c r="D449" s="252" t="s">
        <v>177</v>
      </c>
      <c r="E449" s="253" t="s">
        <v>1</v>
      </c>
      <c r="F449" s="254" t="s">
        <v>194</v>
      </c>
      <c r="G449" s="251"/>
      <c r="H449" s="253" t="s">
        <v>1</v>
      </c>
      <c r="I449" s="255"/>
      <c r="J449" s="251"/>
      <c r="K449" s="251"/>
      <c r="L449" s="256"/>
      <c r="M449" s="257"/>
      <c r="N449" s="258"/>
      <c r="O449" s="258"/>
      <c r="P449" s="258"/>
      <c r="Q449" s="258"/>
      <c r="R449" s="258"/>
      <c r="S449" s="258"/>
      <c r="T449" s="259"/>
      <c r="AT449" s="260" t="s">
        <v>177</v>
      </c>
      <c r="AU449" s="260" t="s">
        <v>83</v>
      </c>
      <c r="AV449" s="12" t="s">
        <v>81</v>
      </c>
      <c r="AW449" s="12" t="s">
        <v>31</v>
      </c>
      <c r="AX449" s="12" t="s">
        <v>74</v>
      </c>
      <c r="AY449" s="260" t="s">
        <v>168</v>
      </c>
    </row>
    <row r="450" s="12" customFormat="1">
      <c r="B450" s="250"/>
      <c r="C450" s="251"/>
      <c r="D450" s="252" t="s">
        <v>177</v>
      </c>
      <c r="E450" s="253" t="s">
        <v>1</v>
      </c>
      <c r="F450" s="254" t="s">
        <v>543</v>
      </c>
      <c r="G450" s="251"/>
      <c r="H450" s="253" t="s">
        <v>1</v>
      </c>
      <c r="I450" s="255"/>
      <c r="J450" s="251"/>
      <c r="K450" s="251"/>
      <c r="L450" s="256"/>
      <c r="M450" s="257"/>
      <c r="N450" s="258"/>
      <c r="O450" s="258"/>
      <c r="P450" s="258"/>
      <c r="Q450" s="258"/>
      <c r="R450" s="258"/>
      <c r="S450" s="258"/>
      <c r="T450" s="259"/>
      <c r="AT450" s="260" t="s">
        <v>177</v>
      </c>
      <c r="AU450" s="260" t="s">
        <v>83</v>
      </c>
      <c r="AV450" s="12" t="s">
        <v>81</v>
      </c>
      <c r="AW450" s="12" t="s">
        <v>31</v>
      </c>
      <c r="AX450" s="12" t="s">
        <v>74</v>
      </c>
      <c r="AY450" s="260" t="s">
        <v>168</v>
      </c>
    </row>
    <row r="451" s="13" customFormat="1">
      <c r="B451" s="261"/>
      <c r="C451" s="262"/>
      <c r="D451" s="252" t="s">
        <v>177</v>
      </c>
      <c r="E451" s="263" t="s">
        <v>1</v>
      </c>
      <c r="F451" s="264" t="s">
        <v>544</v>
      </c>
      <c r="G451" s="262"/>
      <c r="H451" s="265">
        <v>1</v>
      </c>
      <c r="I451" s="266"/>
      <c r="J451" s="262"/>
      <c r="K451" s="262"/>
      <c r="L451" s="267"/>
      <c r="M451" s="268"/>
      <c r="N451" s="269"/>
      <c r="O451" s="269"/>
      <c r="P451" s="269"/>
      <c r="Q451" s="269"/>
      <c r="R451" s="269"/>
      <c r="S451" s="269"/>
      <c r="T451" s="270"/>
      <c r="AT451" s="271" t="s">
        <v>177</v>
      </c>
      <c r="AU451" s="271" t="s">
        <v>83</v>
      </c>
      <c r="AV451" s="13" t="s">
        <v>83</v>
      </c>
      <c r="AW451" s="13" t="s">
        <v>31</v>
      </c>
      <c r="AX451" s="13" t="s">
        <v>74</v>
      </c>
      <c r="AY451" s="271" t="s">
        <v>168</v>
      </c>
    </row>
    <row r="452" s="13" customFormat="1">
      <c r="B452" s="261"/>
      <c r="C452" s="262"/>
      <c r="D452" s="252" t="s">
        <v>177</v>
      </c>
      <c r="E452" s="263" t="s">
        <v>1</v>
      </c>
      <c r="F452" s="264" t="s">
        <v>545</v>
      </c>
      <c r="G452" s="262"/>
      <c r="H452" s="265">
        <v>1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AT452" s="271" t="s">
        <v>177</v>
      </c>
      <c r="AU452" s="271" t="s">
        <v>83</v>
      </c>
      <c r="AV452" s="13" t="s">
        <v>83</v>
      </c>
      <c r="AW452" s="13" t="s">
        <v>31</v>
      </c>
      <c r="AX452" s="13" t="s">
        <v>74</v>
      </c>
      <c r="AY452" s="271" t="s">
        <v>168</v>
      </c>
    </row>
    <row r="453" s="13" customFormat="1">
      <c r="B453" s="261"/>
      <c r="C453" s="262"/>
      <c r="D453" s="252" t="s">
        <v>177</v>
      </c>
      <c r="E453" s="263" t="s">
        <v>1</v>
      </c>
      <c r="F453" s="264" t="s">
        <v>546</v>
      </c>
      <c r="G453" s="262"/>
      <c r="H453" s="265">
        <v>1</v>
      </c>
      <c r="I453" s="266"/>
      <c r="J453" s="262"/>
      <c r="K453" s="262"/>
      <c r="L453" s="267"/>
      <c r="M453" s="268"/>
      <c r="N453" s="269"/>
      <c r="O453" s="269"/>
      <c r="P453" s="269"/>
      <c r="Q453" s="269"/>
      <c r="R453" s="269"/>
      <c r="S453" s="269"/>
      <c r="T453" s="270"/>
      <c r="AT453" s="271" t="s">
        <v>177</v>
      </c>
      <c r="AU453" s="271" t="s">
        <v>83</v>
      </c>
      <c r="AV453" s="13" t="s">
        <v>83</v>
      </c>
      <c r="AW453" s="13" t="s">
        <v>31</v>
      </c>
      <c r="AX453" s="13" t="s">
        <v>74</v>
      </c>
      <c r="AY453" s="271" t="s">
        <v>168</v>
      </c>
    </row>
    <row r="454" s="13" customFormat="1">
      <c r="B454" s="261"/>
      <c r="C454" s="262"/>
      <c r="D454" s="252" t="s">
        <v>177</v>
      </c>
      <c r="E454" s="263" t="s">
        <v>1</v>
      </c>
      <c r="F454" s="264" t="s">
        <v>547</v>
      </c>
      <c r="G454" s="262"/>
      <c r="H454" s="265">
        <v>1</v>
      </c>
      <c r="I454" s="266"/>
      <c r="J454" s="262"/>
      <c r="K454" s="262"/>
      <c r="L454" s="267"/>
      <c r="M454" s="268"/>
      <c r="N454" s="269"/>
      <c r="O454" s="269"/>
      <c r="P454" s="269"/>
      <c r="Q454" s="269"/>
      <c r="R454" s="269"/>
      <c r="S454" s="269"/>
      <c r="T454" s="270"/>
      <c r="AT454" s="271" t="s">
        <v>177</v>
      </c>
      <c r="AU454" s="271" t="s">
        <v>83</v>
      </c>
      <c r="AV454" s="13" t="s">
        <v>83</v>
      </c>
      <c r="AW454" s="13" t="s">
        <v>31</v>
      </c>
      <c r="AX454" s="13" t="s">
        <v>74</v>
      </c>
      <c r="AY454" s="271" t="s">
        <v>168</v>
      </c>
    </row>
    <row r="455" s="14" customFormat="1">
      <c r="B455" s="272"/>
      <c r="C455" s="273"/>
      <c r="D455" s="252" t="s">
        <v>177</v>
      </c>
      <c r="E455" s="274" t="s">
        <v>1</v>
      </c>
      <c r="F455" s="275" t="s">
        <v>186</v>
      </c>
      <c r="G455" s="273"/>
      <c r="H455" s="276">
        <v>4</v>
      </c>
      <c r="I455" s="277"/>
      <c r="J455" s="273"/>
      <c r="K455" s="273"/>
      <c r="L455" s="278"/>
      <c r="M455" s="279"/>
      <c r="N455" s="280"/>
      <c r="O455" s="280"/>
      <c r="P455" s="280"/>
      <c r="Q455" s="280"/>
      <c r="R455" s="280"/>
      <c r="S455" s="280"/>
      <c r="T455" s="281"/>
      <c r="AT455" s="282" t="s">
        <v>177</v>
      </c>
      <c r="AU455" s="282" t="s">
        <v>83</v>
      </c>
      <c r="AV455" s="14" t="s">
        <v>175</v>
      </c>
      <c r="AW455" s="14" t="s">
        <v>31</v>
      </c>
      <c r="AX455" s="14" t="s">
        <v>81</v>
      </c>
      <c r="AY455" s="282" t="s">
        <v>168</v>
      </c>
    </row>
    <row r="456" s="1" customFormat="1" ht="24" customHeight="1">
      <c r="B456" s="38"/>
      <c r="C456" s="237" t="s">
        <v>548</v>
      </c>
      <c r="D456" s="237" t="s">
        <v>170</v>
      </c>
      <c r="E456" s="238" t="s">
        <v>549</v>
      </c>
      <c r="F456" s="239" t="s">
        <v>550</v>
      </c>
      <c r="G456" s="240" t="s">
        <v>364</v>
      </c>
      <c r="H456" s="241">
        <v>2</v>
      </c>
      <c r="I456" s="242"/>
      <c r="J456" s="243">
        <f>ROUND(I456*H456,2)</f>
        <v>0</v>
      </c>
      <c r="K456" s="239" t="s">
        <v>174</v>
      </c>
      <c r="L456" s="43"/>
      <c r="M456" s="244" t="s">
        <v>1</v>
      </c>
      <c r="N456" s="245" t="s">
        <v>39</v>
      </c>
      <c r="O456" s="86"/>
      <c r="P456" s="246">
        <f>O456*H456</f>
        <v>0</v>
      </c>
      <c r="Q456" s="246">
        <v>0.14699999999999999</v>
      </c>
      <c r="R456" s="246">
        <f>Q456*H456</f>
        <v>0.29399999999999998</v>
      </c>
      <c r="S456" s="246">
        <v>0</v>
      </c>
      <c r="T456" s="247">
        <f>S456*H456</f>
        <v>0</v>
      </c>
      <c r="AR456" s="248" t="s">
        <v>175</v>
      </c>
      <c r="AT456" s="248" t="s">
        <v>170</v>
      </c>
      <c r="AU456" s="248" t="s">
        <v>83</v>
      </c>
      <c r="AY456" s="17" t="s">
        <v>168</v>
      </c>
      <c r="BE456" s="249">
        <f>IF(N456="základní",J456,0)</f>
        <v>0</v>
      </c>
      <c r="BF456" s="249">
        <f>IF(N456="snížená",J456,0)</f>
        <v>0</v>
      </c>
      <c r="BG456" s="249">
        <f>IF(N456="zákl. přenesená",J456,0)</f>
        <v>0</v>
      </c>
      <c r="BH456" s="249">
        <f>IF(N456="sníž. přenesená",J456,0)</f>
        <v>0</v>
      </c>
      <c r="BI456" s="249">
        <f>IF(N456="nulová",J456,0)</f>
        <v>0</v>
      </c>
      <c r="BJ456" s="17" t="s">
        <v>81</v>
      </c>
      <c r="BK456" s="249">
        <f>ROUND(I456*H456,2)</f>
        <v>0</v>
      </c>
      <c r="BL456" s="17" t="s">
        <v>175</v>
      </c>
      <c r="BM456" s="248" t="s">
        <v>551</v>
      </c>
    </row>
    <row r="457" s="12" customFormat="1">
      <c r="B457" s="250"/>
      <c r="C457" s="251"/>
      <c r="D457" s="252" t="s">
        <v>177</v>
      </c>
      <c r="E457" s="253" t="s">
        <v>1</v>
      </c>
      <c r="F457" s="254" t="s">
        <v>194</v>
      </c>
      <c r="G457" s="251"/>
      <c r="H457" s="253" t="s">
        <v>1</v>
      </c>
      <c r="I457" s="255"/>
      <c r="J457" s="251"/>
      <c r="K457" s="251"/>
      <c r="L457" s="256"/>
      <c r="M457" s="257"/>
      <c r="N457" s="258"/>
      <c r="O457" s="258"/>
      <c r="P457" s="258"/>
      <c r="Q457" s="258"/>
      <c r="R457" s="258"/>
      <c r="S457" s="258"/>
      <c r="T457" s="259"/>
      <c r="AT457" s="260" t="s">
        <v>177</v>
      </c>
      <c r="AU457" s="260" t="s">
        <v>83</v>
      </c>
      <c r="AV457" s="12" t="s">
        <v>81</v>
      </c>
      <c r="AW457" s="12" t="s">
        <v>31</v>
      </c>
      <c r="AX457" s="12" t="s">
        <v>74</v>
      </c>
      <c r="AY457" s="260" t="s">
        <v>168</v>
      </c>
    </row>
    <row r="458" s="12" customFormat="1">
      <c r="B458" s="250"/>
      <c r="C458" s="251"/>
      <c r="D458" s="252" t="s">
        <v>177</v>
      </c>
      <c r="E458" s="253" t="s">
        <v>1</v>
      </c>
      <c r="F458" s="254" t="s">
        <v>552</v>
      </c>
      <c r="G458" s="251"/>
      <c r="H458" s="253" t="s">
        <v>1</v>
      </c>
      <c r="I458" s="255"/>
      <c r="J458" s="251"/>
      <c r="K458" s="251"/>
      <c r="L458" s="256"/>
      <c r="M458" s="257"/>
      <c r="N458" s="258"/>
      <c r="O458" s="258"/>
      <c r="P458" s="258"/>
      <c r="Q458" s="258"/>
      <c r="R458" s="258"/>
      <c r="S458" s="258"/>
      <c r="T458" s="259"/>
      <c r="AT458" s="260" t="s">
        <v>177</v>
      </c>
      <c r="AU458" s="260" t="s">
        <v>83</v>
      </c>
      <c r="AV458" s="12" t="s">
        <v>81</v>
      </c>
      <c r="AW458" s="12" t="s">
        <v>31</v>
      </c>
      <c r="AX458" s="12" t="s">
        <v>74</v>
      </c>
      <c r="AY458" s="260" t="s">
        <v>168</v>
      </c>
    </row>
    <row r="459" s="13" customFormat="1">
      <c r="B459" s="261"/>
      <c r="C459" s="262"/>
      <c r="D459" s="252" t="s">
        <v>177</v>
      </c>
      <c r="E459" s="263" t="s">
        <v>1</v>
      </c>
      <c r="F459" s="264" t="s">
        <v>553</v>
      </c>
      <c r="G459" s="262"/>
      <c r="H459" s="265">
        <v>1</v>
      </c>
      <c r="I459" s="266"/>
      <c r="J459" s="262"/>
      <c r="K459" s="262"/>
      <c r="L459" s="267"/>
      <c r="M459" s="268"/>
      <c r="N459" s="269"/>
      <c r="O459" s="269"/>
      <c r="P459" s="269"/>
      <c r="Q459" s="269"/>
      <c r="R459" s="269"/>
      <c r="S459" s="269"/>
      <c r="T459" s="270"/>
      <c r="AT459" s="271" t="s">
        <v>177</v>
      </c>
      <c r="AU459" s="271" t="s">
        <v>83</v>
      </c>
      <c r="AV459" s="13" t="s">
        <v>83</v>
      </c>
      <c r="AW459" s="13" t="s">
        <v>31</v>
      </c>
      <c r="AX459" s="13" t="s">
        <v>74</v>
      </c>
      <c r="AY459" s="271" t="s">
        <v>168</v>
      </c>
    </row>
    <row r="460" s="13" customFormat="1">
      <c r="B460" s="261"/>
      <c r="C460" s="262"/>
      <c r="D460" s="252" t="s">
        <v>177</v>
      </c>
      <c r="E460" s="263" t="s">
        <v>1</v>
      </c>
      <c r="F460" s="264" t="s">
        <v>554</v>
      </c>
      <c r="G460" s="262"/>
      <c r="H460" s="265">
        <v>1</v>
      </c>
      <c r="I460" s="266"/>
      <c r="J460" s="262"/>
      <c r="K460" s="262"/>
      <c r="L460" s="267"/>
      <c r="M460" s="268"/>
      <c r="N460" s="269"/>
      <c r="O460" s="269"/>
      <c r="P460" s="269"/>
      <c r="Q460" s="269"/>
      <c r="R460" s="269"/>
      <c r="S460" s="269"/>
      <c r="T460" s="270"/>
      <c r="AT460" s="271" t="s">
        <v>177</v>
      </c>
      <c r="AU460" s="271" t="s">
        <v>83</v>
      </c>
      <c r="AV460" s="13" t="s">
        <v>83</v>
      </c>
      <c r="AW460" s="13" t="s">
        <v>31</v>
      </c>
      <c r="AX460" s="13" t="s">
        <v>74</v>
      </c>
      <c r="AY460" s="271" t="s">
        <v>168</v>
      </c>
    </row>
    <row r="461" s="14" customFormat="1">
      <c r="B461" s="272"/>
      <c r="C461" s="273"/>
      <c r="D461" s="252" t="s">
        <v>177</v>
      </c>
      <c r="E461" s="274" t="s">
        <v>1</v>
      </c>
      <c r="F461" s="275" t="s">
        <v>186</v>
      </c>
      <c r="G461" s="273"/>
      <c r="H461" s="276">
        <v>2</v>
      </c>
      <c r="I461" s="277"/>
      <c r="J461" s="273"/>
      <c r="K461" s="273"/>
      <c r="L461" s="278"/>
      <c r="M461" s="279"/>
      <c r="N461" s="280"/>
      <c r="O461" s="280"/>
      <c r="P461" s="280"/>
      <c r="Q461" s="280"/>
      <c r="R461" s="280"/>
      <c r="S461" s="280"/>
      <c r="T461" s="281"/>
      <c r="AT461" s="282" t="s">
        <v>177</v>
      </c>
      <c r="AU461" s="282" t="s">
        <v>83</v>
      </c>
      <c r="AV461" s="14" t="s">
        <v>175</v>
      </c>
      <c r="AW461" s="14" t="s">
        <v>31</v>
      </c>
      <c r="AX461" s="14" t="s">
        <v>81</v>
      </c>
      <c r="AY461" s="282" t="s">
        <v>168</v>
      </c>
    </row>
    <row r="462" s="1" customFormat="1" ht="24" customHeight="1">
      <c r="B462" s="38"/>
      <c r="C462" s="237" t="s">
        <v>555</v>
      </c>
      <c r="D462" s="237" t="s">
        <v>170</v>
      </c>
      <c r="E462" s="238" t="s">
        <v>556</v>
      </c>
      <c r="F462" s="239" t="s">
        <v>557</v>
      </c>
      <c r="G462" s="240" t="s">
        <v>364</v>
      </c>
      <c r="H462" s="241">
        <v>4</v>
      </c>
      <c r="I462" s="242"/>
      <c r="J462" s="243">
        <f>ROUND(I462*H462,2)</f>
        <v>0</v>
      </c>
      <c r="K462" s="239" t="s">
        <v>174</v>
      </c>
      <c r="L462" s="43"/>
      <c r="M462" s="244" t="s">
        <v>1</v>
      </c>
      <c r="N462" s="245" t="s">
        <v>39</v>
      </c>
      <c r="O462" s="86"/>
      <c r="P462" s="246">
        <f>O462*H462</f>
        <v>0</v>
      </c>
      <c r="Q462" s="246">
        <v>0.041500000000000002</v>
      </c>
      <c r="R462" s="246">
        <f>Q462*H462</f>
        <v>0.16600000000000001</v>
      </c>
      <c r="S462" s="246">
        <v>0</v>
      </c>
      <c r="T462" s="247">
        <f>S462*H462</f>
        <v>0</v>
      </c>
      <c r="AR462" s="248" t="s">
        <v>175</v>
      </c>
      <c r="AT462" s="248" t="s">
        <v>170</v>
      </c>
      <c r="AU462" s="248" t="s">
        <v>83</v>
      </c>
      <c r="AY462" s="17" t="s">
        <v>168</v>
      </c>
      <c r="BE462" s="249">
        <f>IF(N462="základní",J462,0)</f>
        <v>0</v>
      </c>
      <c r="BF462" s="249">
        <f>IF(N462="snížená",J462,0)</f>
        <v>0</v>
      </c>
      <c r="BG462" s="249">
        <f>IF(N462="zákl. přenesená",J462,0)</f>
        <v>0</v>
      </c>
      <c r="BH462" s="249">
        <f>IF(N462="sníž. přenesená",J462,0)</f>
        <v>0</v>
      </c>
      <c r="BI462" s="249">
        <f>IF(N462="nulová",J462,0)</f>
        <v>0</v>
      </c>
      <c r="BJ462" s="17" t="s">
        <v>81</v>
      </c>
      <c r="BK462" s="249">
        <f>ROUND(I462*H462,2)</f>
        <v>0</v>
      </c>
      <c r="BL462" s="17" t="s">
        <v>175</v>
      </c>
      <c r="BM462" s="248" t="s">
        <v>558</v>
      </c>
    </row>
    <row r="463" s="12" customFormat="1">
      <c r="B463" s="250"/>
      <c r="C463" s="251"/>
      <c r="D463" s="252" t="s">
        <v>177</v>
      </c>
      <c r="E463" s="253" t="s">
        <v>1</v>
      </c>
      <c r="F463" s="254" t="s">
        <v>194</v>
      </c>
      <c r="G463" s="251"/>
      <c r="H463" s="253" t="s">
        <v>1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AT463" s="260" t="s">
        <v>177</v>
      </c>
      <c r="AU463" s="260" t="s">
        <v>83</v>
      </c>
      <c r="AV463" s="12" t="s">
        <v>81</v>
      </c>
      <c r="AW463" s="12" t="s">
        <v>31</v>
      </c>
      <c r="AX463" s="12" t="s">
        <v>74</v>
      </c>
      <c r="AY463" s="260" t="s">
        <v>168</v>
      </c>
    </row>
    <row r="464" s="12" customFormat="1">
      <c r="B464" s="250"/>
      <c r="C464" s="251"/>
      <c r="D464" s="252" t="s">
        <v>177</v>
      </c>
      <c r="E464" s="253" t="s">
        <v>1</v>
      </c>
      <c r="F464" s="254" t="s">
        <v>552</v>
      </c>
      <c r="G464" s="251"/>
      <c r="H464" s="253" t="s">
        <v>1</v>
      </c>
      <c r="I464" s="255"/>
      <c r="J464" s="251"/>
      <c r="K464" s="251"/>
      <c r="L464" s="256"/>
      <c r="M464" s="257"/>
      <c r="N464" s="258"/>
      <c r="O464" s="258"/>
      <c r="P464" s="258"/>
      <c r="Q464" s="258"/>
      <c r="R464" s="258"/>
      <c r="S464" s="258"/>
      <c r="T464" s="259"/>
      <c r="AT464" s="260" t="s">
        <v>177</v>
      </c>
      <c r="AU464" s="260" t="s">
        <v>83</v>
      </c>
      <c r="AV464" s="12" t="s">
        <v>81</v>
      </c>
      <c r="AW464" s="12" t="s">
        <v>31</v>
      </c>
      <c r="AX464" s="12" t="s">
        <v>74</v>
      </c>
      <c r="AY464" s="260" t="s">
        <v>168</v>
      </c>
    </row>
    <row r="465" s="13" customFormat="1">
      <c r="B465" s="261"/>
      <c r="C465" s="262"/>
      <c r="D465" s="252" t="s">
        <v>177</v>
      </c>
      <c r="E465" s="263" t="s">
        <v>1</v>
      </c>
      <c r="F465" s="264" t="s">
        <v>544</v>
      </c>
      <c r="G465" s="262"/>
      <c r="H465" s="265">
        <v>1</v>
      </c>
      <c r="I465" s="266"/>
      <c r="J465" s="262"/>
      <c r="K465" s="262"/>
      <c r="L465" s="267"/>
      <c r="M465" s="268"/>
      <c r="N465" s="269"/>
      <c r="O465" s="269"/>
      <c r="P465" s="269"/>
      <c r="Q465" s="269"/>
      <c r="R465" s="269"/>
      <c r="S465" s="269"/>
      <c r="T465" s="270"/>
      <c r="AT465" s="271" t="s">
        <v>177</v>
      </c>
      <c r="AU465" s="271" t="s">
        <v>83</v>
      </c>
      <c r="AV465" s="13" t="s">
        <v>83</v>
      </c>
      <c r="AW465" s="13" t="s">
        <v>31</v>
      </c>
      <c r="AX465" s="13" t="s">
        <v>74</v>
      </c>
      <c r="AY465" s="271" t="s">
        <v>168</v>
      </c>
    </row>
    <row r="466" s="13" customFormat="1">
      <c r="B466" s="261"/>
      <c r="C466" s="262"/>
      <c r="D466" s="252" t="s">
        <v>177</v>
      </c>
      <c r="E466" s="263" t="s">
        <v>1</v>
      </c>
      <c r="F466" s="264" t="s">
        <v>545</v>
      </c>
      <c r="G466" s="262"/>
      <c r="H466" s="265">
        <v>1</v>
      </c>
      <c r="I466" s="266"/>
      <c r="J466" s="262"/>
      <c r="K466" s="262"/>
      <c r="L466" s="267"/>
      <c r="M466" s="268"/>
      <c r="N466" s="269"/>
      <c r="O466" s="269"/>
      <c r="P466" s="269"/>
      <c r="Q466" s="269"/>
      <c r="R466" s="269"/>
      <c r="S466" s="269"/>
      <c r="T466" s="270"/>
      <c r="AT466" s="271" t="s">
        <v>177</v>
      </c>
      <c r="AU466" s="271" t="s">
        <v>83</v>
      </c>
      <c r="AV466" s="13" t="s">
        <v>83</v>
      </c>
      <c r="AW466" s="13" t="s">
        <v>31</v>
      </c>
      <c r="AX466" s="13" t="s">
        <v>74</v>
      </c>
      <c r="AY466" s="271" t="s">
        <v>168</v>
      </c>
    </row>
    <row r="467" s="13" customFormat="1">
      <c r="B467" s="261"/>
      <c r="C467" s="262"/>
      <c r="D467" s="252" t="s">
        <v>177</v>
      </c>
      <c r="E467" s="263" t="s">
        <v>1</v>
      </c>
      <c r="F467" s="264" t="s">
        <v>546</v>
      </c>
      <c r="G467" s="262"/>
      <c r="H467" s="265">
        <v>1</v>
      </c>
      <c r="I467" s="266"/>
      <c r="J467" s="262"/>
      <c r="K467" s="262"/>
      <c r="L467" s="267"/>
      <c r="M467" s="268"/>
      <c r="N467" s="269"/>
      <c r="O467" s="269"/>
      <c r="P467" s="269"/>
      <c r="Q467" s="269"/>
      <c r="R467" s="269"/>
      <c r="S467" s="269"/>
      <c r="T467" s="270"/>
      <c r="AT467" s="271" t="s">
        <v>177</v>
      </c>
      <c r="AU467" s="271" t="s">
        <v>83</v>
      </c>
      <c r="AV467" s="13" t="s">
        <v>83</v>
      </c>
      <c r="AW467" s="13" t="s">
        <v>31</v>
      </c>
      <c r="AX467" s="13" t="s">
        <v>74</v>
      </c>
      <c r="AY467" s="271" t="s">
        <v>168</v>
      </c>
    </row>
    <row r="468" s="13" customFormat="1">
      <c r="B468" s="261"/>
      <c r="C468" s="262"/>
      <c r="D468" s="252" t="s">
        <v>177</v>
      </c>
      <c r="E468" s="263" t="s">
        <v>1</v>
      </c>
      <c r="F468" s="264" t="s">
        <v>547</v>
      </c>
      <c r="G468" s="262"/>
      <c r="H468" s="265">
        <v>1</v>
      </c>
      <c r="I468" s="266"/>
      <c r="J468" s="262"/>
      <c r="K468" s="262"/>
      <c r="L468" s="267"/>
      <c r="M468" s="268"/>
      <c r="N468" s="269"/>
      <c r="O468" s="269"/>
      <c r="P468" s="269"/>
      <c r="Q468" s="269"/>
      <c r="R468" s="269"/>
      <c r="S468" s="269"/>
      <c r="T468" s="270"/>
      <c r="AT468" s="271" t="s">
        <v>177</v>
      </c>
      <c r="AU468" s="271" t="s">
        <v>83</v>
      </c>
      <c r="AV468" s="13" t="s">
        <v>83</v>
      </c>
      <c r="AW468" s="13" t="s">
        <v>31</v>
      </c>
      <c r="AX468" s="13" t="s">
        <v>74</v>
      </c>
      <c r="AY468" s="271" t="s">
        <v>168</v>
      </c>
    </row>
    <row r="469" s="14" customFormat="1">
      <c r="B469" s="272"/>
      <c r="C469" s="273"/>
      <c r="D469" s="252" t="s">
        <v>177</v>
      </c>
      <c r="E469" s="274" t="s">
        <v>1</v>
      </c>
      <c r="F469" s="275" t="s">
        <v>186</v>
      </c>
      <c r="G469" s="273"/>
      <c r="H469" s="276">
        <v>4</v>
      </c>
      <c r="I469" s="277"/>
      <c r="J469" s="273"/>
      <c r="K469" s="273"/>
      <c r="L469" s="278"/>
      <c r="M469" s="279"/>
      <c r="N469" s="280"/>
      <c r="O469" s="280"/>
      <c r="P469" s="280"/>
      <c r="Q469" s="280"/>
      <c r="R469" s="280"/>
      <c r="S469" s="280"/>
      <c r="T469" s="281"/>
      <c r="AT469" s="282" t="s">
        <v>177</v>
      </c>
      <c r="AU469" s="282" t="s">
        <v>83</v>
      </c>
      <c r="AV469" s="14" t="s">
        <v>175</v>
      </c>
      <c r="AW469" s="14" t="s">
        <v>31</v>
      </c>
      <c r="AX469" s="14" t="s">
        <v>81</v>
      </c>
      <c r="AY469" s="282" t="s">
        <v>168</v>
      </c>
    </row>
    <row r="470" s="1" customFormat="1" ht="24" customHeight="1">
      <c r="B470" s="38"/>
      <c r="C470" s="237" t="s">
        <v>559</v>
      </c>
      <c r="D470" s="237" t="s">
        <v>170</v>
      </c>
      <c r="E470" s="238" t="s">
        <v>560</v>
      </c>
      <c r="F470" s="239" t="s">
        <v>561</v>
      </c>
      <c r="G470" s="240" t="s">
        <v>364</v>
      </c>
      <c r="H470" s="241">
        <v>2</v>
      </c>
      <c r="I470" s="242"/>
      <c r="J470" s="243">
        <f>ROUND(I470*H470,2)</f>
        <v>0</v>
      </c>
      <c r="K470" s="239" t="s">
        <v>174</v>
      </c>
      <c r="L470" s="43"/>
      <c r="M470" s="244" t="s">
        <v>1</v>
      </c>
      <c r="N470" s="245" t="s">
        <v>39</v>
      </c>
      <c r="O470" s="86"/>
      <c r="P470" s="246">
        <f>O470*H470</f>
        <v>0</v>
      </c>
      <c r="Q470" s="246">
        <v>0.1575</v>
      </c>
      <c r="R470" s="246">
        <f>Q470*H470</f>
        <v>0.315</v>
      </c>
      <c r="S470" s="246">
        <v>0</v>
      </c>
      <c r="T470" s="247">
        <f>S470*H470</f>
        <v>0</v>
      </c>
      <c r="AR470" s="248" t="s">
        <v>175</v>
      </c>
      <c r="AT470" s="248" t="s">
        <v>170</v>
      </c>
      <c r="AU470" s="248" t="s">
        <v>83</v>
      </c>
      <c r="AY470" s="17" t="s">
        <v>168</v>
      </c>
      <c r="BE470" s="249">
        <f>IF(N470="základní",J470,0)</f>
        <v>0</v>
      </c>
      <c r="BF470" s="249">
        <f>IF(N470="snížená",J470,0)</f>
        <v>0</v>
      </c>
      <c r="BG470" s="249">
        <f>IF(N470="zákl. přenesená",J470,0)</f>
        <v>0</v>
      </c>
      <c r="BH470" s="249">
        <f>IF(N470="sníž. přenesená",J470,0)</f>
        <v>0</v>
      </c>
      <c r="BI470" s="249">
        <f>IF(N470="nulová",J470,0)</f>
        <v>0</v>
      </c>
      <c r="BJ470" s="17" t="s">
        <v>81</v>
      </c>
      <c r="BK470" s="249">
        <f>ROUND(I470*H470,2)</f>
        <v>0</v>
      </c>
      <c r="BL470" s="17" t="s">
        <v>175</v>
      </c>
      <c r="BM470" s="248" t="s">
        <v>562</v>
      </c>
    </row>
    <row r="471" s="12" customFormat="1">
      <c r="B471" s="250"/>
      <c r="C471" s="251"/>
      <c r="D471" s="252" t="s">
        <v>177</v>
      </c>
      <c r="E471" s="253" t="s">
        <v>1</v>
      </c>
      <c r="F471" s="254" t="s">
        <v>194</v>
      </c>
      <c r="G471" s="251"/>
      <c r="H471" s="253" t="s">
        <v>1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AT471" s="260" t="s">
        <v>177</v>
      </c>
      <c r="AU471" s="260" t="s">
        <v>83</v>
      </c>
      <c r="AV471" s="12" t="s">
        <v>81</v>
      </c>
      <c r="AW471" s="12" t="s">
        <v>31</v>
      </c>
      <c r="AX471" s="12" t="s">
        <v>74</v>
      </c>
      <c r="AY471" s="260" t="s">
        <v>168</v>
      </c>
    </row>
    <row r="472" s="12" customFormat="1">
      <c r="B472" s="250"/>
      <c r="C472" s="251"/>
      <c r="D472" s="252" t="s">
        <v>177</v>
      </c>
      <c r="E472" s="253" t="s">
        <v>1</v>
      </c>
      <c r="F472" s="254" t="s">
        <v>552</v>
      </c>
      <c r="G472" s="251"/>
      <c r="H472" s="253" t="s">
        <v>1</v>
      </c>
      <c r="I472" s="255"/>
      <c r="J472" s="251"/>
      <c r="K472" s="251"/>
      <c r="L472" s="256"/>
      <c r="M472" s="257"/>
      <c r="N472" s="258"/>
      <c r="O472" s="258"/>
      <c r="P472" s="258"/>
      <c r="Q472" s="258"/>
      <c r="R472" s="258"/>
      <c r="S472" s="258"/>
      <c r="T472" s="259"/>
      <c r="AT472" s="260" t="s">
        <v>177</v>
      </c>
      <c r="AU472" s="260" t="s">
        <v>83</v>
      </c>
      <c r="AV472" s="12" t="s">
        <v>81</v>
      </c>
      <c r="AW472" s="12" t="s">
        <v>31</v>
      </c>
      <c r="AX472" s="12" t="s">
        <v>74</v>
      </c>
      <c r="AY472" s="260" t="s">
        <v>168</v>
      </c>
    </row>
    <row r="473" s="13" customFormat="1">
      <c r="B473" s="261"/>
      <c r="C473" s="262"/>
      <c r="D473" s="252" t="s">
        <v>177</v>
      </c>
      <c r="E473" s="263" t="s">
        <v>1</v>
      </c>
      <c r="F473" s="264" t="s">
        <v>553</v>
      </c>
      <c r="G473" s="262"/>
      <c r="H473" s="265">
        <v>1</v>
      </c>
      <c r="I473" s="266"/>
      <c r="J473" s="262"/>
      <c r="K473" s="262"/>
      <c r="L473" s="267"/>
      <c r="M473" s="268"/>
      <c r="N473" s="269"/>
      <c r="O473" s="269"/>
      <c r="P473" s="269"/>
      <c r="Q473" s="269"/>
      <c r="R473" s="269"/>
      <c r="S473" s="269"/>
      <c r="T473" s="270"/>
      <c r="AT473" s="271" t="s">
        <v>177</v>
      </c>
      <c r="AU473" s="271" t="s">
        <v>83</v>
      </c>
      <c r="AV473" s="13" t="s">
        <v>83</v>
      </c>
      <c r="AW473" s="13" t="s">
        <v>31</v>
      </c>
      <c r="AX473" s="13" t="s">
        <v>74</v>
      </c>
      <c r="AY473" s="271" t="s">
        <v>168</v>
      </c>
    </row>
    <row r="474" s="13" customFormat="1">
      <c r="B474" s="261"/>
      <c r="C474" s="262"/>
      <c r="D474" s="252" t="s">
        <v>177</v>
      </c>
      <c r="E474" s="263" t="s">
        <v>1</v>
      </c>
      <c r="F474" s="264" t="s">
        <v>554</v>
      </c>
      <c r="G474" s="262"/>
      <c r="H474" s="265">
        <v>1</v>
      </c>
      <c r="I474" s="266"/>
      <c r="J474" s="262"/>
      <c r="K474" s="262"/>
      <c r="L474" s="267"/>
      <c r="M474" s="268"/>
      <c r="N474" s="269"/>
      <c r="O474" s="269"/>
      <c r="P474" s="269"/>
      <c r="Q474" s="269"/>
      <c r="R474" s="269"/>
      <c r="S474" s="269"/>
      <c r="T474" s="270"/>
      <c r="AT474" s="271" t="s">
        <v>177</v>
      </c>
      <c r="AU474" s="271" t="s">
        <v>83</v>
      </c>
      <c r="AV474" s="13" t="s">
        <v>83</v>
      </c>
      <c r="AW474" s="13" t="s">
        <v>31</v>
      </c>
      <c r="AX474" s="13" t="s">
        <v>74</v>
      </c>
      <c r="AY474" s="271" t="s">
        <v>168</v>
      </c>
    </row>
    <row r="475" s="14" customFormat="1">
      <c r="B475" s="272"/>
      <c r="C475" s="273"/>
      <c r="D475" s="252" t="s">
        <v>177</v>
      </c>
      <c r="E475" s="274" t="s">
        <v>1</v>
      </c>
      <c r="F475" s="275" t="s">
        <v>186</v>
      </c>
      <c r="G475" s="273"/>
      <c r="H475" s="276">
        <v>2</v>
      </c>
      <c r="I475" s="277"/>
      <c r="J475" s="273"/>
      <c r="K475" s="273"/>
      <c r="L475" s="278"/>
      <c r="M475" s="279"/>
      <c r="N475" s="280"/>
      <c r="O475" s="280"/>
      <c r="P475" s="280"/>
      <c r="Q475" s="280"/>
      <c r="R475" s="280"/>
      <c r="S475" s="280"/>
      <c r="T475" s="281"/>
      <c r="AT475" s="282" t="s">
        <v>177</v>
      </c>
      <c r="AU475" s="282" t="s">
        <v>83</v>
      </c>
      <c r="AV475" s="14" t="s">
        <v>175</v>
      </c>
      <c r="AW475" s="14" t="s">
        <v>31</v>
      </c>
      <c r="AX475" s="14" t="s">
        <v>81</v>
      </c>
      <c r="AY475" s="282" t="s">
        <v>168</v>
      </c>
    </row>
    <row r="476" s="1" customFormat="1" ht="24" customHeight="1">
      <c r="B476" s="38"/>
      <c r="C476" s="237" t="s">
        <v>563</v>
      </c>
      <c r="D476" s="237" t="s">
        <v>170</v>
      </c>
      <c r="E476" s="238" t="s">
        <v>564</v>
      </c>
      <c r="F476" s="239" t="s">
        <v>565</v>
      </c>
      <c r="G476" s="240" t="s">
        <v>226</v>
      </c>
      <c r="H476" s="241">
        <v>166.655</v>
      </c>
      <c r="I476" s="242"/>
      <c r="J476" s="243">
        <f>ROUND(I476*H476,2)</f>
        <v>0</v>
      </c>
      <c r="K476" s="239" t="s">
        <v>174</v>
      </c>
      <c r="L476" s="43"/>
      <c r="M476" s="244" t="s">
        <v>1</v>
      </c>
      <c r="N476" s="245" t="s">
        <v>39</v>
      </c>
      <c r="O476" s="86"/>
      <c r="P476" s="246">
        <f>O476*H476</f>
        <v>0</v>
      </c>
      <c r="Q476" s="246">
        <v>0.033579999999999999</v>
      </c>
      <c r="R476" s="246">
        <f>Q476*H476</f>
        <v>5.5962749000000001</v>
      </c>
      <c r="S476" s="246">
        <v>0</v>
      </c>
      <c r="T476" s="247">
        <f>S476*H476</f>
        <v>0</v>
      </c>
      <c r="AR476" s="248" t="s">
        <v>175</v>
      </c>
      <c r="AT476" s="248" t="s">
        <v>170</v>
      </c>
      <c r="AU476" s="248" t="s">
        <v>83</v>
      </c>
      <c r="AY476" s="17" t="s">
        <v>168</v>
      </c>
      <c r="BE476" s="249">
        <f>IF(N476="základní",J476,0)</f>
        <v>0</v>
      </c>
      <c r="BF476" s="249">
        <f>IF(N476="snížená",J476,0)</f>
        <v>0</v>
      </c>
      <c r="BG476" s="249">
        <f>IF(N476="zákl. přenesená",J476,0)</f>
        <v>0</v>
      </c>
      <c r="BH476" s="249">
        <f>IF(N476="sníž. přenesená",J476,0)</f>
        <v>0</v>
      </c>
      <c r="BI476" s="249">
        <f>IF(N476="nulová",J476,0)</f>
        <v>0</v>
      </c>
      <c r="BJ476" s="17" t="s">
        <v>81</v>
      </c>
      <c r="BK476" s="249">
        <f>ROUND(I476*H476,2)</f>
        <v>0</v>
      </c>
      <c r="BL476" s="17" t="s">
        <v>175</v>
      </c>
      <c r="BM476" s="248" t="s">
        <v>566</v>
      </c>
    </row>
    <row r="477" s="12" customFormat="1">
      <c r="B477" s="250"/>
      <c r="C477" s="251"/>
      <c r="D477" s="252" t="s">
        <v>177</v>
      </c>
      <c r="E477" s="253" t="s">
        <v>1</v>
      </c>
      <c r="F477" s="254" t="s">
        <v>567</v>
      </c>
      <c r="G477" s="251"/>
      <c r="H477" s="253" t="s">
        <v>1</v>
      </c>
      <c r="I477" s="255"/>
      <c r="J477" s="251"/>
      <c r="K477" s="251"/>
      <c r="L477" s="256"/>
      <c r="M477" s="257"/>
      <c r="N477" s="258"/>
      <c r="O477" s="258"/>
      <c r="P477" s="258"/>
      <c r="Q477" s="258"/>
      <c r="R477" s="258"/>
      <c r="S477" s="258"/>
      <c r="T477" s="259"/>
      <c r="AT477" s="260" t="s">
        <v>177</v>
      </c>
      <c r="AU477" s="260" t="s">
        <v>83</v>
      </c>
      <c r="AV477" s="12" t="s">
        <v>81</v>
      </c>
      <c r="AW477" s="12" t="s">
        <v>31</v>
      </c>
      <c r="AX477" s="12" t="s">
        <v>74</v>
      </c>
      <c r="AY477" s="260" t="s">
        <v>168</v>
      </c>
    </row>
    <row r="478" s="13" customFormat="1">
      <c r="B478" s="261"/>
      <c r="C478" s="262"/>
      <c r="D478" s="252" t="s">
        <v>177</v>
      </c>
      <c r="E478" s="263" t="s">
        <v>1</v>
      </c>
      <c r="F478" s="264" t="s">
        <v>568</v>
      </c>
      <c r="G478" s="262"/>
      <c r="H478" s="265">
        <v>11.58</v>
      </c>
      <c r="I478" s="266"/>
      <c r="J478" s="262"/>
      <c r="K478" s="262"/>
      <c r="L478" s="267"/>
      <c r="M478" s="268"/>
      <c r="N478" s="269"/>
      <c r="O478" s="269"/>
      <c r="P478" s="269"/>
      <c r="Q478" s="269"/>
      <c r="R478" s="269"/>
      <c r="S478" s="269"/>
      <c r="T478" s="270"/>
      <c r="AT478" s="271" t="s">
        <v>177</v>
      </c>
      <c r="AU478" s="271" t="s">
        <v>83</v>
      </c>
      <c r="AV478" s="13" t="s">
        <v>83</v>
      </c>
      <c r="AW478" s="13" t="s">
        <v>31</v>
      </c>
      <c r="AX478" s="13" t="s">
        <v>74</v>
      </c>
      <c r="AY478" s="271" t="s">
        <v>168</v>
      </c>
    </row>
    <row r="479" s="12" customFormat="1">
      <c r="B479" s="250"/>
      <c r="C479" s="251"/>
      <c r="D479" s="252" t="s">
        <v>177</v>
      </c>
      <c r="E479" s="253" t="s">
        <v>1</v>
      </c>
      <c r="F479" s="254" t="s">
        <v>194</v>
      </c>
      <c r="G479" s="251"/>
      <c r="H479" s="253" t="s">
        <v>1</v>
      </c>
      <c r="I479" s="255"/>
      <c r="J479" s="251"/>
      <c r="K479" s="251"/>
      <c r="L479" s="256"/>
      <c r="M479" s="257"/>
      <c r="N479" s="258"/>
      <c r="O479" s="258"/>
      <c r="P479" s="258"/>
      <c r="Q479" s="258"/>
      <c r="R479" s="258"/>
      <c r="S479" s="258"/>
      <c r="T479" s="259"/>
      <c r="AT479" s="260" t="s">
        <v>177</v>
      </c>
      <c r="AU479" s="260" t="s">
        <v>83</v>
      </c>
      <c r="AV479" s="12" t="s">
        <v>81</v>
      </c>
      <c r="AW479" s="12" t="s">
        <v>31</v>
      </c>
      <c r="AX479" s="12" t="s">
        <v>74</v>
      </c>
      <c r="AY479" s="260" t="s">
        <v>168</v>
      </c>
    </row>
    <row r="480" s="13" customFormat="1">
      <c r="B480" s="261"/>
      <c r="C480" s="262"/>
      <c r="D480" s="252" t="s">
        <v>177</v>
      </c>
      <c r="E480" s="263" t="s">
        <v>1</v>
      </c>
      <c r="F480" s="264" t="s">
        <v>569</v>
      </c>
      <c r="G480" s="262"/>
      <c r="H480" s="265">
        <v>3.6000000000000001</v>
      </c>
      <c r="I480" s="266"/>
      <c r="J480" s="262"/>
      <c r="K480" s="262"/>
      <c r="L480" s="267"/>
      <c r="M480" s="268"/>
      <c r="N480" s="269"/>
      <c r="O480" s="269"/>
      <c r="P480" s="269"/>
      <c r="Q480" s="269"/>
      <c r="R480" s="269"/>
      <c r="S480" s="269"/>
      <c r="T480" s="270"/>
      <c r="AT480" s="271" t="s">
        <v>177</v>
      </c>
      <c r="AU480" s="271" t="s">
        <v>83</v>
      </c>
      <c r="AV480" s="13" t="s">
        <v>83</v>
      </c>
      <c r="AW480" s="13" t="s">
        <v>31</v>
      </c>
      <c r="AX480" s="13" t="s">
        <v>74</v>
      </c>
      <c r="AY480" s="271" t="s">
        <v>168</v>
      </c>
    </row>
    <row r="481" s="13" customFormat="1">
      <c r="B481" s="261"/>
      <c r="C481" s="262"/>
      <c r="D481" s="252" t="s">
        <v>177</v>
      </c>
      <c r="E481" s="263" t="s">
        <v>1</v>
      </c>
      <c r="F481" s="264" t="s">
        <v>570</v>
      </c>
      <c r="G481" s="262"/>
      <c r="H481" s="265">
        <v>2.2999999999999998</v>
      </c>
      <c r="I481" s="266"/>
      <c r="J481" s="262"/>
      <c r="K481" s="262"/>
      <c r="L481" s="267"/>
      <c r="M481" s="268"/>
      <c r="N481" s="269"/>
      <c r="O481" s="269"/>
      <c r="P481" s="269"/>
      <c r="Q481" s="269"/>
      <c r="R481" s="269"/>
      <c r="S481" s="269"/>
      <c r="T481" s="270"/>
      <c r="AT481" s="271" t="s">
        <v>177</v>
      </c>
      <c r="AU481" s="271" t="s">
        <v>83</v>
      </c>
      <c r="AV481" s="13" t="s">
        <v>83</v>
      </c>
      <c r="AW481" s="13" t="s">
        <v>31</v>
      </c>
      <c r="AX481" s="13" t="s">
        <v>74</v>
      </c>
      <c r="AY481" s="271" t="s">
        <v>168</v>
      </c>
    </row>
    <row r="482" s="13" customFormat="1">
      <c r="B482" s="261"/>
      <c r="C482" s="262"/>
      <c r="D482" s="252" t="s">
        <v>177</v>
      </c>
      <c r="E482" s="263" t="s">
        <v>1</v>
      </c>
      <c r="F482" s="264" t="s">
        <v>571</v>
      </c>
      <c r="G482" s="262"/>
      <c r="H482" s="265">
        <v>10.48</v>
      </c>
      <c r="I482" s="266"/>
      <c r="J482" s="262"/>
      <c r="K482" s="262"/>
      <c r="L482" s="267"/>
      <c r="M482" s="268"/>
      <c r="N482" s="269"/>
      <c r="O482" s="269"/>
      <c r="P482" s="269"/>
      <c r="Q482" s="269"/>
      <c r="R482" s="269"/>
      <c r="S482" s="269"/>
      <c r="T482" s="270"/>
      <c r="AT482" s="271" t="s">
        <v>177</v>
      </c>
      <c r="AU482" s="271" t="s">
        <v>83</v>
      </c>
      <c r="AV482" s="13" t="s">
        <v>83</v>
      </c>
      <c r="AW482" s="13" t="s">
        <v>31</v>
      </c>
      <c r="AX482" s="13" t="s">
        <v>74</v>
      </c>
      <c r="AY482" s="271" t="s">
        <v>168</v>
      </c>
    </row>
    <row r="483" s="13" customFormat="1">
      <c r="B483" s="261"/>
      <c r="C483" s="262"/>
      <c r="D483" s="252" t="s">
        <v>177</v>
      </c>
      <c r="E483" s="263" t="s">
        <v>1</v>
      </c>
      <c r="F483" s="264" t="s">
        <v>572</v>
      </c>
      <c r="G483" s="262"/>
      <c r="H483" s="265">
        <v>2.6099999999999999</v>
      </c>
      <c r="I483" s="266"/>
      <c r="J483" s="262"/>
      <c r="K483" s="262"/>
      <c r="L483" s="267"/>
      <c r="M483" s="268"/>
      <c r="N483" s="269"/>
      <c r="O483" s="269"/>
      <c r="P483" s="269"/>
      <c r="Q483" s="269"/>
      <c r="R483" s="269"/>
      <c r="S483" s="269"/>
      <c r="T483" s="270"/>
      <c r="AT483" s="271" t="s">
        <v>177</v>
      </c>
      <c r="AU483" s="271" t="s">
        <v>83</v>
      </c>
      <c r="AV483" s="13" t="s">
        <v>83</v>
      </c>
      <c r="AW483" s="13" t="s">
        <v>31</v>
      </c>
      <c r="AX483" s="13" t="s">
        <v>74</v>
      </c>
      <c r="AY483" s="271" t="s">
        <v>168</v>
      </c>
    </row>
    <row r="484" s="13" customFormat="1">
      <c r="B484" s="261"/>
      <c r="C484" s="262"/>
      <c r="D484" s="252" t="s">
        <v>177</v>
      </c>
      <c r="E484" s="263" t="s">
        <v>1</v>
      </c>
      <c r="F484" s="264" t="s">
        <v>573</v>
      </c>
      <c r="G484" s="262"/>
      <c r="H484" s="265">
        <v>4.2400000000000002</v>
      </c>
      <c r="I484" s="266"/>
      <c r="J484" s="262"/>
      <c r="K484" s="262"/>
      <c r="L484" s="267"/>
      <c r="M484" s="268"/>
      <c r="N484" s="269"/>
      <c r="O484" s="269"/>
      <c r="P484" s="269"/>
      <c r="Q484" s="269"/>
      <c r="R484" s="269"/>
      <c r="S484" s="269"/>
      <c r="T484" s="270"/>
      <c r="AT484" s="271" t="s">
        <v>177</v>
      </c>
      <c r="AU484" s="271" t="s">
        <v>83</v>
      </c>
      <c r="AV484" s="13" t="s">
        <v>83</v>
      </c>
      <c r="AW484" s="13" t="s">
        <v>31</v>
      </c>
      <c r="AX484" s="13" t="s">
        <v>74</v>
      </c>
      <c r="AY484" s="271" t="s">
        <v>168</v>
      </c>
    </row>
    <row r="485" s="13" customFormat="1">
      <c r="B485" s="261"/>
      <c r="C485" s="262"/>
      <c r="D485" s="252" t="s">
        <v>177</v>
      </c>
      <c r="E485" s="263" t="s">
        <v>1</v>
      </c>
      <c r="F485" s="264" t="s">
        <v>574</v>
      </c>
      <c r="G485" s="262"/>
      <c r="H485" s="265">
        <v>45.765000000000001</v>
      </c>
      <c r="I485" s="266"/>
      <c r="J485" s="262"/>
      <c r="K485" s="262"/>
      <c r="L485" s="267"/>
      <c r="M485" s="268"/>
      <c r="N485" s="269"/>
      <c r="O485" s="269"/>
      <c r="P485" s="269"/>
      <c r="Q485" s="269"/>
      <c r="R485" s="269"/>
      <c r="S485" s="269"/>
      <c r="T485" s="270"/>
      <c r="AT485" s="271" t="s">
        <v>177</v>
      </c>
      <c r="AU485" s="271" t="s">
        <v>83</v>
      </c>
      <c r="AV485" s="13" t="s">
        <v>83</v>
      </c>
      <c r="AW485" s="13" t="s">
        <v>31</v>
      </c>
      <c r="AX485" s="13" t="s">
        <v>74</v>
      </c>
      <c r="AY485" s="271" t="s">
        <v>168</v>
      </c>
    </row>
    <row r="486" s="13" customFormat="1">
      <c r="B486" s="261"/>
      <c r="C486" s="262"/>
      <c r="D486" s="252" t="s">
        <v>177</v>
      </c>
      <c r="E486" s="263" t="s">
        <v>1</v>
      </c>
      <c r="F486" s="264" t="s">
        <v>575</v>
      </c>
      <c r="G486" s="262"/>
      <c r="H486" s="265">
        <v>4.8899999999999997</v>
      </c>
      <c r="I486" s="266"/>
      <c r="J486" s="262"/>
      <c r="K486" s="262"/>
      <c r="L486" s="267"/>
      <c r="M486" s="268"/>
      <c r="N486" s="269"/>
      <c r="O486" s="269"/>
      <c r="P486" s="269"/>
      <c r="Q486" s="269"/>
      <c r="R486" s="269"/>
      <c r="S486" s="269"/>
      <c r="T486" s="270"/>
      <c r="AT486" s="271" t="s">
        <v>177</v>
      </c>
      <c r="AU486" s="271" t="s">
        <v>83</v>
      </c>
      <c r="AV486" s="13" t="s">
        <v>83</v>
      </c>
      <c r="AW486" s="13" t="s">
        <v>31</v>
      </c>
      <c r="AX486" s="13" t="s">
        <v>74</v>
      </c>
      <c r="AY486" s="271" t="s">
        <v>168</v>
      </c>
    </row>
    <row r="487" s="13" customFormat="1">
      <c r="B487" s="261"/>
      <c r="C487" s="262"/>
      <c r="D487" s="252" t="s">
        <v>177</v>
      </c>
      <c r="E487" s="263" t="s">
        <v>1</v>
      </c>
      <c r="F487" s="264" t="s">
        <v>576</v>
      </c>
      <c r="G487" s="262"/>
      <c r="H487" s="265">
        <v>51.899999999999999</v>
      </c>
      <c r="I487" s="266"/>
      <c r="J487" s="262"/>
      <c r="K487" s="262"/>
      <c r="L487" s="267"/>
      <c r="M487" s="268"/>
      <c r="N487" s="269"/>
      <c r="O487" s="269"/>
      <c r="P487" s="269"/>
      <c r="Q487" s="269"/>
      <c r="R487" s="269"/>
      <c r="S487" s="269"/>
      <c r="T487" s="270"/>
      <c r="AT487" s="271" t="s">
        <v>177</v>
      </c>
      <c r="AU487" s="271" t="s">
        <v>83</v>
      </c>
      <c r="AV487" s="13" t="s">
        <v>83</v>
      </c>
      <c r="AW487" s="13" t="s">
        <v>31</v>
      </c>
      <c r="AX487" s="13" t="s">
        <v>74</v>
      </c>
      <c r="AY487" s="271" t="s">
        <v>168</v>
      </c>
    </row>
    <row r="488" s="13" customFormat="1">
      <c r="B488" s="261"/>
      <c r="C488" s="262"/>
      <c r="D488" s="252" t="s">
        <v>177</v>
      </c>
      <c r="E488" s="263" t="s">
        <v>1</v>
      </c>
      <c r="F488" s="264" t="s">
        <v>577</v>
      </c>
      <c r="G488" s="262"/>
      <c r="H488" s="265">
        <v>2.9100000000000001</v>
      </c>
      <c r="I488" s="266"/>
      <c r="J488" s="262"/>
      <c r="K488" s="262"/>
      <c r="L488" s="267"/>
      <c r="M488" s="268"/>
      <c r="N488" s="269"/>
      <c r="O488" s="269"/>
      <c r="P488" s="269"/>
      <c r="Q488" s="269"/>
      <c r="R488" s="269"/>
      <c r="S488" s="269"/>
      <c r="T488" s="270"/>
      <c r="AT488" s="271" t="s">
        <v>177</v>
      </c>
      <c r="AU488" s="271" t="s">
        <v>83</v>
      </c>
      <c r="AV488" s="13" t="s">
        <v>83</v>
      </c>
      <c r="AW488" s="13" t="s">
        <v>31</v>
      </c>
      <c r="AX488" s="13" t="s">
        <v>74</v>
      </c>
      <c r="AY488" s="271" t="s">
        <v>168</v>
      </c>
    </row>
    <row r="489" s="13" customFormat="1">
      <c r="B489" s="261"/>
      <c r="C489" s="262"/>
      <c r="D489" s="252" t="s">
        <v>177</v>
      </c>
      <c r="E489" s="263" t="s">
        <v>1</v>
      </c>
      <c r="F489" s="264" t="s">
        <v>578</v>
      </c>
      <c r="G489" s="262"/>
      <c r="H489" s="265">
        <v>7.1100000000000003</v>
      </c>
      <c r="I489" s="266"/>
      <c r="J489" s="262"/>
      <c r="K489" s="262"/>
      <c r="L489" s="267"/>
      <c r="M489" s="268"/>
      <c r="N489" s="269"/>
      <c r="O489" s="269"/>
      <c r="P489" s="269"/>
      <c r="Q489" s="269"/>
      <c r="R489" s="269"/>
      <c r="S489" s="269"/>
      <c r="T489" s="270"/>
      <c r="AT489" s="271" t="s">
        <v>177</v>
      </c>
      <c r="AU489" s="271" t="s">
        <v>83</v>
      </c>
      <c r="AV489" s="13" t="s">
        <v>83</v>
      </c>
      <c r="AW489" s="13" t="s">
        <v>31</v>
      </c>
      <c r="AX489" s="13" t="s">
        <v>74</v>
      </c>
      <c r="AY489" s="271" t="s">
        <v>168</v>
      </c>
    </row>
    <row r="490" s="13" customFormat="1">
      <c r="B490" s="261"/>
      <c r="C490" s="262"/>
      <c r="D490" s="252" t="s">
        <v>177</v>
      </c>
      <c r="E490" s="263" t="s">
        <v>1</v>
      </c>
      <c r="F490" s="264" t="s">
        <v>579</v>
      </c>
      <c r="G490" s="262"/>
      <c r="H490" s="265">
        <v>3.0600000000000001</v>
      </c>
      <c r="I490" s="266"/>
      <c r="J490" s="262"/>
      <c r="K490" s="262"/>
      <c r="L490" s="267"/>
      <c r="M490" s="268"/>
      <c r="N490" s="269"/>
      <c r="O490" s="269"/>
      <c r="P490" s="269"/>
      <c r="Q490" s="269"/>
      <c r="R490" s="269"/>
      <c r="S490" s="269"/>
      <c r="T490" s="270"/>
      <c r="AT490" s="271" t="s">
        <v>177</v>
      </c>
      <c r="AU490" s="271" t="s">
        <v>83</v>
      </c>
      <c r="AV490" s="13" t="s">
        <v>83</v>
      </c>
      <c r="AW490" s="13" t="s">
        <v>31</v>
      </c>
      <c r="AX490" s="13" t="s">
        <v>74</v>
      </c>
      <c r="AY490" s="271" t="s">
        <v>168</v>
      </c>
    </row>
    <row r="491" s="13" customFormat="1">
      <c r="B491" s="261"/>
      <c r="C491" s="262"/>
      <c r="D491" s="252" t="s">
        <v>177</v>
      </c>
      <c r="E491" s="263" t="s">
        <v>1</v>
      </c>
      <c r="F491" s="264" t="s">
        <v>580</v>
      </c>
      <c r="G491" s="262"/>
      <c r="H491" s="265">
        <v>2.3849999999999998</v>
      </c>
      <c r="I491" s="266"/>
      <c r="J491" s="262"/>
      <c r="K491" s="262"/>
      <c r="L491" s="267"/>
      <c r="M491" s="268"/>
      <c r="N491" s="269"/>
      <c r="O491" s="269"/>
      <c r="P491" s="269"/>
      <c r="Q491" s="269"/>
      <c r="R491" s="269"/>
      <c r="S491" s="269"/>
      <c r="T491" s="270"/>
      <c r="AT491" s="271" t="s">
        <v>177</v>
      </c>
      <c r="AU491" s="271" t="s">
        <v>83</v>
      </c>
      <c r="AV491" s="13" t="s">
        <v>83</v>
      </c>
      <c r="AW491" s="13" t="s">
        <v>31</v>
      </c>
      <c r="AX491" s="13" t="s">
        <v>74</v>
      </c>
      <c r="AY491" s="271" t="s">
        <v>168</v>
      </c>
    </row>
    <row r="492" s="13" customFormat="1">
      <c r="B492" s="261"/>
      <c r="C492" s="262"/>
      <c r="D492" s="252" t="s">
        <v>177</v>
      </c>
      <c r="E492" s="263" t="s">
        <v>1</v>
      </c>
      <c r="F492" s="264" t="s">
        <v>581</v>
      </c>
      <c r="G492" s="262"/>
      <c r="H492" s="265">
        <v>2.25</v>
      </c>
      <c r="I492" s="266"/>
      <c r="J492" s="262"/>
      <c r="K492" s="262"/>
      <c r="L492" s="267"/>
      <c r="M492" s="268"/>
      <c r="N492" s="269"/>
      <c r="O492" s="269"/>
      <c r="P492" s="269"/>
      <c r="Q492" s="269"/>
      <c r="R492" s="269"/>
      <c r="S492" s="269"/>
      <c r="T492" s="270"/>
      <c r="AT492" s="271" t="s">
        <v>177</v>
      </c>
      <c r="AU492" s="271" t="s">
        <v>83</v>
      </c>
      <c r="AV492" s="13" t="s">
        <v>83</v>
      </c>
      <c r="AW492" s="13" t="s">
        <v>31</v>
      </c>
      <c r="AX492" s="13" t="s">
        <v>74</v>
      </c>
      <c r="AY492" s="271" t="s">
        <v>168</v>
      </c>
    </row>
    <row r="493" s="13" customFormat="1">
      <c r="B493" s="261"/>
      <c r="C493" s="262"/>
      <c r="D493" s="252" t="s">
        <v>177</v>
      </c>
      <c r="E493" s="263" t="s">
        <v>1</v>
      </c>
      <c r="F493" s="264" t="s">
        <v>582</v>
      </c>
      <c r="G493" s="262"/>
      <c r="H493" s="265">
        <v>7.9749999999999996</v>
      </c>
      <c r="I493" s="266"/>
      <c r="J493" s="262"/>
      <c r="K493" s="262"/>
      <c r="L493" s="267"/>
      <c r="M493" s="268"/>
      <c r="N493" s="269"/>
      <c r="O493" s="269"/>
      <c r="P493" s="269"/>
      <c r="Q493" s="269"/>
      <c r="R493" s="269"/>
      <c r="S493" s="269"/>
      <c r="T493" s="270"/>
      <c r="AT493" s="271" t="s">
        <v>177</v>
      </c>
      <c r="AU493" s="271" t="s">
        <v>83</v>
      </c>
      <c r="AV493" s="13" t="s">
        <v>83</v>
      </c>
      <c r="AW493" s="13" t="s">
        <v>31</v>
      </c>
      <c r="AX493" s="13" t="s">
        <v>74</v>
      </c>
      <c r="AY493" s="271" t="s">
        <v>168</v>
      </c>
    </row>
    <row r="494" s="12" customFormat="1">
      <c r="B494" s="250"/>
      <c r="C494" s="251"/>
      <c r="D494" s="252" t="s">
        <v>177</v>
      </c>
      <c r="E494" s="253" t="s">
        <v>1</v>
      </c>
      <c r="F494" s="254" t="s">
        <v>268</v>
      </c>
      <c r="G494" s="251"/>
      <c r="H494" s="253" t="s">
        <v>1</v>
      </c>
      <c r="I494" s="255"/>
      <c r="J494" s="251"/>
      <c r="K494" s="251"/>
      <c r="L494" s="256"/>
      <c r="M494" s="257"/>
      <c r="N494" s="258"/>
      <c r="O494" s="258"/>
      <c r="P494" s="258"/>
      <c r="Q494" s="258"/>
      <c r="R494" s="258"/>
      <c r="S494" s="258"/>
      <c r="T494" s="259"/>
      <c r="AT494" s="260" t="s">
        <v>177</v>
      </c>
      <c r="AU494" s="260" t="s">
        <v>83</v>
      </c>
      <c r="AV494" s="12" t="s">
        <v>81</v>
      </c>
      <c r="AW494" s="12" t="s">
        <v>31</v>
      </c>
      <c r="AX494" s="12" t="s">
        <v>74</v>
      </c>
      <c r="AY494" s="260" t="s">
        <v>168</v>
      </c>
    </row>
    <row r="495" s="13" customFormat="1">
      <c r="B495" s="261"/>
      <c r="C495" s="262"/>
      <c r="D495" s="252" t="s">
        <v>177</v>
      </c>
      <c r="E495" s="263" t="s">
        <v>1</v>
      </c>
      <c r="F495" s="264" t="s">
        <v>583</v>
      </c>
      <c r="G495" s="262"/>
      <c r="H495" s="265">
        <v>3.6000000000000001</v>
      </c>
      <c r="I495" s="266"/>
      <c r="J495" s="262"/>
      <c r="K495" s="262"/>
      <c r="L495" s="267"/>
      <c r="M495" s="268"/>
      <c r="N495" s="269"/>
      <c r="O495" s="269"/>
      <c r="P495" s="269"/>
      <c r="Q495" s="269"/>
      <c r="R495" s="269"/>
      <c r="S495" s="269"/>
      <c r="T495" s="270"/>
      <c r="AT495" s="271" t="s">
        <v>177</v>
      </c>
      <c r="AU495" s="271" t="s">
        <v>83</v>
      </c>
      <c r="AV495" s="13" t="s">
        <v>83</v>
      </c>
      <c r="AW495" s="13" t="s">
        <v>31</v>
      </c>
      <c r="AX495" s="13" t="s">
        <v>74</v>
      </c>
      <c r="AY495" s="271" t="s">
        <v>168</v>
      </c>
    </row>
    <row r="496" s="14" customFormat="1">
      <c r="B496" s="272"/>
      <c r="C496" s="273"/>
      <c r="D496" s="252" t="s">
        <v>177</v>
      </c>
      <c r="E496" s="274" t="s">
        <v>1</v>
      </c>
      <c r="F496" s="275" t="s">
        <v>186</v>
      </c>
      <c r="G496" s="273"/>
      <c r="H496" s="276">
        <v>166.655</v>
      </c>
      <c r="I496" s="277"/>
      <c r="J496" s="273"/>
      <c r="K496" s="273"/>
      <c r="L496" s="278"/>
      <c r="M496" s="279"/>
      <c r="N496" s="280"/>
      <c r="O496" s="280"/>
      <c r="P496" s="280"/>
      <c r="Q496" s="280"/>
      <c r="R496" s="280"/>
      <c r="S496" s="280"/>
      <c r="T496" s="281"/>
      <c r="AT496" s="282" t="s">
        <v>177</v>
      </c>
      <c r="AU496" s="282" t="s">
        <v>83</v>
      </c>
      <c r="AV496" s="14" t="s">
        <v>175</v>
      </c>
      <c r="AW496" s="14" t="s">
        <v>31</v>
      </c>
      <c r="AX496" s="14" t="s">
        <v>81</v>
      </c>
      <c r="AY496" s="282" t="s">
        <v>168</v>
      </c>
    </row>
    <row r="497" s="1" customFormat="1" ht="24" customHeight="1">
      <c r="B497" s="38"/>
      <c r="C497" s="237" t="s">
        <v>584</v>
      </c>
      <c r="D497" s="237" t="s">
        <v>170</v>
      </c>
      <c r="E497" s="238" t="s">
        <v>585</v>
      </c>
      <c r="F497" s="239" t="s">
        <v>586</v>
      </c>
      <c r="G497" s="240" t="s">
        <v>226</v>
      </c>
      <c r="H497" s="241">
        <v>5.8799999999999999</v>
      </c>
      <c r="I497" s="242"/>
      <c r="J497" s="243">
        <f>ROUND(I497*H497,2)</f>
        <v>0</v>
      </c>
      <c r="K497" s="239" t="s">
        <v>174</v>
      </c>
      <c r="L497" s="43"/>
      <c r="M497" s="244" t="s">
        <v>1</v>
      </c>
      <c r="N497" s="245" t="s">
        <v>39</v>
      </c>
      <c r="O497" s="86"/>
      <c r="P497" s="246">
        <f>O497*H497</f>
        <v>0</v>
      </c>
      <c r="Q497" s="246">
        <v>0.021000000000000001</v>
      </c>
      <c r="R497" s="246">
        <f>Q497*H497</f>
        <v>0.12348000000000001</v>
      </c>
      <c r="S497" s="246">
        <v>0</v>
      </c>
      <c r="T497" s="247">
        <f>S497*H497</f>
        <v>0</v>
      </c>
      <c r="AR497" s="248" t="s">
        <v>175</v>
      </c>
      <c r="AT497" s="248" t="s">
        <v>170</v>
      </c>
      <c r="AU497" s="248" t="s">
        <v>83</v>
      </c>
      <c r="AY497" s="17" t="s">
        <v>168</v>
      </c>
      <c r="BE497" s="249">
        <f>IF(N497="základní",J497,0)</f>
        <v>0</v>
      </c>
      <c r="BF497" s="249">
        <f>IF(N497="snížená",J497,0)</f>
        <v>0</v>
      </c>
      <c r="BG497" s="249">
        <f>IF(N497="zákl. přenesená",J497,0)</f>
        <v>0</v>
      </c>
      <c r="BH497" s="249">
        <f>IF(N497="sníž. přenesená",J497,0)</f>
        <v>0</v>
      </c>
      <c r="BI497" s="249">
        <f>IF(N497="nulová",J497,0)</f>
        <v>0</v>
      </c>
      <c r="BJ497" s="17" t="s">
        <v>81</v>
      </c>
      <c r="BK497" s="249">
        <f>ROUND(I497*H497,2)</f>
        <v>0</v>
      </c>
      <c r="BL497" s="17" t="s">
        <v>175</v>
      </c>
      <c r="BM497" s="248" t="s">
        <v>587</v>
      </c>
    </row>
    <row r="498" s="12" customFormat="1">
      <c r="B498" s="250"/>
      <c r="C498" s="251"/>
      <c r="D498" s="252" t="s">
        <v>177</v>
      </c>
      <c r="E498" s="253" t="s">
        <v>1</v>
      </c>
      <c r="F498" s="254" t="s">
        <v>588</v>
      </c>
      <c r="G498" s="251"/>
      <c r="H498" s="253" t="s">
        <v>1</v>
      </c>
      <c r="I498" s="255"/>
      <c r="J498" s="251"/>
      <c r="K498" s="251"/>
      <c r="L498" s="256"/>
      <c r="M498" s="257"/>
      <c r="N498" s="258"/>
      <c r="O498" s="258"/>
      <c r="P498" s="258"/>
      <c r="Q498" s="258"/>
      <c r="R498" s="258"/>
      <c r="S498" s="258"/>
      <c r="T498" s="259"/>
      <c r="AT498" s="260" t="s">
        <v>177</v>
      </c>
      <c r="AU498" s="260" t="s">
        <v>83</v>
      </c>
      <c r="AV498" s="12" t="s">
        <v>81</v>
      </c>
      <c r="AW498" s="12" t="s">
        <v>31</v>
      </c>
      <c r="AX498" s="12" t="s">
        <v>74</v>
      </c>
      <c r="AY498" s="260" t="s">
        <v>168</v>
      </c>
    </row>
    <row r="499" s="12" customFormat="1">
      <c r="B499" s="250"/>
      <c r="C499" s="251"/>
      <c r="D499" s="252" t="s">
        <v>177</v>
      </c>
      <c r="E499" s="253" t="s">
        <v>1</v>
      </c>
      <c r="F499" s="254" t="s">
        <v>194</v>
      </c>
      <c r="G499" s="251"/>
      <c r="H499" s="253" t="s">
        <v>1</v>
      </c>
      <c r="I499" s="255"/>
      <c r="J499" s="251"/>
      <c r="K499" s="251"/>
      <c r="L499" s="256"/>
      <c r="M499" s="257"/>
      <c r="N499" s="258"/>
      <c r="O499" s="258"/>
      <c r="P499" s="258"/>
      <c r="Q499" s="258"/>
      <c r="R499" s="258"/>
      <c r="S499" s="258"/>
      <c r="T499" s="259"/>
      <c r="AT499" s="260" t="s">
        <v>177</v>
      </c>
      <c r="AU499" s="260" t="s">
        <v>83</v>
      </c>
      <c r="AV499" s="12" t="s">
        <v>81</v>
      </c>
      <c r="AW499" s="12" t="s">
        <v>31</v>
      </c>
      <c r="AX499" s="12" t="s">
        <v>74</v>
      </c>
      <c r="AY499" s="260" t="s">
        <v>168</v>
      </c>
    </row>
    <row r="500" s="13" customFormat="1">
      <c r="B500" s="261"/>
      <c r="C500" s="262"/>
      <c r="D500" s="252" t="s">
        <v>177</v>
      </c>
      <c r="E500" s="263" t="s">
        <v>1</v>
      </c>
      <c r="F500" s="264" t="s">
        <v>589</v>
      </c>
      <c r="G500" s="262"/>
      <c r="H500" s="265">
        <v>5.8799999999999999</v>
      </c>
      <c r="I500" s="266"/>
      <c r="J500" s="262"/>
      <c r="K500" s="262"/>
      <c r="L500" s="267"/>
      <c r="M500" s="268"/>
      <c r="N500" s="269"/>
      <c r="O500" s="269"/>
      <c r="P500" s="269"/>
      <c r="Q500" s="269"/>
      <c r="R500" s="269"/>
      <c r="S500" s="269"/>
      <c r="T500" s="270"/>
      <c r="AT500" s="271" t="s">
        <v>177</v>
      </c>
      <c r="AU500" s="271" t="s">
        <v>83</v>
      </c>
      <c r="AV500" s="13" t="s">
        <v>83</v>
      </c>
      <c r="AW500" s="13" t="s">
        <v>31</v>
      </c>
      <c r="AX500" s="13" t="s">
        <v>74</v>
      </c>
      <c r="AY500" s="271" t="s">
        <v>168</v>
      </c>
    </row>
    <row r="501" s="14" customFormat="1">
      <c r="B501" s="272"/>
      <c r="C501" s="273"/>
      <c r="D501" s="252" t="s">
        <v>177</v>
      </c>
      <c r="E501" s="274" t="s">
        <v>1</v>
      </c>
      <c r="F501" s="275" t="s">
        <v>186</v>
      </c>
      <c r="G501" s="273"/>
      <c r="H501" s="276">
        <v>5.8799999999999999</v>
      </c>
      <c r="I501" s="277"/>
      <c r="J501" s="273"/>
      <c r="K501" s="273"/>
      <c r="L501" s="278"/>
      <c r="M501" s="279"/>
      <c r="N501" s="280"/>
      <c r="O501" s="280"/>
      <c r="P501" s="280"/>
      <c r="Q501" s="280"/>
      <c r="R501" s="280"/>
      <c r="S501" s="280"/>
      <c r="T501" s="281"/>
      <c r="AT501" s="282" t="s">
        <v>177</v>
      </c>
      <c r="AU501" s="282" t="s">
        <v>83</v>
      </c>
      <c r="AV501" s="14" t="s">
        <v>175</v>
      </c>
      <c r="AW501" s="14" t="s">
        <v>31</v>
      </c>
      <c r="AX501" s="14" t="s">
        <v>81</v>
      </c>
      <c r="AY501" s="282" t="s">
        <v>168</v>
      </c>
    </row>
    <row r="502" s="1" customFormat="1" ht="24" customHeight="1">
      <c r="B502" s="38"/>
      <c r="C502" s="237" t="s">
        <v>590</v>
      </c>
      <c r="D502" s="237" t="s">
        <v>170</v>
      </c>
      <c r="E502" s="238" t="s">
        <v>591</v>
      </c>
      <c r="F502" s="239" t="s">
        <v>592</v>
      </c>
      <c r="G502" s="240" t="s">
        <v>226</v>
      </c>
      <c r="H502" s="241">
        <v>17.640000000000001</v>
      </c>
      <c r="I502" s="242"/>
      <c r="J502" s="243">
        <f>ROUND(I502*H502,2)</f>
        <v>0</v>
      </c>
      <c r="K502" s="239" t="s">
        <v>174</v>
      </c>
      <c r="L502" s="43"/>
      <c r="M502" s="244" t="s">
        <v>1</v>
      </c>
      <c r="N502" s="245" t="s">
        <v>39</v>
      </c>
      <c r="O502" s="86"/>
      <c r="P502" s="246">
        <f>O502*H502</f>
        <v>0</v>
      </c>
      <c r="Q502" s="246">
        <v>0.010500000000000001</v>
      </c>
      <c r="R502" s="246">
        <f>Q502*H502</f>
        <v>0.18522000000000002</v>
      </c>
      <c r="S502" s="246">
        <v>0</v>
      </c>
      <c r="T502" s="247">
        <f>S502*H502</f>
        <v>0</v>
      </c>
      <c r="AR502" s="248" t="s">
        <v>175</v>
      </c>
      <c r="AT502" s="248" t="s">
        <v>170</v>
      </c>
      <c r="AU502" s="248" t="s">
        <v>83</v>
      </c>
      <c r="AY502" s="17" t="s">
        <v>168</v>
      </c>
      <c r="BE502" s="249">
        <f>IF(N502="základní",J502,0)</f>
        <v>0</v>
      </c>
      <c r="BF502" s="249">
        <f>IF(N502="snížená",J502,0)</f>
        <v>0</v>
      </c>
      <c r="BG502" s="249">
        <f>IF(N502="zákl. přenesená",J502,0)</f>
        <v>0</v>
      </c>
      <c r="BH502" s="249">
        <f>IF(N502="sníž. přenesená",J502,0)</f>
        <v>0</v>
      </c>
      <c r="BI502" s="249">
        <f>IF(N502="nulová",J502,0)</f>
        <v>0</v>
      </c>
      <c r="BJ502" s="17" t="s">
        <v>81</v>
      </c>
      <c r="BK502" s="249">
        <f>ROUND(I502*H502,2)</f>
        <v>0</v>
      </c>
      <c r="BL502" s="17" t="s">
        <v>175</v>
      </c>
      <c r="BM502" s="248" t="s">
        <v>593</v>
      </c>
    </row>
    <row r="503" s="13" customFormat="1">
      <c r="B503" s="261"/>
      <c r="C503" s="262"/>
      <c r="D503" s="252" t="s">
        <v>177</v>
      </c>
      <c r="E503" s="263" t="s">
        <v>1</v>
      </c>
      <c r="F503" s="264" t="s">
        <v>594</v>
      </c>
      <c r="G503" s="262"/>
      <c r="H503" s="265">
        <v>17.640000000000001</v>
      </c>
      <c r="I503" s="266"/>
      <c r="J503" s="262"/>
      <c r="K503" s="262"/>
      <c r="L503" s="267"/>
      <c r="M503" s="268"/>
      <c r="N503" s="269"/>
      <c r="O503" s="269"/>
      <c r="P503" s="269"/>
      <c r="Q503" s="269"/>
      <c r="R503" s="269"/>
      <c r="S503" s="269"/>
      <c r="T503" s="270"/>
      <c r="AT503" s="271" t="s">
        <v>177</v>
      </c>
      <c r="AU503" s="271" t="s">
        <v>83</v>
      </c>
      <c r="AV503" s="13" t="s">
        <v>83</v>
      </c>
      <c r="AW503" s="13" t="s">
        <v>31</v>
      </c>
      <c r="AX503" s="13" t="s">
        <v>74</v>
      </c>
      <c r="AY503" s="271" t="s">
        <v>168</v>
      </c>
    </row>
    <row r="504" s="14" customFormat="1">
      <c r="B504" s="272"/>
      <c r="C504" s="273"/>
      <c r="D504" s="252" t="s">
        <v>177</v>
      </c>
      <c r="E504" s="274" t="s">
        <v>1</v>
      </c>
      <c r="F504" s="275" t="s">
        <v>186</v>
      </c>
      <c r="G504" s="273"/>
      <c r="H504" s="276">
        <v>17.640000000000001</v>
      </c>
      <c r="I504" s="277"/>
      <c r="J504" s="273"/>
      <c r="K504" s="273"/>
      <c r="L504" s="278"/>
      <c r="M504" s="279"/>
      <c r="N504" s="280"/>
      <c r="O504" s="280"/>
      <c r="P504" s="280"/>
      <c r="Q504" s="280"/>
      <c r="R504" s="280"/>
      <c r="S504" s="280"/>
      <c r="T504" s="281"/>
      <c r="AT504" s="282" t="s">
        <v>177</v>
      </c>
      <c r="AU504" s="282" t="s">
        <v>83</v>
      </c>
      <c r="AV504" s="14" t="s">
        <v>175</v>
      </c>
      <c r="AW504" s="14" t="s">
        <v>31</v>
      </c>
      <c r="AX504" s="14" t="s">
        <v>81</v>
      </c>
      <c r="AY504" s="282" t="s">
        <v>168</v>
      </c>
    </row>
    <row r="505" s="1" customFormat="1" ht="24" customHeight="1">
      <c r="B505" s="38"/>
      <c r="C505" s="237" t="s">
        <v>595</v>
      </c>
      <c r="D505" s="237" t="s">
        <v>170</v>
      </c>
      <c r="E505" s="238" t="s">
        <v>596</v>
      </c>
      <c r="F505" s="239" t="s">
        <v>597</v>
      </c>
      <c r="G505" s="240" t="s">
        <v>226</v>
      </c>
      <c r="H505" s="241">
        <v>249.65299999999999</v>
      </c>
      <c r="I505" s="242"/>
      <c r="J505" s="243">
        <f>ROUND(I505*H505,2)</f>
        <v>0</v>
      </c>
      <c r="K505" s="239" t="s">
        <v>174</v>
      </c>
      <c r="L505" s="43"/>
      <c r="M505" s="244" t="s">
        <v>1</v>
      </c>
      <c r="N505" s="245" t="s">
        <v>39</v>
      </c>
      <c r="O505" s="86"/>
      <c r="P505" s="246">
        <f>O505*H505</f>
        <v>0</v>
      </c>
      <c r="Q505" s="246">
        <v>0</v>
      </c>
      <c r="R505" s="246">
        <f>Q505*H505</f>
        <v>0</v>
      </c>
      <c r="S505" s="246">
        <v>0</v>
      </c>
      <c r="T505" s="247">
        <f>S505*H505</f>
        <v>0</v>
      </c>
      <c r="AR505" s="248" t="s">
        <v>175</v>
      </c>
      <c r="AT505" s="248" t="s">
        <v>170</v>
      </c>
      <c r="AU505" s="248" t="s">
        <v>83</v>
      </c>
      <c r="AY505" s="17" t="s">
        <v>168</v>
      </c>
      <c r="BE505" s="249">
        <f>IF(N505="základní",J505,0)</f>
        <v>0</v>
      </c>
      <c r="BF505" s="249">
        <f>IF(N505="snížená",J505,0)</f>
        <v>0</v>
      </c>
      <c r="BG505" s="249">
        <f>IF(N505="zákl. přenesená",J505,0)</f>
        <v>0</v>
      </c>
      <c r="BH505" s="249">
        <f>IF(N505="sníž. přenesená",J505,0)</f>
        <v>0</v>
      </c>
      <c r="BI505" s="249">
        <f>IF(N505="nulová",J505,0)</f>
        <v>0</v>
      </c>
      <c r="BJ505" s="17" t="s">
        <v>81</v>
      </c>
      <c r="BK505" s="249">
        <f>ROUND(I505*H505,2)</f>
        <v>0</v>
      </c>
      <c r="BL505" s="17" t="s">
        <v>175</v>
      </c>
      <c r="BM505" s="248" t="s">
        <v>598</v>
      </c>
    </row>
    <row r="506" s="13" customFormat="1">
      <c r="B506" s="261"/>
      <c r="C506" s="262"/>
      <c r="D506" s="252" t="s">
        <v>177</v>
      </c>
      <c r="E506" s="263" t="s">
        <v>1</v>
      </c>
      <c r="F506" s="264" t="s">
        <v>599</v>
      </c>
      <c r="G506" s="262"/>
      <c r="H506" s="265">
        <v>6.1200000000000001</v>
      </c>
      <c r="I506" s="266"/>
      <c r="J506" s="262"/>
      <c r="K506" s="262"/>
      <c r="L506" s="267"/>
      <c r="M506" s="268"/>
      <c r="N506" s="269"/>
      <c r="O506" s="269"/>
      <c r="P506" s="269"/>
      <c r="Q506" s="269"/>
      <c r="R506" s="269"/>
      <c r="S506" s="269"/>
      <c r="T506" s="270"/>
      <c r="AT506" s="271" t="s">
        <v>177</v>
      </c>
      <c r="AU506" s="271" t="s">
        <v>83</v>
      </c>
      <c r="AV506" s="13" t="s">
        <v>83</v>
      </c>
      <c r="AW506" s="13" t="s">
        <v>31</v>
      </c>
      <c r="AX506" s="13" t="s">
        <v>74</v>
      </c>
      <c r="AY506" s="271" t="s">
        <v>168</v>
      </c>
    </row>
    <row r="507" s="13" customFormat="1">
      <c r="B507" s="261"/>
      <c r="C507" s="262"/>
      <c r="D507" s="252" t="s">
        <v>177</v>
      </c>
      <c r="E507" s="263" t="s">
        <v>1</v>
      </c>
      <c r="F507" s="264" t="s">
        <v>600</v>
      </c>
      <c r="G507" s="262"/>
      <c r="H507" s="265">
        <v>61.5</v>
      </c>
      <c r="I507" s="266"/>
      <c r="J507" s="262"/>
      <c r="K507" s="262"/>
      <c r="L507" s="267"/>
      <c r="M507" s="268"/>
      <c r="N507" s="269"/>
      <c r="O507" s="269"/>
      <c r="P507" s="269"/>
      <c r="Q507" s="269"/>
      <c r="R507" s="269"/>
      <c r="S507" s="269"/>
      <c r="T507" s="270"/>
      <c r="AT507" s="271" t="s">
        <v>177</v>
      </c>
      <c r="AU507" s="271" t="s">
        <v>83</v>
      </c>
      <c r="AV507" s="13" t="s">
        <v>83</v>
      </c>
      <c r="AW507" s="13" t="s">
        <v>31</v>
      </c>
      <c r="AX507" s="13" t="s">
        <v>74</v>
      </c>
      <c r="AY507" s="271" t="s">
        <v>168</v>
      </c>
    </row>
    <row r="508" s="13" customFormat="1">
      <c r="B508" s="261"/>
      <c r="C508" s="262"/>
      <c r="D508" s="252" t="s">
        <v>177</v>
      </c>
      <c r="E508" s="263" t="s">
        <v>1</v>
      </c>
      <c r="F508" s="264" t="s">
        <v>601</v>
      </c>
      <c r="G508" s="262"/>
      <c r="H508" s="265">
        <v>4.9199999999999999</v>
      </c>
      <c r="I508" s="266"/>
      <c r="J508" s="262"/>
      <c r="K508" s="262"/>
      <c r="L508" s="267"/>
      <c r="M508" s="268"/>
      <c r="N508" s="269"/>
      <c r="O508" s="269"/>
      <c r="P508" s="269"/>
      <c r="Q508" s="269"/>
      <c r="R508" s="269"/>
      <c r="S508" s="269"/>
      <c r="T508" s="270"/>
      <c r="AT508" s="271" t="s">
        <v>177</v>
      </c>
      <c r="AU508" s="271" t="s">
        <v>83</v>
      </c>
      <c r="AV508" s="13" t="s">
        <v>83</v>
      </c>
      <c r="AW508" s="13" t="s">
        <v>31</v>
      </c>
      <c r="AX508" s="13" t="s">
        <v>74</v>
      </c>
      <c r="AY508" s="271" t="s">
        <v>168</v>
      </c>
    </row>
    <row r="509" s="13" customFormat="1">
      <c r="B509" s="261"/>
      <c r="C509" s="262"/>
      <c r="D509" s="252" t="s">
        <v>177</v>
      </c>
      <c r="E509" s="263" t="s">
        <v>1</v>
      </c>
      <c r="F509" s="264" t="s">
        <v>602</v>
      </c>
      <c r="G509" s="262"/>
      <c r="H509" s="265">
        <v>2.3999999999999999</v>
      </c>
      <c r="I509" s="266"/>
      <c r="J509" s="262"/>
      <c r="K509" s="262"/>
      <c r="L509" s="267"/>
      <c r="M509" s="268"/>
      <c r="N509" s="269"/>
      <c r="O509" s="269"/>
      <c r="P509" s="269"/>
      <c r="Q509" s="269"/>
      <c r="R509" s="269"/>
      <c r="S509" s="269"/>
      <c r="T509" s="270"/>
      <c r="AT509" s="271" t="s">
        <v>177</v>
      </c>
      <c r="AU509" s="271" t="s">
        <v>83</v>
      </c>
      <c r="AV509" s="13" t="s">
        <v>83</v>
      </c>
      <c r="AW509" s="13" t="s">
        <v>31</v>
      </c>
      <c r="AX509" s="13" t="s">
        <v>74</v>
      </c>
      <c r="AY509" s="271" t="s">
        <v>168</v>
      </c>
    </row>
    <row r="510" s="13" customFormat="1">
      <c r="B510" s="261"/>
      <c r="C510" s="262"/>
      <c r="D510" s="252" t="s">
        <v>177</v>
      </c>
      <c r="E510" s="263" t="s">
        <v>1</v>
      </c>
      <c r="F510" s="264" t="s">
        <v>603</v>
      </c>
      <c r="G510" s="262"/>
      <c r="H510" s="265">
        <v>43.740000000000002</v>
      </c>
      <c r="I510" s="266"/>
      <c r="J510" s="262"/>
      <c r="K510" s="262"/>
      <c r="L510" s="267"/>
      <c r="M510" s="268"/>
      <c r="N510" s="269"/>
      <c r="O510" s="269"/>
      <c r="P510" s="269"/>
      <c r="Q510" s="269"/>
      <c r="R510" s="269"/>
      <c r="S510" s="269"/>
      <c r="T510" s="270"/>
      <c r="AT510" s="271" t="s">
        <v>177</v>
      </c>
      <c r="AU510" s="271" t="s">
        <v>83</v>
      </c>
      <c r="AV510" s="13" t="s">
        <v>83</v>
      </c>
      <c r="AW510" s="13" t="s">
        <v>31</v>
      </c>
      <c r="AX510" s="13" t="s">
        <v>74</v>
      </c>
      <c r="AY510" s="271" t="s">
        <v>168</v>
      </c>
    </row>
    <row r="511" s="13" customFormat="1">
      <c r="B511" s="261"/>
      <c r="C511" s="262"/>
      <c r="D511" s="252" t="s">
        <v>177</v>
      </c>
      <c r="E511" s="263" t="s">
        <v>1</v>
      </c>
      <c r="F511" s="264" t="s">
        <v>604</v>
      </c>
      <c r="G511" s="262"/>
      <c r="H511" s="265">
        <v>6.4800000000000004</v>
      </c>
      <c r="I511" s="266"/>
      <c r="J511" s="262"/>
      <c r="K511" s="262"/>
      <c r="L511" s="267"/>
      <c r="M511" s="268"/>
      <c r="N511" s="269"/>
      <c r="O511" s="269"/>
      <c r="P511" s="269"/>
      <c r="Q511" s="269"/>
      <c r="R511" s="269"/>
      <c r="S511" s="269"/>
      <c r="T511" s="270"/>
      <c r="AT511" s="271" t="s">
        <v>177</v>
      </c>
      <c r="AU511" s="271" t="s">
        <v>83</v>
      </c>
      <c r="AV511" s="13" t="s">
        <v>83</v>
      </c>
      <c r="AW511" s="13" t="s">
        <v>31</v>
      </c>
      <c r="AX511" s="13" t="s">
        <v>74</v>
      </c>
      <c r="AY511" s="271" t="s">
        <v>168</v>
      </c>
    </row>
    <row r="512" s="13" customFormat="1">
      <c r="B512" s="261"/>
      <c r="C512" s="262"/>
      <c r="D512" s="252" t="s">
        <v>177</v>
      </c>
      <c r="E512" s="263" t="s">
        <v>1</v>
      </c>
      <c r="F512" s="264" t="s">
        <v>605</v>
      </c>
      <c r="G512" s="262"/>
      <c r="H512" s="265">
        <v>14.4</v>
      </c>
      <c r="I512" s="266"/>
      <c r="J512" s="262"/>
      <c r="K512" s="262"/>
      <c r="L512" s="267"/>
      <c r="M512" s="268"/>
      <c r="N512" s="269"/>
      <c r="O512" s="269"/>
      <c r="P512" s="269"/>
      <c r="Q512" s="269"/>
      <c r="R512" s="269"/>
      <c r="S512" s="269"/>
      <c r="T512" s="270"/>
      <c r="AT512" s="271" t="s">
        <v>177</v>
      </c>
      <c r="AU512" s="271" t="s">
        <v>83</v>
      </c>
      <c r="AV512" s="13" t="s">
        <v>83</v>
      </c>
      <c r="AW512" s="13" t="s">
        <v>31</v>
      </c>
      <c r="AX512" s="13" t="s">
        <v>74</v>
      </c>
      <c r="AY512" s="271" t="s">
        <v>168</v>
      </c>
    </row>
    <row r="513" s="13" customFormat="1">
      <c r="B513" s="261"/>
      <c r="C513" s="262"/>
      <c r="D513" s="252" t="s">
        <v>177</v>
      </c>
      <c r="E513" s="263" t="s">
        <v>1</v>
      </c>
      <c r="F513" s="264" t="s">
        <v>606</v>
      </c>
      <c r="G513" s="262"/>
      <c r="H513" s="265">
        <v>7.2000000000000002</v>
      </c>
      <c r="I513" s="266"/>
      <c r="J513" s="262"/>
      <c r="K513" s="262"/>
      <c r="L513" s="267"/>
      <c r="M513" s="268"/>
      <c r="N513" s="269"/>
      <c r="O513" s="269"/>
      <c r="P513" s="269"/>
      <c r="Q513" s="269"/>
      <c r="R513" s="269"/>
      <c r="S513" s="269"/>
      <c r="T513" s="270"/>
      <c r="AT513" s="271" t="s">
        <v>177</v>
      </c>
      <c r="AU513" s="271" t="s">
        <v>83</v>
      </c>
      <c r="AV513" s="13" t="s">
        <v>83</v>
      </c>
      <c r="AW513" s="13" t="s">
        <v>31</v>
      </c>
      <c r="AX513" s="13" t="s">
        <v>74</v>
      </c>
      <c r="AY513" s="271" t="s">
        <v>168</v>
      </c>
    </row>
    <row r="514" s="13" customFormat="1">
      <c r="B514" s="261"/>
      <c r="C514" s="262"/>
      <c r="D514" s="252" t="s">
        <v>177</v>
      </c>
      <c r="E514" s="263" t="s">
        <v>1</v>
      </c>
      <c r="F514" s="264" t="s">
        <v>607</v>
      </c>
      <c r="G514" s="262"/>
      <c r="H514" s="265">
        <v>8.0999999999999996</v>
      </c>
      <c r="I514" s="266"/>
      <c r="J514" s="262"/>
      <c r="K514" s="262"/>
      <c r="L514" s="267"/>
      <c r="M514" s="268"/>
      <c r="N514" s="269"/>
      <c r="O514" s="269"/>
      <c r="P514" s="269"/>
      <c r="Q514" s="269"/>
      <c r="R514" s="269"/>
      <c r="S514" s="269"/>
      <c r="T514" s="270"/>
      <c r="AT514" s="271" t="s">
        <v>177</v>
      </c>
      <c r="AU514" s="271" t="s">
        <v>83</v>
      </c>
      <c r="AV514" s="13" t="s">
        <v>83</v>
      </c>
      <c r="AW514" s="13" t="s">
        <v>31</v>
      </c>
      <c r="AX514" s="13" t="s">
        <v>74</v>
      </c>
      <c r="AY514" s="271" t="s">
        <v>168</v>
      </c>
    </row>
    <row r="515" s="13" customFormat="1">
      <c r="B515" s="261"/>
      <c r="C515" s="262"/>
      <c r="D515" s="252" t="s">
        <v>177</v>
      </c>
      <c r="E515" s="263" t="s">
        <v>1</v>
      </c>
      <c r="F515" s="264" t="s">
        <v>608</v>
      </c>
      <c r="G515" s="262"/>
      <c r="H515" s="265">
        <v>18</v>
      </c>
      <c r="I515" s="266"/>
      <c r="J515" s="262"/>
      <c r="K515" s="262"/>
      <c r="L515" s="267"/>
      <c r="M515" s="268"/>
      <c r="N515" s="269"/>
      <c r="O515" s="269"/>
      <c r="P515" s="269"/>
      <c r="Q515" s="269"/>
      <c r="R515" s="269"/>
      <c r="S515" s="269"/>
      <c r="T515" s="270"/>
      <c r="AT515" s="271" t="s">
        <v>177</v>
      </c>
      <c r="AU515" s="271" t="s">
        <v>83</v>
      </c>
      <c r="AV515" s="13" t="s">
        <v>83</v>
      </c>
      <c r="AW515" s="13" t="s">
        <v>31</v>
      </c>
      <c r="AX515" s="13" t="s">
        <v>74</v>
      </c>
      <c r="AY515" s="271" t="s">
        <v>168</v>
      </c>
    </row>
    <row r="516" s="13" customFormat="1">
      <c r="B516" s="261"/>
      <c r="C516" s="262"/>
      <c r="D516" s="252" t="s">
        <v>177</v>
      </c>
      <c r="E516" s="263" t="s">
        <v>1</v>
      </c>
      <c r="F516" s="264" t="s">
        <v>609</v>
      </c>
      <c r="G516" s="262"/>
      <c r="H516" s="265">
        <v>22.274999999999999</v>
      </c>
      <c r="I516" s="266"/>
      <c r="J516" s="262"/>
      <c r="K516" s="262"/>
      <c r="L516" s="267"/>
      <c r="M516" s="268"/>
      <c r="N516" s="269"/>
      <c r="O516" s="269"/>
      <c r="P516" s="269"/>
      <c r="Q516" s="269"/>
      <c r="R516" s="269"/>
      <c r="S516" s="269"/>
      <c r="T516" s="270"/>
      <c r="AT516" s="271" t="s">
        <v>177</v>
      </c>
      <c r="AU516" s="271" t="s">
        <v>83</v>
      </c>
      <c r="AV516" s="13" t="s">
        <v>83</v>
      </c>
      <c r="AW516" s="13" t="s">
        <v>31</v>
      </c>
      <c r="AX516" s="13" t="s">
        <v>74</v>
      </c>
      <c r="AY516" s="271" t="s">
        <v>168</v>
      </c>
    </row>
    <row r="517" s="13" customFormat="1">
      <c r="B517" s="261"/>
      <c r="C517" s="262"/>
      <c r="D517" s="252" t="s">
        <v>177</v>
      </c>
      <c r="E517" s="263" t="s">
        <v>1</v>
      </c>
      <c r="F517" s="264" t="s">
        <v>610</v>
      </c>
      <c r="G517" s="262"/>
      <c r="H517" s="265">
        <v>8.0999999999999996</v>
      </c>
      <c r="I517" s="266"/>
      <c r="J517" s="262"/>
      <c r="K517" s="262"/>
      <c r="L517" s="267"/>
      <c r="M517" s="268"/>
      <c r="N517" s="269"/>
      <c r="O517" s="269"/>
      <c r="P517" s="269"/>
      <c r="Q517" s="269"/>
      <c r="R517" s="269"/>
      <c r="S517" s="269"/>
      <c r="T517" s="270"/>
      <c r="AT517" s="271" t="s">
        <v>177</v>
      </c>
      <c r="AU517" s="271" t="s">
        <v>83</v>
      </c>
      <c r="AV517" s="13" t="s">
        <v>83</v>
      </c>
      <c r="AW517" s="13" t="s">
        <v>31</v>
      </c>
      <c r="AX517" s="13" t="s">
        <v>74</v>
      </c>
      <c r="AY517" s="271" t="s">
        <v>168</v>
      </c>
    </row>
    <row r="518" s="13" customFormat="1">
      <c r="B518" s="261"/>
      <c r="C518" s="262"/>
      <c r="D518" s="252" t="s">
        <v>177</v>
      </c>
      <c r="E518" s="263" t="s">
        <v>1</v>
      </c>
      <c r="F518" s="264" t="s">
        <v>611</v>
      </c>
      <c r="G518" s="262"/>
      <c r="H518" s="265">
        <v>6</v>
      </c>
      <c r="I518" s="266"/>
      <c r="J518" s="262"/>
      <c r="K518" s="262"/>
      <c r="L518" s="267"/>
      <c r="M518" s="268"/>
      <c r="N518" s="269"/>
      <c r="O518" s="269"/>
      <c r="P518" s="269"/>
      <c r="Q518" s="269"/>
      <c r="R518" s="269"/>
      <c r="S518" s="269"/>
      <c r="T518" s="270"/>
      <c r="AT518" s="271" t="s">
        <v>177</v>
      </c>
      <c r="AU518" s="271" t="s">
        <v>83</v>
      </c>
      <c r="AV518" s="13" t="s">
        <v>83</v>
      </c>
      <c r="AW518" s="13" t="s">
        <v>31</v>
      </c>
      <c r="AX518" s="13" t="s">
        <v>74</v>
      </c>
      <c r="AY518" s="271" t="s">
        <v>168</v>
      </c>
    </row>
    <row r="519" s="13" customFormat="1">
      <c r="B519" s="261"/>
      <c r="C519" s="262"/>
      <c r="D519" s="252" t="s">
        <v>177</v>
      </c>
      <c r="E519" s="263" t="s">
        <v>1</v>
      </c>
      <c r="F519" s="264" t="s">
        <v>612</v>
      </c>
      <c r="G519" s="262"/>
      <c r="H519" s="265">
        <v>0.93799999999999994</v>
      </c>
      <c r="I519" s="266"/>
      <c r="J519" s="262"/>
      <c r="K519" s="262"/>
      <c r="L519" s="267"/>
      <c r="M519" s="268"/>
      <c r="N519" s="269"/>
      <c r="O519" s="269"/>
      <c r="P519" s="269"/>
      <c r="Q519" s="269"/>
      <c r="R519" s="269"/>
      <c r="S519" s="269"/>
      <c r="T519" s="270"/>
      <c r="AT519" s="271" t="s">
        <v>177</v>
      </c>
      <c r="AU519" s="271" t="s">
        <v>83</v>
      </c>
      <c r="AV519" s="13" t="s">
        <v>83</v>
      </c>
      <c r="AW519" s="13" t="s">
        <v>31</v>
      </c>
      <c r="AX519" s="13" t="s">
        <v>74</v>
      </c>
      <c r="AY519" s="271" t="s">
        <v>168</v>
      </c>
    </row>
    <row r="520" s="13" customFormat="1">
      <c r="B520" s="261"/>
      <c r="C520" s="262"/>
      <c r="D520" s="252" t="s">
        <v>177</v>
      </c>
      <c r="E520" s="263" t="s">
        <v>1</v>
      </c>
      <c r="F520" s="264" t="s">
        <v>613</v>
      </c>
      <c r="G520" s="262"/>
      <c r="H520" s="265">
        <v>8.5500000000000007</v>
      </c>
      <c r="I520" s="266"/>
      <c r="J520" s="262"/>
      <c r="K520" s="262"/>
      <c r="L520" s="267"/>
      <c r="M520" s="268"/>
      <c r="N520" s="269"/>
      <c r="O520" s="269"/>
      <c r="P520" s="269"/>
      <c r="Q520" s="269"/>
      <c r="R520" s="269"/>
      <c r="S520" s="269"/>
      <c r="T520" s="270"/>
      <c r="AT520" s="271" t="s">
        <v>177</v>
      </c>
      <c r="AU520" s="271" t="s">
        <v>83</v>
      </c>
      <c r="AV520" s="13" t="s">
        <v>83</v>
      </c>
      <c r="AW520" s="13" t="s">
        <v>31</v>
      </c>
      <c r="AX520" s="13" t="s">
        <v>74</v>
      </c>
      <c r="AY520" s="271" t="s">
        <v>168</v>
      </c>
    </row>
    <row r="521" s="13" customFormat="1">
      <c r="B521" s="261"/>
      <c r="C521" s="262"/>
      <c r="D521" s="252" t="s">
        <v>177</v>
      </c>
      <c r="E521" s="263" t="s">
        <v>1</v>
      </c>
      <c r="F521" s="264" t="s">
        <v>614</v>
      </c>
      <c r="G521" s="262"/>
      <c r="H521" s="265">
        <v>8</v>
      </c>
      <c r="I521" s="266"/>
      <c r="J521" s="262"/>
      <c r="K521" s="262"/>
      <c r="L521" s="267"/>
      <c r="M521" s="268"/>
      <c r="N521" s="269"/>
      <c r="O521" s="269"/>
      <c r="P521" s="269"/>
      <c r="Q521" s="269"/>
      <c r="R521" s="269"/>
      <c r="S521" s="269"/>
      <c r="T521" s="270"/>
      <c r="AT521" s="271" t="s">
        <v>177</v>
      </c>
      <c r="AU521" s="271" t="s">
        <v>83</v>
      </c>
      <c r="AV521" s="13" t="s">
        <v>83</v>
      </c>
      <c r="AW521" s="13" t="s">
        <v>31</v>
      </c>
      <c r="AX521" s="13" t="s">
        <v>74</v>
      </c>
      <c r="AY521" s="271" t="s">
        <v>168</v>
      </c>
    </row>
    <row r="522" s="13" customFormat="1">
      <c r="B522" s="261"/>
      <c r="C522" s="262"/>
      <c r="D522" s="252" t="s">
        <v>177</v>
      </c>
      <c r="E522" s="263" t="s">
        <v>1</v>
      </c>
      <c r="F522" s="264" t="s">
        <v>615</v>
      </c>
      <c r="G522" s="262"/>
      <c r="H522" s="265">
        <v>5.2800000000000002</v>
      </c>
      <c r="I522" s="266"/>
      <c r="J522" s="262"/>
      <c r="K522" s="262"/>
      <c r="L522" s="267"/>
      <c r="M522" s="268"/>
      <c r="N522" s="269"/>
      <c r="O522" s="269"/>
      <c r="P522" s="269"/>
      <c r="Q522" s="269"/>
      <c r="R522" s="269"/>
      <c r="S522" s="269"/>
      <c r="T522" s="270"/>
      <c r="AT522" s="271" t="s">
        <v>177</v>
      </c>
      <c r="AU522" s="271" t="s">
        <v>83</v>
      </c>
      <c r="AV522" s="13" t="s">
        <v>83</v>
      </c>
      <c r="AW522" s="13" t="s">
        <v>31</v>
      </c>
      <c r="AX522" s="13" t="s">
        <v>74</v>
      </c>
      <c r="AY522" s="271" t="s">
        <v>168</v>
      </c>
    </row>
    <row r="523" s="13" customFormat="1">
      <c r="B523" s="261"/>
      <c r="C523" s="262"/>
      <c r="D523" s="252" t="s">
        <v>177</v>
      </c>
      <c r="E523" s="263" t="s">
        <v>1</v>
      </c>
      <c r="F523" s="264" t="s">
        <v>616</v>
      </c>
      <c r="G523" s="262"/>
      <c r="H523" s="265">
        <v>2.3100000000000001</v>
      </c>
      <c r="I523" s="266"/>
      <c r="J523" s="262"/>
      <c r="K523" s="262"/>
      <c r="L523" s="267"/>
      <c r="M523" s="268"/>
      <c r="N523" s="269"/>
      <c r="O523" s="269"/>
      <c r="P523" s="269"/>
      <c r="Q523" s="269"/>
      <c r="R523" s="269"/>
      <c r="S523" s="269"/>
      <c r="T523" s="270"/>
      <c r="AT523" s="271" t="s">
        <v>177</v>
      </c>
      <c r="AU523" s="271" t="s">
        <v>83</v>
      </c>
      <c r="AV523" s="13" t="s">
        <v>83</v>
      </c>
      <c r="AW523" s="13" t="s">
        <v>31</v>
      </c>
      <c r="AX523" s="13" t="s">
        <v>74</v>
      </c>
      <c r="AY523" s="271" t="s">
        <v>168</v>
      </c>
    </row>
    <row r="524" s="13" customFormat="1">
      <c r="B524" s="261"/>
      <c r="C524" s="262"/>
      <c r="D524" s="252" t="s">
        <v>177</v>
      </c>
      <c r="E524" s="263" t="s">
        <v>1</v>
      </c>
      <c r="F524" s="264" t="s">
        <v>617</v>
      </c>
      <c r="G524" s="262"/>
      <c r="H524" s="265">
        <v>2.3100000000000001</v>
      </c>
      <c r="I524" s="266"/>
      <c r="J524" s="262"/>
      <c r="K524" s="262"/>
      <c r="L524" s="267"/>
      <c r="M524" s="268"/>
      <c r="N524" s="269"/>
      <c r="O524" s="269"/>
      <c r="P524" s="269"/>
      <c r="Q524" s="269"/>
      <c r="R524" s="269"/>
      <c r="S524" s="269"/>
      <c r="T524" s="270"/>
      <c r="AT524" s="271" t="s">
        <v>177</v>
      </c>
      <c r="AU524" s="271" t="s">
        <v>83</v>
      </c>
      <c r="AV524" s="13" t="s">
        <v>83</v>
      </c>
      <c r="AW524" s="13" t="s">
        <v>31</v>
      </c>
      <c r="AX524" s="13" t="s">
        <v>74</v>
      </c>
      <c r="AY524" s="271" t="s">
        <v>168</v>
      </c>
    </row>
    <row r="525" s="13" customFormat="1">
      <c r="B525" s="261"/>
      <c r="C525" s="262"/>
      <c r="D525" s="252" t="s">
        <v>177</v>
      </c>
      <c r="E525" s="263" t="s">
        <v>1</v>
      </c>
      <c r="F525" s="264" t="s">
        <v>618</v>
      </c>
      <c r="G525" s="262"/>
      <c r="H525" s="265">
        <v>10.335000000000001</v>
      </c>
      <c r="I525" s="266"/>
      <c r="J525" s="262"/>
      <c r="K525" s="262"/>
      <c r="L525" s="267"/>
      <c r="M525" s="268"/>
      <c r="N525" s="269"/>
      <c r="O525" s="269"/>
      <c r="P525" s="269"/>
      <c r="Q525" s="269"/>
      <c r="R525" s="269"/>
      <c r="S525" s="269"/>
      <c r="T525" s="270"/>
      <c r="AT525" s="271" t="s">
        <v>177</v>
      </c>
      <c r="AU525" s="271" t="s">
        <v>83</v>
      </c>
      <c r="AV525" s="13" t="s">
        <v>83</v>
      </c>
      <c r="AW525" s="13" t="s">
        <v>31</v>
      </c>
      <c r="AX525" s="13" t="s">
        <v>74</v>
      </c>
      <c r="AY525" s="271" t="s">
        <v>168</v>
      </c>
    </row>
    <row r="526" s="13" customFormat="1">
      <c r="B526" s="261"/>
      <c r="C526" s="262"/>
      <c r="D526" s="252" t="s">
        <v>177</v>
      </c>
      <c r="E526" s="263" t="s">
        <v>1</v>
      </c>
      <c r="F526" s="264" t="s">
        <v>619</v>
      </c>
      <c r="G526" s="262"/>
      <c r="H526" s="265">
        <v>2.6949999999999998</v>
      </c>
      <c r="I526" s="266"/>
      <c r="J526" s="262"/>
      <c r="K526" s="262"/>
      <c r="L526" s="267"/>
      <c r="M526" s="268"/>
      <c r="N526" s="269"/>
      <c r="O526" s="269"/>
      <c r="P526" s="269"/>
      <c r="Q526" s="269"/>
      <c r="R526" s="269"/>
      <c r="S526" s="269"/>
      <c r="T526" s="270"/>
      <c r="AT526" s="271" t="s">
        <v>177</v>
      </c>
      <c r="AU526" s="271" t="s">
        <v>83</v>
      </c>
      <c r="AV526" s="13" t="s">
        <v>83</v>
      </c>
      <c r="AW526" s="13" t="s">
        <v>31</v>
      </c>
      <c r="AX526" s="13" t="s">
        <v>74</v>
      </c>
      <c r="AY526" s="271" t="s">
        <v>168</v>
      </c>
    </row>
    <row r="527" s="14" customFormat="1">
      <c r="B527" s="272"/>
      <c r="C527" s="273"/>
      <c r="D527" s="252" t="s">
        <v>177</v>
      </c>
      <c r="E527" s="274" t="s">
        <v>1</v>
      </c>
      <c r="F527" s="275" t="s">
        <v>186</v>
      </c>
      <c r="G527" s="273"/>
      <c r="H527" s="276">
        <v>249.65299999999999</v>
      </c>
      <c r="I527" s="277"/>
      <c r="J527" s="273"/>
      <c r="K527" s="273"/>
      <c r="L527" s="278"/>
      <c r="M527" s="279"/>
      <c r="N527" s="280"/>
      <c r="O527" s="280"/>
      <c r="P527" s="280"/>
      <c r="Q527" s="280"/>
      <c r="R527" s="280"/>
      <c r="S527" s="280"/>
      <c r="T527" s="281"/>
      <c r="AT527" s="282" t="s">
        <v>177</v>
      </c>
      <c r="AU527" s="282" t="s">
        <v>83</v>
      </c>
      <c r="AV527" s="14" t="s">
        <v>175</v>
      </c>
      <c r="AW527" s="14" t="s">
        <v>31</v>
      </c>
      <c r="AX527" s="14" t="s">
        <v>81</v>
      </c>
      <c r="AY527" s="282" t="s">
        <v>168</v>
      </c>
    </row>
    <row r="528" s="1" customFormat="1" ht="24" customHeight="1">
      <c r="B528" s="38"/>
      <c r="C528" s="237" t="s">
        <v>620</v>
      </c>
      <c r="D528" s="237" t="s">
        <v>170</v>
      </c>
      <c r="E528" s="238" t="s">
        <v>621</v>
      </c>
      <c r="F528" s="239" t="s">
        <v>622</v>
      </c>
      <c r="G528" s="240" t="s">
        <v>440</v>
      </c>
      <c r="H528" s="241">
        <v>2.3999999999999999</v>
      </c>
      <c r="I528" s="242"/>
      <c r="J528" s="243">
        <f>ROUND(I528*H528,2)</f>
        <v>0</v>
      </c>
      <c r="K528" s="239" t="s">
        <v>174</v>
      </c>
      <c r="L528" s="43"/>
      <c r="M528" s="244" t="s">
        <v>1</v>
      </c>
      <c r="N528" s="245" t="s">
        <v>39</v>
      </c>
      <c r="O528" s="86"/>
      <c r="P528" s="246">
        <f>O528*H528</f>
        <v>0</v>
      </c>
      <c r="Q528" s="246">
        <v>0.0015</v>
      </c>
      <c r="R528" s="246">
        <f>Q528*H528</f>
        <v>0.0035999999999999999</v>
      </c>
      <c r="S528" s="246">
        <v>0</v>
      </c>
      <c r="T528" s="247">
        <f>S528*H528</f>
        <v>0</v>
      </c>
      <c r="AR528" s="248" t="s">
        <v>175</v>
      </c>
      <c r="AT528" s="248" t="s">
        <v>170</v>
      </c>
      <c r="AU528" s="248" t="s">
        <v>83</v>
      </c>
      <c r="AY528" s="17" t="s">
        <v>168</v>
      </c>
      <c r="BE528" s="249">
        <f>IF(N528="základní",J528,0)</f>
        <v>0</v>
      </c>
      <c r="BF528" s="249">
        <f>IF(N528="snížená",J528,0)</f>
        <v>0</v>
      </c>
      <c r="BG528" s="249">
        <f>IF(N528="zákl. přenesená",J528,0)</f>
        <v>0</v>
      </c>
      <c r="BH528" s="249">
        <f>IF(N528="sníž. přenesená",J528,0)</f>
        <v>0</v>
      </c>
      <c r="BI528" s="249">
        <f>IF(N528="nulová",J528,0)</f>
        <v>0</v>
      </c>
      <c r="BJ528" s="17" t="s">
        <v>81</v>
      </c>
      <c r="BK528" s="249">
        <f>ROUND(I528*H528,2)</f>
        <v>0</v>
      </c>
      <c r="BL528" s="17" t="s">
        <v>175</v>
      </c>
      <c r="BM528" s="248" t="s">
        <v>623</v>
      </c>
    </row>
    <row r="529" s="12" customFormat="1">
      <c r="B529" s="250"/>
      <c r="C529" s="251"/>
      <c r="D529" s="252" t="s">
        <v>177</v>
      </c>
      <c r="E529" s="253" t="s">
        <v>1</v>
      </c>
      <c r="F529" s="254" t="s">
        <v>624</v>
      </c>
      <c r="G529" s="251"/>
      <c r="H529" s="253" t="s">
        <v>1</v>
      </c>
      <c r="I529" s="255"/>
      <c r="J529" s="251"/>
      <c r="K529" s="251"/>
      <c r="L529" s="256"/>
      <c r="M529" s="257"/>
      <c r="N529" s="258"/>
      <c r="O529" s="258"/>
      <c r="P529" s="258"/>
      <c r="Q529" s="258"/>
      <c r="R529" s="258"/>
      <c r="S529" s="258"/>
      <c r="T529" s="259"/>
      <c r="AT529" s="260" t="s">
        <v>177</v>
      </c>
      <c r="AU529" s="260" t="s">
        <v>83</v>
      </c>
      <c r="AV529" s="12" t="s">
        <v>81</v>
      </c>
      <c r="AW529" s="12" t="s">
        <v>31</v>
      </c>
      <c r="AX529" s="12" t="s">
        <v>74</v>
      </c>
      <c r="AY529" s="260" t="s">
        <v>168</v>
      </c>
    </row>
    <row r="530" s="12" customFormat="1">
      <c r="B530" s="250"/>
      <c r="C530" s="251"/>
      <c r="D530" s="252" t="s">
        <v>177</v>
      </c>
      <c r="E530" s="253" t="s">
        <v>1</v>
      </c>
      <c r="F530" s="254" t="s">
        <v>194</v>
      </c>
      <c r="G530" s="251"/>
      <c r="H530" s="253" t="s">
        <v>1</v>
      </c>
      <c r="I530" s="255"/>
      <c r="J530" s="251"/>
      <c r="K530" s="251"/>
      <c r="L530" s="256"/>
      <c r="M530" s="257"/>
      <c r="N530" s="258"/>
      <c r="O530" s="258"/>
      <c r="P530" s="258"/>
      <c r="Q530" s="258"/>
      <c r="R530" s="258"/>
      <c r="S530" s="258"/>
      <c r="T530" s="259"/>
      <c r="AT530" s="260" t="s">
        <v>177</v>
      </c>
      <c r="AU530" s="260" t="s">
        <v>83</v>
      </c>
      <c r="AV530" s="12" t="s">
        <v>81</v>
      </c>
      <c r="AW530" s="12" t="s">
        <v>31</v>
      </c>
      <c r="AX530" s="12" t="s">
        <v>74</v>
      </c>
      <c r="AY530" s="260" t="s">
        <v>168</v>
      </c>
    </row>
    <row r="531" s="13" customFormat="1">
      <c r="B531" s="261"/>
      <c r="C531" s="262"/>
      <c r="D531" s="252" t="s">
        <v>177</v>
      </c>
      <c r="E531" s="263" t="s">
        <v>1</v>
      </c>
      <c r="F531" s="264" t="s">
        <v>625</v>
      </c>
      <c r="G531" s="262"/>
      <c r="H531" s="265">
        <v>2.3999999999999999</v>
      </c>
      <c r="I531" s="266"/>
      <c r="J531" s="262"/>
      <c r="K531" s="262"/>
      <c r="L531" s="267"/>
      <c r="M531" s="268"/>
      <c r="N531" s="269"/>
      <c r="O531" s="269"/>
      <c r="P531" s="269"/>
      <c r="Q531" s="269"/>
      <c r="R531" s="269"/>
      <c r="S531" s="269"/>
      <c r="T531" s="270"/>
      <c r="AT531" s="271" t="s">
        <v>177</v>
      </c>
      <c r="AU531" s="271" t="s">
        <v>83</v>
      </c>
      <c r="AV531" s="13" t="s">
        <v>83</v>
      </c>
      <c r="AW531" s="13" t="s">
        <v>31</v>
      </c>
      <c r="AX531" s="13" t="s">
        <v>74</v>
      </c>
      <c r="AY531" s="271" t="s">
        <v>168</v>
      </c>
    </row>
    <row r="532" s="14" customFormat="1">
      <c r="B532" s="272"/>
      <c r="C532" s="273"/>
      <c r="D532" s="252" t="s">
        <v>177</v>
      </c>
      <c r="E532" s="274" t="s">
        <v>1</v>
      </c>
      <c r="F532" s="275" t="s">
        <v>186</v>
      </c>
      <c r="G532" s="273"/>
      <c r="H532" s="276">
        <v>2.3999999999999999</v>
      </c>
      <c r="I532" s="277"/>
      <c r="J532" s="273"/>
      <c r="K532" s="273"/>
      <c r="L532" s="278"/>
      <c r="M532" s="279"/>
      <c r="N532" s="280"/>
      <c r="O532" s="280"/>
      <c r="P532" s="280"/>
      <c r="Q532" s="280"/>
      <c r="R532" s="280"/>
      <c r="S532" s="280"/>
      <c r="T532" s="281"/>
      <c r="AT532" s="282" t="s">
        <v>177</v>
      </c>
      <c r="AU532" s="282" t="s">
        <v>83</v>
      </c>
      <c r="AV532" s="14" t="s">
        <v>175</v>
      </c>
      <c r="AW532" s="14" t="s">
        <v>31</v>
      </c>
      <c r="AX532" s="14" t="s">
        <v>81</v>
      </c>
      <c r="AY532" s="282" t="s">
        <v>168</v>
      </c>
    </row>
    <row r="533" s="1" customFormat="1" ht="24" customHeight="1">
      <c r="B533" s="38"/>
      <c r="C533" s="237" t="s">
        <v>626</v>
      </c>
      <c r="D533" s="237" t="s">
        <v>170</v>
      </c>
      <c r="E533" s="238" t="s">
        <v>627</v>
      </c>
      <c r="F533" s="239" t="s">
        <v>628</v>
      </c>
      <c r="G533" s="240" t="s">
        <v>226</v>
      </c>
      <c r="H533" s="241">
        <v>63.674999999999997</v>
      </c>
      <c r="I533" s="242"/>
      <c r="J533" s="243">
        <f>ROUND(I533*H533,2)</f>
        <v>0</v>
      </c>
      <c r="K533" s="239" t="s">
        <v>174</v>
      </c>
      <c r="L533" s="43"/>
      <c r="M533" s="244" t="s">
        <v>1</v>
      </c>
      <c r="N533" s="245" t="s">
        <v>39</v>
      </c>
      <c r="O533" s="86"/>
      <c r="P533" s="246">
        <f>O533*H533</f>
        <v>0</v>
      </c>
      <c r="Q533" s="246">
        <v>0.00025999999999999998</v>
      </c>
      <c r="R533" s="246">
        <f>Q533*H533</f>
        <v>0.016555499999999997</v>
      </c>
      <c r="S533" s="246">
        <v>0</v>
      </c>
      <c r="T533" s="247">
        <f>S533*H533</f>
        <v>0</v>
      </c>
      <c r="AR533" s="248" t="s">
        <v>175</v>
      </c>
      <c r="AT533" s="248" t="s">
        <v>170</v>
      </c>
      <c r="AU533" s="248" t="s">
        <v>83</v>
      </c>
      <c r="AY533" s="17" t="s">
        <v>168</v>
      </c>
      <c r="BE533" s="249">
        <f>IF(N533="základní",J533,0)</f>
        <v>0</v>
      </c>
      <c r="BF533" s="249">
        <f>IF(N533="snížená",J533,0)</f>
        <v>0</v>
      </c>
      <c r="BG533" s="249">
        <f>IF(N533="zákl. přenesená",J533,0)</f>
        <v>0</v>
      </c>
      <c r="BH533" s="249">
        <f>IF(N533="sníž. přenesená",J533,0)</f>
        <v>0</v>
      </c>
      <c r="BI533" s="249">
        <f>IF(N533="nulová",J533,0)</f>
        <v>0</v>
      </c>
      <c r="BJ533" s="17" t="s">
        <v>81</v>
      </c>
      <c r="BK533" s="249">
        <f>ROUND(I533*H533,2)</f>
        <v>0</v>
      </c>
      <c r="BL533" s="17" t="s">
        <v>175</v>
      </c>
      <c r="BM533" s="248" t="s">
        <v>629</v>
      </c>
    </row>
    <row r="534" s="12" customFormat="1">
      <c r="B534" s="250"/>
      <c r="C534" s="251"/>
      <c r="D534" s="252" t="s">
        <v>177</v>
      </c>
      <c r="E534" s="253" t="s">
        <v>1</v>
      </c>
      <c r="F534" s="254" t="s">
        <v>630</v>
      </c>
      <c r="G534" s="251"/>
      <c r="H534" s="253" t="s">
        <v>1</v>
      </c>
      <c r="I534" s="255"/>
      <c r="J534" s="251"/>
      <c r="K534" s="251"/>
      <c r="L534" s="256"/>
      <c r="M534" s="257"/>
      <c r="N534" s="258"/>
      <c r="O534" s="258"/>
      <c r="P534" s="258"/>
      <c r="Q534" s="258"/>
      <c r="R534" s="258"/>
      <c r="S534" s="258"/>
      <c r="T534" s="259"/>
      <c r="AT534" s="260" t="s">
        <v>177</v>
      </c>
      <c r="AU534" s="260" t="s">
        <v>83</v>
      </c>
      <c r="AV534" s="12" t="s">
        <v>81</v>
      </c>
      <c r="AW534" s="12" t="s">
        <v>31</v>
      </c>
      <c r="AX534" s="12" t="s">
        <v>74</v>
      </c>
      <c r="AY534" s="260" t="s">
        <v>168</v>
      </c>
    </row>
    <row r="535" s="12" customFormat="1">
      <c r="B535" s="250"/>
      <c r="C535" s="251"/>
      <c r="D535" s="252" t="s">
        <v>177</v>
      </c>
      <c r="E535" s="253" t="s">
        <v>1</v>
      </c>
      <c r="F535" s="254" t="s">
        <v>631</v>
      </c>
      <c r="G535" s="251"/>
      <c r="H535" s="253" t="s">
        <v>1</v>
      </c>
      <c r="I535" s="255"/>
      <c r="J535" s="251"/>
      <c r="K535" s="251"/>
      <c r="L535" s="256"/>
      <c r="M535" s="257"/>
      <c r="N535" s="258"/>
      <c r="O535" s="258"/>
      <c r="P535" s="258"/>
      <c r="Q535" s="258"/>
      <c r="R535" s="258"/>
      <c r="S535" s="258"/>
      <c r="T535" s="259"/>
      <c r="AT535" s="260" t="s">
        <v>177</v>
      </c>
      <c r="AU535" s="260" t="s">
        <v>83</v>
      </c>
      <c r="AV535" s="12" t="s">
        <v>81</v>
      </c>
      <c r="AW535" s="12" t="s">
        <v>31</v>
      </c>
      <c r="AX535" s="12" t="s">
        <v>74</v>
      </c>
      <c r="AY535" s="260" t="s">
        <v>168</v>
      </c>
    </row>
    <row r="536" s="13" customFormat="1">
      <c r="B536" s="261"/>
      <c r="C536" s="262"/>
      <c r="D536" s="252" t="s">
        <v>177</v>
      </c>
      <c r="E536" s="263" t="s">
        <v>1</v>
      </c>
      <c r="F536" s="264" t="s">
        <v>632</v>
      </c>
      <c r="G536" s="262"/>
      <c r="H536" s="265">
        <v>11.331</v>
      </c>
      <c r="I536" s="266"/>
      <c r="J536" s="262"/>
      <c r="K536" s="262"/>
      <c r="L536" s="267"/>
      <c r="M536" s="268"/>
      <c r="N536" s="269"/>
      <c r="O536" s="269"/>
      <c r="P536" s="269"/>
      <c r="Q536" s="269"/>
      <c r="R536" s="269"/>
      <c r="S536" s="269"/>
      <c r="T536" s="270"/>
      <c r="AT536" s="271" t="s">
        <v>177</v>
      </c>
      <c r="AU536" s="271" t="s">
        <v>83</v>
      </c>
      <c r="AV536" s="13" t="s">
        <v>83</v>
      </c>
      <c r="AW536" s="13" t="s">
        <v>31</v>
      </c>
      <c r="AX536" s="13" t="s">
        <v>74</v>
      </c>
      <c r="AY536" s="271" t="s">
        <v>168</v>
      </c>
    </row>
    <row r="537" s="12" customFormat="1">
      <c r="B537" s="250"/>
      <c r="C537" s="251"/>
      <c r="D537" s="252" t="s">
        <v>177</v>
      </c>
      <c r="E537" s="253" t="s">
        <v>1</v>
      </c>
      <c r="F537" s="254" t="s">
        <v>633</v>
      </c>
      <c r="G537" s="251"/>
      <c r="H537" s="253" t="s">
        <v>1</v>
      </c>
      <c r="I537" s="255"/>
      <c r="J537" s="251"/>
      <c r="K537" s="251"/>
      <c r="L537" s="256"/>
      <c r="M537" s="257"/>
      <c r="N537" s="258"/>
      <c r="O537" s="258"/>
      <c r="P537" s="258"/>
      <c r="Q537" s="258"/>
      <c r="R537" s="258"/>
      <c r="S537" s="258"/>
      <c r="T537" s="259"/>
      <c r="AT537" s="260" t="s">
        <v>177</v>
      </c>
      <c r="AU537" s="260" t="s">
        <v>83</v>
      </c>
      <c r="AV537" s="12" t="s">
        <v>81</v>
      </c>
      <c r="AW537" s="12" t="s">
        <v>31</v>
      </c>
      <c r="AX537" s="12" t="s">
        <v>74</v>
      </c>
      <c r="AY537" s="260" t="s">
        <v>168</v>
      </c>
    </row>
    <row r="538" s="13" customFormat="1">
      <c r="B538" s="261"/>
      <c r="C538" s="262"/>
      <c r="D538" s="252" t="s">
        <v>177</v>
      </c>
      <c r="E538" s="263" t="s">
        <v>1</v>
      </c>
      <c r="F538" s="264" t="s">
        <v>634</v>
      </c>
      <c r="G538" s="262"/>
      <c r="H538" s="265">
        <v>11.34</v>
      </c>
      <c r="I538" s="266"/>
      <c r="J538" s="262"/>
      <c r="K538" s="262"/>
      <c r="L538" s="267"/>
      <c r="M538" s="268"/>
      <c r="N538" s="269"/>
      <c r="O538" s="269"/>
      <c r="P538" s="269"/>
      <c r="Q538" s="269"/>
      <c r="R538" s="269"/>
      <c r="S538" s="269"/>
      <c r="T538" s="270"/>
      <c r="AT538" s="271" t="s">
        <v>177</v>
      </c>
      <c r="AU538" s="271" t="s">
        <v>83</v>
      </c>
      <c r="AV538" s="13" t="s">
        <v>83</v>
      </c>
      <c r="AW538" s="13" t="s">
        <v>31</v>
      </c>
      <c r="AX538" s="13" t="s">
        <v>74</v>
      </c>
      <c r="AY538" s="271" t="s">
        <v>168</v>
      </c>
    </row>
    <row r="539" s="12" customFormat="1">
      <c r="B539" s="250"/>
      <c r="C539" s="251"/>
      <c r="D539" s="252" t="s">
        <v>177</v>
      </c>
      <c r="E539" s="253" t="s">
        <v>1</v>
      </c>
      <c r="F539" s="254" t="s">
        <v>635</v>
      </c>
      <c r="G539" s="251"/>
      <c r="H539" s="253" t="s">
        <v>1</v>
      </c>
      <c r="I539" s="255"/>
      <c r="J539" s="251"/>
      <c r="K539" s="251"/>
      <c r="L539" s="256"/>
      <c r="M539" s="257"/>
      <c r="N539" s="258"/>
      <c r="O539" s="258"/>
      <c r="P539" s="258"/>
      <c r="Q539" s="258"/>
      <c r="R539" s="258"/>
      <c r="S539" s="258"/>
      <c r="T539" s="259"/>
      <c r="AT539" s="260" t="s">
        <v>177</v>
      </c>
      <c r="AU539" s="260" t="s">
        <v>83</v>
      </c>
      <c r="AV539" s="12" t="s">
        <v>81</v>
      </c>
      <c r="AW539" s="12" t="s">
        <v>31</v>
      </c>
      <c r="AX539" s="12" t="s">
        <v>74</v>
      </c>
      <c r="AY539" s="260" t="s">
        <v>168</v>
      </c>
    </row>
    <row r="540" s="12" customFormat="1">
      <c r="B540" s="250"/>
      <c r="C540" s="251"/>
      <c r="D540" s="252" t="s">
        <v>177</v>
      </c>
      <c r="E540" s="253" t="s">
        <v>1</v>
      </c>
      <c r="F540" s="254" t="s">
        <v>636</v>
      </c>
      <c r="G540" s="251"/>
      <c r="H540" s="253" t="s">
        <v>1</v>
      </c>
      <c r="I540" s="255"/>
      <c r="J540" s="251"/>
      <c r="K540" s="251"/>
      <c r="L540" s="256"/>
      <c r="M540" s="257"/>
      <c r="N540" s="258"/>
      <c r="O540" s="258"/>
      <c r="P540" s="258"/>
      <c r="Q540" s="258"/>
      <c r="R540" s="258"/>
      <c r="S540" s="258"/>
      <c r="T540" s="259"/>
      <c r="AT540" s="260" t="s">
        <v>177</v>
      </c>
      <c r="AU540" s="260" t="s">
        <v>83</v>
      </c>
      <c r="AV540" s="12" t="s">
        <v>81</v>
      </c>
      <c r="AW540" s="12" t="s">
        <v>31</v>
      </c>
      <c r="AX540" s="12" t="s">
        <v>74</v>
      </c>
      <c r="AY540" s="260" t="s">
        <v>168</v>
      </c>
    </row>
    <row r="541" s="13" customFormat="1">
      <c r="B541" s="261"/>
      <c r="C541" s="262"/>
      <c r="D541" s="252" t="s">
        <v>177</v>
      </c>
      <c r="E541" s="263" t="s">
        <v>1</v>
      </c>
      <c r="F541" s="264" t="s">
        <v>637</v>
      </c>
      <c r="G541" s="262"/>
      <c r="H541" s="265">
        <v>9.7200000000000006</v>
      </c>
      <c r="I541" s="266"/>
      <c r="J541" s="262"/>
      <c r="K541" s="262"/>
      <c r="L541" s="267"/>
      <c r="M541" s="268"/>
      <c r="N541" s="269"/>
      <c r="O541" s="269"/>
      <c r="P541" s="269"/>
      <c r="Q541" s="269"/>
      <c r="R541" s="269"/>
      <c r="S541" s="269"/>
      <c r="T541" s="270"/>
      <c r="AT541" s="271" t="s">
        <v>177</v>
      </c>
      <c r="AU541" s="271" t="s">
        <v>83</v>
      </c>
      <c r="AV541" s="13" t="s">
        <v>83</v>
      </c>
      <c r="AW541" s="13" t="s">
        <v>31</v>
      </c>
      <c r="AX541" s="13" t="s">
        <v>74</v>
      </c>
      <c r="AY541" s="271" t="s">
        <v>168</v>
      </c>
    </row>
    <row r="542" s="13" customFormat="1">
      <c r="B542" s="261"/>
      <c r="C542" s="262"/>
      <c r="D542" s="252" t="s">
        <v>177</v>
      </c>
      <c r="E542" s="263" t="s">
        <v>1</v>
      </c>
      <c r="F542" s="264" t="s">
        <v>638</v>
      </c>
      <c r="G542" s="262"/>
      <c r="H542" s="265">
        <v>9.4320000000000004</v>
      </c>
      <c r="I542" s="266"/>
      <c r="J542" s="262"/>
      <c r="K542" s="262"/>
      <c r="L542" s="267"/>
      <c r="M542" s="268"/>
      <c r="N542" s="269"/>
      <c r="O542" s="269"/>
      <c r="P542" s="269"/>
      <c r="Q542" s="269"/>
      <c r="R542" s="269"/>
      <c r="S542" s="269"/>
      <c r="T542" s="270"/>
      <c r="AT542" s="271" t="s">
        <v>177</v>
      </c>
      <c r="AU542" s="271" t="s">
        <v>83</v>
      </c>
      <c r="AV542" s="13" t="s">
        <v>83</v>
      </c>
      <c r="AW542" s="13" t="s">
        <v>31</v>
      </c>
      <c r="AX542" s="13" t="s">
        <v>74</v>
      </c>
      <c r="AY542" s="271" t="s">
        <v>168</v>
      </c>
    </row>
    <row r="543" s="12" customFormat="1">
      <c r="B543" s="250"/>
      <c r="C543" s="251"/>
      <c r="D543" s="252" t="s">
        <v>177</v>
      </c>
      <c r="E543" s="253" t="s">
        <v>1</v>
      </c>
      <c r="F543" s="254" t="s">
        <v>636</v>
      </c>
      <c r="G543" s="251"/>
      <c r="H543" s="253" t="s">
        <v>1</v>
      </c>
      <c r="I543" s="255"/>
      <c r="J543" s="251"/>
      <c r="K543" s="251"/>
      <c r="L543" s="256"/>
      <c r="M543" s="257"/>
      <c r="N543" s="258"/>
      <c r="O543" s="258"/>
      <c r="P543" s="258"/>
      <c r="Q543" s="258"/>
      <c r="R543" s="258"/>
      <c r="S543" s="258"/>
      <c r="T543" s="259"/>
      <c r="AT543" s="260" t="s">
        <v>177</v>
      </c>
      <c r="AU543" s="260" t="s">
        <v>83</v>
      </c>
      <c r="AV543" s="12" t="s">
        <v>81</v>
      </c>
      <c r="AW543" s="12" t="s">
        <v>31</v>
      </c>
      <c r="AX543" s="12" t="s">
        <v>74</v>
      </c>
      <c r="AY543" s="260" t="s">
        <v>168</v>
      </c>
    </row>
    <row r="544" s="13" customFormat="1">
      <c r="B544" s="261"/>
      <c r="C544" s="262"/>
      <c r="D544" s="252" t="s">
        <v>177</v>
      </c>
      <c r="E544" s="263" t="s">
        <v>1</v>
      </c>
      <c r="F544" s="264" t="s">
        <v>637</v>
      </c>
      <c r="G544" s="262"/>
      <c r="H544" s="265">
        <v>9.7200000000000006</v>
      </c>
      <c r="I544" s="266"/>
      <c r="J544" s="262"/>
      <c r="K544" s="262"/>
      <c r="L544" s="267"/>
      <c r="M544" s="268"/>
      <c r="N544" s="269"/>
      <c r="O544" s="269"/>
      <c r="P544" s="269"/>
      <c r="Q544" s="269"/>
      <c r="R544" s="269"/>
      <c r="S544" s="269"/>
      <c r="T544" s="270"/>
      <c r="AT544" s="271" t="s">
        <v>177</v>
      </c>
      <c r="AU544" s="271" t="s">
        <v>83</v>
      </c>
      <c r="AV544" s="13" t="s">
        <v>83</v>
      </c>
      <c r="AW544" s="13" t="s">
        <v>31</v>
      </c>
      <c r="AX544" s="13" t="s">
        <v>74</v>
      </c>
      <c r="AY544" s="271" t="s">
        <v>168</v>
      </c>
    </row>
    <row r="545" s="13" customFormat="1">
      <c r="B545" s="261"/>
      <c r="C545" s="262"/>
      <c r="D545" s="252" t="s">
        <v>177</v>
      </c>
      <c r="E545" s="263" t="s">
        <v>1</v>
      </c>
      <c r="F545" s="264" t="s">
        <v>638</v>
      </c>
      <c r="G545" s="262"/>
      <c r="H545" s="265">
        <v>9.4320000000000004</v>
      </c>
      <c r="I545" s="266"/>
      <c r="J545" s="262"/>
      <c r="K545" s="262"/>
      <c r="L545" s="267"/>
      <c r="M545" s="268"/>
      <c r="N545" s="269"/>
      <c r="O545" s="269"/>
      <c r="P545" s="269"/>
      <c r="Q545" s="269"/>
      <c r="R545" s="269"/>
      <c r="S545" s="269"/>
      <c r="T545" s="270"/>
      <c r="AT545" s="271" t="s">
        <v>177</v>
      </c>
      <c r="AU545" s="271" t="s">
        <v>83</v>
      </c>
      <c r="AV545" s="13" t="s">
        <v>83</v>
      </c>
      <c r="AW545" s="13" t="s">
        <v>31</v>
      </c>
      <c r="AX545" s="13" t="s">
        <v>74</v>
      </c>
      <c r="AY545" s="271" t="s">
        <v>168</v>
      </c>
    </row>
    <row r="546" s="12" customFormat="1">
      <c r="B546" s="250"/>
      <c r="C546" s="251"/>
      <c r="D546" s="252" t="s">
        <v>177</v>
      </c>
      <c r="E546" s="253" t="s">
        <v>1</v>
      </c>
      <c r="F546" s="254" t="s">
        <v>633</v>
      </c>
      <c r="G546" s="251"/>
      <c r="H546" s="253" t="s">
        <v>1</v>
      </c>
      <c r="I546" s="255"/>
      <c r="J546" s="251"/>
      <c r="K546" s="251"/>
      <c r="L546" s="256"/>
      <c r="M546" s="257"/>
      <c r="N546" s="258"/>
      <c r="O546" s="258"/>
      <c r="P546" s="258"/>
      <c r="Q546" s="258"/>
      <c r="R546" s="258"/>
      <c r="S546" s="258"/>
      <c r="T546" s="259"/>
      <c r="AT546" s="260" t="s">
        <v>177</v>
      </c>
      <c r="AU546" s="260" t="s">
        <v>83</v>
      </c>
      <c r="AV546" s="12" t="s">
        <v>81</v>
      </c>
      <c r="AW546" s="12" t="s">
        <v>31</v>
      </c>
      <c r="AX546" s="12" t="s">
        <v>74</v>
      </c>
      <c r="AY546" s="260" t="s">
        <v>168</v>
      </c>
    </row>
    <row r="547" s="13" customFormat="1">
      <c r="B547" s="261"/>
      <c r="C547" s="262"/>
      <c r="D547" s="252" t="s">
        <v>177</v>
      </c>
      <c r="E547" s="263" t="s">
        <v>1</v>
      </c>
      <c r="F547" s="264" t="s">
        <v>639</v>
      </c>
      <c r="G547" s="262"/>
      <c r="H547" s="265">
        <v>2.7000000000000002</v>
      </c>
      <c r="I547" s="266"/>
      <c r="J547" s="262"/>
      <c r="K547" s="262"/>
      <c r="L547" s="267"/>
      <c r="M547" s="268"/>
      <c r="N547" s="269"/>
      <c r="O547" s="269"/>
      <c r="P547" s="269"/>
      <c r="Q547" s="269"/>
      <c r="R547" s="269"/>
      <c r="S547" s="269"/>
      <c r="T547" s="270"/>
      <c r="AT547" s="271" t="s">
        <v>177</v>
      </c>
      <c r="AU547" s="271" t="s">
        <v>83</v>
      </c>
      <c r="AV547" s="13" t="s">
        <v>83</v>
      </c>
      <c r="AW547" s="13" t="s">
        <v>31</v>
      </c>
      <c r="AX547" s="13" t="s">
        <v>74</v>
      </c>
      <c r="AY547" s="271" t="s">
        <v>168</v>
      </c>
    </row>
    <row r="548" s="14" customFormat="1">
      <c r="B548" s="272"/>
      <c r="C548" s="273"/>
      <c r="D548" s="252" t="s">
        <v>177</v>
      </c>
      <c r="E548" s="274" t="s">
        <v>1</v>
      </c>
      <c r="F548" s="275" t="s">
        <v>186</v>
      </c>
      <c r="G548" s="273"/>
      <c r="H548" s="276">
        <v>63.675000000000004</v>
      </c>
      <c r="I548" s="277"/>
      <c r="J548" s="273"/>
      <c r="K548" s="273"/>
      <c r="L548" s="278"/>
      <c r="M548" s="279"/>
      <c r="N548" s="280"/>
      <c r="O548" s="280"/>
      <c r="P548" s="280"/>
      <c r="Q548" s="280"/>
      <c r="R548" s="280"/>
      <c r="S548" s="280"/>
      <c r="T548" s="281"/>
      <c r="AT548" s="282" t="s">
        <v>177</v>
      </c>
      <c r="AU548" s="282" t="s">
        <v>83</v>
      </c>
      <c r="AV548" s="14" t="s">
        <v>175</v>
      </c>
      <c r="AW548" s="14" t="s">
        <v>31</v>
      </c>
      <c r="AX548" s="14" t="s">
        <v>81</v>
      </c>
      <c r="AY548" s="282" t="s">
        <v>168</v>
      </c>
    </row>
    <row r="549" s="1" customFormat="1" ht="24" customHeight="1">
      <c r="B549" s="38"/>
      <c r="C549" s="237" t="s">
        <v>640</v>
      </c>
      <c r="D549" s="237" t="s">
        <v>170</v>
      </c>
      <c r="E549" s="238" t="s">
        <v>641</v>
      </c>
      <c r="F549" s="239" t="s">
        <v>642</v>
      </c>
      <c r="G549" s="240" t="s">
        <v>226</v>
      </c>
      <c r="H549" s="241">
        <v>22.670999999999999</v>
      </c>
      <c r="I549" s="242"/>
      <c r="J549" s="243">
        <f>ROUND(I549*H549,2)</f>
        <v>0</v>
      </c>
      <c r="K549" s="239" t="s">
        <v>174</v>
      </c>
      <c r="L549" s="43"/>
      <c r="M549" s="244" t="s">
        <v>1</v>
      </c>
      <c r="N549" s="245" t="s">
        <v>39</v>
      </c>
      <c r="O549" s="86"/>
      <c r="P549" s="246">
        <f>O549*H549</f>
        <v>0</v>
      </c>
      <c r="Q549" s="246">
        <v>0.0043800000000000002</v>
      </c>
      <c r="R549" s="246">
        <f>Q549*H549</f>
        <v>0.099298980000000009</v>
      </c>
      <c r="S549" s="246">
        <v>0</v>
      </c>
      <c r="T549" s="247">
        <f>S549*H549</f>
        <v>0</v>
      </c>
      <c r="AR549" s="248" t="s">
        <v>175</v>
      </c>
      <c r="AT549" s="248" t="s">
        <v>170</v>
      </c>
      <c r="AU549" s="248" t="s">
        <v>83</v>
      </c>
      <c r="AY549" s="17" t="s">
        <v>168</v>
      </c>
      <c r="BE549" s="249">
        <f>IF(N549="základní",J549,0)</f>
        <v>0</v>
      </c>
      <c r="BF549" s="249">
        <f>IF(N549="snížená",J549,0)</f>
        <v>0</v>
      </c>
      <c r="BG549" s="249">
        <f>IF(N549="zákl. přenesená",J549,0)</f>
        <v>0</v>
      </c>
      <c r="BH549" s="249">
        <f>IF(N549="sníž. přenesená",J549,0)</f>
        <v>0</v>
      </c>
      <c r="BI549" s="249">
        <f>IF(N549="nulová",J549,0)</f>
        <v>0</v>
      </c>
      <c r="BJ549" s="17" t="s">
        <v>81</v>
      </c>
      <c r="BK549" s="249">
        <f>ROUND(I549*H549,2)</f>
        <v>0</v>
      </c>
      <c r="BL549" s="17" t="s">
        <v>175</v>
      </c>
      <c r="BM549" s="248" t="s">
        <v>643</v>
      </c>
    </row>
    <row r="550" s="12" customFormat="1">
      <c r="B550" s="250"/>
      <c r="C550" s="251"/>
      <c r="D550" s="252" t="s">
        <v>177</v>
      </c>
      <c r="E550" s="253" t="s">
        <v>1</v>
      </c>
      <c r="F550" s="254" t="s">
        <v>630</v>
      </c>
      <c r="G550" s="251"/>
      <c r="H550" s="253" t="s">
        <v>1</v>
      </c>
      <c r="I550" s="255"/>
      <c r="J550" s="251"/>
      <c r="K550" s="251"/>
      <c r="L550" s="256"/>
      <c r="M550" s="257"/>
      <c r="N550" s="258"/>
      <c r="O550" s="258"/>
      <c r="P550" s="258"/>
      <c r="Q550" s="258"/>
      <c r="R550" s="258"/>
      <c r="S550" s="258"/>
      <c r="T550" s="259"/>
      <c r="AT550" s="260" t="s">
        <v>177</v>
      </c>
      <c r="AU550" s="260" t="s">
        <v>83</v>
      </c>
      <c r="AV550" s="12" t="s">
        <v>81</v>
      </c>
      <c r="AW550" s="12" t="s">
        <v>31</v>
      </c>
      <c r="AX550" s="12" t="s">
        <v>74</v>
      </c>
      <c r="AY550" s="260" t="s">
        <v>168</v>
      </c>
    </row>
    <row r="551" s="12" customFormat="1">
      <c r="B551" s="250"/>
      <c r="C551" s="251"/>
      <c r="D551" s="252" t="s">
        <v>177</v>
      </c>
      <c r="E551" s="253" t="s">
        <v>1</v>
      </c>
      <c r="F551" s="254" t="s">
        <v>631</v>
      </c>
      <c r="G551" s="251"/>
      <c r="H551" s="253" t="s">
        <v>1</v>
      </c>
      <c r="I551" s="255"/>
      <c r="J551" s="251"/>
      <c r="K551" s="251"/>
      <c r="L551" s="256"/>
      <c r="M551" s="257"/>
      <c r="N551" s="258"/>
      <c r="O551" s="258"/>
      <c r="P551" s="258"/>
      <c r="Q551" s="258"/>
      <c r="R551" s="258"/>
      <c r="S551" s="258"/>
      <c r="T551" s="259"/>
      <c r="AT551" s="260" t="s">
        <v>177</v>
      </c>
      <c r="AU551" s="260" t="s">
        <v>83</v>
      </c>
      <c r="AV551" s="12" t="s">
        <v>81</v>
      </c>
      <c r="AW551" s="12" t="s">
        <v>31</v>
      </c>
      <c r="AX551" s="12" t="s">
        <v>74</v>
      </c>
      <c r="AY551" s="260" t="s">
        <v>168</v>
      </c>
    </row>
    <row r="552" s="13" customFormat="1">
      <c r="B552" s="261"/>
      <c r="C552" s="262"/>
      <c r="D552" s="252" t="s">
        <v>177</v>
      </c>
      <c r="E552" s="263" t="s">
        <v>1</v>
      </c>
      <c r="F552" s="264" t="s">
        <v>632</v>
      </c>
      <c r="G552" s="262"/>
      <c r="H552" s="265">
        <v>11.331</v>
      </c>
      <c r="I552" s="266"/>
      <c r="J552" s="262"/>
      <c r="K552" s="262"/>
      <c r="L552" s="267"/>
      <c r="M552" s="268"/>
      <c r="N552" s="269"/>
      <c r="O552" s="269"/>
      <c r="P552" s="269"/>
      <c r="Q552" s="269"/>
      <c r="R552" s="269"/>
      <c r="S552" s="269"/>
      <c r="T552" s="270"/>
      <c r="AT552" s="271" t="s">
        <v>177</v>
      </c>
      <c r="AU552" s="271" t="s">
        <v>83</v>
      </c>
      <c r="AV552" s="13" t="s">
        <v>83</v>
      </c>
      <c r="AW552" s="13" t="s">
        <v>31</v>
      </c>
      <c r="AX552" s="13" t="s">
        <v>74</v>
      </c>
      <c r="AY552" s="271" t="s">
        <v>168</v>
      </c>
    </row>
    <row r="553" s="12" customFormat="1">
      <c r="B553" s="250"/>
      <c r="C553" s="251"/>
      <c r="D553" s="252" t="s">
        <v>177</v>
      </c>
      <c r="E553" s="253" t="s">
        <v>1</v>
      </c>
      <c r="F553" s="254" t="s">
        <v>633</v>
      </c>
      <c r="G553" s="251"/>
      <c r="H553" s="253" t="s">
        <v>1</v>
      </c>
      <c r="I553" s="255"/>
      <c r="J553" s="251"/>
      <c r="K553" s="251"/>
      <c r="L553" s="256"/>
      <c r="M553" s="257"/>
      <c r="N553" s="258"/>
      <c r="O553" s="258"/>
      <c r="P553" s="258"/>
      <c r="Q553" s="258"/>
      <c r="R553" s="258"/>
      <c r="S553" s="258"/>
      <c r="T553" s="259"/>
      <c r="AT553" s="260" t="s">
        <v>177</v>
      </c>
      <c r="AU553" s="260" t="s">
        <v>83</v>
      </c>
      <c r="AV553" s="12" t="s">
        <v>81</v>
      </c>
      <c r="AW553" s="12" t="s">
        <v>31</v>
      </c>
      <c r="AX553" s="12" t="s">
        <v>74</v>
      </c>
      <c r="AY553" s="260" t="s">
        <v>168</v>
      </c>
    </row>
    <row r="554" s="13" customFormat="1">
      <c r="B554" s="261"/>
      <c r="C554" s="262"/>
      <c r="D554" s="252" t="s">
        <v>177</v>
      </c>
      <c r="E554" s="263" t="s">
        <v>1</v>
      </c>
      <c r="F554" s="264" t="s">
        <v>634</v>
      </c>
      <c r="G554" s="262"/>
      <c r="H554" s="265">
        <v>11.34</v>
      </c>
      <c r="I554" s="266"/>
      <c r="J554" s="262"/>
      <c r="K554" s="262"/>
      <c r="L554" s="267"/>
      <c r="M554" s="268"/>
      <c r="N554" s="269"/>
      <c r="O554" s="269"/>
      <c r="P554" s="269"/>
      <c r="Q554" s="269"/>
      <c r="R554" s="269"/>
      <c r="S554" s="269"/>
      <c r="T554" s="270"/>
      <c r="AT554" s="271" t="s">
        <v>177</v>
      </c>
      <c r="AU554" s="271" t="s">
        <v>83</v>
      </c>
      <c r="AV554" s="13" t="s">
        <v>83</v>
      </c>
      <c r="AW554" s="13" t="s">
        <v>31</v>
      </c>
      <c r="AX554" s="13" t="s">
        <v>74</v>
      </c>
      <c r="AY554" s="271" t="s">
        <v>168</v>
      </c>
    </row>
    <row r="555" s="14" customFormat="1">
      <c r="B555" s="272"/>
      <c r="C555" s="273"/>
      <c r="D555" s="252" t="s">
        <v>177</v>
      </c>
      <c r="E555" s="274" t="s">
        <v>1</v>
      </c>
      <c r="F555" s="275" t="s">
        <v>186</v>
      </c>
      <c r="G555" s="273"/>
      <c r="H555" s="276">
        <v>22.670999999999999</v>
      </c>
      <c r="I555" s="277"/>
      <c r="J555" s="273"/>
      <c r="K555" s="273"/>
      <c r="L555" s="278"/>
      <c r="M555" s="279"/>
      <c r="N555" s="280"/>
      <c r="O555" s="280"/>
      <c r="P555" s="280"/>
      <c r="Q555" s="280"/>
      <c r="R555" s="280"/>
      <c r="S555" s="280"/>
      <c r="T555" s="281"/>
      <c r="AT555" s="282" t="s">
        <v>177</v>
      </c>
      <c r="AU555" s="282" t="s">
        <v>83</v>
      </c>
      <c r="AV555" s="14" t="s">
        <v>175</v>
      </c>
      <c r="AW555" s="14" t="s">
        <v>31</v>
      </c>
      <c r="AX555" s="14" t="s">
        <v>81</v>
      </c>
      <c r="AY555" s="282" t="s">
        <v>168</v>
      </c>
    </row>
    <row r="556" s="1" customFormat="1" ht="24" customHeight="1">
      <c r="B556" s="38"/>
      <c r="C556" s="237" t="s">
        <v>644</v>
      </c>
      <c r="D556" s="237" t="s">
        <v>170</v>
      </c>
      <c r="E556" s="238" t="s">
        <v>645</v>
      </c>
      <c r="F556" s="239" t="s">
        <v>646</v>
      </c>
      <c r="G556" s="240" t="s">
        <v>226</v>
      </c>
      <c r="H556" s="241">
        <v>41.003999999999998</v>
      </c>
      <c r="I556" s="242"/>
      <c r="J556" s="243">
        <f>ROUND(I556*H556,2)</f>
        <v>0</v>
      </c>
      <c r="K556" s="239" t="s">
        <v>174</v>
      </c>
      <c r="L556" s="43"/>
      <c r="M556" s="244" t="s">
        <v>1</v>
      </c>
      <c r="N556" s="245" t="s">
        <v>39</v>
      </c>
      <c r="O556" s="86"/>
      <c r="P556" s="246">
        <f>O556*H556</f>
        <v>0</v>
      </c>
      <c r="Q556" s="246">
        <v>0.0095600000000000008</v>
      </c>
      <c r="R556" s="246">
        <f>Q556*H556</f>
        <v>0.39199824</v>
      </c>
      <c r="S556" s="246">
        <v>0</v>
      </c>
      <c r="T556" s="247">
        <f>S556*H556</f>
        <v>0</v>
      </c>
      <c r="AR556" s="248" t="s">
        <v>175</v>
      </c>
      <c r="AT556" s="248" t="s">
        <v>170</v>
      </c>
      <c r="AU556" s="248" t="s">
        <v>83</v>
      </c>
      <c r="AY556" s="17" t="s">
        <v>168</v>
      </c>
      <c r="BE556" s="249">
        <f>IF(N556="základní",J556,0)</f>
        <v>0</v>
      </c>
      <c r="BF556" s="249">
        <f>IF(N556="snížená",J556,0)</f>
        <v>0</v>
      </c>
      <c r="BG556" s="249">
        <f>IF(N556="zákl. přenesená",J556,0)</f>
        <v>0</v>
      </c>
      <c r="BH556" s="249">
        <f>IF(N556="sníž. přenesená",J556,0)</f>
        <v>0</v>
      </c>
      <c r="BI556" s="249">
        <f>IF(N556="nulová",J556,0)</f>
        <v>0</v>
      </c>
      <c r="BJ556" s="17" t="s">
        <v>81</v>
      </c>
      <c r="BK556" s="249">
        <f>ROUND(I556*H556,2)</f>
        <v>0</v>
      </c>
      <c r="BL556" s="17" t="s">
        <v>175</v>
      </c>
      <c r="BM556" s="248" t="s">
        <v>647</v>
      </c>
    </row>
    <row r="557" s="12" customFormat="1">
      <c r="B557" s="250"/>
      <c r="C557" s="251"/>
      <c r="D557" s="252" t="s">
        <v>177</v>
      </c>
      <c r="E557" s="253" t="s">
        <v>1</v>
      </c>
      <c r="F557" s="254" t="s">
        <v>636</v>
      </c>
      <c r="G557" s="251"/>
      <c r="H557" s="253" t="s">
        <v>1</v>
      </c>
      <c r="I557" s="255"/>
      <c r="J557" s="251"/>
      <c r="K557" s="251"/>
      <c r="L557" s="256"/>
      <c r="M557" s="257"/>
      <c r="N557" s="258"/>
      <c r="O557" s="258"/>
      <c r="P557" s="258"/>
      <c r="Q557" s="258"/>
      <c r="R557" s="258"/>
      <c r="S557" s="258"/>
      <c r="T557" s="259"/>
      <c r="AT557" s="260" t="s">
        <v>177</v>
      </c>
      <c r="AU557" s="260" t="s">
        <v>83</v>
      </c>
      <c r="AV557" s="12" t="s">
        <v>81</v>
      </c>
      <c r="AW557" s="12" t="s">
        <v>31</v>
      </c>
      <c r="AX557" s="12" t="s">
        <v>74</v>
      </c>
      <c r="AY557" s="260" t="s">
        <v>168</v>
      </c>
    </row>
    <row r="558" s="13" customFormat="1">
      <c r="B558" s="261"/>
      <c r="C558" s="262"/>
      <c r="D558" s="252" t="s">
        <v>177</v>
      </c>
      <c r="E558" s="263" t="s">
        <v>1</v>
      </c>
      <c r="F558" s="264" t="s">
        <v>637</v>
      </c>
      <c r="G558" s="262"/>
      <c r="H558" s="265">
        <v>9.7200000000000006</v>
      </c>
      <c r="I558" s="266"/>
      <c r="J558" s="262"/>
      <c r="K558" s="262"/>
      <c r="L558" s="267"/>
      <c r="M558" s="268"/>
      <c r="N558" s="269"/>
      <c r="O558" s="269"/>
      <c r="P558" s="269"/>
      <c r="Q558" s="269"/>
      <c r="R558" s="269"/>
      <c r="S558" s="269"/>
      <c r="T558" s="270"/>
      <c r="AT558" s="271" t="s">
        <v>177</v>
      </c>
      <c r="AU558" s="271" t="s">
        <v>83</v>
      </c>
      <c r="AV558" s="13" t="s">
        <v>83</v>
      </c>
      <c r="AW558" s="13" t="s">
        <v>31</v>
      </c>
      <c r="AX558" s="13" t="s">
        <v>74</v>
      </c>
      <c r="AY558" s="271" t="s">
        <v>168</v>
      </c>
    </row>
    <row r="559" s="13" customFormat="1">
      <c r="B559" s="261"/>
      <c r="C559" s="262"/>
      <c r="D559" s="252" t="s">
        <v>177</v>
      </c>
      <c r="E559" s="263" t="s">
        <v>1</v>
      </c>
      <c r="F559" s="264" t="s">
        <v>638</v>
      </c>
      <c r="G559" s="262"/>
      <c r="H559" s="265">
        <v>9.4320000000000004</v>
      </c>
      <c r="I559" s="266"/>
      <c r="J559" s="262"/>
      <c r="K559" s="262"/>
      <c r="L559" s="267"/>
      <c r="M559" s="268"/>
      <c r="N559" s="269"/>
      <c r="O559" s="269"/>
      <c r="P559" s="269"/>
      <c r="Q559" s="269"/>
      <c r="R559" s="269"/>
      <c r="S559" s="269"/>
      <c r="T559" s="270"/>
      <c r="AT559" s="271" t="s">
        <v>177</v>
      </c>
      <c r="AU559" s="271" t="s">
        <v>83</v>
      </c>
      <c r="AV559" s="13" t="s">
        <v>83</v>
      </c>
      <c r="AW559" s="13" t="s">
        <v>31</v>
      </c>
      <c r="AX559" s="13" t="s">
        <v>74</v>
      </c>
      <c r="AY559" s="271" t="s">
        <v>168</v>
      </c>
    </row>
    <row r="560" s="12" customFormat="1">
      <c r="B560" s="250"/>
      <c r="C560" s="251"/>
      <c r="D560" s="252" t="s">
        <v>177</v>
      </c>
      <c r="E560" s="253" t="s">
        <v>1</v>
      </c>
      <c r="F560" s="254" t="s">
        <v>636</v>
      </c>
      <c r="G560" s="251"/>
      <c r="H560" s="253" t="s">
        <v>1</v>
      </c>
      <c r="I560" s="255"/>
      <c r="J560" s="251"/>
      <c r="K560" s="251"/>
      <c r="L560" s="256"/>
      <c r="M560" s="257"/>
      <c r="N560" s="258"/>
      <c r="O560" s="258"/>
      <c r="P560" s="258"/>
      <c r="Q560" s="258"/>
      <c r="R560" s="258"/>
      <c r="S560" s="258"/>
      <c r="T560" s="259"/>
      <c r="AT560" s="260" t="s">
        <v>177</v>
      </c>
      <c r="AU560" s="260" t="s">
        <v>83</v>
      </c>
      <c r="AV560" s="12" t="s">
        <v>81</v>
      </c>
      <c r="AW560" s="12" t="s">
        <v>31</v>
      </c>
      <c r="AX560" s="12" t="s">
        <v>74</v>
      </c>
      <c r="AY560" s="260" t="s">
        <v>168</v>
      </c>
    </row>
    <row r="561" s="13" customFormat="1">
      <c r="B561" s="261"/>
      <c r="C561" s="262"/>
      <c r="D561" s="252" t="s">
        <v>177</v>
      </c>
      <c r="E561" s="263" t="s">
        <v>1</v>
      </c>
      <c r="F561" s="264" t="s">
        <v>637</v>
      </c>
      <c r="G561" s="262"/>
      <c r="H561" s="265">
        <v>9.7200000000000006</v>
      </c>
      <c r="I561" s="266"/>
      <c r="J561" s="262"/>
      <c r="K561" s="262"/>
      <c r="L561" s="267"/>
      <c r="M561" s="268"/>
      <c r="N561" s="269"/>
      <c r="O561" s="269"/>
      <c r="P561" s="269"/>
      <c r="Q561" s="269"/>
      <c r="R561" s="269"/>
      <c r="S561" s="269"/>
      <c r="T561" s="270"/>
      <c r="AT561" s="271" t="s">
        <v>177</v>
      </c>
      <c r="AU561" s="271" t="s">
        <v>83</v>
      </c>
      <c r="AV561" s="13" t="s">
        <v>83</v>
      </c>
      <c r="AW561" s="13" t="s">
        <v>31</v>
      </c>
      <c r="AX561" s="13" t="s">
        <v>74</v>
      </c>
      <c r="AY561" s="271" t="s">
        <v>168</v>
      </c>
    </row>
    <row r="562" s="13" customFormat="1">
      <c r="B562" s="261"/>
      <c r="C562" s="262"/>
      <c r="D562" s="252" t="s">
        <v>177</v>
      </c>
      <c r="E562" s="263" t="s">
        <v>1</v>
      </c>
      <c r="F562" s="264" t="s">
        <v>638</v>
      </c>
      <c r="G562" s="262"/>
      <c r="H562" s="265">
        <v>9.4320000000000004</v>
      </c>
      <c r="I562" s="266"/>
      <c r="J562" s="262"/>
      <c r="K562" s="262"/>
      <c r="L562" s="267"/>
      <c r="M562" s="268"/>
      <c r="N562" s="269"/>
      <c r="O562" s="269"/>
      <c r="P562" s="269"/>
      <c r="Q562" s="269"/>
      <c r="R562" s="269"/>
      <c r="S562" s="269"/>
      <c r="T562" s="270"/>
      <c r="AT562" s="271" t="s">
        <v>177</v>
      </c>
      <c r="AU562" s="271" t="s">
        <v>83</v>
      </c>
      <c r="AV562" s="13" t="s">
        <v>83</v>
      </c>
      <c r="AW562" s="13" t="s">
        <v>31</v>
      </c>
      <c r="AX562" s="13" t="s">
        <v>74</v>
      </c>
      <c r="AY562" s="271" t="s">
        <v>168</v>
      </c>
    </row>
    <row r="563" s="12" customFormat="1">
      <c r="B563" s="250"/>
      <c r="C563" s="251"/>
      <c r="D563" s="252" t="s">
        <v>177</v>
      </c>
      <c r="E563" s="253" t="s">
        <v>1</v>
      </c>
      <c r="F563" s="254" t="s">
        <v>633</v>
      </c>
      <c r="G563" s="251"/>
      <c r="H563" s="253" t="s">
        <v>1</v>
      </c>
      <c r="I563" s="255"/>
      <c r="J563" s="251"/>
      <c r="K563" s="251"/>
      <c r="L563" s="256"/>
      <c r="M563" s="257"/>
      <c r="N563" s="258"/>
      <c r="O563" s="258"/>
      <c r="P563" s="258"/>
      <c r="Q563" s="258"/>
      <c r="R563" s="258"/>
      <c r="S563" s="258"/>
      <c r="T563" s="259"/>
      <c r="AT563" s="260" t="s">
        <v>177</v>
      </c>
      <c r="AU563" s="260" t="s">
        <v>83</v>
      </c>
      <c r="AV563" s="12" t="s">
        <v>81</v>
      </c>
      <c r="AW563" s="12" t="s">
        <v>31</v>
      </c>
      <c r="AX563" s="12" t="s">
        <v>74</v>
      </c>
      <c r="AY563" s="260" t="s">
        <v>168</v>
      </c>
    </row>
    <row r="564" s="13" customFormat="1">
      <c r="B564" s="261"/>
      <c r="C564" s="262"/>
      <c r="D564" s="252" t="s">
        <v>177</v>
      </c>
      <c r="E564" s="263" t="s">
        <v>1</v>
      </c>
      <c r="F564" s="264" t="s">
        <v>639</v>
      </c>
      <c r="G564" s="262"/>
      <c r="H564" s="265">
        <v>2.7000000000000002</v>
      </c>
      <c r="I564" s="266"/>
      <c r="J564" s="262"/>
      <c r="K564" s="262"/>
      <c r="L564" s="267"/>
      <c r="M564" s="268"/>
      <c r="N564" s="269"/>
      <c r="O564" s="269"/>
      <c r="P564" s="269"/>
      <c r="Q564" s="269"/>
      <c r="R564" s="269"/>
      <c r="S564" s="269"/>
      <c r="T564" s="270"/>
      <c r="AT564" s="271" t="s">
        <v>177</v>
      </c>
      <c r="AU564" s="271" t="s">
        <v>83</v>
      </c>
      <c r="AV564" s="13" t="s">
        <v>83</v>
      </c>
      <c r="AW564" s="13" t="s">
        <v>31</v>
      </c>
      <c r="AX564" s="13" t="s">
        <v>74</v>
      </c>
      <c r="AY564" s="271" t="s">
        <v>168</v>
      </c>
    </row>
    <row r="565" s="14" customFormat="1">
      <c r="B565" s="272"/>
      <c r="C565" s="273"/>
      <c r="D565" s="252" t="s">
        <v>177</v>
      </c>
      <c r="E565" s="274" t="s">
        <v>1</v>
      </c>
      <c r="F565" s="275" t="s">
        <v>186</v>
      </c>
      <c r="G565" s="273"/>
      <c r="H565" s="276">
        <v>41.004000000000005</v>
      </c>
      <c r="I565" s="277"/>
      <c r="J565" s="273"/>
      <c r="K565" s="273"/>
      <c r="L565" s="278"/>
      <c r="M565" s="279"/>
      <c r="N565" s="280"/>
      <c r="O565" s="280"/>
      <c r="P565" s="280"/>
      <c r="Q565" s="280"/>
      <c r="R565" s="280"/>
      <c r="S565" s="280"/>
      <c r="T565" s="281"/>
      <c r="AT565" s="282" t="s">
        <v>177</v>
      </c>
      <c r="AU565" s="282" t="s">
        <v>83</v>
      </c>
      <c r="AV565" s="14" t="s">
        <v>175</v>
      </c>
      <c r="AW565" s="14" t="s">
        <v>31</v>
      </c>
      <c r="AX565" s="14" t="s">
        <v>81</v>
      </c>
      <c r="AY565" s="282" t="s">
        <v>168</v>
      </c>
    </row>
    <row r="566" s="1" customFormat="1" ht="24" customHeight="1">
      <c r="B566" s="38"/>
      <c r="C566" s="294" t="s">
        <v>648</v>
      </c>
      <c r="D566" s="294" t="s">
        <v>418</v>
      </c>
      <c r="E566" s="295" t="s">
        <v>649</v>
      </c>
      <c r="F566" s="296" t="s">
        <v>650</v>
      </c>
      <c r="G566" s="297" t="s">
        <v>226</v>
      </c>
      <c r="H566" s="298">
        <v>45.143999999999998</v>
      </c>
      <c r="I566" s="299"/>
      <c r="J566" s="300">
        <f>ROUND(I566*H566,2)</f>
        <v>0</v>
      </c>
      <c r="K566" s="296" t="s">
        <v>1</v>
      </c>
      <c r="L566" s="301"/>
      <c r="M566" s="302" t="s">
        <v>1</v>
      </c>
      <c r="N566" s="303" t="s">
        <v>39</v>
      </c>
      <c r="O566" s="86"/>
      <c r="P566" s="246">
        <f>O566*H566</f>
        <v>0</v>
      </c>
      <c r="Q566" s="246">
        <v>0.017999999999999999</v>
      </c>
      <c r="R566" s="246">
        <f>Q566*H566</f>
        <v>0.81259199999999987</v>
      </c>
      <c r="S566" s="246">
        <v>0</v>
      </c>
      <c r="T566" s="247">
        <f>S566*H566</f>
        <v>0</v>
      </c>
      <c r="AR566" s="248" t="s">
        <v>217</v>
      </c>
      <c r="AT566" s="248" t="s">
        <v>418</v>
      </c>
      <c r="AU566" s="248" t="s">
        <v>83</v>
      </c>
      <c r="AY566" s="17" t="s">
        <v>168</v>
      </c>
      <c r="BE566" s="249">
        <f>IF(N566="základní",J566,0)</f>
        <v>0</v>
      </c>
      <c r="BF566" s="249">
        <f>IF(N566="snížená",J566,0)</f>
        <v>0</v>
      </c>
      <c r="BG566" s="249">
        <f>IF(N566="zákl. přenesená",J566,0)</f>
        <v>0</v>
      </c>
      <c r="BH566" s="249">
        <f>IF(N566="sníž. přenesená",J566,0)</f>
        <v>0</v>
      </c>
      <c r="BI566" s="249">
        <f>IF(N566="nulová",J566,0)</f>
        <v>0</v>
      </c>
      <c r="BJ566" s="17" t="s">
        <v>81</v>
      </c>
      <c r="BK566" s="249">
        <f>ROUND(I566*H566,2)</f>
        <v>0</v>
      </c>
      <c r="BL566" s="17" t="s">
        <v>175</v>
      </c>
      <c r="BM566" s="248" t="s">
        <v>651</v>
      </c>
    </row>
    <row r="567" s="13" customFormat="1">
      <c r="B567" s="261"/>
      <c r="C567" s="262"/>
      <c r="D567" s="252" t="s">
        <v>177</v>
      </c>
      <c r="E567" s="263" t="s">
        <v>1</v>
      </c>
      <c r="F567" s="264" t="s">
        <v>652</v>
      </c>
      <c r="G567" s="262"/>
      <c r="H567" s="265">
        <v>45.143999999999998</v>
      </c>
      <c r="I567" s="266"/>
      <c r="J567" s="262"/>
      <c r="K567" s="262"/>
      <c r="L567" s="267"/>
      <c r="M567" s="268"/>
      <c r="N567" s="269"/>
      <c r="O567" s="269"/>
      <c r="P567" s="269"/>
      <c r="Q567" s="269"/>
      <c r="R567" s="269"/>
      <c r="S567" s="269"/>
      <c r="T567" s="270"/>
      <c r="AT567" s="271" t="s">
        <v>177</v>
      </c>
      <c r="AU567" s="271" t="s">
        <v>83</v>
      </c>
      <c r="AV567" s="13" t="s">
        <v>83</v>
      </c>
      <c r="AW567" s="13" t="s">
        <v>31</v>
      </c>
      <c r="AX567" s="13" t="s">
        <v>74</v>
      </c>
      <c r="AY567" s="271" t="s">
        <v>168</v>
      </c>
    </row>
    <row r="568" s="14" customFormat="1">
      <c r="B568" s="272"/>
      <c r="C568" s="273"/>
      <c r="D568" s="252" t="s">
        <v>177</v>
      </c>
      <c r="E568" s="274" t="s">
        <v>1</v>
      </c>
      <c r="F568" s="275" t="s">
        <v>186</v>
      </c>
      <c r="G568" s="273"/>
      <c r="H568" s="276">
        <v>45.143999999999998</v>
      </c>
      <c r="I568" s="277"/>
      <c r="J568" s="273"/>
      <c r="K568" s="273"/>
      <c r="L568" s="278"/>
      <c r="M568" s="279"/>
      <c r="N568" s="280"/>
      <c r="O568" s="280"/>
      <c r="P568" s="280"/>
      <c r="Q568" s="280"/>
      <c r="R568" s="280"/>
      <c r="S568" s="280"/>
      <c r="T568" s="281"/>
      <c r="AT568" s="282" t="s">
        <v>177</v>
      </c>
      <c r="AU568" s="282" t="s">
        <v>83</v>
      </c>
      <c r="AV568" s="14" t="s">
        <v>175</v>
      </c>
      <c r="AW568" s="14" t="s">
        <v>31</v>
      </c>
      <c r="AX568" s="14" t="s">
        <v>81</v>
      </c>
      <c r="AY568" s="282" t="s">
        <v>168</v>
      </c>
    </row>
    <row r="569" s="1" customFormat="1" ht="24" customHeight="1">
      <c r="B569" s="38"/>
      <c r="C569" s="237" t="s">
        <v>653</v>
      </c>
      <c r="D569" s="237" t="s">
        <v>170</v>
      </c>
      <c r="E569" s="238" t="s">
        <v>654</v>
      </c>
      <c r="F569" s="239" t="s">
        <v>655</v>
      </c>
      <c r="G569" s="240" t="s">
        <v>226</v>
      </c>
      <c r="H569" s="241">
        <v>41.003999999999998</v>
      </c>
      <c r="I569" s="242"/>
      <c r="J569" s="243">
        <f>ROUND(I569*H569,2)</f>
        <v>0</v>
      </c>
      <c r="K569" s="239" t="s">
        <v>174</v>
      </c>
      <c r="L569" s="43"/>
      <c r="M569" s="244" t="s">
        <v>1</v>
      </c>
      <c r="N569" s="245" t="s">
        <v>39</v>
      </c>
      <c r="O569" s="86"/>
      <c r="P569" s="246">
        <f>O569*H569</f>
        <v>0</v>
      </c>
      <c r="Q569" s="246">
        <v>9.0000000000000006E-05</v>
      </c>
      <c r="R569" s="246">
        <f>Q569*H569</f>
        <v>0.0036903600000000002</v>
      </c>
      <c r="S569" s="246">
        <v>0</v>
      </c>
      <c r="T569" s="247">
        <f>S569*H569</f>
        <v>0</v>
      </c>
      <c r="AR569" s="248" t="s">
        <v>175</v>
      </c>
      <c r="AT569" s="248" t="s">
        <v>170</v>
      </c>
      <c r="AU569" s="248" t="s">
        <v>83</v>
      </c>
      <c r="AY569" s="17" t="s">
        <v>168</v>
      </c>
      <c r="BE569" s="249">
        <f>IF(N569="základní",J569,0)</f>
        <v>0</v>
      </c>
      <c r="BF569" s="249">
        <f>IF(N569="snížená",J569,0)</f>
        <v>0</v>
      </c>
      <c r="BG569" s="249">
        <f>IF(N569="zákl. přenesená",J569,0)</f>
        <v>0</v>
      </c>
      <c r="BH569" s="249">
        <f>IF(N569="sníž. přenesená",J569,0)</f>
        <v>0</v>
      </c>
      <c r="BI569" s="249">
        <f>IF(N569="nulová",J569,0)</f>
        <v>0</v>
      </c>
      <c r="BJ569" s="17" t="s">
        <v>81</v>
      </c>
      <c r="BK569" s="249">
        <f>ROUND(I569*H569,2)</f>
        <v>0</v>
      </c>
      <c r="BL569" s="17" t="s">
        <v>175</v>
      </c>
      <c r="BM569" s="248" t="s">
        <v>656</v>
      </c>
    </row>
    <row r="570" s="1" customFormat="1" ht="24" customHeight="1">
      <c r="B570" s="38"/>
      <c r="C570" s="237" t="s">
        <v>657</v>
      </c>
      <c r="D570" s="237" t="s">
        <v>170</v>
      </c>
      <c r="E570" s="238" t="s">
        <v>658</v>
      </c>
      <c r="F570" s="239" t="s">
        <v>659</v>
      </c>
      <c r="G570" s="240" t="s">
        <v>226</v>
      </c>
      <c r="H570" s="241">
        <v>20.312999999999999</v>
      </c>
      <c r="I570" s="242"/>
      <c r="J570" s="243">
        <f>ROUND(I570*H570,2)</f>
        <v>0</v>
      </c>
      <c r="K570" s="239" t="s">
        <v>174</v>
      </c>
      <c r="L570" s="43"/>
      <c r="M570" s="244" t="s">
        <v>1</v>
      </c>
      <c r="N570" s="245" t="s">
        <v>39</v>
      </c>
      <c r="O570" s="86"/>
      <c r="P570" s="246">
        <f>O570*H570</f>
        <v>0</v>
      </c>
      <c r="Q570" s="246">
        <v>0.01899</v>
      </c>
      <c r="R570" s="246">
        <f>Q570*H570</f>
        <v>0.38574386999999999</v>
      </c>
      <c r="S570" s="246">
        <v>0</v>
      </c>
      <c r="T570" s="247">
        <f>S570*H570</f>
        <v>0</v>
      </c>
      <c r="AR570" s="248" t="s">
        <v>175</v>
      </c>
      <c r="AT570" s="248" t="s">
        <v>170</v>
      </c>
      <c r="AU570" s="248" t="s">
        <v>83</v>
      </c>
      <c r="AY570" s="17" t="s">
        <v>168</v>
      </c>
      <c r="BE570" s="249">
        <f>IF(N570="základní",J570,0)</f>
        <v>0</v>
      </c>
      <c r="BF570" s="249">
        <f>IF(N570="snížená",J570,0)</f>
        <v>0</v>
      </c>
      <c r="BG570" s="249">
        <f>IF(N570="zákl. přenesená",J570,0)</f>
        <v>0</v>
      </c>
      <c r="BH570" s="249">
        <f>IF(N570="sníž. přenesená",J570,0)</f>
        <v>0</v>
      </c>
      <c r="BI570" s="249">
        <f>IF(N570="nulová",J570,0)</f>
        <v>0</v>
      </c>
      <c r="BJ570" s="17" t="s">
        <v>81</v>
      </c>
      <c r="BK570" s="249">
        <f>ROUND(I570*H570,2)</f>
        <v>0</v>
      </c>
      <c r="BL570" s="17" t="s">
        <v>175</v>
      </c>
      <c r="BM570" s="248" t="s">
        <v>660</v>
      </c>
    </row>
    <row r="571" s="12" customFormat="1">
      <c r="B571" s="250"/>
      <c r="C571" s="251"/>
      <c r="D571" s="252" t="s">
        <v>177</v>
      </c>
      <c r="E571" s="253" t="s">
        <v>1</v>
      </c>
      <c r="F571" s="254" t="s">
        <v>631</v>
      </c>
      <c r="G571" s="251"/>
      <c r="H571" s="253" t="s">
        <v>1</v>
      </c>
      <c r="I571" s="255"/>
      <c r="J571" s="251"/>
      <c r="K571" s="251"/>
      <c r="L571" s="256"/>
      <c r="M571" s="257"/>
      <c r="N571" s="258"/>
      <c r="O571" s="258"/>
      <c r="P571" s="258"/>
      <c r="Q571" s="258"/>
      <c r="R571" s="258"/>
      <c r="S571" s="258"/>
      <c r="T571" s="259"/>
      <c r="AT571" s="260" t="s">
        <v>177</v>
      </c>
      <c r="AU571" s="260" t="s">
        <v>83</v>
      </c>
      <c r="AV571" s="12" t="s">
        <v>81</v>
      </c>
      <c r="AW571" s="12" t="s">
        <v>31</v>
      </c>
      <c r="AX571" s="12" t="s">
        <v>74</v>
      </c>
      <c r="AY571" s="260" t="s">
        <v>168</v>
      </c>
    </row>
    <row r="572" s="13" customFormat="1">
      <c r="B572" s="261"/>
      <c r="C572" s="262"/>
      <c r="D572" s="252" t="s">
        <v>177</v>
      </c>
      <c r="E572" s="263" t="s">
        <v>1</v>
      </c>
      <c r="F572" s="264" t="s">
        <v>661</v>
      </c>
      <c r="G572" s="262"/>
      <c r="H572" s="265">
        <v>9.7200000000000006</v>
      </c>
      <c r="I572" s="266"/>
      <c r="J572" s="262"/>
      <c r="K572" s="262"/>
      <c r="L572" s="267"/>
      <c r="M572" s="268"/>
      <c r="N572" s="269"/>
      <c r="O572" s="269"/>
      <c r="P572" s="269"/>
      <c r="Q572" s="269"/>
      <c r="R572" s="269"/>
      <c r="S572" s="269"/>
      <c r="T572" s="270"/>
      <c r="AT572" s="271" t="s">
        <v>177</v>
      </c>
      <c r="AU572" s="271" t="s">
        <v>83</v>
      </c>
      <c r="AV572" s="13" t="s">
        <v>83</v>
      </c>
      <c r="AW572" s="13" t="s">
        <v>31</v>
      </c>
      <c r="AX572" s="13" t="s">
        <v>74</v>
      </c>
      <c r="AY572" s="271" t="s">
        <v>168</v>
      </c>
    </row>
    <row r="573" s="12" customFormat="1">
      <c r="B573" s="250"/>
      <c r="C573" s="251"/>
      <c r="D573" s="252" t="s">
        <v>177</v>
      </c>
      <c r="E573" s="253" t="s">
        <v>1</v>
      </c>
      <c r="F573" s="254" t="s">
        <v>633</v>
      </c>
      <c r="G573" s="251"/>
      <c r="H573" s="253" t="s">
        <v>1</v>
      </c>
      <c r="I573" s="255"/>
      <c r="J573" s="251"/>
      <c r="K573" s="251"/>
      <c r="L573" s="256"/>
      <c r="M573" s="257"/>
      <c r="N573" s="258"/>
      <c r="O573" s="258"/>
      <c r="P573" s="258"/>
      <c r="Q573" s="258"/>
      <c r="R573" s="258"/>
      <c r="S573" s="258"/>
      <c r="T573" s="259"/>
      <c r="AT573" s="260" t="s">
        <v>177</v>
      </c>
      <c r="AU573" s="260" t="s">
        <v>83</v>
      </c>
      <c r="AV573" s="12" t="s">
        <v>81</v>
      </c>
      <c r="AW573" s="12" t="s">
        <v>31</v>
      </c>
      <c r="AX573" s="12" t="s">
        <v>74</v>
      </c>
      <c r="AY573" s="260" t="s">
        <v>168</v>
      </c>
    </row>
    <row r="574" s="13" customFormat="1">
      <c r="B574" s="261"/>
      <c r="C574" s="262"/>
      <c r="D574" s="252" t="s">
        <v>177</v>
      </c>
      <c r="E574" s="263" t="s">
        <v>1</v>
      </c>
      <c r="F574" s="264" t="s">
        <v>662</v>
      </c>
      <c r="G574" s="262"/>
      <c r="H574" s="265">
        <v>7.8929999999999998</v>
      </c>
      <c r="I574" s="266"/>
      <c r="J574" s="262"/>
      <c r="K574" s="262"/>
      <c r="L574" s="267"/>
      <c r="M574" s="268"/>
      <c r="N574" s="269"/>
      <c r="O574" s="269"/>
      <c r="P574" s="269"/>
      <c r="Q574" s="269"/>
      <c r="R574" s="269"/>
      <c r="S574" s="269"/>
      <c r="T574" s="270"/>
      <c r="AT574" s="271" t="s">
        <v>177</v>
      </c>
      <c r="AU574" s="271" t="s">
        <v>83</v>
      </c>
      <c r="AV574" s="13" t="s">
        <v>83</v>
      </c>
      <c r="AW574" s="13" t="s">
        <v>31</v>
      </c>
      <c r="AX574" s="13" t="s">
        <v>74</v>
      </c>
      <c r="AY574" s="271" t="s">
        <v>168</v>
      </c>
    </row>
    <row r="575" s="13" customFormat="1">
      <c r="B575" s="261"/>
      <c r="C575" s="262"/>
      <c r="D575" s="252" t="s">
        <v>177</v>
      </c>
      <c r="E575" s="263" t="s">
        <v>1</v>
      </c>
      <c r="F575" s="264" t="s">
        <v>663</v>
      </c>
      <c r="G575" s="262"/>
      <c r="H575" s="265">
        <v>2.7000000000000002</v>
      </c>
      <c r="I575" s="266"/>
      <c r="J575" s="262"/>
      <c r="K575" s="262"/>
      <c r="L575" s="267"/>
      <c r="M575" s="268"/>
      <c r="N575" s="269"/>
      <c r="O575" s="269"/>
      <c r="P575" s="269"/>
      <c r="Q575" s="269"/>
      <c r="R575" s="269"/>
      <c r="S575" s="269"/>
      <c r="T575" s="270"/>
      <c r="AT575" s="271" t="s">
        <v>177</v>
      </c>
      <c r="AU575" s="271" t="s">
        <v>83</v>
      </c>
      <c r="AV575" s="13" t="s">
        <v>83</v>
      </c>
      <c r="AW575" s="13" t="s">
        <v>31</v>
      </c>
      <c r="AX575" s="13" t="s">
        <v>74</v>
      </c>
      <c r="AY575" s="271" t="s">
        <v>168</v>
      </c>
    </row>
    <row r="576" s="14" customFormat="1">
      <c r="B576" s="272"/>
      <c r="C576" s="273"/>
      <c r="D576" s="252" t="s">
        <v>177</v>
      </c>
      <c r="E576" s="274" t="s">
        <v>1</v>
      </c>
      <c r="F576" s="275" t="s">
        <v>186</v>
      </c>
      <c r="G576" s="273"/>
      <c r="H576" s="276">
        <v>20.312999999999999</v>
      </c>
      <c r="I576" s="277"/>
      <c r="J576" s="273"/>
      <c r="K576" s="273"/>
      <c r="L576" s="278"/>
      <c r="M576" s="279"/>
      <c r="N576" s="280"/>
      <c r="O576" s="280"/>
      <c r="P576" s="280"/>
      <c r="Q576" s="280"/>
      <c r="R576" s="280"/>
      <c r="S576" s="280"/>
      <c r="T576" s="281"/>
      <c r="AT576" s="282" t="s">
        <v>177</v>
      </c>
      <c r="AU576" s="282" t="s">
        <v>83</v>
      </c>
      <c r="AV576" s="14" t="s">
        <v>175</v>
      </c>
      <c r="AW576" s="14" t="s">
        <v>31</v>
      </c>
      <c r="AX576" s="14" t="s">
        <v>81</v>
      </c>
      <c r="AY576" s="282" t="s">
        <v>168</v>
      </c>
    </row>
    <row r="577" s="1" customFormat="1" ht="24" customHeight="1">
      <c r="B577" s="38"/>
      <c r="C577" s="237" t="s">
        <v>664</v>
      </c>
      <c r="D577" s="237" t="s">
        <v>170</v>
      </c>
      <c r="E577" s="238" t="s">
        <v>665</v>
      </c>
      <c r="F577" s="239" t="s">
        <v>666</v>
      </c>
      <c r="G577" s="240" t="s">
        <v>226</v>
      </c>
      <c r="H577" s="241">
        <v>68.283000000000001</v>
      </c>
      <c r="I577" s="242"/>
      <c r="J577" s="243">
        <f>ROUND(I577*H577,2)</f>
        <v>0</v>
      </c>
      <c r="K577" s="239" t="s">
        <v>174</v>
      </c>
      <c r="L577" s="43"/>
      <c r="M577" s="244" t="s">
        <v>1</v>
      </c>
      <c r="N577" s="245" t="s">
        <v>39</v>
      </c>
      <c r="O577" s="86"/>
      <c r="P577" s="246">
        <f>O577*H577</f>
        <v>0</v>
      </c>
      <c r="Q577" s="246">
        <v>0.00348</v>
      </c>
      <c r="R577" s="246">
        <f>Q577*H577</f>
        <v>0.23762484</v>
      </c>
      <c r="S577" s="246">
        <v>0</v>
      </c>
      <c r="T577" s="247">
        <f>S577*H577</f>
        <v>0</v>
      </c>
      <c r="AR577" s="248" t="s">
        <v>175</v>
      </c>
      <c r="AT577" s="248" t="s">
        <v>170</v>
      </c>
      <c r="AU577" s="248" t="s">
        <v>83</v>
      </c>
      <c r="AY577" s="17" t="s">
        <v>168</v>
      </c>
      <c r="BE577" s="249">
        <f>IF(N577="základní",J577,0)</f>
        <v>0</v>
      </c>
      <c r="BF577" s="249">
        <f>IF(N577="snížená",J577,0)</f>
        <v>0</v>
      </c>
      <c r="BG577" s="249">
        <f>IF(N577="zákl. přenesená",J577,0)</f>
        <v>0</v>
      </c>
      <c r="BH577" s="249">
        <f>IF(N577="sníž. přenesená",J577,0)</f>
        <v>0</v>
      </c>
      <c r="BI577" s="249">
        <f>IF(N577="nulová",J577,0)</f>
        <v>0</v>
      </c>
      <c r="BJ577" s="17" t="s">
        <v>81</v>
      </c>
      <c r="BK577" s="249">
        <f>ROUND(I577*H577,2)</f>
        <v>0</v>
      </c>
      <c r="BL577" s="17" t="s">
        <v>175</v>
      </c>
      <c r="BM577" s="248" t="s">
        <v>667</v>
      </c>
    </row>
    <row r="578" s="12" customFormat="1">
      <c r="B578" s="250"/>
      <c r="C578" s="251"/>
      <c r="D578" s="252" t="s">
        <v>177</v>
      </c>
      <c r="E578" s="253" t="s">
        <v>1</v>
      </c>
      <c r="F578" s="254" t="s">
        <v>630</v>
      </c>
      <c r="G578" s="251"/>
      <c r="H578" s="253" t="s">
        <v>1</v>
      </c>
      <c r="I578" s="255"/>
      <c r="J578" s="251"/>
      <c r="K578" s="251"/>
      <c r="L578" s="256"/>
      <c r="M578" s="257"/>
      <c r="N578" s="258"/>
      <c r="O578" s="258"/>
      <c r="P578" s="258"/>
      <c r="Q578" s="258"/>
      <c r="R578" s="258"/>
      <c r="S578" s="258"/>
      <c r="T578" s="259"/>
      <c r="AT578" s="260" t="s">
        <v>177</v>
      </c>
      <c r="AU578" s="260" t="s">
        <v>83</v>
      </c>
      <c r="AV578" s="12" t="s">
        <v>81</v>
      </c>
      <c r="AW578" s="12" t="s">
        <v>31</v>
      </c>
      <c r="AX578" s="12" t="s">
        <v>74</v>
      </c>
      <c r="AY578" s="260" t="s">
        <v>168</v>
      </c>
    </row>
    <row r="579" s="12" customFormat="1">
      <c r="B579" s="250"/>
      <c r="C579" s="251"/>
      <c r="D579" s="252" t="s">
        <v>177</v>
      </c>
      <c r="E579" s="253" t="s">
        <v>1</v>
      </c>
      <c r="F579" s="254" t="s">
        <v>631</v>
      </c>
      <c r="G579" s="251"/>
      <c r="H579" s="253" t="s">
        <v>1</v>
      </c>
      <c r="I579" s="255"/>
      <c r="J579" s="251"/>
      <c r="K579" s="251"/>
      <c r="L579" s="256"/>
      <c r="M579" s="257"/>
      <c r="N579" s="258"/>
      <c r="O579" s="258"/>
      <c r="P579" s="258"/>
      <c r="Q579" s="258"/>
      <c r="R579" s="258"/>
      <c r="S579" s="258"/>
      <c r="T579" s="259"/>
      <c r="AT579" s="260" t="s">
        <v>177</v>
      </c>
      <c r="AU579" s="260" t="s">
        <v>83</v>
      </c>
      <c r="AV579" s="12" t="s">
        <v>81</v>
      </c>
      <c r="AW579" s="12" t="s">
        <v>31</v>
      </c>
      <c r="AX579" s="12" t="s">
        <v>74</v>
      </c>
      <c r="AY579" s="260" t="s">
        <v>168</v>
      </c>
    </row>
    <row r="580" s="13" customFormat="1">
      <c r="B580" s="261"/>
      <c r="C580" s="262"/>
      <c r="D580" s="252" t="s">
        <v>177</v>
      </c>
      <c r="E580" s="263" t="s">
        <v>1</v>
      </c>
      <c r="F580" s="264" t="s">
        <v>632</v>
      </c>
      <c r="G580" s="262"/>
      <c r="H580" s="265">
        <v>11.331</v>
      </c>
      <c r="I580" s="266"/>
      <c r="J580" s="262"/>
      <c r="K580" s="262"/>
      <c r="L580" s="267"/>
      <c r="M580" s="268"/>
      <c r="N580" s="269"/>
      <c r="O580" s="269"/>
      <c r="P580" s="269"/>
      <c r="Q580" s="269"/>
      <c r="R580" s="269"/>
      <c r="S580" s="269"/>
      <c r="T580" s="270"/>
      <c r="AT580" s="271" t="s">
        <v>177</v>
      </c>
      <c r="AU580" s="271" t="s">
        <v>83</v>
      </c>
      <c r="AV580" s="13" t="s">
        <v>83</v>
      </c>
      <c r="AW580" s="13" t="s">
        <v>31</v>
      </c>
      <c r="AX580" s="13" t="s">
        <v>74</v>
      </c>
      <c r="AY580" s="271" t="s">
        <v>168</v>
      </c>
    </row>
    <row r="581" s="12" customFormat="1">
      <c r="B581" s="250"/>
      <c r="C581" s="251"/>
      <c r="D581" s="252" t="s">
        <v>177</v>
      </c>
      <c r="E581" s="253" t="s">
        <v>1</v>
      </c>
      <c r="F581" s="254" t="s">
        <v>633</v>
      </c>
      <c r="G581" s="251"/>
      <c r="H581" s="253" t="s">
        <v>1</v>
      </c>
      <c r="I581" s="255"/>
      <c r="J581" s="251"/>
      <c r="K581" s="251"/>
      <c r="L581" s="256"/>
      <c r="M581" s="257"/>
      <c r="N581" s="258"/>
      <c r="O581" s="258"/>
      <c r="P581" s="258"/>
      <c r="Q581" s="258"/>
      <c r="R581" s="258"/>
      <c r="S581" s="258"/>
      <c r="T581" s="259"/>
      <c r="AT581" s="260" t="s">
        <v>177</v>
      </c>
      <c r="AU581" s="260" t="s">
        <v>83</v>
      </c>
      <c r="AV581" s="12" t="s">
        <v>81</v>
      </c>
      <c r="AW581" s="12" t="s">
        <v>31</v>
      </c>
      <c r="AX581" s="12" t="s">
        <v>74</v>
      </c>
      <c r="AY581" s="260" t="s">
        <v>168</v>
      </c>
    </row>
    <row r="582" s="13" customFormat="1">
      <c r="B582" s="261"/>
      <c r="C582" s="262"/>
      <c r="D582" s="252" t="s">
        <v>177</v>
      </c>
      <c r="E582" s="263" t="s">
        <v>1</v>
      </c>
      <c r="F582" s="264" t="s">
        <v>634</v>
      </c>
      <c r="G582" s="262"/>
      <c r="H582" s="265">
        <v>11.34</v>
      </c>
      <c r="I582" s="266"/>
      <c r="J582" s="262"/>
      <c r="K582" s="262"/>
      <c r="L582" s="267"/>
      <c r="M582" s="268"/>
      <c r="N582" s="269"/>
      <c r="O582" s="269"/>
      <c r="P582" s="269"/>
      <c r="Q582" s="269"/>
      <c r="R582" s="269"/>
      <c r="S582" s="269"/>
      <c r="T582" s="270"/>
      <c r="AT582" s="271" t="s">
        <v>177</v>
      </c>
      <c r="AU582" s="271" t="s">
        <v>83</v>
      </c>
      <c r="AV582" s="13" t="s">
        <v>83</v>
      </c>
      <c r="AW582" s="13" t="s">
        <v>31</v>
      </c>
      <c r="AX582" s="13" t="s">
        <v>74</v>
      </c>
      <c r="AY582" s="271" t="s">
        <v>168</v>
      </c>
    </row>
    <row r="583" s="12" customFormat="1">
      <c r="B583" s="250"/>
      <c r="C583" s="251"/>
      <c r="D583" s="252" t="s">
        <v>177</v>
      </c>
      <c r="E583" s="253" t="s">
        <v>1</v>
      </c>
      <c r="F583" s="254" t="s">
        <v>635</v>
      </c>
      <c r="G583" s="251"/>
      <c r="H583" s="253" t="s">
        <v>1</v>
      </c>
      <c r="I583" s="255"/>
      <c r="J583" s="251"/>
      <c r="K583" s="251"/>
      <c r="L583" s="256"/>
      <c r="M583" s="257"/>
      <c r="N583" s="258"/>
      <c r="O583" s="258"/>
      <c r="P583" s="258"/>
      <c r="Q583" s="258"/>
      <c r="R583" s="258"/>
      <c r="S583" s="258"/>
      <c r="T583" s="259"/>
      <c r="AT583" s="260" t="s">
        <v>177</v>
      </c>
      <c r="AU583" s="260" t="s">
        <v>83</v>
      </c>
      <c r="AV583" s="12" t="s">
        <v>81</v>
      </c>
      <c r="AW583" s="12" t="s">
        <v>31</v>
      </c>
      <c r="AX583" s="12" t="s">
        <v>74</v>
      </c>
      <c r="AY583" s="260" t="s">
        <v>168</v>
      </c>
    </row>
    <row r="584" s="12" customFormat="1">
      <c r="B584" s="250"/>
      <c r="C584" s="251"/>
      <c r="D584" s="252" t="s">
        <v>177</v>
      </c>
      <c r="E584" s="253" t="s">
        <v>1</v>
      </c>
      <c r="F584" s="254" t="s">
        <v>636</v>
      </c>
      <c r="G584" s="251"/>
      <c r="H584" s="253" t="s">
        <v>1</v>
      </c>
      <c r="I584" s="255"/>
      <c r="J584" s="251"/>
      <c r="K584" s="251"/>
      <c r="L584" s="256"/>
      <c r="M584" s="257"/>
      <c r="N584" s="258"/>
      <c r="O584" s="258"/>
      <c r="P584" s="258"/>
      <c r="Q584" s="258"/>
      <c r="R584" s="258"/>
      <c r="S584" s="258"/>
      <c r="T584" s="259"/>
      <c r="AT584" s="260" t="s">
        <v>177</v>
      </c>
      <c r="AU584" s="260" t="s">
        <v>83</v>
      </c>
      <c r="AV584" s="12" t="s">
        <v>81</v>
      </c>
      <c r="AW584" s="12" t="s">
        <v>31</v>
      </c>
      <c r="AX584" s="12" t="s">
        <v>74</v>
      </c>
      <c r="AY584" s="260" t="s">
        <v>168</v>
      </c>
    </row>
    <row r="585" s="13" customFormat="1">
      <c r="B585" s="261"/>
      <c r="C585" s="262"/>
      <c r="D585" s="252" t="s">
        <v>177</v>
      </c>
      <c r="E585" s="263" t="s">
        <v>1</v>
      </c>
      <c r="F585" s="264" t="s">
        <v>637</v>
      </c>
      <c r="G585" s="262"/>
      <c r="H585" s="265">
        <v>9.7200000000000006</v>
      </c>
      <c r="I585" s="266"/>
      <c r="J585" s="262"/>
      <c r="K585" s="262"/>
      <c r="L585" s="267"/>
      <c r="M585" s="268"/>
      <c r="N585" s="269"/>
      <c r="O585" s="269"/>
      <c r="P585" s="269"/>
      <c r="Q585" s="269"/>
      <c r="R585" s="269"/>
      <c r="S585" s="269"/>
      <c r="T585" s="270"/>
      <c r="AT585" s="271" t="s">
        <v>177</v>
      </c>
      <c r="AU585" s="271" t="s">
        <v>83</v>
      </c>
      <c r="AV585" s="13" t="s">
        <v>83</v>
      </c>
      <c r="AW585" s="13" t="s">
        <v>31</v>
      </c>
      <c r="AX585" s="13" t="s">
        <v>74</v>
      </c>
      <c r="AY585" s="271" t="s">
        <v>168</v>
      </c>
    </row>
    <row r="586" s="13" customFormat="1">
      <c r="B586" s="261"/>
      <c r="C586" s="262"/>
      <c r="D586" s="252" t="s">
        <v>177</v>
      </c>
      <c r="E586" s="263" t="s">
        <v>1</v>
      </c>
      <c r="F586" s="264" t="s">
        <v>668</v>
      </c>
      <c r="G586" s="262"/>
      <c r="H586" s="265">
        <v>11.736000000000001</v>
      </c>
      <c r="I586" s="266"/>
      <c r="J586" s="262"/>
      <c r="K586" s="262"/>
      <c r="L586" s="267"/>
      <c r="M586" s="268"/>
      <c r="N586" s="269"/>
      <c r="O586" s="269"/>
      <c r="P586" s="269"/>
      <c r="Q586" s="269"/>
      <c r="R586" s="269"/>
      <c r="S586" s="269"/>
      <c r="T586" s="270"/>
      <c r="AT586" s="271" t="s">
        <v>177</v>
      </c>
      <c r="AU586" s="271" t="s">
        <v>83</v>
      </c>
      <c r="AV586" s="13" t="s">
        <v>83</v>
      </c>
      <c r="AW586" s="13" t="s">
        <v>31</v>
      </c>
      <c r="AX586" s="13" t="s">
        <v>74</v>
      </c>
      <c r="AY586" s="271" t="s">
        <v>168</v>
      </c>
    </row>
    <row r="587" s="12" customFormat="1">
      <c r="B587" s="250"/>
      <c r="C587" s="251"/>
      <c r="D587" s="252" t="s">
        <v>177</v>
      </c>
      <c r="E587" s="253" t="s">
        <v>1</v>
      </c>
      <c r="F587" s="254" t="s">
        <v>636</v>
      </c>
      <c r="G587" s="251"/>
      <c r="H587" s="253" t="s">
        <v>1</v>
      </c>
      <c r="I587" s="255"/>
      <c r="J587" s="251"/>
      <c r="K587" s="251"/>
      <c r="L587" s="256"/>
      <c r="M587" s="257"/>
      <c r="N587" s="258"/>
      <c r="O587" s="258"/>
      <c r="P587" s="258"/>
      <c r="Q587" s="258"/>
      <c r="R587" s="258"/>
      <c r="S587" s="258"/>
      <c r="T587" s="259"/>
      <c r="AT587" s="260" t="s">
        <v>177</v>
      </c>
      <c r="AU587" s="260" t="s">
        <v>83</v>
      </c>
      <c r="AV587" s="12" t="s">
        <v>81</v>
      </c>
      <c r="AW587" s="12" t="s">
        <v>31</v>
      </c>
      <c r="AX587" s="12" t="s">
        <v>74</v>
      </c>
      <c r="AY587" s="260" t="s">
        <v>168</v>
      </c>
    </row>
    <row r="588" s="13" customFormat="1">
      <c r="B588" s="261"/>
      <c r="C588" s="262"/>
      <c r="D588" s="252" t="s">
        <v>177</v>
      </c>
      <c r="E588" s="263" t="s">
        <v>1</v>
      </c>
      <c r="F588" s="264" t="s">
        <v>637</v>
      </c>
      <c r="G588" s="262"/>
      <c r="H588" s="265">
        <v>9.7200000000000006</v>
      </c>
      <c r="I588" s="266"/>
      <c r="J588" s="262"/>
      <c r="K588" s="262"/>
      <c r="L588" s="267"/>
      <c r="M588" s="268"/>
      <c r="N588" s="269"/>
      <c r="O588" s="269"/>
      <c r="P588" s="269"/>
      <c r="Q588" s="269"/>
      <c r="R588" s="269"/>
      <c r="S588" s="269"/>
      <c r="T588" s="270"/>
      <c r="AT588" s="271" t="s">
        <v>177</v>
      </c>
      <c r="AU588" s="271" t="s">
        <v>83</v>
      </c>
      <c r="AV588" s="13" t="s">
        <v>83</v>
      </c>
      <c r="AW588" s="13" t="s">
        <v>31</v>
      </c>
      <c r="AX588" s="13" t="s">
        <v>74</v>
      </c>
      <c r="AY588" s="271" t="s">
        <v>168</v>
      </c>
    </row>
    <row r="589" s="13" customFormat="1">
      <c r="B589" s="261"/>
      <c r="C589" s="262"/>
      <c r="D589" s="252" t="s">
        <v>177</v>
      </c>
      <c r="E589" s="263" t="s">
        <v>1</v>
      </c>
      <c r="F589" s="264" t="s">
        <v>668</v>
      </c>
      <c r="G589" s="262"/>
      <c r="H589" s="265">
        <v>11.736000000000001</v>
      </c>
      <c r="I589" s="266"/>
      <c r="J589" s="262"/>
      <c r="K589" s="262"/>
      <c r="L589" s="267"/>
      <c r="M589" s="268"/>
      <c r="N589" s="269"/>
      <c r="O589" s="269"/>
      <c r="P589" s="269"/>
      <c r="Q589" s="269"/>
      <c r="R589" s="269"/>
      <c r="S589" s="269"/>
      <c r="T589" s="270"/>
      <c r="AT589" s="271" t="s">
        <v>177</v>
      </c>
      <c r="AU589" s="271" t="s">
        <v>83</v>
      </c>
      <c r="AV589" s="13" t="s">
        <v>83</v>
      </c>
      <c r="AW589" s="13" t="s">
        <v>31</v>
      </c>
      <c r="AX589" s="13" t="s">
        <v>74</v>
      </c>
      <c r="AY589" s="271" t="s">
        <v>168</v>
      </c>
    </row>
    <row r="590" s="12" customFormat="1">
      <c r="B590" s="250"/>
      <c r="C590" s="251"/>
      <c r="D590" s="252" t="s">
        <v>177</v>
      </c>
      <c r="E590" s="253" t="s">
        <v>1</v>
      </c>
      <c r="F590" s="254" t="s">
        <v>633</v>
      </c>
      <c r="G590" s="251"/>
      <c r="H590" s="253" t="s">
        <v>1</v>
      </c>
      <c r="I590" s="255"/>
      <c r="J590" s="251"/>
      <c r="K590" s="251"/>
      <c r="L590" s="256"/>
      <c r="M590" s="257"/>
      <c r="N590" s="258"/>
      <c r="O590" s="258"/>
      <c r="P590" s="258"/>
      <c r="Q590" s="258"/>
      <c r="R590" s="258"/>
      <c r="S590" s="258"/>
      <c r="T590" s="259"/>
      <c r="AT590" s="260" t="s">
        <v>177</v>
      </c>
      <c r="AU590" s="260" t="s">
        <v>83</v>
      </c>
      <c r="AV590" s="12" t="s">
        <v>81</v>
      </c>
      <c r="AW590" s="12" t="s">
        <v>31</v>
      </c>
      <c r="AX590" s="12" t="s">
        <v>74</v>
      </c>
      <c r="AY590" s="260" t="s">
        <v>168</v>
      </c>
    </row>
    <row r="591" s="13" customFormat="1">
      <c r="B591" s="261"/>
      <c r="C591" s="262"/>
      <c r="D591" s="252" t="s">
        <v>177</v>
      </c>
      <c r="E591" s="263" t="s">
        <v>1</v>
      </c>
      <c r="F591" s="264" t="s">
        <v>639</v>
      </c>
      <c r="G591" s="262"/>
      <c r="H591" s="265">
        <v>2.7000000000000002</v>
      </c>
      <c r="I591" s="266"/>
      <c r="J591" s="262"/>
      <c r="K591" s="262"/>
      <c r="L591" s="267"/>
      <c r="M591" s="268"/>
      <c r="N591" s="269"/>
      <c r="O591" s="269"/>
      <c r="P591" s="269"/>
      <c r="Q591" s="269"/>
      <c r="R591" s="269"/>
      <c r="S591" s="269"/>
      <c r="T591" s="270"/>
      <c r="AT591" s="271" t="s">
        <v>177</v>
      </c>
      <c r="AU591" s="271" t="s">
        <v>83</v>
      </c>
      <c r="AV591" s="13" t="s">
        <v>83</v>
      </c>
      <c r="AW591" s="13" t="s">
        <v>31</v>
      </c>
      <c r="AX591" s="13" t="s">
        <v>74</v>
      </c>
      <c r="AY591" s="271" t="s">
        <v>168</v>
      </c>
    </row>
    <row r="592" s="14" customFormat="1">
      <c r="B592" s="272"/>
      <c r="C592" s="273"/>
      <c r="D592" s="252" t="s">
        <v>177</v>
      </c>
      <c r="E592" s="274" t="s">
        <v>1</v>
      </c>
      <c r="F592" s="275" t="s">
        <v>186</v>
      </c>
      <c r="G592" s="273"/>
      <c r="H592" s="276">
        <v>68.283000000000001</v>
      </c>
      <c r="I592" s="277"/>
      <c r="J592" s="273"/>
      <c r="K592" s="273"/>
      <c r="L592" s="278"/>
      <c r="M592" s="279"/>
      <c r="N592" s="280"/>
      <c r="O592" s="280"/>
      <c r="P592" s="280"/>
      <c r="Q592" s="280"/>
      <c r="R592" s="280"/>
      <c r="S592" s="280"/>
      <c r="T592" s="281"/>
      <c r="AT592" s="282" t="s">
        <v>177</v>
      </c>
      <c r="AU592" s="282" t="s">
        <v>83</v>
      </c>
      <c r="AV592" s="14" t="s">
        <v>175</v>
      </c>
      <c r="AW592" s="14" t="s">
        <v>31</v>
      </c>
      <c r="AX592" s="14" t="s">
        <v>81</v>
      </c>
      <c r="AY592" s="282" t="s">
        <v>168</v>
      </c>
    </row>
    <row r="593" s="1" customFormat="1" ht="24" customHeight="1">
      <c r="B593" s="38"/>
      <c r="C593" s="237" t="s">
        <v>669</v>
      </c>
      <c r="D593" s="237" t="s">
        <v>170</v>
      </c>
      <c r="E593" s="238" t="s">
        <v>670</v>
      </c>
      <c r="F593" s="239" t="s">
        <v>671</v>
      </c>
      <c r="G593" s="240" t="s">
        <v>226</v>
      </c>
      <c r="H593" s="241">
        <v>853.23099999999999</v>
      </c>
      <c r="I593" s="242"/>
      <c r="J593" s="243">
        <f>ROUND(I593*H593,2)</f>
        <v>0</v>
      </c>
      <c r="K593" s="239" t="s">
        <v>174</v>
      </c>
      <c r="L593" s="43"/>
      <c r="M593" s="244" t="s">
        <v>1</v>
      </c>
      <c r="N593" s="245" t="s">
        <v>39</v>
      </c>
      <c r="O593" s="86"/>
      <c r="P593" s="246">
        <f>O593*H593</f>
        <v>0</v>
      </c>
      <c r="Q593" s="246">
        <v>0.00025999999999999998</v>
      </c>
      <c r="R593" s="246">
        <f>Q593*H593</f>
        <v>0.22184005999999998</v>
      </c>
      <c r="S593" s="246">
        <v>0</v>
      </c>
      <c r="T593" s="247">
        <f>S593*H593</f>
        <v>0</v>
      </c>
      <c r="AR593" s="248" t="s">
        <v>175</v>
      </c>
      <c r="AT593" s="248" t="s">
        <v>170</v>
      </c>
      <c r="AU593" s="248" t="s">
        <v>83</v>
      </c>
      <c r="AY593" s="17" t="s">
        <v>168</v>
      </c>
      <c r="BE593" s="249">
        <f>IF(N593="základní",J593,0)</f>
        <v>0</v>
      </c>
      <c r="BF593" s="249">
        <f>IF(N593="snížená",J593,0)</f>
        <v>0</v>
      </c>
      <c r="BG593" s="249">
        <f>IF(N593="zákl. přenesená",J593,0)</f>
        <v>0</v>
      </c>
      <c r="BH593" s="249">
        <f>IF(N593="sníž. přenesená",J593,0)</f>
        <v>0</v>
      </c>
      <c r="BI593" s="249">
        <f>IF(N593="nulová",J593,0)</f>
        <v>0</v>
      </c>
      <c r="BJ593" s="17" t="s">
        <v>81</v>
      </c>
      <c r="BK593" s="249">
        <f>ROUND(I593*H593,2)</f>
        <v>0</v>
      </c>
      <c r="BL593" s="17" t="s">
        <v>175</v>
      </c>
      <c r="BM593" s="248" t="s">
        <v>672</v>
      </c>
    </row>
    <row r="594" s="12" customFormat="1">
      <c r="B594" s="250"/>
      <c r="C594" s="251"/>
      <c r="D594" s="252" t="s">
        <v>177</v>
      </c>
      <c r="E594" s="253" t="s">
        <v>1</v>
      </c>
      <c r="F594" s="254" t="s">
        <v>636</v>
      </c>
      <c r="G594" s="251"/>
      <c r="H594" s="253" t="s">
        <v>1</v>
      </c>
      <c r="I594" s="255"/>
      <c r="J594" s="251"/>
      <c r="K594" s="251"/>
      <c r="L594" s="256"/>
      <c r="M594" s="257"/>
      <c r="N594" s="258"/>
      <c r="O594" s="258"/>
      <c r="P594" s="258"/>
      <c r="Q594" s="258"/>
      <c r="R594" s="258"/>
      <c r="S594" s="258"/>
      <c r="T594" s="259"/>
      <c r="AT594" s="260" t="s">
        <v>177</v>
      </c>
      <c r="AU594" s="260" t="s">
        <v>83</v>
      </c>
      <c r="AV594" s="12" t="s">
        <v>81</v>
      </c>
      <c r="AW594" s="12" t="s">
        <v>31</v>
      </c>
      <c r="AX594" s="12" t="s">
        <v>74</v>
      </c>
      <c r="AY594" s="260" t="s">
        <v>168</v>
      </c>
    </row>
    <row r="595" s="13" customFormat="1">
      <c r="B595" s="261"/>
      <c r="C595" s="262"/>
      <c r="D595" s="252" t="s">
        <v>177</v>
      </c>
      <c r="E595" s="263" t="s">
        <v>1</v>
      </c>
      <c r="F595" s="264" t="s">
        <v>673</v>
      </c>
      <c r="G595" s="262"/>
      <c r="H595" s="265">
        <v>53.966999999999999</v>
      </c>
      <c r="I595" s="266"/>
      <c r="J595" s="262"/>
      <c r="K595" s="262"/>
      <c r="L595" s="267"/>
      <c r="M595" s="268"/>
      <c r="N595" s="269"/>
      <c r="O595" s="269"/>
      <c r="P595" s="269"/>
      <c r="Q595" s="269"/>
      <c r="R595" s="269"/>
      <c r="S595" s="269"/>
      <c r="T595" s="270"/>
      <c r="AT595" s="271" t="s">
        <v>177</v>
      </c>
      <c r="AU595" s="271" t="s">
        <v>83</v>
      </c>
      <c r="AV595" s="13" t="s">
        <v>83</v>
      </c>
      <c r="AW595" s="13" t="s">
        <v>31</v>
      </c>
      <c r="AX595" s="13" t="s">
        <v>74</v>
      </c>
      <c r="AY595" s="271" t="s">
        <v>168</v>
      </c>
    </row>
    <row r="596" s="13" customFormat="1">
      <c r="B596" s="261"/>
      <c r="C596" s="262"/>
      <c r="D596" s="252" t="s">
        <v>177</v>
      </c>
      <c r="E596" s="263" t="s">
        <v>1</v>
      </c>
      <c r="F596" s="264" t="s">
        <v>674</v>
      </c>
      <c r="G596" s="262"/>
      <c r="H596" s="265">
        <v>54.612000000000002</v>
      </c>
      <c r="I596" s="266"/>
      <c r="J596" s="262"/>
      <c r="K596" s="262"/>
      <c r="L596" s="267"/>
      <c r="M596" s="268"/>
      <c r="N596" s="269"/>
      <c r="O596" s="269"/>
      <c r="P596" s="269"/>
      <c r="Q596" s="269"/>
      <c r="R596" s="269"/>
      <c r="S596" s="269"/>
      <c r="T596" s="270"/>
      <c r="AT596" s="271" t="s">
        <v>177</v>
      </c>
      <c r="AU596" s="271" t="s">
        <v>83</v>
      </c>
      <c r="AV596" s="13" t="s">
        <v>83</v>
      </c>
      <c r="AW596" s="13" t="s">
        <v>31</v>
      </c>
      <c r="AX596" s="13" t="s">
        <v>74</v>
      </c>
      <c r="AY596" s="271" t="s">
        <v>168</v>
      </c>
    </row>
    <row r="597" s="13" customFormat="1">
      <c r="B597" s="261"/>
      <c r="C597" s="262"/>
      <c r="D597" s="252" t="s">
        <v>177</v>
      </c>
      <c r="E597" s="263" t="s">
        <v>1</v>
      </c>
      <c r="F597" s="264" t="s">
        <v>675</v>
      </c>
      <c r="G597" s="262"/>
      <c r="H597" s="265">
        <v>12.167999999999999</v>
      </c>
      <c r="I597" s="266"/>
      <c r="J597" s="262"/>
      <c r="K597" s="262"/>
      <c r="L597" s="267"/>
      <c r="M597" s="268"/>
      <c r="N597" s="269"/>
      <c r="O597" s="269"/>
      <c r="P597" s="269"/>
      <c r="Q597" s="269"/>
      <c r="R597" s="269"/>
      <c r="S597" s="269"/>
      <c r="T597" s="270"/>
      <c r="AT597" s="271" t="s">
        <v>177</v>
      </c>
      <c r="AU597" s="271" t="s">
        <v>83</v>
      </c>
      <c r="AV597" s="13" t="s">
        <v>83</v>
      </c>
      <c r="AW597" s="13" t="s">
        <v>31</v>
      </c>
      <c r="AX597" s="13" t="s">
        <v>74</v>
      </c>
      <c r="AY597" s="271" t="s">
        <v>168</v>
      </c>
    </row>
    <row r="598" s="13" customFormat="1">
      <c r="B598" s="261"/>
      <c r="C598" s="262"/>
      <c r="D598" s="252" t="s">
        <v>177</v>
      </c>
      <c r="E598" s="263" t="s">
        <v>1</v>
      </c>
      <c r="F598" s="264" t="s">
        <v>676</v>
      </c>
      <c r="G598" s="262"/>
      <c r="H598" s="265">
        <v>84.762</v>
      </c>
      <c r="I598" s="266"/>
      <c r="J598" s="262"/>
      <c r="K598" s="262"/>
      <c r="L598" s="267"/>
      <c r="M598" s="268"/>
      <c r="N598" s="269"/>
      <c r="O598" s="269"/>
      <c r="P598" s="269"/>
      <c r="Q598" s="269"/>
      <c r="R598" s="269"/>
      <c r="S598" s="269"/>
      <c r="T598" s="270"/>
      <c r="AT598" s="271" t="s">
        <v>177</v>
      </c>
      <c r="AU598" s="271" t="s">
        <v>83</v>
      </c>
      <c r="AV598" s="13" t="s">
        <v>83</v>
      </c>
      <c r="AW598" s="13" t="s">
        <v>31</v>
      </c>
      <c r="AX598" s="13" t="s">
        <v>74</v>
      </c>
      <c r="AY598" s="271" t="s">
        <v>168</v>
      </c>
    </row>
    <row r="599" s="13" customFormat="1">
      <c r="B599" s="261"/>
      <c r="C599" s="262"/>
      <c r="D599" s="252" t="s">
        <v>177</v>
      </c>
      <c r="E599" s="263" t="s">
        <v>1</v>
      </c>
      <c r="F599" s="264" t="s">
        <v>677</v>
      </c>
      <c r="G599" s="262"/>
      <c r="H599" s="265">
        <v>10.878</v>
      </c>
      <c r="I599" s="266"/>
      <c r="J599" s="262"/>
      <c r="K599" s="262"/>
      <c r="L599" s="267"/>
      <c r="M599" s="268"/>
      <c r="N599" s="269"/>
      <c r="O599" s="269"/>
      <c r="P599" s="269"/>
      <c r="Q599" s="269"/>
      <c r="R599" s="269"/>
      <c r="S599" s="269"/>
      <c r="T599" s="270"/>
      <c r="AT599" s="271" t="s">
        <v>177</v>
      </c>
      <c r="AU599" s="271" t="s">
        <v>83</v>
      </c>
      <c r="AV599" s="13" t="s">
        <v>83</v>
      </c>
      <c r="AW599" s="13" t="s">
        <v>31</v>
      </c>
      <c r="AX599" s="13" t="s">
        <v>74</v>
      </c>
      <c r="AY599" s="271" t="s">
        <v>168</v>
      </c>
    </row>
    <row r="600" s="15" customFormat="1">
      <c r="B600" s="283"/>
      <c r="C600" s="284"/>
      <c r="D600" s="252" t="s">
        <v>177</v>
      </c>
      <c r="E600" s="285" t="s">
        <v>1</v>
      </c>
      <c r="F600" s="286" t="s">
        <v>255</v>
      </c>
      <c r="G600" s="284"/>
      <c r="H600" s="287">
        <v>216.387</v>
      </c>
      <c r="I600" s="288"/>
      <c r="J600" s="284"/>
      <c r="K600" s="284"/>
      <c r="L600" s="289"/>
      <c r="M600" s="290"/>
      <c r="N600" s="291"/>
      <c r="O600" s="291"/>
      <c r="P600" s="291"/>
      <c r="Q600" s="291"/>
      <c r="R600" s="291"/>
      <c r="S600" s="291"/>
      <c r="T600" s="292"/>
      <c r="AT600" s="293" t="s">
        <v>177</v>
      </c>
      <c r="AU600" s="293" t="s">
        <v>83</v>
      </c>
      <c r="AV600" s="15" t="s">
        <v>190</v>
      </c>
      <c r="AW600" s="15" t="s">
        <v>31</v>
      </c>
      <c r="AX600" s="15" t="s">
        <v>74</v>
      </c>
      <c r="AY600" s="293" t="s">
        <v>168</v>
      </c>
    </row>
    <row r="601" s="12" customFormat="1">
      <c r="B601" s="250"/>
      <c r="C601" s="251"/>
      <c r="D601" s="252" t="s">
        <v>177</v>
      </c>
      <c r="E601" s="253" t="s">
        <v>1</v>
      </c>
      <c r="F601" s="254" t="s">
        <v>631</v>
      </c>
      <c r="G601" s="251"/>
      <c r="H601" s="253" t="s">
        <v>1</v>
      </c>
      <c r="I601" s="255"/>
      <c r="J601" s="251"/>
      <c r="K601" s="251"/>
      <c r="L601" s="256"/>
      <c r="M601" s="257"/>
      <c r="N601" s="258"/>
      <c r="O601" s="258"/>
      <c r="P601" s="258"/>
      <c r="Q601" s="258"/>
      <c r="R601" s="258"/>
      <c r="S601" s="258"/>
      <c r="T601" s="259"/>
      <c r="AT601" s="260" t="s">
        <v>177</v>
      </c>
      <c r="AU601" s="260" t="s">
        <v>83</v>
      </c>
      <c r="AV601" s="12" t="s">
        <v>81</v>
      </c>
      <c r="AW601" s="12" t="s">
        <v>31</v>
      </c>
      <c r="AX601" s="12" t="s">
        <v>74</v>
      </c>
      <c r="AY601" s="260" t="s">
        <v>168</v>
      </c>
    </row>
    <row r="602" s="13" customFormat="1">
      <c r="B602" s="261"/>
      <c r="C602" s="262"/>
      <c r="D602" s="252" t="s">
        <v>177</v>
      </c>
      <c r="E602" s="263" t="s">
        <v>1</v>
      </c>
      <c r="F602" s="264" t="s">
        <v>678</v>
      </c>
      <c r="G602" s="262"/>
      <c r="H602" s="265">
        <v>35.234999999999999</v>
      </c>
      <c r="I602" s="266"/>
      <c r="J602" s="262"/>
      <c r="K602" s="262"/>
      <c r="L602" s="267"/>
      <c r="M602" s="268"/>
      <c r="N602" s="269"/>
      <c r="O602" s="269"/>
      <c r="P602" s="269"/>
      <c r="Q602" s="269"/>
      <c r="R602" s="269"/>
      <c r="S602" s="269"/>
      <c r="T602" s="270"/>
      <c r="AT602" s="271" t="s">
        <v>177</v>
      </c>
      <c r="AU602" s="271" t="s">
        <v>83</v>
      </c>
      <c r="AV602" s="13" t="s">
        <v>83</v>
      </c>
      <c r="AW602" s="13" t="s">
        <v>31</v>
      </c>
      <c r="AX602" s="13" t="s">
        <v>74</v>
      </c>
      <c r="AY602" s="271" t="s">
        <v>168</v>
      </c>
    </row>
    <row r="603" s="13" customFormat="1">
      <c r="B603" s="261"/>
      <c r="C603" s="262"/>
      <c r="D603" s="252" t="s">
        <v>177</v>
      </c>
      <c r="E603" s="263" t="s">
        <v>1</v>
      </c>
      <c r="F603" s="264" t="s">
        <v>679</v>
      </c>
      <c r="G603" s="262"/>
      <c r="H603" s="265">
        <v>39.790999999999997</v>
      </c>
      <c r="I603" s="266"/>
      <c r="J603" s="262"/>
      <c r="K603" s="262"/>
      <c r="L603" s="267"/>
      <c r="M603" s="268"/>
      <c r="N603" s="269"/>
      <c r="O603" s="269"/>
      <c r="P603" s="269"/>
      <c r="Q603" s="269"/>
      <c r="R603" s="269"/>
      <c r="S603" s="269"/>
      <c r="T603" s="270"/>
      <c r="AT603" s="271" t="s">
        <v>177</v>
      </c>
      <c r="AU603" s="271" t="s">
        <v>83</v>
      </c>
      <c r="AV603" s="13" t="s">
        <v>83</v>
      </c>
      <c r="AW603" s="13" t="s">
        <v>31</v>
      </c>
      <c r="AX603" s="13" t="s">
        <v>74</v>
      </c>
      <c r="AY603" s="271" t="s">
        <v>168</v>
      </c>
    </row>
    <row r="604" s="13" customFormat="1">
      <c r="B604" s="261"/>
      <c r="C604" s="262"/>
      <c r="D604" s="252" t="s">
        <v>177</v>
      </c>
      <c r="E604" s="263" t="s">
        <v>1</v>
      </c>
      <c r="F604" s="264" t="s">
        <v>680</v>
      </c>
      <c r="G604" s="262"/>
      <c r="H604" s="265">
        <v>9.9320000000000004</v>
      </c>
      <c r="I604" s="266"/>
      <c r="J604" s="262"/>
      <c r="K604" s="262"/>
      <c r="L604" s="267"/>
      <c r="M604" s="268"/>
      <c r="N604" s="269"/>
      <c r="O604" s="269"/>
      <c r="P604" s="269"/>
      <c r="Q604" s="269"/>
      <c r="R604" s="269"/>
      <c r="S604" s="269"/>
      <c r="T604" s="270"/>
      <c r="AT604" s="271" t="s">
        <v>177</v>
      </c>
      <c r="AU604" s="271" t="s">
        <v>83</v>
      </c>
      <c r="AV604" s="13" t="s">
        <v>83</v>
      </c>
      <c r="AW604" s="13" t="s">
        <v>31</v>
      </c>
      <c r="AX604" s="13" t="s">
        <v>74</v>
      </c>
      <c r="AY604" s="271" t="s">
        <v>168</v>
      </c>
    </row>
    <row r="605" s="13" customFormat="1">
      <c r="B605" s="261"/>
      <c r="C605" s="262"/>
      <c r="D605" s="252" t="s">
        <v>177</v>
      </c>
      <c r="E605" s="263" t="s">
        <v>1</v>
      </c>
      <c r="F605" s="264" t="s">
        <v>681</v>
      </c>
      <c r="G605" s="262"/>
      <c r="H605" s="265">
        <v>0.96899999999999997</v>
      </c>
      <c r="I605" s="266"/>
      <c r="J605" s="262"/>
      <c r="K605" s="262"/>
      <c r="L605" s="267"/>
      <c r="M605" s="268"/>
      <c r="N605" s="269"/>
      <c r="O605" s="269"/>
      <c r="P605" s="269"/>
      <c r="Q605" s="269"/>
      <c r="R605" s="269"/>
      <c r="S605" s="269"/>
      <c r="T605" s="270"/>
      <c r="AT605" s="271" t="s">
        <v>177</v>
      </c>
      <c r="AU605" s="271" t="s">
        <v>83</v>
      </c>
      <c r="AV605" s="13" t="s">
        <v>83</v>
      </c>
      <c r="AW605" s="13" t="s">
        <v>31</v>
      </c>
      <c r="AX605" s="13" t="s">
        <v>74</v>
      </c>
      <c r="AY605" s="271" t="s">
        <v>168</v>
      </c>
    </row>
    <row r="606" s="13" customFormat="1">
      <c r="B606" s="261"/>
      <c r="C606" s="262"/>
      <c r="D606" s="252" t="s">
        <v>177</v>
      </c>
      <c r="E606" s="263" t="s">
        <v>1</v>
      </c>
      <c r="F606" s="264" t="s">
        <v>682</v>
      </c>
      <c r="G606" s="262"/>
      <c r="H606" s="265">
        <v>45.674999999999997</v>
      </c>
      <c r="I606" s="266"/>
      <c r="J606" s="262"/>
      <c r="K606" s="262"/>
      <c r="L606" s="267"/>
      <c r="M606" s="268"/>
      <c r="N606" s="269"/>
      <c r="O606" s="269"/>
      <c r="P606" s="269"/>
      <c r="Q606" s="269"/>
      <c r="R606" s="269"/>
      <c r="S606" s="269"/>
      <c r="T606" s="270"/>
      <c r="AT606" s="271" t="s">
        <v>177</v>
      </c>
      <c r="AU606" s="271" t="s">
        <v>83</v>
      </c>
      <c r="AV606" s="13" t="s">
        <v>83</v>
      </c>
      <c r="AW606" s="13" t="s">
        <v>31</v>
      </c>
      <c r="AX606" s="13" t="s">
        <v>74</v>
      </c>
      <c r="AY606" s="271" t="s">
        <v>168</v>
      </c>
    </row>
    <row r="607" s="13" customFormat="1">
      <c r="B607" s="261"/>
      <c r="C607" s="262"/>
      <c r="D607" s="252" t="s">
        <v>177</v>
      </c>
      <c r="E607" s="263" t="s">
        <v>1</v>
      </c>
      <c r="F607" s="264" t="s">
        <v>683</v>
      </c>
      <c r="G607" s="262"/>
      <c r="H607" s="265">
        <v>50.924999999999997</v>
      </c>
      <c r="I607" s="266"/>
      <c r="J607" s="262"/>
      <c r="K607" s="262"/>
      <c r="L607" s="267"/>
      <c r="M607" s="268"/>
      <c r="N607" s="269"/>
      <c r="O607" s="269"/>
      <c r="P607" s="269"/>
      <c r="Q607" s="269"/>
      <c r="R607" s="269"/>
      <c r="S607" s="269"/>
      <c r="T607" s="270"/>
      <c r="AT607" s="271" t="s">
        <v>177</v>
      </c>
      <c r="AU607" s="271" t="s">
        <v>83</v>
      </c>
      <c r="AV607" s="13" t="s">
        <v>83</v>
      </c>
      <c r="AW607" s="13" t="s">
        <v>31</v>
      </c>
      <c r="AX607" s="13" t="s">
        <v>74</v>
      </c>
      <c r="AY607" s="271" t="s">
        <v>168</v>
      </c>
    </row>
    <row r="608" s="13" customFormat="1">
      <c r="B608" s="261"/>
      <c r="C608" s="262"/>
      <c r="D608" s="252" t="s">
        <v>177</v>
      </c>
      <c r="E608" s="263" t="s">
        <v>1</v>
      </c>
      <c r="F608" s="264" t="s">
        <v>684</v>
      </c>
      <c r="G608" s="262"/>
      <c r="H608" s="265">
        <v>8.702</v>
      </c>
      <c r="I608" s="266"/>
      <c r="J608" s="262"/>
      <c r="K608" s="262"/>
      <c r="L608" s="267"/>
      <c r="M608" s="268"/>
      <c r="N608" s="269"/>
      <c r="O608" s="269"/>
      <c r="P608" s="269"/>
      <c r="Q608" s="269"/>
      <c r="R608" s="269"/>
      <c r="S608" s="269"/>
      <c r="T608" s="270"/>
      <c r="AT608" s="271" t="s">
        <v>177</v>
      </c>
      <c r="AU608" s="271" t="s">
        <v>83</v>
      </c>
      <c r="AV608" s="13" t="s">
        <v>83</v>
      </c>
      <c r="AW608" s="13" t="s">
        <v>31</v>
      </c>
      <c r="AX608" s="13" t="s">
        <v>74</v>
      </c>
      <c r="AY608" s="271" t="s">
        <v>168</v>
      </c>
    </row>
    <row r="609" s="13" customFormat="1">
      <c r="B609" s="261"/>
      <c r="C609" s="262"/>
      <c r="D609" s="252" t="s">
        <v>177</v>
      </c>
      <c r="E609" s="263" t="s">
        <v>1</v>
      </c>
      <c r="F609" s="264" t="s">
        <v>685</v>
      </c>
      <c r="G609" s="262"/>
      <c r="H609" s="265">
        <v>146.01599999999999</v>
      </c>
      <c r="I609" s="266"/>
      <c r="J609" s="262"/>
      <c r="K609" s="262"/>
      <c r="L609" s="267"/>
      <c r="M609" s="268"/>
      <c r="N609" s="269"/>
      <c r="O609" s="269"/>
      <c r="P609" s="269"/>
      <c r="Q609" s="269"/>
      <c r="R609" s="269"/>
      <c r="S609" s="269"/>
      <c r="T609" s="270"/>
      <c r="AT609" s="271" t="s">
        <v>177</v>
      </c>
      <c r="AU609" s="271" t="s">
        <v>83</v>
      </c>
      <c r="AV609" s="13" t="s">
        <v>83</v>
      </c>
      <c r="AW609" s="13" t="s">
        <v>31</v>
      </c>
      <c r="AX609" s="13" t="s">
        <v>74</v>
      </c>
      <c r="AY609" s="271" t="s">
        <v>168</v>
      </c>
    </row>
    <row r="610" s="13" customFormat="1">
      <c r="B610" s="261"/>
      <c r="C610" s="262"/>
      <c r="D610" s="252" t="s">
        <v>177</v>
      </c>
      <c r="E610" s="263" t="s">
        <v>1</v>
      </c>
      <c r="F610" s="264" t="s">
        <v>686</v>
      </c>
      <c r="G610" s="262"/>
      <c r="H610" s="265">
        <v>9.3989999999999991</v>
      </c>
      <c r="I610" s="266"/>
      <c r="J610" s="262"/>
      <c r="K610" s="262"/>
      <c r="L610" s="267"/>
      <c r="M610" s="268"/>
      <c r="N610" s="269"/>
      <c r="O610" s="269"/>
      <c r="P610" s="269"/>
      <c r="Q610" s="269"/>
      <c r="R610" s="269"/>
      <c r="S610" s="269"/>
      <c r="T610" s="270"/>
      <c r="AT610" s="271" t="s">
        <v>177</v>
      </c>
      <c r="AU610" s="271" t="s">
        <v>83</v>
      </c>
      <c r="AV610" s="13" t="s">
        <v>83</v>
      </c>
      <c r="AW610" s="13" t="s">
        <v>31</v>
      </c>
      <c r="AX610" s="13" t="s">
        <v>74</v>
      </c>
      <c r="AY610" s="271" t="s">
        <v>168</v>
      </c>
    </row>
    <row r="611" s="13" customFormat="1">
      <c r="B611" s="261"/>
      <c r="C611" s="262"/>
      <c r="D611" s="252" t="s">
        <v>177</v>
      </c>
      <c r="E611" s="263" t="s">
        <v>1</v>
      </c>
      <c r="F611" s="264" t="s">
        <v>687</v>
      </c>
      <c r="G611" s="262"/>
      <c r="H611" s="265">
        <v>216.387</v>
      </c>
      <c r="I611" s="266"/>
      <c r="J611" s="262"/>
      <c r="K611" s="262"/>
      <c r="L611" s="267"/>
      <c r="M611" s="268"/>
      <c r="N611" s="269"/>
      <c r="O611" s="269"/>
      <c r="P611" s="269"/>
      <c r="Q611" s="269"/>
      <c r="R611" s="269"/>
      <c r="S611" s="269"/>
      <c r="T611" s="270"/>
      <c r="AT611" s="271" t="s">
        <v>177</v>
      </c>
      <c r="AU611" s="271" t="s">
        <v>83</v>
      </c>
      <c r="AV611" s="13" t="s">
        <v>83</v>
      </c>
      <c r="AW611" s="13" t="s">
        <v>31</v>
      </c>
      <c r="AX611" s="13" t="s">
        <v>74</v>
      </c>
      <c r="AY611" s="271" t="s">
        <v>168</v>
      </c>
    </row>
    <row r="612" s="12" customFormat="1">
      <c r="B612" s="250"/>
      <c r="C612" s="251"/>
      <c r="D612" s="252" t="s">
        <v>177</v>
      </c>
      <c r="E612" s="253" t="s">
        <v>1</v>
      </c>
      <c r="F612" s="254" t="s">
        <v>633</v>
      </c>
      <c r="G612" s="251"/>
      <c r="H612" s="253" t="s">
        <v>1</v>
      </c>
      <c r="I612" s="255"/>
      <c r="J612" s="251"/>
      <c r="K612" s="251"/>
      <c r="L612" s="256"/>
      <c r="M612" s="257"/>
      <c r="N612" s="258"/>
      <c r="O612" s="258"/>
      <c r="P612" s="258"/>
      <c r="Q612" s="258"/>
      <c r="R612" s="258"/>
      <c r="S612" s="258"/>
      <c r="T612" s="259"/>
      <c r="AT612" s="260" t="s">
        <v>177</v>
      </c>
      <c r="AU612" s="260" t="s">
        <v>83</v>
      </c>
      <c r="AV612" s="12" t="s">
        <v>81</v>
      </c>
      <c r="AW612" s="12" t="s">
        <v>31</v>
      </c>
      <c r="AX612" s="12" t="s">
        <v>74</v>
      </c>
      <c r="AY612" s="260" t="s">
        <v>168</v>
      </c>
    </row>
    <row r="613" s="13" customFormat="1">
      <c r="B613" s="261"/>
      <c r="C613" s="262"/>
      <c r="D613" s="252" t="s">
        <v>177</v>
      </c>
      <c r="E613" s="263" t="s">
        <v>1</v>
      </c>
      <c r="F613" s="264" t="s">
        <v>688</v>
      </c>
      <c r="G613" s="262"/>
      <c r="H613" s="265">
        <v>88.131</v>
      </c>
      <c r="I613" s="266"/>
      <c r="J613" s="262"/>
      <c r="K613" s="262"/>
      <c r="L613" s="267"/>
      <c r="M613" s="268"/>
      <c r="N613" s="269"/>
      <c r="O613" s="269"/>
      <c r="P613" s="269"/>
      <c r="Q613" s="269"/>
      <c r="R613" s="269"/>
      <c r="S613" s="269"/>
      <c r="T613" s="270"/>
      <c r="AT613" s="271" t="s">
        <v>177</v>
      </c>
      <c r="AU613" s="271" t="s">
        <v>83</v>
      </c>
      <c r="AV613" s="13" t="s">
        <v>83</v>
      </c>
      <c r="AW613" s="13" t="s">
        <v>31</v>
      </c>
      <c r="AX613" s="13" t="s">
        <v>74</v>
      </c>
      <c r="AY613" s="271" t="s">
        <v>168</v>
      </c>
    </row>
    <row r="614" s="13" customFormat="1">
      <c r="B614" s="261"/>
      <c r="C614" s="262"/>
      <c r="D614" s="252" t="s">
        <v>177</v>
      </c>
      <c r="E614" s="263" t="s">
        <v>1</v>
      </c>
      <c r="F614" s="264" t="s">
        <v>679</v>
      </c>
      <c r="G614" s="262"/>
      <c r="H614" s="265">
        <v>39.790999999999997</v>
      </c>
      <c r="I614" s="266"/>
      <c r="J614" s="262"/>
      <c r="K614" s="262"/>
      <c r="L614" s="267"/>
      <c r="M614" s="268"/>
      <c r="N614" s="269"/>
      <c r="O614" s="269"/>
      <c r="P614" s="269"/>
      <c r="Q614" s="269"/>
      <c r="R614" s="269"/>
      <c r="S614" s="269"/>
      <c r="T614" s="270"/>
      <c r="AT614" s="271" t="s">
        <v>177</v>
      </c>
      <c r="AU614" s="271" t="s">
        <v>83</v>
      </c>
      <c r="AV614" s="13" t="s">
        <v>83</v>
      </c>
      <c r="AW614" s="13" t="s">
        <v>31</v>
      </c>
      <c r="AX614" s="13" t="s">
        <v>74</v>
      </c>
      <c r="AY614" s="271" t="s">
        <v>168</v>
      </c>
    </row>
    <row r="615" s="13" customFormat="1">
      <c r="B615" s="261"/>
      <c r="C615" s="262"/>
      <c r="D615" s="252" t="s">
        <v>177</v>
      </c>
      <c r="E615" s="263" t="s">
        <v>1</v>
      </c>
      <c r="F615" s="264" t="s">
        <v>680</v>
      </c>
      <c r="G615" s="262"/>
      <c r="H615" s="265">
        <v>9.9320000000000004</v>
      </c>
      <c r="I615" s="266"/>
      <c r="J615" s="262"/>
      <c r="K615" s="262"/>
      <c r="L615" s="267"/>
      <c r="M615" s="268"/>
      <c r="N615" s="269"/>
      <c r="O615" s="269"/>
      <c r="P615" s="269"/>
      <c r="Q615" s="269"/>
      <c r="R615" s="269"/>
      <c r="S615" s="269"/>
      <c r="T615" s="270"/>
      <c r="AT615" s="271" t="s">
        <v>177</v>
      </c>
      <c r="AU615" s="271" t="s">
        <v>83</v>
      </c>
      <c r="AV615" s="13" t="s">
        <v>83</v>
      </c>
      <c r="AW615" s="13" t="s">
        <v>31</v>
      </c>
      <c r="AX615" s="13" t="s">
        <v>74</v>
      </c>
      <c r="AY615" s="271" t="s">
        <v>168</v>
      </c>
    </row>
    <row r="616" s="13" customFormat="1">
      <c r="B616" s="261"/>
      <c r="C616" s="262"/>
      <c r="D616" s="252" t="s">
        <v>177</v>
      </c>
      <c r="E616" s="263" t="s">
        <v>1</v>
      </c>
      <c r="F616" s="264" t="s">
        <v>681</v>
      </c>
      <c r="G616" s="262"/>
      <c r="H616" s="265">
        <v>0.96899999999999997</v>
      </c>
      <c r="I616" s="266"/>
      <c r="J616" s="262"/>
      <c r="K616" s="262"/>
      <c r="L616" s="267"/>
      <c r="M616" s="268"/>
      <c r="N616" s="269"/>
      <c r="O616" s="269"/>
      <c r="P616" s="269"/>
      <c r="Q616" s="269"/>
      <c r="R616" s="269"/>
      <c r="S616" s="269"/>
      <c r="T616" s="270"/>
      <c r="AT616" s="271" t="s">
        <v>177</v>
      </c>
      <c r="AU616" s="271" t="s">
        <v>83</v>
      </c>
      <c r="AV616" s="13" t="s">
        <v>83</v>
      </c>
      <c r="AW616" s="13" t="s">
        <v>31</v>
      </c>
      <c r="AX616" s="13" t="s">
        <v>74</v>
      </c>
      <c r="AY616" s="271" t="s">
        <v>168</v>
      </c>
    </row>
    <row r="617" s="13" customFormat="1">
      <c r="B617" s="261"/>
      <c r="C617" s="262"/>
      <c r="D617" s="252" t="s">
        <v>177</v>
      </c>
      <c r="E617" s="263" t="s">
        <v>1</v>
      </c>
      <c r="F617" s="264" t="s">
        <v>689</v>
      </c>
      <c r="G617" s="262"/>
      <c r="H617" s="265">
        <v>62.868000000000002</v>
      </c>
      <c r="I617" s="266"/>
      <c r="J617" s="262"/>
      <c r="K617" s="262"/>
      <c r="L617" s="267"/>
      <c r="M617" s="268"/>
      <c r="N617" s="269"/>
      <c r="O617" s="269"/>
      <c r="P617" s="269"/>
      <c r="Q617" s="269"/>
      <c r="R617" s="269"/>
      <c r="S617" s="269"/>
      <c r="T617" s="270"/>
      <c r="AT617" s="271" t="s">
        <v>177</v>
      </c>
      <c r="AU617" s="271" t="s">
        <v>83</v>
      </c>
      <c r="AV617" s="13" t="s">
        <v>83</v>
      </c>
      <c r="AW617" s="13" t="s">
        <v>31</v>
      </c>
      <c r="AX617" s="13" t="s">
        <v>74</v>
      </c>
      <c r="AY617" s="271" t="s">
        <v>168</v>
      </c>
    </row>
    <row r="618" s="13" customFormat="1">
      <c r="B618" s="261"/>
      <c r="C618" s="262"/>
      <c r="D618" s="252" t="s">
        <v>177</v>
      </c>
      <c r="E618" s="263" t="s">
        <v>1</v>
      </c>
      <c r="F618" s="264" t="s">
        <v>690</v>
      </c>
      <c r="G618" s="262"/>
      <c r="H618" s="265">
        <v>0.85499999999999998</v>
      </c>
      <c r="I618" s="266"/>
      <c r="J618" s="262"/>
      <c r="K618" s="262"/>
      <c r="L618" s="267"/>
      <c r="M618" s="268"/>
      <c r="N618" s="269"/>
      <c r="O618" s="269"/>
      <c r="P618" s="269"/>
      <c r="Q618" s="269"/>
      <c r="R618" s="269"/>
      <c r="S618" s="269"/>
      <c r="T618" s="270"/>
      <c r="AT618" s="271" t="s">
        <v>177</v>
      </c>
      <c r="AU618" s="271" t="s">
        <v>83</v>
      </c>
      <c r="AV618" s="13" t="s">
        <v>83</v>
      </c>
      <c r="AW618" s="13" t="s">
        <v>31</v>
      </c>
      <c r="AX618" s="13" t="s">
        <v>74</v>
      </c>
      <c r="AY618" s="271" t="s">
        <v>168</v>
      </c>
    </row>
    <row r="619" s="13" customFormat="1">
      <c r="B619" s="261"/>
      <c r="C619" s="262"/>
      <c r="D619" s="252" t="s">
        <v>177</v>
      </c>
      <c r="E619" s="263" t="s">
        <v>1</v>
      </c>
      <c r="F619" s="264" t="s">
        <v>691</v>
      </c>
      <c r="G619" s="262"/>
      <c r="H619" s="265">
        <v>101.907</v>
      </c>
      <c r="I619" s="266"/>
      <c r="J619" s="262"/>
      <c r="K619" s="262"/>
      <c r="L619" s="267"/>
      <c r="M619" s="268"/>
      <c r="N619" s="269"/>
      <c r="O619" s="269"/>
      <c r="P619" s="269"/>
      <c r="Q619" s="269"/>
      <c r="R619" s="269"/>
      <c r="S619" s="269"/>
      <c r="T619" s="270"/>
      <c r="AT619" s="271" t="s">
        <v>177</v>
      </c>
      <c r="AU619" s="271" t="s">
        <v>83</v>
      </c>
      <c r="AV619" s="13" t="s">
        <v>83</v>
      </c>
      <c r="AW619" s="13" t="s">
        <v>31</v>
      </c>
      <c r="AX619" s="13" t="s">
        <v>74</v>
      </c>
      <c r="AY619" s="271" t="s">
        <v>168</v>
      </c>
    </row>
    <row r="620" s="13" customFormat="1">
      <c r="B620" s="261"/>
      <c r="C620" s="262"/>
      <c r="D620" s="252" t="s">
        <v>177</v>
      </c>
      <c r="E620" s="263" t="s">
        <v>1</v>
      </c>
      <c r="F620" s="264" t="s">
        <v>692</v>
      </c>
      <c r="G620" s="262"/>
      <c r="H620" s="265">
        <v>4.2279999999999998</v>
      </c>
      <c r="I620" s="266"/>
      <c r="J620" s="262"/>
      <c r="K620" s="262"/>
      <c r="L620" s="267"/>
      <c r="M620" s="268"/>
      <c r="N620" s="269"/>
      <c r="O620" s="269"/>
      <c r="P620" s="269"/>
      <c r="Q620" s="269"/>
      <c r="R620" s="269"/>
      <c r="S620" s="269"/>
      <c r="T620" s="270"/>
      <c r="AT620" s="271" t="s">
        <v>177</v>
      </c>
      <c r="AU620" s="271" t="s">
        <v>83</v>
      </c>
      <c r="AV620" s="13" t="s">
        <v>83</v>
      </c>
      <c r="AW620" s="13" t="s">
        <v>31</v>
      </c>
      <c r="AX620" s="13" t="s">
        <v>74</v>
      </c>
      <c r="AY620" s="271" t="s">
        <v>168</v>
      </c>
    </row>
    <row r="621" s="13" customFormat="1">
      <c r="B621" s="261"/>
      <c r="C621" s="262"/>
      <c r="D621" s="252" t="s">
        <v>177</v>
      </c>
      <c r="E621" s="263" t="s">
        <v>1</v>
      </c>
      <c r="F621" s="264" t="s">
        <v>693</v>
      </c>
      <c r="G621" s="262"/>
      <c r="H621" s="265">
        <v>9.7850000000000001</v>
      </c>
      <c r="I621" s="266"/>
      <c r="J621" s="262"/>
      <c r="K621" s="262"/>
      <c r="L621" s="267"/>
      <c r="M621" s="268"/>
      <c r="N621" s="269"/>
      <c r="O621" s="269"/>
      <c r="P621" s="269"/>
      <c r="Q621" s="269"/>
      <c r="R621" s="269"/>
      <c r="S621" s="269"/>
      <c r="T621" s="270"/>
      <c r="AT621" s="271" t="s">
        <v>177</v>
      </c>
      <c r="AU621" s="271" t="s">
        <v>83</v>
      </c>
      <c r="AV621" s="13" t="s">
        <v>83</v>
      </c>
      <c r="AW621" s="13" t="s">
        <v>31</v>
      </c>
      <c r="AX621" s="13" t="s">
        <v>74</v>
      </c>
      <c r="AY621" s="271" t="s">
        <v>168</v>
      </c>
    </row>
    <row r="622" s="13" customFormat="1">
      <c r="B622" s="261"/>
      <c r="C622" s="262"/>
      <c r="D622" s="252" t="s">
        <v>177</v>
      </c>
      <c r="E622" s="263" t="s">
        <v>1</v>
      </c>
      <c r="F622" s="264" t="s">
        <v>694</v>
      </c>
      <c r="G622" s="262"/>
      <c r="H622" s="265">
        <v>5</v>
      </c>
      <c r="I622" s="266"/>
      <c r="J622" s="262"/>
      <c r="K622" s="262"/>
      <c r="L622" s="267"/>
      <c r="M622" s="268"/>
      <c r="N622" s="269"/>
      <c r="O622" s="269"/>
      <c r="P622" s="269"/>
      <c r="Q622" s="269"/>
      <c r="R622" s="269"/>
      <c r="S622" s="269"/>
      <c r="T622" s="270"/>
      <c r="AT622" s="271" t="s">
        <v>177</v>
      </c>
      <c r="AU622" s="271" t="s">
        <v>83</v>
      </c>
      <c r="AV622" s="13" t="s">
        <v>83</v>
      </c>
      <c r="AW622" s="13" t="s">
        <v>31</v>
      </c>
      <c r="AX622" s="13" t="s">
        <v>74</v>
      </c>
      <c r="AY622" s="271" t="s">
        <v>168</v>
      </c>
    </row>
    <row r="623" s="13" customFormat="1">
      <c r="B623" s="261"/>
      <c r="C623" s="262"/>
      <c r="D623" s="252" t="s">
        <v>177</v>
      </c>
      <c r="E623" s="263" t="s">
        <v>1</v>
      </c>
      <c r="F623" s="264" t="s">
        <v>695</v>
      </c>
      <c r="G623" s="262"/>
      <c r="H623" s="265">
        <v>-249.65299999999999</v>
      </c>
      <c r="I623" s="266"/>
      <c r="J623" s="262"/>
      <c r="K623" s="262"/>
      <c r="L623" s="267"/>
      <c r="M623" s="268"/>
      <c r="N623" s="269"/>
      <c r="O623" s="269"/>
      <c r="P623" s="269"/>
      <c r="Q623" s="269"/>
      <c r="R623" s="269"/>
      <c r="S623" s="269"/>
      <c r="T623" s="270"/>
      <c r="AT623" s="271" t="s">
        <v>177</v>
      </c>
      <c r="AU623" s="271" t="s">
        <v>83</v>
      </c>
      <c r="AV623" s="13" t="s">
        <v>83</v>
      </c>
      <c r="AW623" s="13" t="s">
        <v>31</v>
      </c>
      <c r="AX623" s="13" t="s">
        <v>74</v>
      </c>
      <c r="AY623" s="271" t="s">
        <v>168</v>
      </c>
    </row>
    <row r="624" s="14" customFormat="1">
      <c r="B624" s="272"/>
      <c r="C624" s="273"/>
      <c r="D624" s="252" t="s">
        <v>177</v>
      </c>
      <c r="E624" s="274" t="s">
        <v>1</v>
      </c>
      <c r="F624" s="275" t="s">
        <v>186</v>
      </c>
      <c r="G624" s="273"/>
      <c r="H624" s="276">
        <v>853.23100000000045</v>
      </c>
      <c r="I624" s="277"/>
      <c r="J624" s="273"/>
      <c r="K624" s="273"/>
      <c r="L624" s="278"/>
      <c r="M624" s="279"/>
      <c r="N624" s="280"/>
      <c r="O624" s="280"/>
      <c r="P624" s="280"/>
      <c r="Q624" s="280"/>
      <c r="R624" s="280"/>
      <c r="S624" s="280"/>
      <c r="T624" s="281"/>
      <c r="AT624" s="282" t="s">
        <v>177</v>
      </c>
      <c r="AU624" s="282" t="s">
        <v>83</v>
      </c>
      <c r="AV624" s="14" t="s">
        <v>175</v>
      </c>
      <c r="AW624" s="14" t="s">
        <v>31</v>
      </c>
      <c r="AX624" s="14" t="s">
        <v>81</v>
      </c>
      <c r="AY624" s="282" t="s">
        <v>168</v>
      </c>
    </row>
    <row r="625" s="1" customFormat="1" ht="24" customHeight="1">
      <c r="B625" s="38"/>
      <c r="C625" s="237" t="s">
        <v>696</v>
      </c>
      <c r="D625" s="237" t="s">
        <v>170</v>
      </c>
      <c r="E625" s="238" t="s">
        <v>697</v>
      </c>
      <c r="F625" s="239" t="s">
        <v>698</v>
      </c>
      <c r="G625" s="240" t="s">
        <v>440</v>
      </c>
      <c r="H625" s="241">
        <v>984.39999999999998</v>
      </c>
      <c r="I625" s="242"/>
      <c r="J625" s="243">
        <f>ROUND(I625*H625,2)</f>
        <v>0</v>
      </c>
      <c r="K625" s="239" t="s">
        <v>1</v>
      </c>
      <c r="L625" s="43"/>
      <c r="M625" s="244" t="s">
        <v>1</v>
      </c>
      <c r="N625" s="245" t="s">
        <v>39</v>
      </c>
      <c r="O625" s="86"/>
      <c r="P625" s="246">
        <f>O625*H625</f>
        <v>0</v>
      </c>
      <c r="Q625" s="246">
        <v>0</v>
      </c>
      <c r="R625" s="246">
        <f>Q625*H625</f>
        <v>0</v>
      </c>
      <c r="S625" s="246">
        <v>0</v>
      </c>
      <c r="T625" s="247">
        <f>S625*H625</f>
        <v>0</v>
      </c>
      <c r="AR625" s="248" t="s">
        <v>175</v>
      </c>
      <c r="AT625" s="248" t="s">
        <v>170</v>
      </c>
      <c r="AU625" s="248" t="s">
        <v>83</v>
      </c>
      <c r="AY625" s="17" t="s">
        <v>168</v>
      </c>
      <c r="BE625" s="249">
        <f>IF(N625="základní",J625,0)</f>
        <v>0</v>
      </c>
      <c r="BF625" s="249">
        <f>IF(N625="snížená",J625,0)</f>
        <v>0</v>
      </c>
      <c r="BG625" s="249">
        <f>IF(N625="zákl. přenesená",J625,0)</f>
        <v>0</v>
      </c>
      <c r="BH625" s="249">
        <f>IF(N625="sníž. přenesená",J625,0)</f>
        <v>0</v>
      </c>
      <c r="BI625" s="249">
        <f>IF(N625="nulová",J625,0)</f>
        <v>0</v>
      </c>
      <c r="BJ625" s="17" t="s">
        <v>81</v>
      </c>
      <c r="BK625" s="249">
        <f>ROUND(I625*H625,2)</f>
        <v>0</v>
      </c>
      <c r="BL625" s="17" t="s">
        <v>175</v>
      </c>
      <c r="BM625" s="248" t="s">
        <v>699</v>
      </c>
    </row>
    <row r="626" s="12" customFormat="1">
      <c r="B626" s="250"/>
      <c r="C626" s="251"/>
      <c r="D626" s="252" t="s">
        <v>177</v>
      </c>
      <c r="E626" s="253" t="s">
        <v>1</v>
      </c>
      <c r="F626" s="254" t="s">
        <v>700</v>
      </c>
      <c r="G626" s="251"/>
      <c r="H626" s="253" t="s">
        <v>1</v>
      </c>
      <c r="I626" s="255"/>
      <c r="J626" s="251"/>
      <c r="K626" s="251"/>
      <c r="L626" s="256"/>
      <c r="M626" s="257"/>
      <c r="N626" s="258"/>
      <c r="O626" s="258"/>
      <c r="P626" s="258"/>
      <c r="Q626" s="258"/>
      <c r="R626" s="258"/>
      <c r="S626" s="258"/>
      <c r="T626" s="259"/>
      <c r="AT626" s="260" t="s">
        <v>177</v>
      </c>
      <c r="AU626" s="260" t="s">
        <v>83</v>
      </c>
      <c r="AV626" s="12" t="s">
        <v>81</v>
      </c>
      <c r="AW626" s="12" t="s">
        <v>31</v>
      </c>
      <c r="AX626" s="12" t="s">
        <v>74</v>
      </c>
      <c r="AY626" s="260" t="s">
        <v>168</v>
      </c>
    </row>
    <row r="627" s="13" customFormat="1">
      <c r="B627" s="261"/>
      <c r="C627" s="262"/>
      <c r="D627" s="252" t="s">
        <v>177</v>
      </c>
      <c r="E627" s="263" t="s">
        <v>1</v>
      </c>
      <c r="F627" s="264" t="s">
        <v>701</v>
      </c>
      <c r="G627" s="262"/>
      <c r="H627" s="265">
        <v>24.600000000000001</v>
      </c>
      <c r="I627" s="266"/>
      <c r="J627" s="262"/>
      <c r="K627" s="262"/>
      <c r="L627" s="267"/>
      <c r="M627" s="268"/>
      <c r="N627" s="269"/>
      <c r="O627" s="269"/>
      <c r="P627" s="269"/>
      <c r="Q627" s="269"/>
      <c r="R627" s="269"/>
      <c r="S627" s="269"/>
      <c r="T627" s="270"/>
      <c r="AT627" s="271" t="s">
        <v>177</v>
      </c>
      <c r="AU627" s="271" t="s">
        <v>83</v>
      </c>
      <c r="AV627" s="13" t="s">
        <v>83</v>
      </c>
      <c r="AW627" s="13" t="s">
        <v>31</v>
      </c>
      <c r="AX627" s="13" t="s">
        <v>74</v>
      </c>
      <c r="AY627" s="271" t="s">
        <v>168</v>
      </c>
    </row>
    <row r="628" s="13" customFormat="1">
      <c r="B628" s="261"/>
      <c r="C628" s="262"/>
      <c r="D628" s="252" t="s">
        <v>177</v>
      </c>
      <c r="E628" s="263" t="s">
        <v>1</v>
      </c>
      <c r="F628" s="264" t="s">
        <v>702</v>
      </c>
      <c r="G628" s="262"/>
      <c r="H628" s="265">
        <v>112</v>
      </c>
      <c r="I628" s="266"/>
      <c r="J628" s="262"/>
      <c r="K628" s="262"/>
      <c r="L628" s="267"/>
      <c r="M628" s="268"/>
      <c r="N628" s="269"/>
      <c r="O628" s="269"/>
      <c r="P628" s="269"/>
      <c r="Q628" s="269"/>
      <c r="R628" s="269"/>
      <c r="S628" s="269"/>
      <c r="T628" s="270"/>
      <c r="AT628" s="271" t="s">
        <v>177</v>
      </c>
      <c r="AU628" s="271" t="s">
        <v>83</v>
      </c>
      <c r="AV628" s="13" t="s">
        <v>83</v>
      </c>
      <c r="AW628" s="13" t="s">
        <v>31</v>
      </c>
      <c r="AX628" s="13" t="s">
        <v>74</v>
      </c>
      <c r="AY628" s="271" t="s">
        <v>168</v>
      </c>
    </row>
    <row r="629" s="13" customFormat="1">
      <c r="B629" s="261"/>
      <c r="C629" s="262"/>
      <c r="D629" s="252" t="s">
        <v>177</v>
      </c>
      <c r="E629" s="263" t="s">
        <v>1</v>
      </c>
      <c r="F629" s="264" t="s">
        <v>703</v>
      </c>
      <c r="G629" s="262"/>
      <c r="H629" s="265">
        <v>10.6</v>
      </c>
      <c r="I629" s="266"/>
      <c r="J629" s="262"/>
      <c r="K629" s="262"/>
      <c r="L629" s="267"/>
      <c r="M629" s="268"/>
      <c r="N629" s="269"/>
      <c r="O629" s="269"/>
      <c r="P629" s="269"/>
      <c r="Q629" s="269"/>
      <c r="R629" s="269"/>
      <c r="S629" s="269"/>
      <c r="T629" s="270"/>
      <c r="AT629" s="271" t="s">
        <v>177</v>
      </c>
      <c r="AU629" s="271" t="s">
        <v>83</v>
      </c>
      <c r="AV629" s="13" t="s">
        <v>83</v>
      </c>
      <c r="AW629" s="13" t="s">
        <v>31</v>
      </c>
      <c r="AX629" s="13" t="s">
        <v>74</v>
      </c>
      <c r="AY629" s="271" t="s">
        <v>168</v>
      </c>
    </row>
    <row r="630" s="13" customFormat="1">
      <c r="B630" s="261"/>
      <c r="C630" s="262"/>
      <c r="D630" s="252" t="s">
        <v>177</v>
      </c>
      <c r="E630" s="263" t="s">
        <v>1</v>
      </c>
      <c r="F630" s="264" t="s">
        <v>704</v>
      </c>
      <c r="G630" s="262"/>
      <c r="H630" s="265">
        <v>8.8000000000000007</v>
      </c>
      <c r="I630" s="266"/>
      <c r="J630" s="262"/>
      <c r="K630" s="262"/>
      <c r="L630" s="267"/>
      <c r="M630" s="268"/>
      <c r="N630" s="269"/>
      <c r="O630" s="269"/>
      <c r="P630" s="269"/>
      <c r="Q630" s="269"/>
      <c r="R630" s="269"/>
      <c r="S630" s="269"/>
      <c r="T630" s="270"/>
      <c r="AT630" s="271" t="s">
        <v>177</v>
      </c>
      <c r="AU630" s="271" t="s">
        <v>83</v>
      </c>
      <c r="AV630" s="13" t="s">
        <v>83</v>
      </c>
      <c r="AW630" s="13" t="s">
        <v>31</v>
      </c>
      <c r="AX630" s="13" t="s">
        <v>74</v>
      </c>
      <c r="AY630" s="271" t="s">
        <v>168</v>
      </c>
    </row>
    <row r="631" s="13" customFormat="1">
      <c r="B631" s="261"/>
      <c r="C631" s="262"/>
      <c r="D631" s="252" t="s">
        <v>177</v>
      </c>
      <c r="E631" s="263" t="s">
        <v>1</v>
      </c>
      <c r="F631" s="264" t="s">
        <v>705</v>
      </c>
      <c r="G631" s="262"/>
      <c r="H631" s="265">
        <v>89.099999999999994</v>
      </c>
      <c r="I631" s="266"/>
      <c r="J631" s="262"/>
      <c r="K631" s="262"/>
      <c r="L631" s="267"/>
      <c r="M631" s="268"/>
      <c r="N631" s="269"/>
      <c r="O631" s="269"/>
      <c r="P631" s="269"/>
      <c r="Q631" s="269"/>
      <c r="R631" s="269"/>
      <c r="S631" s="269"/>
      <c r="T631" s="270"/>
      <c r="AT631" s="271" t="s">
        <v>177</v>
      </c>
      <c r="AU631" s="271" t="s">
        <v>83</v>
      </c>
      <c r="AV631" s="13" t="s">
        <v>83</v>
      </c>
      <c r="AW631" s="13" t="s">
        <v>31</v>
      </c>
      <c r="AX631" s="13" t="s">
        <v>74</v>
      </c>
      <c r="AY631" s="271" t="s">
        <v>168</v>
      </c>
    </row>
    <row r="632" s="13" customFormat="1">
      <c r="B632" s="261"/>
      <c r="C632" s="262"/>
      <c r="D632" s="252" t="s">
        <v>177</v>
      </c>
      <c r="E632" s="263" t="s">
        <v>1</v>
      </c>
      <c r="F632" s="264" t="s">
        <v>706</v>
      </c>
      <c r="G632" s="262"/>
      <c r="H632" s="265">
        <v>10.800000000000001</v>
      </c>
      <c r="I632" s="266"/>
      <c r="J632" s="262"/>
      <c r="K632" s="262"/>
      <c r="L632" s="267"/>
      <c r="M632" s="268"/>
      <c r="N632" s="269"/>
      <c r="O632" s="269"/>
      <c r="P632" s="269"/>
      <c r="Q632" s="269"/>
      <c r="R632" s="269"/>
      <c r="S632" s="269"/>
      <c r="T632" s="270"/>
      <c r="AT632" s="271" t="s">
        <v>177</v>
      </c>
      <c r="AU632" s="271" t="s">
        <v>83</v>
      </c>
      <c r="AV632" s="13" t="s">
        <v>83</v>
      </c>
      <c r="AW632" s="13" t="s">
        <v>31</v>
      </c>
      <c r="AX632" s="13" t="s">
        <v>74</v>
      </c>
      <c r="AY632" s="271" t="s">
        <v>168</v>
      </c>
    </row>
    <row r="633" s="13" customFormat="1">
      <c r="B633" s="261"/>
      <c r="C633" s="262"/>
      <c r="D633" s="252" t="s">
        <v>177</v>
      </c>
      <c r="E633" s="263" t="s">
        <v>1</v>
      </c>
      <c r="F633" s="264" t="s">
        <v>707</v>
      </c>
      <c r="G633" s="262"/>
      <c r="H633" s="265">
        <v>22.399999999999999</v>
      </c>
      <c r="I633" s="266"/>
      <c r="J633" s="262"/>
      <c r="K633" s="262"/>
      <c r="L633" s="267"/>
      <c r="M633" s="268"/>
      <c r="N633" s="269"/>
      <c r="O633" s="269"/>
      <c r="P633" s="269"/>
      <c r="Q633" s="269"/>
      <c r="R633" s="269"/>
      <c r="S633" s="269"/>
      <c r="T633" s="270"/>
      <c r="AT633" s="271" t="s">
        <v>177</v>
      </c>
      <c r="AU633" s="271" t="s">
        <v>83</v>
      </c>
      <c r="AV633" s="13" t="s">
        <v>83</v>
      </c>
      <c r="AW633" s="13" t="s">
        <v>31</v>
      </c>
      <c r="AX633" s="13" t="s">
        <v>74</v>
      </c>
      <c r="AY633" s="271" t="s">
        <v>168</v>
      </c>
    </row>
    <row r="634" s="13" customFormat="1">
      <c r="B634" s="261"/>
      <c r="C634" s="262"/>
      <c r="D634" s="252" t="s">
        <v>177</v>
      </c>
      <c r="E634" s="263" t="s">
        <v>1</v>
      </c>
      <c r="F634" s="264" t="s">
        <v>708</v>
      </c>
      <c r="G634" s="262"/>
      <c r="H634" s="265">
        <v>18.399999999999999</v>
      </c>
      <c r="I634" s="266"/>
      <c r="J634" s="262"/>
      <c r="K634" s="262"/>
      <c r="L634" s="267"/>
      <c r="M634" s="268"/>
      <c r="N634" s="269"/>
      <c r="O634" s="269"/>
      <c r="P634" s="269"/>
      <c r="Q634" s="269"/>
      <c r="R634" s="269"/>
      <c r="S634" s="269"/>
      <c r="T634" s="270"/>
      <c r="AT634" s="271" t="s">
        <v>177</v>
      </c>
      <c r="AU634" s="271" t="s">
        <v>83</v>
      </c>
      <c r="AV634" s="13" t="s">
        <v>83</v>
      </c>
      <c r="AW634" s="13" t="s">
        <v>31</v>
      </c>
      <c r="AX634" s="13" t="s">
        <v>74</v>
      </c>
      <c r="AY634" s="271" t="s">
        <v>168</v>
      </c>
    </row>
    <row r="635" s="13" customFormat="1">
      <c r="B635" s="261"/>
      <c r="C635" s="262"/>
      <c r="D635" s="252" t="s">
        <v>177</v>
      </c>
      <c r="E635" s="263" t="s">
        <v>1</v>
      </c>
      <c r="F635" s="264" t="s">
        <v>709</v>
      </c>
      <c r="G635" s="262"/>
      <c r="H635" s="265">
        <v>15.300000000000001</v>
      </c>
      <c r="I635" s="266"/>
      <c r="J635" s="262"/>
      <c r="K635" s="262"/>
      <c r="L635" s="267"/>
      <c r="M635" s="268"/>
      <c r="N635" s="269"/>
      <c r="O635" s="269"/>
      <c r="P635" s="269"/>
      <c r="Q635" s="269"/>
      <c r="R635" s="269"/>
      <c r="S635" s="269"/>
      <c r="T635" s="270"/>
      <c r="AT635" s="271" t="s">
        <v>177</v>
      </c>
      <c r="AU635" s="271" t="s">
        <v>83</v>
      </c>
      <c r="AV635" s="13" t="s">
        <v>83</v>
      </c>
      <c r="AW635" s="13" t="s">
        <v>31</v>
      </c>
      <c r="AX635" s="13" t="s">
        <v>74</v>
      </c>
      <c r="AY635" s="271" t="s">
        <v>168</v>
      </c>
    </row>
    <row r="636" s="13" customFormat="1">
      <c r="B636" s="261"/>
      <c r="C636" s="262"/>
      <c r="D636" s="252" t="s">
        <v>177</v>
      </c>
      <c r="E636" s="263" t="s">
        <v>1</v>
      </c>
      <c r="F636" s="264" t="s">
        <v>710</v>
      </c>
      <c r="G636" s="262"/>
      <c r="H636" s="265">
        <v>36</v>
      </c>
      <c r="I636" s="266"/>
      <c r="J636" s="262"/>
      <c r="K636" s="262"/>
      <c r="L636" s="267"/>
      <c r="M636" s="268"/>
      <c r="N636" s="269"/>
      <c r="O636" s="269"/>
      <c r="P636" s="269"/>
      <c r="Q636" s="269"/>
      <c r="R636" s="269"/>
      <c r="S636" s="269"/>
      <c r="T636" s="270"/>
      <c r="AT636" s="271" t="s">
        <v>177</v>
      </c>
      <c r="AU636" s="271" t="s">
        <v>83</v>
      </c>
      <c r="AV636" s="13" t="s">
        <v>83</v>
      </c>
      <c r="AW636" s="13" t="s">
        <v>31</v>
      </c>
      <c r="AX636" s="13" t="s">
        <v>74</v>
      </c>
      <c r="AY636" s="271" t="s">
        <v>168</v>
      </c>
    </row>
    <row r="637" s="13" customFormat="1">
      <c r="B637" s="261"/>
      <c r="C637" s="262"/>
      <c r="D637" s="252" t="s">
        <v>177</v>
      </c>
      <c r="E637" s="263" t="s">
        <v>1</v>
      </c>
      <c r="F637" s="264" t="s">
        <v>711</v>
      </c>
      <c r="G637" s="262"/>
      <c r="H637" s="265">
        <v>47.850000000000001</v>
      </c>
      <c r="I637" s="266"/>
      <c r="J637" s="262"/>
      <c r="K637" s="262"/>
      <c r="L637" s="267"/>
      <c r="M637" s="268"/>
      <c r="N637" s="269"/>
      <c r="O637" s="269"/>
      <c r="P637" s="269"/>
      <c r="Q637" s="269"/>
      <c r="R637" s="269"/>
      <c r="S637" s="269"/>
      <c r="T637" s="270"/>
      <c r="AT637" s="271" t="s">
        <v>177</v>
      </c>
      <c r="AU637" s="271" t="s">
        <v>83</v>
      </c>
      <c r="AV637" s="13" t="s">
        <v>83</v>
      </c>
      <c r="AW637" s="13" t="s">
        <v>31</v>
      </c>
      <c r="AX637" s="13" t="s">
        <v>74</v>
      </c>
      <c r="AY637" s="271" t="s">
        <v>168</v>
      </c>
    </row>
    <row r="638" s="13" customFormat="1">
      <c r="B638" s="261"/>
      <c r="C638" s="262"/>
      <c r="D638" s="252" t="s">
        <v>177</v>
      </c>
      <c r="E638" s="263" t="s">
        <v>1</v>
      </c>
      <c r="F638" s="264" t="s">
        <v>712</v>
      </c>
      <c r="G638" s="262"/>
      <c r="H638" s="265">
        <v>14.4</v>
      </c>
      <c r="I638" s="266"/>
      <c r="J638" s="262"/>
      <c r="K638" s="262"/>
      <c r="L638" s="267"/>
      <c r="M638" s="268"/>
      <c r="N638" s="269"/>
      <c r="O638" s="269"/>
      <c r="P638" s="269"/>
      <c r="Q638" s="269"/>
      <c r="R638" s="269"/>
      <c r="S638" s="269"/>
      <c r="T638" s="270"/>
      <c r="AT638" s="271" t="s">
        <v>177</v>
      </c>
      <c r="AU638" s="271" t="s">
        <v>83</v>
      </c>
      <c r="AV638" s="13" t="s">
        <v>83</v>
      </c>
      <c r="AW638" s="13" t="s">
        <v>31</v>
      </c>
      <c r="AX638" s="13" t="s">
        <v>74</v>
      </c>
      <c r="AY638" s="271" t="s">
        <v>168</v>
      </c>
    </row>
    <row r="639" s="13" customFormat="1">
      <c r="B639" s="261"/>
      <c r="C639" s="262"/>
      <c r="D639" s="252" t="s">
        <v>177</v>
      </c>
      <c r="E639" s="263" t="s">
        <v>1</v>
      </c>
      <c r="F639" s="264" t="s">
        <v>713</v>
      </c>
      <c r="G639" s="262"/>
      <c r="H639" s="265">
        <v>10</v>
      </c>
      <c r="I639" s="266"/>
      <c r="J639" s="262"/>
      <c r="K639" s="262"/>
      <c r="L639" s="267"/>
      <c r="M639" s="268"/>
      <c r="N639" s="269"/>
      <c r="O639" s="269"/>
      <c r="P639" s="269"/>
      <c r="Q639" s="269"/>
      <c r="R639" s="269"/>
      <c r="S639" s="269"/>
      <c r="T639" s="270"/>
      <c r="AT639" s="271" t="s">
        <v>177</v>
      </c>
      <c r="AU639" s="271" t="s">
        <v>83</v>
      </c>
      <c r="AV639" s="13" t="s">
        <v>83</v>
      </c>
      <c r="AW639" s="13" t="s">
        <v>31</v>
      </c>
      <c r="AX639" s="13" t="s">
        <v>74</v>
      </c>
      <c r="AY639" s="271" t="s">
        <v>168</v>
      </c>
    </row>
    <row r="640" s="13" customFormat="1">
      <c r="B640" s="261"/>
      <c r="C640" s="262"/>
      <c r="D640" s="252" t="s">
        <v>177</v>
      </c>
      <c r="E640" s="263" t="s">
        <v>1</v>
      </c>
      <c r="F640" s="264" t="s">
        <v>714</v>
      </c>
      <c r="G640" s="262"/>
      <c r="H640" s="265">
        <v>3.25</v>
      </c>
      <c r="I640" s="266"/>
      <c r="J640" s="262"/>
      <c r="K640" s="262"/>
      <c r="L640" s="267"/>
      <c r="M640" s="268"/>
      <c r="N640" s="269"/>
      <c r="O640" s="269"/>
      <c r="P640" s="269"/>
      <c r="Q640" s="269"/>
      <c r="R640" s="269"/>
      <c r="S640" s="269"/>
      <c r="T640" s="270"/>
      <c r="AT640" s="271" t="s">
        <v>177</v>
      </c>
      <c r="AU640" s="271" t="s">
        <v>83</v>
      </c>
      <c r="AV640" s="13" t="s">
        <v>83</v>
      </c>
      <c r="AW640" s="13" t="s">
        <v>31</v>
      </c>
      <c r="AX640" s="13" t="s">
        <v>74</v>
      </c>
      <c r="AY640" s="271" t="s">
        <v>168</v>
      </c>
    </row>
    <row r="641" s="13" customFormat="1">
      <c r="B641" s="261"/>
      <c r="C641" s="262"/>
      <c r="D641" s="252" t="s">
        <v>177</v>
      </c>
      <c r="E641" s="263" t="s">
        <v>1</v>
      </c>
      <c r="F641" s="264" t="s">
        <v>715</v>
      </c>
      <c r="G641" s="262"/>
      <c r="H641" s="265">
        <v>12.800000000000001</v>
      </c>
      <c r="I641" s="266"/>
      <c r="J641" s="262"/>
      <c r="K641" s="262"/>
      <c r="L641" s="267"/>
      <c r="M641" s="268"/>
      <c r="N641" s="269"/>
      <c r="O641" s="269"/>
      <c r="P641" s="269"/>
      <c r="Q641" s="269"/>
      <c r="R641" s="269"/>
      <c r="S641" s="269"/>
      <c r="T641" s="270"/>
      <c r="AT641" s="271" t="s">
        <v>177</v>
      </c>
      <c r="AU641" s="271" t="s">
        <v>83</v>
      </c>
      <c r="AV641" s="13" t="s">
        <v>83</v>
      </c>
      <c r="AW641" s="13" t="s">
        <v>31</v>
      </c>
      <c r="AX641" s="13" t="s">
        <v>74</v>
      </c>
      <c r="AY641" s="271" t="s">
        <v>168</v>
      </c>
    </row>
    <row r="642" s="13" customFormat="1">
      <c r="B642" s="261"/>
      <c r="C642" s="262"/>
      <c r="D642" s="252" t="s">
        <v>177</v>
      </c>
      <c r="E642" s="263" t="s">
        <v>1</v>
      </c>
      <c r="F642" s="264" t="s">
        <v>716</v>
      </c>
      <c r="G642" s="262"/>
      <c r="H642" s="265">
        <v>18</v>
      </c>
      <c r="I642" s="266"/>
      <c r="J642" s="262"/>
      <c r="K642" s="262"/>
      <c r="L642" s="267"/>
      <c r="M642" s="268"/>
      <c r="N642" s="269"/>
      <c r="O642" s="269"/>
      <c r="P642" s="269"/>
      <c r="Q642" s="269"/>
      <c r="R642" s="269"/>
      <c r="S642" s="269"/>
      <c r="T642" s="270"/>
      <c r="AT642" s="271" t="s">
        <v>177</v>
      </c>
      <c r="AU642" s="271" t="s">
        <v>83</v>
      </c>
      <c r="AV642" s="13" t="s">
        <v>83</v>
      </c>
      <c r="AW642" s="13" t="s">
        <v>31</v>
      </c>
      <c r="AX642" s="13" t="s">
        <v>74</v>
      </c>
      <c r="AY642" s="271" t="s">
        <v>168</v>
      </c>
    </row>
    <row r="643" s="13" customFormat="1">
      <c r="B643" s="261"/>
      <c r="C643" s="262"/>
      <c r="D643" s="252" t="s">
        <v>177</v>
      </c>
      <c r="E643" s="263" t="s">
        <v>1</v>
      </c>
      <c r="F643" s="264" t="s">
        <v>717</v>
      </c>
      <c r="G643" s="262"/>
      <c r="H643" s="265">
        <v>6.7999999999999998</v>
      </c>
      <c r="I643" s="266"/>
      <c r="J643" s="262"/>
      <c r="K643" s="262"/>
      <c r="L643" s="267"/>
      <c r="M643" s="268"/>
      <c r="N643" s="269"/>
      <c r="O643" s="269"/>
      <c r="P643" s="269"/>
      <c r="Q643" s="269"/>
      <c r="R643" s="269"/>
      <c r="S643" s="269"/>
      <c r="T643" s="270"/>
      <c r="AT643" s="271" t="s">
        <v>177</v>
      </c>
      <c r="AU643" s="271" t="s">
        <v>83</v>
      </c>
      <c r="AV643" s="13" t="s">
        <v>83</v>
      </c>
      <c r="AW643" s="13" t="s">
        <v>31</v>
      </c>
      <c r="AX643" s="13" t="s">
        <v>74</v>
      </c>
      <c r="AY643" s="271" t="s">
        <v>168</v>
      </c>
    </row>
    <row r="644" s="13" customFormat="1">
      <c r="B644" s="261"/>
      <c r="C644" s="262"/>
      <c r="D644" s="252" t="s">
        <v>177</v>
      </c>
      <c r="E644" s="263" t="s">
        <v>1</v>
      </c>
      <c r="F644" s="264" t="s">
        <v>718</v>
      </c>
      <c r="G644" s="262"/>
      <c r="H644" s="265">
        <v>5.2999999999999998</v>
      </c>
      <c r="I644" s="266"/>
      <c r="J644" s="262"/>
      <c r="K644" s="262"/>
      <c r="L644" s="267"/>
      <c r="M644" s="268"/>
      <c r="N644" s="269"/>
      <c r="O644" s="269"/>
      <c r="P644" s="269"/>
      <c r="Q644" s="269"/>
      <c r="R644" s="269"/>
      <c r="S644" s="269"/>
      <c r="T644" s="270"/>
      <c r="AT644" s="271" t="s">
        <v>177</v>
      </c>
      <c r="AU644" s="271" t="s">
        <v>83</v>
      </c>
      <c r="AV644" s="13" t="s">
        <v>83</v>
      </c>
      <c r="AW644" s="13" t="s">
        <v>31</v>
      </c>
      <c r="AX644" s="13" t="s">
        <v>74</v>
      </c>
      <c r="AY644" s="271" t="s">
        <v>168</v>
      </c>
    </row>
    <row r="645" s="13" customFormat="1">
      <c r="B645" s="261"/>
      <c r="C645" s="262"/>
      <c r="D645" s="252" t="s">
        <v>177</v>
      </c>
      <c r="E645" s="263" t="s">
        <v>1</v>
      </c>
      <c r="F645" s="264" t="s">
        <v>719</v>
      </c>
      <c r="G645" s="262"/>
      <c r="H645" s="265">
        <v>5.2999999999999998</v>
      </c>
      <c r="I645" s="266"/>
      <c r="J645" s="262"/>
      <c r="K645" s="262"/>
      <c r="L645" s="267"/>
      <c r="M645" s="268"/>
      <c r="N645" s="269"/>
      <c r="O645" s="269"/>
      <c r="P645" s="269"/>
      <c r="Q645" s="269"/>
      <c r="R645" s="269"/>
      <c r="S645" s="269"/>
      <c r="T645" s="270"/>
      <c r="AT645" s="271" t="s">
        <v>177</v>
      </c>
      <c r="AU645" s="271" t="s">
        <v>83</v>
      </c>
      <c r="AV645" s="13" t="s">
        <v>83</v>
      </c>
      <c r="AW645" s="13" t="s">
        <v>31</v>
      </c>
      <c r="AX645" s="13" t="s">
        <v>74</v>
      </c>
      <c r="AY645" s="271" t="s">
        <v>168</v>
      </c>
    </row>
    <row r="646" s="13" customFormat="1">
      <c r="B646" s="261"/>
      <c r="C646" s="262"/>
      <c r="D646" s="252" t="s">
        <v>177</v>
      </c>
      <c r="E646" s="263" t="s">
        <v>1</v>
      </c>
      <c r="F646" s="264" t="s">
        <v>720</v>
      </c>
      <c r="G646" s="262"/>
      <c r="H646" s="265">
        <v>14.5</v>
      </c>
      <c r="I646" s="266"/>
      <c r="J646" s="262"/>
      <c r="K646" s="262"/>
      <c r="L646" s="267"/>
      <c r="M646" s="268"/>
      <c r="N646" s="269"/>
      <c r="O646" s="269"/>
      <c r="P646" s="269"/>
      <c r="Q646" s="269"/>
      <c r="R646" s="269"/>
      <c r="S646" s="269"/>
      <c r="T646" s="270"/>
      <c r="AT646" s="271" t="s">
        <v>177</v>
      </c>
      <c r="AU646" s="271" t="s">
        <v>83</v>
      </c>
      <c r="AV646" s="13" t="s">
        <v>83</v>
      </c>
      <c r="AW646" s="13" t="s">
        <v>31</v>
      </c>
      <c r="AX646" s="13" t="s">
        <v>74</v>
      </c>
      <c r="AY646" s="271" t="s">
        <v>168</v>
      </c>
    </row>
    <row r="647" s="13" customFormat="1">
      <c r="B647" s="261"/>
      <c r="C647" s="262"/>
      <c r="D647" s="252" t="s">
        <v>177</v>
      </c>
      <c r="E647" s="263" t="s">
        <v>1</v>
      </c>
      <c r="F647" s="264" t="s">
        <v>721</v>
      </c>
      <c r="G647" s="262"/>
      <c r="H647" s="265">
        <v>6</v>
      </c>
      <c r="I647" s="266"/>
      <c r="J647" s="262"/>
      <c r="K647" s="262"/>
      <c r="L647" s="267"/>
      <c r="M647" s="268"/>
      <c r="N647" s="269"/>
      <c r="O647" s="269"/>
      <c r="P647" s="269"/>
      <c r="Q647" s="269"/>
      <c r="R647" s="269"/>
      <c r="S647" s="269"/>
      <c r="T647" s="270"/>
      <c r="AT647" s="271" t="s">
        <v>177</v>
      </c>
      <c r="AU647" s="271" t="s">
        <v>83</v>
      </c>
      <c r="AV647" s="13" t="s">
        <v>83</v>
      </c>
      <c r="AW647" s="13" t="s">
        <v>31</v>
      </c>
      <c r="AX647" s="13" t="s">
        <v>74</v>
      </c>
      <c r="AY647" s="271" t="s">
        <v>168</v>
      </c>
    </row>
    <row r="648" s="15" customFormat="1">
      <c r="B648" s="283"/>
      <c r="C648" s="284"/>
      <c r="D648" s="252" t="s">
        <v>177</v>
      </c>
      <c r="E648" s="285" t="s">
        <v>1</v>
      </c>
      <c r="F648" s="286" t="s">
        <v>255</v>
      </c>
      <c r="G648" s="284"/>
      <c r="H648" s="287">
        <v>492.20000000000005</v>
      </c>
      <c r="I648" s="288"/>
      <c r="J648" s="284"/>
      <c r="K648" s="284"/>
      <c r="L648" s="289"/>
      <c r="M648" s="290"/>
      <c r="N648" s="291"/>
      <c r="O648" s="291"/>
      <c r="P648" s="291"/>
      <c r="Q648" s="291"/>
      <c r="R648" s="291"/>
      <c r="S648" s="291"/>
      <c r="T648" s="292"/>
      <c r="AT648" s="293" t="s">
        <v>177</v>
      </c>
      <c r="AU648" s="293" t="s">
        <v>83</v>
      </c>
      <c r="AV648" s="15" t="s">
        <v>190</v>
      </c>
      <c r="AW648" s="15" t="s">
        <v>31</v>
      </c>
      <c r="AX648" s="15" t="s">
        <v>74</v>
      </c>
      <c r="AY648" s="293" t="s">
        <v>168</v>
      </c>
    </row>
    <row r="649" s="12" customFormat="1">
      <c r="B649" s="250"/>
      <c r="C649" s="251"/>
      <c r="D649" s="252" t="s">
        <v>177</v>
      </c>
      <c r="E649" s="253" t="s">
        <v>1</v>
      </c>
      <c r="F649" s="254" t="s">
        <v>722</v>
      </c>
      <c r="G649" s="251"/>
      <c r="H649" s="253" t="s">
        <v>1</v>
      </c>
      <c r="I649" s="255"/>
      <c r="J649" s="251"/>
      <c r="K649" s="251"/>
      <c r="L649" s="256"/>
      <c r="M649" s="257"/>
      <c r="N649" s="258"/>
      <c r="O649" s="258"/>
      <c r="P649" s="258"/>
      <c r="Q649" s="258"/>
      <c r="R649" s="258"/>
      <c r="S649" s="258"/>
      <c r="T649" s="259"/>
      <c r="AT649" s="260" t="s">
        <v>177</v>
      </c>
      <c r="AU649" s="260" t="s">
        <v>83</v>
      </c>
      <c r="AV649" s="12" t="s">
        <v>81</v>
      </c>
      <c r="AW649" s="12" t="s">
        <v>31</v>
      </c>
      <c r="AX649" s="12" t="s">
        <v>74</v>
      </c>
      <c r="AY649" s="260" t="s">
        <v>168</v>
      </c>
    </row>
    <row r="650" s="13" customFormat="1">
      <c r="B650" s="261"/>
      <c r="C650" s="262"/>
      <c r="D650" s="252" t="s">
        <v>177</v>
      </c>
      <c r="E650" s="263" t="s">
        <v>1</v>
      </c>
      <c r="F650" s="264" t="s">
        <v>723</v>
      </c>
      <c r="G650" s="262"/>
      <c r="H650" s="265">
        <v>492.19999999999999</v>
      </c>
      <c r="I650" s="266"/>
      <c r="J650" s="262"/>
      <c r="K650" s="262"/>
      <c r="L650" s="267"/>
      <c r="M650" s="268"/>
      <c r="N650" s="269"/>
      <c r="O650" s="269"/>
      <c r="P650" s="269"/>
      <c r="Q650" s="269"/>
      <c r="R650" s="269"/>
      <c r="S650" s="269"/>
      <c r="T650" s="270"/>
      <c r="AT650" s="271" t="s">
        <v>177</v>
      </c>
      <c r="AU650" s="271" t="s">
        <v>83</v>
      </c>
      <c r="AV650" s="13" t="s">
        <v>83</v>
      </c>
      <c r="AW650" s="13" t="s">
        <v>31</v>
      </c>
      <c r="AX650" s="13" t="s">
        <v>74</v>
      </c>
      <c r="AY650" s="271" t="s">
        <v>168</v>
      </c>
    </row>
    <row r="651" s="14" customFormat="1">
      <c r="B651" s="272"/>
      <c r="C651" s="273"/>
      <c r="D651" s="252" t="s">
        <v>177</v>
      </c>
      <c r="E651" s="274" t="s">
        <v>1</v>
      </c>
      <c r="F651" s="275" t="s">
        <v>186</v>
      </c>
      <c r="G651" s="273"/>
      <c r="H651" s="276">
        <v>984.40000000000009</v>
      </c>
      <c r="I651" s="277"/>
      <c r="J651" s="273"/>
      <c r="K651" s="273"/>
      <c r="L651" s="278"/>
      <c r="M651" s="279"/>
      <c r="N651" s="280"/>
      <c r="O651" s="280"/>
      <c r="P651" s="280"/>
      <c r="Q651" s="280"/>
      <c r="R651" s="280"/>
      <c r="S651" s="280"/>
      <c r="T651" s="281"/>
      <c r="AT651" s="282" t="s">
        <v>177</v>
      </c>
      <c r="AU651" s="282" t="s">
        <v>83</v>
      </c>
      <c r="AV651" s="14" t="s">
        <v>175</v>
      </c>
      <c r="AW651" s="14" t="s">
        <v>31</v>
      </c>
      <c r="AX651" s="14" t="s">
        <v>81</v>
      </c>
      <c r="AY651" s="282" t="s">
        <v>168</v>
      </c>
    </row>
    <row r="652" s="1" customFormat="1" ht="24" customHeight="1">
      <c r="B652" s="38"/>
      <c r="C652" s="294" t="s">
        <v>724</v>
      </c>
      <c r="D652" s="294" t="s">
        <v>418</v>
      </c>
      <c r="E652" s="295" t="s">
        <v>725</v>
      </c>
      <c r="F652" s="296" t="s">
        <v>726</v>
      </c>
      <c r="G652" s="297" t="s">
        <v>440</v>
      </c>
      <c r="H652" s="298">
        <v>1033.6199999999999</v>
      </c>
      <c r="I652" s="299"/>
      <c r="J652" s="300">
        <f>ROUND(I652*H652,2)</f>
        <v>0</v>
      </c>
      <c r="K652" s="296" t="s">
        <v>174</v>
      </c>
      <c r="L652" s="301"/>
      <c r="M652" s="302" t="s">
        <v>1</v>
      </c>
      <c r="N652" s="303" t="s">
        <v>39</v>
      </c>
      <c r="O652" s="86"/>
      <c r="P652" s="246">
        <f>O652*H652</f>
        <v>0</v>
      </c>
      <c r="Q652" s="246">
        <v>4.0000000000000003E-05</v>
      </c>
      <c r="R652" s="246">
        <f>Q652*H652</f>
        <v>0.041344800000000001</v>
      </c>
      <c r="S652" s="246">
        <v>0</v>
      </c>
      <c r="T652" s="247">
        <f>S652*H652</f>
        <v>0</v>
      </c>
      <c r="AR652" s="248" t="s">
        <v>217</v>
      </c>
      <c r="AT652" s="248" t="s">
        <v>418</v>
      </c>
      <c r="AU652" s="248" t="s">
        <v>83</v>
      </c>
      <c r="AY652" s="17" t="s">
        <v>168</v>
      </c>
      <c r="BE652" s="249">
        <f>IF(N652="základní",J652,0)</f>
        <v>0</v>
      </c>
      <c r="BF652" s="249">
        <f>IF(N652="snížená",J652,0)</f>
        <v>0</v>
      </c>
      <c r="BG652" s="249">
        <f>IF(N652="zákl. přenesená",J652,0)</f>
        <v>0</v>
      </c>
      <c r="BH652" s="249">
        <f>IF(N652="sníž. přenesená",J652,0)</f>
        <v>0</v>
      </c>
      <c r="BI652" s="249">
        <f>IF(N652="nulová",J652,0)</f>
        <v>0</v>
      </c>
      <c r="BJ652" s="17" t="s">
        <v>81</v>
      </c>
      <c r="BK652" s="249">
        <f>ROUND(I652*H652,2)</f>
        <v>0</v>
      </c>
      <c r="BL652" s="17" t="s">
        <v>175</v>
      </c>
      <c r="BM652" s="248" t="s">
        <v>727</v>
      </c>
    </row>
    <row r="653" s="13" customFormat="1">
      <c r="B653" s="261"/>
      <c r="C653" s="262"/>
      <c r="D653" s="252" t="s">
        <v>177</v>
      </c>
      <c r="E653" s="263" t="s">
        <v>1</v>
      </c>
      <c r="F653" s="264" t="s">
        <v>728</v>
      </c>
      <c r="G653" s="262"/>
      <c r="H653" s="265">
        <v>1033.6199999999999</v>
      </c>
      <c r="I653" s="266"/>
      <c r="J653" s="262"/>
      <c r="K653" s="262"/>
      <c r="L653" s="267"/>
      <c r="M653" s="268"/>
      <c r="N653" s="269"/>
      <c r="O653" s="269"/>
      <c r="P653" s="269"/>
      <c r="Q653" s="269"/>
      <c r="R653" s="269"/>
      <c r="S653" s="269"/>
      <c r="T653" s="270"/>
      <c r="AT653" s="271" t="s">
        <v>177</v>
      </c>
      <c r="AU653" s="271" t="s">
        <v>83</v>
      </c>
      <c r="AV653" s="13" t="s">
        <v>83</v>
      </c>
      <c r="AW653" s="13" t="s">
        <v>31</v>
      </c>
      <c r="AX653" s="13" t="s">
        <v>74</v>
      </c>
      <c r="AY653" s="271" t="s">
        <v>168</v>
      </c>
    </row>
    <row r="654" s="14" customFormat="1">
      <c r="B654" s="272"/>
      <c r="C654" s="273"/>
      <c r="D654" s="252" t="s">
        <v>177</v>
      </c>
      <c r="E654" s="274" t="s">
        <v>1</v>
      </c>
      <c r="F654" s="275" t="s">
        <v>186</v>
      </c>
      <c r="G654" s="273"/>
      <c r="H654" s="276">
        <v>1033.6199999999999</v>
      </c>
      <c r="I654" s="277"/>
      <c r="J654" s="273"/>
      <c r="K654" s="273"/>
      <c r="L654" s="278"/>
      <c r="M654" s="279"/>
      <c r="N654" s="280"/>
      <c r="O654" s="280"/>
      <c r="P654" s="280"/>
      <c r="Q654" s="280"/>
      <c r="R654" s="280"/>
      <c r="S654" s="280"/>
      <c r="T654" s="281"/>
      <c r="AT654" s="282" t="s">
        <v>177</v>
      </c>
      <c r="AU654" s="282" t="s">
        <v>83</v>
      </c>
      <c r="AV654" s="14" t="s">
        <v>175</v>
      </c>
      <c r="AW654" s="14" t="s">
        <v>31</v>
      </c>
      <c r="AX654" s="14" t="s">
        <v>81</v>
      </c>
      <c r="AY654" s="282" t="s">
        <v>168</v>
      </c>
    </row>
    <row r="655" s="1" customFormat="1" ht="24" customHeight="1">
      <c r="B655" s="38"/>
      <c r="C655" s="237" t="s">
        <v>729</v>
      </c>
      <c r="D655" s="237" t="s">
        <v>170</v>
      </c>
      <c r="E655" s="238" t="s">
        <v>730</v>
      </c>
      <c r="F655" s="239" t="s">
        <v>731</v>
      </c>
      <c r="G655" s="240" t="s">
        <v>226</v>
      </c>
      <c r="H655" s="241">
        <v>858.08699999999999</v>
      </c>
      <c r="I655" s="242"/>
      <c r="J655" s="243">
        <f>ROUND(I655*H655,2)</f>
        <v>0</v>
      </c>
      <c r="K655" s="239" t="s">
        <v>174</v>
      </c>
      <c r="L655" s="43"/>
      <c r="M655" s="244" t="s">
        <v>1</v>
      </c>
      <c r="N655" s="245" t="s">
        <v>39</v>
      </c>
      <c r="O655" s="86"/>
      <c r="P655" s="246">
        <f>O655*H655</f>
        <v>0</v>
      </c>
      <c r="Q655" s="246">
        <v>0.0094400000000000005</v>
      </c>
      <c r="R655" s="246">
        <f>Q655*H655</f>
        <v>8.1003412800000003</v>
      </c>
      <c r="S655" s="246">
        <v>0</v>
      </c>
      <c r="T655" s="247">
        <f>S655*H655</f>
        <v>0</v>
      </c>
      <c r="AR655" s="248" t="s">
        <v>175</v>
      </c>
      <c r="AT655" s="248" t="s">
        <v>170</v>
      </c>
      <c r="AU655" s="248" t="s">
        <v>83</v>
      </c>
      <c r="AY655" s="17" t="s">
        <v>168</v>
      </c>
      <c r="BE655" s="249">
        <f>IF(N655="základní",J655,0)</f>
        <v>0</v>
      </c>
      <c r="BF655" s="249">
        <f>IF(N655="snížená",J655,0)</f>
        <v>0</v>
      </c>
      <c r="BG655" s="249">
        <f>IF(N655="zákl. přenesená",J655,0)</f>
        <v>0</v>
      </c>
      <c r="BH655" s="249">
        <f>IF(N655="sníž. přenesená",J655,0)</f>
        <v>0</v>
      </c>
      <c r="BI655" s="249">
        <f>IF(N655="nulová",J655,0)</f>
        <v>0</v>
      </c>
      <c r="BJ655" s="17" t="s">
        <v>81</v>
      </c>
      <c r="BK655" s="249">
        <f>ROUND(I655*H655,2)</f>
        <v>0</v>
      </c>
      <c r="BL655" s="17" t="s">
        <v>175</v>
      </c>
      <c r="BM655" s="248" t="s">
        <v>732</v>
      </c>
    </row>
    <row r="656" s="12" customFormat="1">
      <c r="B656" s="250"/>
      <c r="C656" s="251"/>
      <c r="D656" s="252" t="s">
        <v>177</v>
      </c>
      <c r="E656" s="253" t="s">
        <v>1</v>
      </c>
      <c r="F656" s="254" t="s">
        <v>636</v>
      </c>
      <c r="G656" s="251"/>
      <c r="H656" s="253" t="s">
        <v>1</v>
      </c>
      <c r="I656" s="255"/>
      <c r="J656" s="251"/>
      <c r="K656" s="251"/>
      <c r="L656" s="256"/>
      <c r="M656" s="257"/>
      <c r="N656" s="258"/>
      <c r="O656" s="258"/>
      <c r="P656" s="258"/>
      <c r="Q656" s="258"/>
      <c r="R656" s="258"/>
      <c r="S656" s="258"/>
      <c r="T656" s="259"/>
      <c r="AT656" s="260" t="s">
        <v>177</v>
      </c>
      <c r="AU656" s="260" t="s">
        <v>83</v>
      </c>
      <c r="AV656" s="12" t="s">
        <v>81</v>
      </c>
      <c r="AW656" s="12" t="s">
        <v>31</v>
      </c>
      <c r="AX656" s="12" t="s">
        <v>74</v>
      </c>
      <c r="AY656" s="260" t="s">
        <v>168</v>
      </c>
    </row>
    <row r="657" s="13" customFormat="1">
      <c r="B657" s="261"/>
      <c r="C657" s="262"/>
      <c r="D657" s="252" t="s">
        <v>177</v>
      </c>
      <c r="E657" s="263" t="s">
        <v>1</v>
      </c>
      <c r="F657" s="264" t="s">
        <v>733</v>
      </c>
      <c r="G657" s="262"/>
      <c r="H657" s="265">
        <v>55.180999999999997</v>
      </c>
      <c r="I657" s="266"/>
      <c r="J657" s="262"/>
      <c r="K657" s="262"/>
      <c r="L657" s="267"/>
      <c r="M657" s="268"/>
      <c r="N657" s="269"/>
      <c r="O657" s="269"/>
      <c r="P657" s="269"/>
      <c r="Q657" s="269"/>
      <c r="R657" s="269"/>
      <c r="S657" s="269"/>
      <c r="T657" s="270"/>
      <c r="AT657" s="271" t="s">
        <v>177</v>
      </c>
      <c r="AU657" s="271" t="s">
        <v>83</v>
      </c>
      <c r="AV657" s="13" t="s">
        <v>83</v>
      </c>
      <c r="AW657" s="13" t="s">
        <v>31</v>
      </c>
      <c r="AX657" s="13" t="s">
        <v>74</v>
      </c>
      <c r="AY657" s="271" t="s">
        <v>168</v>
      </c>
    </row>
    <row r="658" s="13" customFormat="1">
      <c r="B658" s="261"/>
      <c r="C658" s="262"/>
      <c r="D658" s="252" t="s">
        <v>177</v>
      </c>
      <c r="E658" s="263" t="s">
        <v>1</v>
      </c>
      <c r="F658" s="264" t="s">
        <v>674</v>
      </c>
      <c r="G658" s="262"/>
      <c r="H658" s="265">
        <v>54.612000000000002</v>
      </c>
      <c r="I658" s="266"/>
      <c r="J658" s="262"/>
      <c r="K658" s="262"/>
      <c r="L658" s="267"/>
      <c r="M658" s="268"/>
      <c r="N658" s="269"/>
      <c r="O658" s="269"/>
      <c r="P658" s="269"/>
      <c r="Q658" s="269"/>
      <c r="R658" s="269"/>
      <c r="S658" s="269"/>
      <c r="T658" s="270"/>
      <c r="AT658" s="271" t="s">
        <v>177</v>
      </c>
      <c r="AU658" s="271" t="s">
        <v>83</v>
      </c>
      <c r="AV658" s="13" t="s">
        <v>83</v>
      </c>
      <c r="AW658" s="13" t="s">
        <v>31</v>
      </c>
      <c r="AX658" s="13" t="s">
        <v>74</v>
      </c>
      <c r="AY658" s="271" t="s">
        <v>168</v>
      </c>
    </row>
    <row r="659" s="13" customFormat="1">
      <c r="B659" s="261"/>
      <c r="C659" s="262"/>
      <c r="D659" s="252" t="s">
        <v>177</v>
      </c>
      <c r="E659" s="263" t="s">
        <v>1</v>
      </c>
      <c r="F659" s="264" t="s">
        <v>675</v>
      </c>
      <c r="G659" s="262"/>
      <c r="H659" s="265">
        <v>12.167999999999999</v>
      </c>
      <c r="I659" s="266"/>
      <c r="J659" s="262"/>
      <c r="K659" s="262"/>
      <c r="L659" s="267"/>
      <c r="M659" s="268"/>
      <c r="N659" s="269"/>
      <c r="O659" s="269"/>
      <c r="P659" s="269"/>
      <c r="Q659" s="269"/>
      <c r="R659" s="269"/>
      <c r="S659" s="269"/>
      <c r="T659" s="270"/>
      <c r="AT659" s="271" t="s">
        <v>177</v>
      </c>
      <c r="AU659" s="271" t="s">
        <v>83</v>
      </c>
      <c r="AV659" s="13" t="s">
        <v>83</v>
      </c>
      <c r="AW659" s="13" t="s">
        <v>31</v>
      </c>
      <c r="AX659" s="13" t="s">
        <v>74</v>
      </c>
      <c r="AY659" s="271" t="s">
        <v>168</v>
      </c>
    </row>
    <row r="660" s="13" customFormat="1">
      <c r="B660" s="261"/>
      <c r="C660" s="262"/>
      <c r="D660" s="252" t="s">
        <v>177</v>
      </c>
      <c r="E660" s="263" t="s">
        <v>1</v>
      </c>
      <c r="F660" s="264" t="s">
        <v>734</v>
      </c>
      <c r="G660" s="262"/>
      <c r="H660" s="265">
        <v>85.975999999999999</v>
      </c>
      <c r="I660" s="266"/>
      <c r="J660" s="262"/>
      <c r="K660" s="262"/>
      <c r="L660" s="267"/>
      <c r="M660" s="268"/>
      <c r="N660" s="269"/>
      <c r="O660" s="269"/>
      <c r="P660" s="269"/>
      <c r="Q660" s="269"/>
      <c r="R660" s="269"/>
      <c r="S660" s="269"/>
      <c r="T660" s="270"/>
      <c r="AT660" s="271" t="s">
        <v>177</v>
      </c>
      <c r="AU660" s="271" t="s">
        <v>83</v>
      </c>
      <c r="AV660" s="13" t="s">
        <v>83</v>
      </c>
      <c r="AW660" s="13" t="s">
        <v>31</v>
      </c>
      <c r="AX660" s="13" t="s">
        <v>74</v>
      </c>
      <c r="AY660" s="271" t="s">
        <v>168</v>
      </c>
    </row>
    <row r="661" s="13" customFormat="1">
      <c r="B661" s="261"/>
      <c r="C661" s="262"/>
      <c r="D661" s="252" t="s">
        <v>177</v>
      </c>
      <c r="E661" s="263" t="s">
        <v>1</v>
      </c>
      <c r="F661" s="264" t="s">
        <v>677</v>
      </c>
      <c r="G661" s="262"/>
      <c r="H661" s="265">
        <v>10.878</v>
      </c>
      <c r="I661" s="266"/>
      <c r="J661" s="262"/>
      <c r="K661" s="262"/>
      <c r="L661" s="267"/>
      <c r="M661" s="268"/>
      <c r="N661" s="269"/>
      <c r="O661" s="269"/>
      <c r="P661" s="269"/>
      <c r="Q661" s="269"/>
      <c r="R661" s="269"/>
      <c r="S661" s="269"/>
      <c r="T661" s="270"/>
      <c r="AT661" s="271" t="s">
        <v>177</v>
      </c>
      <c r="AU661" s="271" t="s">
        <v>83</v>
      </c>
      <c r="AV661" s="13" t="s">
        <v>83</v>
      </c>
      <c r="AW661" s="13" t="s">
        <v>31</v>
      </c>
      <c r="AX661" s="13" t="s">
        <v>74</v>
      </c>
      <c r="AY661" s="271" t="s">
        <v>168</v>
      </c>
    </row>
    <row r="662" s="15" customFormat="1">
      <c r="B662" s="283"/>
      <c r="C662" s="284"/>
      <c r="D662" s="252" t="s">
        <v>177</v>
      </c>
      <c r="E662" s="285" t="s">
        <v>1</v>
      </c>
      <c r="F662" s="286" t="s">
        <v>255</v>
      </c>
      <c r="G662" s="284"/>
      <c r="H662" s="287">
        <v>218.815</v>
      </c>
      <c r="I662" s="288"/>
      <c r="J662" s="284"/>
      <c r="K662" s="284"/>
      <c r="L662" s="289"/>
      <c r="M662" s="290"/>
      <c r="N662" s="291"/>
      <c r="O662" s="291"/>
      <c r="P662" s="291"/>
      <c r="Q662" s="291"/>
      <c r="R662" s="291"/>
      <c r="S662" s="291"/>
      <c r="T662" s="292"/>
      <c r="AT662" s="293" t="s">
        <v>177</v>
      </c>
      <c r="AU662" s="293" t="s">
        <v>83</v>
      </c>
      <c r="AV662" s="15" t="s">
        <v>190</v>
      </c>
      <c r="AW662" s="15" t="s">
        <v>31</v>
      </c>
      <c r="AX662" s="15" t="s">
        <v>74</v>
      </c>
      <c r="AY662" s="293" t="s">
        <v>168</v>
      </c>
    </row>
    <row r="663" s="12" customFormat="1">
      <c r="B663" s="250"/>
      <c r="C663" s="251"/>
      <c r="D663" s="252" t="s">
        <v>177</v>
      </c>
      <c r="E663" s="253" t="s">
        <v>1</v>
      </c>
      <c r="F663" s="254" t="s">
        <v>631</v>
      </c>
      <c r="G663" s="251"/>
      <c r="H663" s="253" t="s">
        <v>1</v>
      </c>
      <c r="I663" s="255"/>
      <c r="J663" s="251"/>
      <c r="K663" s="251"/>
      <c r="L663" s="256"/>
      <c r="M663" s="257"/>
      <c r="N663" s="258"/>
      <c r="O663" s="258"/>
      <c r="P663" s="258"/>
      <c r="Q663" s="258"/>
      <c r="R663" s="258"/>
      <c r="S663" s="258"/>
      <c r="T663" s="259"/>
      <c r="AT663" s="260" t="s">
        <v>177</v>
      </c>
      <c r="AU663" s="260" t="s">
        <v>83</v>
      </c>
      <c r="AV663" s="12" t="s">
        <v>81</v>
      </c>
      <c r="AW663" s="12" t="s">
        <v>31</v>
      </c>
      <c r="AX663" s="12" t="s">
        <v>74</v>
      </c>
      <c r="AY663" s="260" t="s">
        <v>168</v>
      </c>
    </row>
    <row r="664" s="13" customFormat="1">
      <c r="B664" s="261"/>
      <c r="C664" s="262"/>
      <c r="D664" s="252" t="s">
        <v>177</v>
      </c>
      <c r="E664" s="263" t="s">
        <v>1</v>
      </c>
      <c r="F664" s="264" t="s">
        <v>678</v>
      </c>
      <c r="G664" s="262"/>
      <c r="H664" s="265">
        <v>35.234999999999999</v>
      </c>
      <c r="I664" s="266"/>
      <c r="J664" s="262"/>
      <c r="K664" s="262"/>
      <c r="L664" s="267"/>
      <c r="M664" s="268"/>
      <c r="N664" s="269"/>
      <c r="O664" s="269"/>
      <c r="P664" s="269"/>
      <c r="Q664" s="269"/>
      <c r="R664" s="269"/>
      <c r="S664" s="269"/>
      <c r="T664" s="270"/>
      <c r="AT664" s="271" t="s">
        <v>177</v>
      </c>
      <c r="AU664" s="271" t="s">
        <v>83</v>
      </c>
      <c r="AV664" s="13" t="s">
        <v>83</v>
      </c>
      <c r="AW664" s="13" t="s">
        <v>31</v>
      </c>
      <c r="AX664" s="13" t="s">
        <v>74</v>
      </c>
      <c r="AY664" s="271" t="s">
        <v>168</v>
      </c>
    </row>
    <row r="665" s="13" customFormat="1">
      <c r="B665" s="261"/>
      <c r="C665" s="262"/>
      <c r="D665" s="252" t="s">
        <v>177</v>
      </c>
      <c r="E665" s="263" t="s">
        <v>1</v>
      </c>
      <c r="F665" s="264" t="s">
        <v>679</v>
      </c>
      <c r="G665" s="262"/>
      <c r="H665" s="265">
        <v>39.790999999999997</v>
      </c>
      <c r="I665" s="266"/>
      <c r="J665" s="262"/>
      <c r="K665" s="262"/>
      <c r="L665" s="267"/>
      <c r="M665" s="268"/>
      <c r="N665" s="269"/>
      <c r="O665" s="269"/>
      <c r="P665" s="269"/>
      <c r="Q665" s="269"/>
      <c r="R665" s="269"/>
      <c r="S665" s="269"/>
      <c r="T665" s="270"/>
      <c r="AT665" s="271" t="s">
        <v>177</v>
      </c>
      <c r="AU665" s="271" t="s">
        <v>83</v>
      </c>
      <c r="AV665" s="13" t="s">
        <v>83</v>
      </c>
      <c r="AW665" s="13" t="s">
        <v>31</v>
      </c>
      <c r="AX665" s="13" t="s">
        <v>74</v>
      </c>
      <c r="AY665" s="271" t="s">
        <v>168</v>
      </c>
    </row>
    <row r="666" s="13" customFormat="1">
      <c r="B666" s="261"/>
      <c r="C666" s="262"/>
      <c r="D666" s="252" t="s">
        <v>177</v>
      </c>
      <c r="E666" s="263" t="s">
        <v>1</v>
      </c>
      <c r="F666" s="264" t="s">
        <v>680</v>
      </c>
      <c r="G666" s="262"/>
      <c r="H666" s="265">
        <v>9.9320000000000004</v>
      </c>
      <c r="I666" s="266"/>
      <c r="J666" s="262"/>
      <c r="K666" s="262"/>
      <c r="L666" s="267"/>
      <c r="M666" s="268"/>
      <c r="N666" s="269"/>
      <c r="O666" s="269"/>
      <c r="P666" s="269"/>
      <c r="Q666" s="269"/>
      <c r="R666" s="269"/>
      <c r="S666" s="269"/>
      <c r="T666" s="270"/>
      <c r="AT666" s="271" t="s">
        <v>177</v>
      </c>
      <c r="AU666" s="271" t="s">
        <v>83</v>
      </c>
      <c r="AV666" s="13" t="s">
        <v>83</v>
      </c>
      <c r="AW666" s="13" t="s">
        <v>31</v>
      </c>
      <c r="AX666" s="13" t="s">
        <v>74</v>
      </c>
      <c r="AY666" s="271" t="s">
        <v>168</v>
      </c>
    </row>
    <row r="667" s="13" customFormat="1">
      <c r="B667" s="261"/>
      <c r="C667" s="262"/>
      <c r="D667" s="252" t="s">
        <v>177</v>
      </c>
      <c r="E667" s="263" t="s">
        <v>1</v>
      </c>
      <c r="F667" s="264" t="s">
        <v>681</v>
      </c>
      <c r="G667" s="262"/>
      <c r="H667" s="265">
        <v>0.96899999999999997</v>
      </c>
      <c r="I667" s="266"/>
      <c r="J667" s="262"/>
      <c r="K667" s="262"/>
      <c r="L667" s="267"/>
      <c r="M667" s="268"/>
      <c r="N667" s="269"/>
      <c r="O667" s="269"/>
      <c r="P667" s="269"/>
      <c r="Q667" s="269"/>
      <c r="R667" s="269"/>
      <c r="S667" s="269"/>
      <c r="T667" s="270"/>
      <c r="AT667" s="271" t="s">
        <v>177</v>
      </c>
      <c r="AU667" s="271" t="s">
        <v>83</v>
      </c>
      <c r="AV667" s="13" t="s">
        <v>83</v>
      </c>
      <c r="AW667" s="13" t="s">
        <v>31</v>
      </c>
      <c r="AX667" s="13" t="s">
        <v>74</v>
      </c>
      <c r="AY667" s="271" t="s">
        <v>168</v>
      </c>
    </row>
    <row r="668" s="13" customFormat="1">
      <c r="B668" s="261"/>
      <c r="C668" s="262"/>
      <c r="D668" s="252" t="s">
        <v>177</v>
      </c>
      <c r="E668" s="263" t="s">
        <v>1</v>
      </c>
      <c r="F668" s="264" t="s">
        <v>682</v>
      </c>
      <c r="G668" s="262"/>
      <c r="H668" s="265">
        <v>45.674999999999997</v>
      </c>
      <c r="I668" s="266"/>
      <c r="J668" s="262"/>
      <c r="K668" s="262"/>
      <c r="L668" s="267"/>
      <c r="M668" s="268"/>
      <c r="N668" s="269"/>
      <c r="O668" s="269"/>
      <c r="P668" s="269"/>
      <c r="Q668" s="269"/>
      <c r="R668" s="269"/>
      <c r="S668" s="269"/>
      <c r="T668" s="270"/>
      <c r="AT668" s="271" t="s">
        <v>177</v>
      </c>
      <c r="AU668" s="271" t="s">
        <v>83</v>
      </c>
      <c r="AV668" s="13" t="s">
        <v>83</v>
      </c>
      <c r="AW668" s="13" t="s">
        <v>31</v>
      </c>
      <c r="AX668" s="13" t="s">
        <v>74</v>
      </c>
      <c r="AY668" s="271" t="s">
        <v>168</v>
      </c>
    </row>
    <row r="669" s="13" customFormat="1">
      <c r="B669" s="261"/>
      <c r="C669" s="262"/>
      <c r="D669" s="252" t="s">
        <v>177</v>
      </c>
      <c r="E669" s="263" t="s">
        <v>1</v>
      </c>
      <c r="F669" s="264" t="s">
        <v>683</v>
      </c>
      <c r="G669" s="262"/>
      <c r="H669" s="265">
        <v>50.924999999999997</v>
      </c>
      <c r="I669" s="266"/>
      <c r="J669" s="262"/>
      <c r="K669" s="262"/>
      <c r="L669" s="267"/>
      <c r="M669" s="268"/>
      <c r="N669" s="269"/>
      <c r="O669" s="269"/>
      <c r="P669" s="269"/>
      <c r="Q669" s="269"/>
      <c r="R669" s="269"/>
      <c r="S669" s="269"/>
      <c r="T669" s="270"/>
      <c r="AT669" s="271" t="s">
        <v>177</v>
      </c>
      <c r="AU669" s="271" t="s">
        <v>83</v>
      </c>
      <c r="AV669" s="13" t="s">
        <v>83</v>
      </c>
      <c r="AW669" s="13" t="s">
        <v>31</v>
      </c>
      <c r="AX669" s="13" t="s">
        <v>74</v>
      </c>
      <c r="AY669" s="271" t="s">
        <v>168</v>
      </c>
    </row>
    <row r="670" s="13" customFormat="1">
      <c r="B670" s="261"/>
      <c r="C670" s="262"/>
      <c r="D670" s="252" t="s">
        <v>177</v>
      </c>
      <c r="E670" s="263" t="s">
        <v>1</v>
      </c>
      <c r="F670" s="264" t="s">
        <v>684</v>
      </c>
      <c r="G670" s="262"/>
      <c r="H670" s="265">
        <v>8.702</v>
      </c>
      <c r="I670" s="266"/>
      <c r="J670" s="262"/>
      <c r="K670" s="262"/>
      <c r="L670" s="267"/>
      <c r="M670" s="268"/>
      <c r="N670" s="269"/>
      <c r="O670" s="269"/>
      <c r="P670" s="269"/>
      <c r="Q670" s="269"/>
      <c r="R670" s="269"/>
      <c r="S670" s="269"/>
      <c r="T670" s="270"/>
      <c r="AT670" s="271" t="s">
        <v>177</v>
      </c>
      <c r="AU670" s="271" t="s">
        <v>83</v>
      </c>
      <c r="AV670" s="13" t="s">
        <v>83</v>
      </c>
      <c r="AW670" s="13" t="s">
        <v>31</v>
      </c>
      <c r="AX670" s="13" t="s">
        <v>74</v>
      </c>
      <c r="AY670" s="271" t="s">
        <v>168</v>
      </c>
    </row>
    <row r="671" s="13" customFormat="1">
      <c r="B671" s="261"/>
      <c r="C671" s="262"/>
      <c r="D671" s="252" t="s">
        <v>177</v>
      </c>
      <c r="E671" s="263" t="s">
        <v>1</v>
      </c>
      <c r="F671" s="264" t="s">
        <v>685</v>
      </c>
      <c r="G671" s="262"/>
      <c r="H671" s="265">
        <v>146.01599999999999</v>
      </c>
      <c r="I671" s="266"/>
      <c r="J671" s="262"/>
      <c r="K671" s="262"/>
      <c r="L671" s="267"/>
      <c r="M671" s="268"/>
      <c r="N671" s="269"/>
      <c r="O671" s="269"/>
      <c r="P671" s="269"/>
      <c r="Q671" s="269"/>
      <c r="R671" s="269"/>
      <c r="S671" s="269"/>
      <c r="T671" s="270"/>
      <c r="AT671" s="271" t="s">
        <v>177</v>
      </c>
      <c r="AU671" s="271" t="s">
        <v>83</v>
      </c>
      <c r="AV671" s="13" t="s">
        <v>83</v>
      </c>
      <c r="AW671" s="13" t="s">
        <v>31</v>
      </c>
      <c r="AX671" s="13" t="s">
        <v>74</v>
      </c>
      <c r="AY671" s="271" t="s">
        <v>168</v>
      </c>
    </row>
    <row r="672" s="13" customFormat="1">
      <c r="B672" s="261"/>
      <c r="C672" s="262"/>
      <c r="D672" s="252" t="s">
        <v>177</v>
      </c>
      <c r="E672" s="263" t="s">
        <v>1</v>
      </c>
      <c r="F672" s="264" t="s">
        <v>686</v>
      </c>
      <c r="G672" s="262"/>
      <c r="H672" s="265">
        <v>9.3989999999999991</v>
      </c>
      <c r="I672" s="266"/>
      <c r="J672" s="262"/>
      <c r="K672" s="262"/>
      <c r="L672" s="267"/>
      <c r="M672" s="268"/>
      <c r="N672" s="269"/>
      <c r="O672" s="269"/>
      <c r="P672" s="269"/>
      <c r="Q672" s="269"/>
      <c r="R672" s="269"/>
      <c r="S672" s="269"/>
      <c r="T672" s="270"/>
      <c r="AT672" s="271" t="s">
        <v>177</v>
      </c>
      <c r="AU672" s="271" t="s">
        <v>83</v>
      </c>
      <c r="AV672" s="13" t="s">
        <v>83</v>
      </c>
      <c r="AW672" s="13" t="s">
        <v>31</v>
      </c>
      <c r="AX672" s="13" t="s">
        <v>74</v>
      </c>
      <c r="AY672" s="271" t="s">
        <v>168</v>
      </c>
    </row>
    <row r="673" s="13" customFormat="1">
      <c r="B673" s="261"/>
      <c r="C673" s="262"/>
      <c r="D673" s="252" t="s">
        <v>177</v>
      </c>
      <c r="E673" s="263" t="s">
        <v>1</v>
      </c>
      <c r="F673" s="264" t="s">
        <v>735</v>
      </c>
      <c r="G673" s="262"/>
      <c r="H673" s="265">
        <v>218.815</v>
      </c>
      <c r="I673" s="266"/>
      <c r="J673" s="262"/>
      <c r="K673" s="262"/>
      <c r="L673" s="267"/>
      <c r="M673" s="268"/>
      <c r="N673" s="269"/>
      <c r="O673" s="269"/>
      <c r="P673" s="269"/>
      <c r="Q673" s="269"/>
      <c r="R673" s="269"/>
      <c r="S673" s="269"/>
      <c r="T673" s="270"/>
      <c r="AT673" s="271" t="s">
        <v>177</v>
      </c>
      <c r="AU673" s="271" t="s">
        <v>83</v>
      </c>
      <c r="AV673" s="13" t="s">
        <v>83</v>
      </c>
      <c r="AW673" s="13" t="s">
        <v>31</v>
      </c>
      <c r="AX673" s="13" t="s">
        <v>74</v>
      </c>
      <c r="AY673" s="271" t="s">
        <v>168</v>
      </c>
    </row>
    <row r="674" s="12" customFormat="1">
      <c r="B674" s="250"/>
      <c r="C674" s="251"/>
      <c r="D674" s="252" t="s">
        <v>177</v>
      </c>
      <c r="E674" s="253" t="s">
        <v>1</v>
      </c>
      <c r="F674" s="254" t="s">
        <v>633</v>
      </c>
      <c r="G674" s="251"/>
      <c r="H674" s="253" t="s">
        <v>1</v>
      </c>
      <c r="I674" s="255"/>
      <c r="J674" s="251"/>
      <c r="K674" s="251"/>
      <c r="L674" s="256"/>
      <c r="M674" s="257"/>
      <c r="N674" s="258"/>
      <c r="O674" s="258"/>
      <c r="P674" s="258"/>
      <c r="Q674" s="258"/>
      <c r="R674" s="258"/>
      <c r="S674" s="258"/>
      <c r="T674" s="259"/>
      <c r="AT674" s="260" t="s">
        <v>177</v>
      </c>
      <c r="AU674" s="260" t="s">
        <v>83</v>
      </c>
      <c r="AV674" s="12" t="s">
        <v>81</v>
      </c>
      <c r="AW674" s="12" t="s">
        <v>31</v>
      </c>
      <c r="AX674" s="12" t="s">
        <v>74</v>
      </c>
      <c r="AY674" s="260" t="s">
        <v>168</v>
      </c>
    </row>
    <row r="675" s="13" customFormat="1">
      <c r="B675" s="261"/>
      <c r="C675" s="262"/>
      <c r="D675" s="252" t="s">
        <v>177</v>
      </c>
      <c r="E675" s="263" t="s">
        <v>1</v>
      </c>
      <c r="F675" s="264" t="s">
        <v>688</v>
      </c>
      <c r="G675" s="262"/>
      <c r="H675" s="265">
        <v>88.131</v>
      </c>
      <c r="I675" s="266"/>
      <c r="J675" s="262"/>
      <c r="K675" s="262"/>
      <c r="L675" s="267"/>
      <c r="M675" s="268"/>
      <c r="N675" s="269"/>
      <c r="O675" s="269"/>
      <c r="P675" s="269"/>
      <c r="Q675" s="269"/>
      <c r="R675" s="269"/>
      <c r="S675" s="269"/>
      <c r="T675" s="270"/>
      <c r="AT675" s="271" t="s">
        <v>177</v>
      </c>
      <c r="AU675" s="271" t="s">
        <v>83</v>
      </c>
      <c r="AV675" s="13" t="s">
        <v>83</v>
      </c>
      <c r="AW675" s="13" t="s">
        <v>31</v>
      </c>
      <c r="AX675" s="13" t="s">
        <v>74</v>
      </c>
      <c r="AY675" s="271" t="s">
        <v>168</v>
      </c>
    </row>
    <row r="676" s="13" customFormat="1">
      <c r="B676" s="261"/>
      <c r="C676" s="262"/>
      <c r="D676" s="252" t="s">
        <v>177</v>
      </c>
      <c r="E676" s="263" t="s">
        <v>1</v>
      </c>
      <c r="F676" s="264" t="s">
        <v>679</v>
      </c>
      <c r="G676" s="262"/>
      <c r="H676" s="265">
        <v>39.790999999999997</v>
      </c>
      <c r="I676" s="266"/>
      <c r="J676" s="262"/>
      <c r="K676" s="262"/>
      <c r="L676" s="267"/>
      <c r="M676" s="268"/>
      <c r="N676" s="269"/>
      <c r="O676" s="269"/>
      <c r="P676" s="269"/>
      <c r="Q676" s="269"/>
      <c r="R676" s="269"/>
      <c r="S676" s="269"/>
      <c r="T676" s="270"/>
      <c r="AT676" s="271" t="s">
        <v>177</v>
      </c>
      <c r="AU676" s="271" t="s">
        <v>83</v>
      </c>
      <c r="AV676" s="13" t="s">
        <v>83</v>
      </c>
      <c r="AW676" s="13" t="s">
        <v>31</v>
      </c>
      <c r="AX676" s="13" t="s">
        <v>74</v>
      </c>
      <c r="AY676" s="271" t="s">
        <v>168</v>
      </c>
    </row>
    <row r="677" s="13" customFormat="1">
      <c r="B677" s="261"/>
      <c r="C677" s="262"/>
      <c r="D677" s="252" t="s">
        <v>177</v>
      </c>
      <c r="E677" s="263" t="s">
        <v>1</v>
      </c>
      <c r="F677" s="264" t="s">
        <v>680</v>
      </c>
      <c r="G677" s="262"/>
      <c r="H677" s="265">
        <v>9.9320000000000004</v>
      </c>
      <c r="I677" s="266"/>
      <c r="J677" s="262"/>
      <c r="K677" s="262"/>
      <c r="L677" s="267"/>
      <c r="M677" s="268"/>
      <c r="N677" s="269"/>
      <c r="O677" s="269"/>
      <c r="P677" s="269"/>
      <c r="Q677" s="269"/>
      <c r="R677" s="269"/>
      <c r="S677" s="269"/>
      <c r="T677" s="270"/>
      <c r="AT677" s="271" t="s">
        <v>177</v>
      </c>
      <c r="AU677" s="271" t="s">
        <v>83</v>
      </c>
      <c r="AV677" s="13" t="s">
        <v>83</v>
      </c>
      <c r="AW677" s="13" t="s">
        <v>31</v>
      </c>
      <c r="AX677" s="13" t="s">
        <v>74</v>
      </c>
      <c r="AY677" s="271" t="s">
        <v>168</v>
      </c>
    </row>
    <row r="678" s="13" customFormat="1">
      <c r="B678" s="261"/>
      <c r="C678" s="262"/>
      <c r="D678" s="252" t="s">
        <v>177</v>
      </c>
      <c r="E678" s="263" t="s">
        <v>1</v>
      </c>
      <c r="F678" s="264" t="s">
        <v>681</v>
      </c>
      <c r="G678" s="262"/>
      <c r="H678" s="265">
        <v>0.96899999999999997</v>
      </c>
      <c r="I678" s="266"/>
      <c r="J678" s="262"/>
      <c r="K678" s="262"/>
      <c r="L678" s="267"/>
      <c r="M678" s="268"/>
      <c r="N678" s="269"/>
      <c r="O678" s="269"/>
      <c r="P678" s="269"/>
      <c r="Q678" s="269"/>
      <c r="R678" s="269"/>
      <c r="S678" s="269"/>
      <c r="T678" s="270"/>
      <c r="AT678" s="271" t="s">
        <v>177</v>
      </c>
      <c r="AU678" s="271" t="s">
        <v>83</v>
      </c>
      <c r="AV678" s="13" t="s">
        <v>83</v>
      </c>
      <c r="AW678" s="13" t="s">
        <v>31</v>
      </c>
      <c r="AX678" s="13" t="s">
        <v>74</v>
      </c>
      <c r="AY678" s="271" t="s">
        <v>168</v>
      </c>
    </row>
    <row r="679" s="13" customFormat="1">
      <c r="B679" s="261"/>
      <c r="C679" s="262"/>
      <c r="D679" s="252" t="s">
        <v>177</v>
      </c>
      <c r="E679" s="263" t="s">
        <v>1</v>
      </c>
      <c r="F679" s="264" t="s">
        <v>689</v>
      </c>
      <c r="G679" s="262"/>
      <c r="H679" s="265">
        <v>62.868000000000002</v>
      </c>
      <c r="I679" s="266"/>
      <c r="J679" s="262"/>
      <c r="K679" s="262"/>
      <c r="L679" s="267"/>
      <c r="M679" s="268"/>
      <c r="N679" s="269"/>
      <c r="O679" s="269"/>
      <c r="P679" s="269"/>
      <c r="Q679" s="269"/>
      <c r="R679" s="269"/>
      <c r="S679" s="269"/>
      <c r="T679" s="270"/>
      <c r="AT679" s="271" t="s">
        <v>177</v>
      </c>
      <c r="AU679" s="271" t="s">
        <v>83</v>
      </c>
      <c r="AV679" s="13" t="s">
        <v>83</v>
      </c>
      <c r="AW679" s="13" t="s">
        <v>31</v>
      </c>
      <c r="AX679" s="13" t="s">
        <v>74</v>
      </c>
      <c r="AY679" s="271" t="s">
        <v>168</v>
      </c>
    </row>
    <row r="680" s="13" customFormat="1">
      <c r="B680" s="261"/>
      <c r="C680" s="262"/>
      <c r="D680" s="252" t="s">
        <v>177</v>
      </c>
      <c r="E680" s="263" t="s">
        <v>1</v>
      </c>
      <c r="F680" s="264" t="s">
        <v>690</v>
      </c>
      <c r="G680" s="262"/>
      <c r="H680" s="265">
        <v>0.85499999999999998</v>
      </c>
      <c r="I680" s="266"/>
      <c r="J680" s="262"/>
      <c r="K680" s="262"/>
      <c r="L680" s="267"/>
      <c r="M680" s="268"/>
      <c r="N680" s="269"/>
      <c r="O680" s="269"/>
      <c r="P680" s="269"/>
      <c r="Q680" s="269"/>
      <c r="R680" s="269"/>
      <c r="S680" s="269"/>
      <c r="T680" s="270"/>
      <c r="AT680" s="271" t="s">
        <v>177</v>
      </c>
      <c r="AU680" s="271" t="s">
        <v>83</v>
      </c>
      <c r="AV680" s="13" t="s">
        <v>83</v>
      </c>
      <c r="AW680" s="13" t="s">
        <v>31</v>
      </c>
      <c r="AX680" s="13" t="s">
        <v>74</v>
      </c>
      <c r="AY680" s="271" t="s">
        <v>168</v>
      </c>
    </row>
    <row r="681" s="13" customFormat="1">
      <c r="B681" s="261"/>
      <c r="C681" s="262"/>
      <c r="D681" s="252" t="s">
        <v>177</v>
      </c>
      <c r="E681" s="263" t="s">
        <v>1</v>
      </c>
      <c r="F681" s="264" t="s">
        <v>691</v>
      </c>
      <c r="G681" s="262"/>
      <c r="H681" s="265">
        <v>101.907</v>
      </c>
      <c r="I681" s="266"/>
      <c r="J681" s="262"/>
      <c r="K681" s="262"/>
      <c r="L681" s="267"/>
      <c r="M681" s="268"/>
      <c r="N681" s="269"/>
      <c r="O681" s="269"/>
      <c r="P681" s="269"/>
      <c r="Q681" s="269"/>
      <c r="R681" s="269"/>
      <c r="S681" s="269"/>
      <c r="T681" s="270"/>
      <c r="AT681" s="271" t="s">
        <v>177</v>
      </c>
      <c r="AU681" s="271" t="s">
        <v>83</v>
      </c>
      <c r="AV681" s="13" t="s">
        <v>83</v>
      </c>
      <c r="AW681" s="13" t="s">
        <v>31</v>
      </c>
      <c r="AX681" s="13" t="s">
        <v>74</v>
      </c>
      <c r="AY681" s="271" t="s">
        <v>168</v>
      </c>
    </row>
    <row r="682" s="13" customFormat="1">
      <c r="B682" s="261"/>
      <c r="C682" s="262"/>
      <c r="D682" s="252" t="s">
        <v>177</v>
      </c>
      <c r="E682" s="263" t="s">
        <v>1</v>
      </c>
      <c r="F682" s="264" t="s">
        <v>692</v>
      </c>
      <c r="G682" s="262"/>
      <c r="H682" s="265">
        <v>4.2279999999999998</v>
      </c>
      <c r="I682" s="266"/>
      <c r="J682" s="262"/>
      <c r="K682" s="262"/>
      <c r="L682" s="267"/>
      <c r="M682" s="268"/>
      <c r="N682" s="269"/>
      <c r="O682" s="269"/>
      <c r="P682" s="269"/>
      <c r="Q682" s="269"/>
      <c r="R682" s="269"/>
      <c r="S682" s="269"/>
      <c r="T682" s="270"/>
      <c r="AT682" s="271" t="s">
        <v>177</v>
      </c>
      <c r="AU682" s="271" t="s">
        <v>83</v>
      </c>
      <c r="AV682" s="13" t="s">
        <v>83</v>
      </c>
      <c r="AW682" s="13" t="s">
        <v>31</v>
      </c>
      <c r="AX682" s="13" t="s">
        <v>74</v>
      </c>
      <c r="AY682" s="271" t="s">
        <v>168</v>
      </c>
    </row>
    <row r="683" s="13" customFormat="1">
      <c r="B683" s="261"/>
      <c r="C683" s="262"/>
      <c r="D683" s="252" t="s">
        <v>177</v>
      </c>
      <c r="E683" s="263" t="s">
        <v>1</v>
      </c>
      <c r="F683" s="264" t="s">
        <v>693</v>
      </c>
      <c r="G683" s="262"/>
      <c r="H683" s="265">
        <v>9.7850000000000001</v>
      </c>
      <c r="I683" s="266"/>
      <c r="J683" s="262"/>
      <c r="K683" s="262"/>
      <c r="L683" s="267"/>
      <c r="M683" s="268"/>
      <c r="N683" s="269"/>
      <c r="O683" s="269"/>
      <c r="P683" s="269"/>
      <c r="Q683" s="269"/>
      <c r="R683" s="269"/>
      <c r="S683" s="269"/>
      <c r="T683" s="270"/>
      <c r="AT683" s="271" t="s">
        <v>177</v>
      </c>
      <c r="AU683" s="271" t="s">
        <v>83</v>
      </c>
      <c r="AV683" s="13" t="s">
        <v>83</v>
      </c>
      <c r="AW683" s="13" t="s">
        <v>31</v>
      </c>
      <c r="AX683" s="13" t="s">
        <v>74</v>
      </c>
      <c r="AY683" s="271" t="s">
        <v>168</v>
      </c>
    </row>
    <row r="684" s="13" customFormat="1">
      <c r="B684" s="261"/>
      <c r="C684" s="262"/>
      <c r="D684" s="252" t="s">
        <v>177</v>
      </c>
      <c r="E684" s="263" t="s">
        <v>1</v>
      </c>
      <c r="F684" s="264" t="s">
        <v>694</v>
      </c>
      <c r="G684" s="262"/>
      <c r="H684" s="265">
        <v>5</v>
      </c>
      <c r="I684" s="266"/>
      <c r="J684" s="262"/>
      <c r="K684" s="262"/>
      <c r="L684" s="267"/>
      <c r="M684" s="268"/>
      <c r="N684" s="269"/>
      <c r="O684" s="269"/>
      <c r="P684" s="269"/>
      <c r="Q684" s="269"/>
      <c r="R684" s="269"/>
      <c r="S684" s="269"/>
      <c r="T684" s="270"/>
      <c r="AT684" s="271" t="s">
        <v>177</v>
      </c>
      <c r="AU684" s="271" t="s">
        <v>83</v>
      </c>
      <c r="AV684" s="13" t="s">
        <v>83</v>
      </c>
      <c r="AW684" s="13" t="s">
        <v>31</v>
      </c>
      <c r="AX684" s="13" t="s">
        <v>74</v>
      </c>
      <c r="AY684" s="271" t="s">
        <v>168</v>
      </c>
    </row>
    <row r="685" s="13" customFormat="1">
      <c r="B685" s="261"/>
      <c r="C685" s="262"/>
      <c r="D685" s="252" t="s">
        <v>177</v>
      </c>
      <c r="E685" s="263" t="s">
        <v>1</v>
      </c>
      <c r="F685" s="264" t="s">
        <v>695</v>
      </c>
      <c r="G685" s="262"/>
      <c r="H685" s="265">
        <v>-249.65299999999999</v>
      </c>
      <c r="I685" s="266"/>
      <c r="J685" s="262"/>
      <c r="K685" s="262"/>
      <c r="L685" s="267"/>
      <c r="M685" s="268"/>
      <c r="N685" s="269"/>
      <c r="O685" s="269"/>
      <c r="P685" s="269"/>
      <c r="Q685" s="269"/>
      <c r="R685" s="269"/>
      <c r="S685" s="269"/>
      <c r="T685" s="270"/>
      <c r="AT685" s="271" t="s">
        <v>177</v>
      </c>
      <c r="AU685" s="271" t="s">
        <v>83</v>
      </c>
      <c r="AV685" s="13" t="s">
        <v>83</v>
      </c>
      <c r="AW685" s="13" t="s">
        <v>31</v>
      </c>
      <c r="AX685" s="13" t="s">
        <v>74</v>
      </c>
      <c r="AY685" s="271" t="s">
        <v>168</v>
      </c>
    </row>
    <row r="686" s="14" customFormat="1">
      <c r="B686" s="272"/>
      <c r="C686" s="273"/>
      <c r="D686" s="252" t="s">
        <v>177</v>
      </c>
      <c r="E686" s="274" t="s">
        <v>1</v>
      </c>
      <c r="F686" s="275" t="s">
        <v>186</v>
      </c>
      <c r="G686" s="273"/>
      <c r="H686" s="276">
        <v>858.08700000000044</v>
      </c>
      <c r="I686" s="277"/>
      <c r="J686" s="273"/>
      <c r="K686" s="273"/>
      <c r="L686" s="278"/>
      <c r="M686" s="279"/>
      <c r="N686" s="280"/>
      <c r="O686" s="280"/>
      <c r="P686" s="280"/>
      <c r="Q686" s="280"/>
      <c r="R686" s="280"/>
      <c r="S686" s="280"/>
      <c r="T686" s="281"/>
      <c r="AT686" s="282" t="s">
        <v>177</v>
      </c>
      <c r="AU686" s="282" t="s">
        <v>83</v>
      </c>
      <c r="AV686" s="14" t="s">
        <v>175</v>
      </c>
      <c r="AW686" s="14" t="s">
        <v>31</v>
      </c>
      <c r="AX686" s="14" t="s">
        <v>81</v>
      </c>
      <c r="AY686" s="282" t="s">
        <v>168</v>
      </c>
    </row>
    <row r="687" s="1" customFormat="1" ht="24" customHeight="1">
      <c r="B687" s="38"/>
      <c r="C687" s="294" t="s">
        <v>736</v>
      </c>
      <c r="D687" s="294" t="s">
        <v>418</v>
      </c>
      <c r="E687" s="295" t="s">
        <v>649</v>
      </c>
      <c r="F687" s="296" t="s">
        <v>650</v>
      </c>
      <c r="G687" s="297" t="s">
        <v>226</v>
      </c>
      <c r="H687" s="298">
        <v>962.774</v>
      </c>
      <c r="I687" s="299"/>
      <c r="J687" s="300">
        <f>ROUND(I687*H687,2)</f>
        <v>0</v>
      </c>
      <c r="K687" s="296" t="s">
        <v>1</v>
      </c>
      <c r="L687" s="301"/>
      <c r="M687" s="302" t="s">
        <v>1</v>
      </c>
      <c r="N687" s="303" t="s">
        <v>39</v>
      </c>
      <c r="O687" s="86"/>
      <c r="P687" s="246">
        <f>O687*H687</f>
        <v>0</v>
      </c>
      <c r="Q687" s="246">
        <v>0.017999999999999999</v>
      </c>
      <c r="R687" s="246">
        <f>Q687*H687</f>
        <v>17.329931999999999</v>
      </c>
      <c r="S687" s="246">
        <v>0</v>
      </c>
      <c r="T687" s="247">
        <f>S687*H687</f>
        <v>0</v>
      </c>
      <c r="AR687" s="248" t="s">
        <v>217</v>
      </c>
      <c r="AT687" s="248" t="s">
        <v>418</v>
      </c>
      <c r="AU687" s="248" t="s">
        <v>83</v>
      </c>
      <c r="AY687" s="17" t="s">
        <v>168</v>
      </c>
      <c r="BE687" s="249">
        <f>IF(N687="základní",J687,0)</f>
        <v>0</v>
      </c>
      <c r="BF687" s="249">
        <f>IF(N687="snížená",J687,0)</f>
        <v>0</v>
      </c>
      <c r="BG687" s="249">
        <f>IF(N687="zákl. přenesená",J687,0)</f>
        <v>0</v>
      </c>
      <c r="BH687" s="249">
        <f>IF(N687="sníž. přenesená",J687,0)</f>
        <v>0</v>
      </c>
      <c r="BI687" s="249">
        <f>IF(N687="nulová",J687,0)</f>
        <v>0</v>
      </c>
      <c r="BJ687" s="17" t="s">
        <v>81</v>
      </c>
      <c r="BK687" s="249">
        <f>ROUND(I687*H687,2)</f>
        <v>0</v>
      </c>
      <c r="BL687" s="17" t="s">
        <v>175</v>
      </c>
      <c r="BM687" s="248" t="s">
        <v>737</v>
      </c>
    </row>
    <row r="688" s="13" customFormat="1">
      <c r="B688" s="261"/>
      <c r="C688" s="262"/>
      <c r="D688" s="252" t="s">
        <v>177</v>
      </c>
      <c r="E688" s="263" t="s">
        <v>1</v>
      </c>
      <c r="F688" s="264" t="s">
        <v>738</v>
      </c>
      <c r="G688" s="262"/>
      <c r="H688" s="265">
        <v>943.89599999999996</v>
      </c>
      <c r="I688" s="266"/>
      <c r="J688" s="262"/>
      <c r="K688" s="262"/>
      <c r="L688" s="267"/>
      <c r="M688" s="268"/>
      <c r="N688" s="269"/>
      <c r="O688" s="269"/>
      <c r="P688" s="269"/>
      <c r="Q688" s="269"/>
      <c r="R688" s="269"/>
      <c r="S688" s="269"/>
      <c r="T688" s="270"/>
      <c r="AT688" s="271" t="s">
        <v>177</v>
      </c>
      <c r="AU688" s="271" t="s">
        <v>83</v>
      </c>
      <c r="AV688" s="13" t="s">
        <v>83</v>
      </c>
      <c r="AW688" s="13" t="s">
        <v>31</v>
      </c>
      <c r="AX688" s="13" t="s">
        <v>74</v>
      </c>
      <c r="AY688" s="271" t="s">
        <v>168</v>
      </c>
    </row>
    <row r="689" s="14" customFormat="1">
      <c r="B689" s="272"/>
      <c r="C689" s="273"/>
      <c r="D689" s="252" t="s">
        <v>177</v>
      </c>
      <c r="E689" s="274" t="s">
        <v>1</v>
      </c>
      <c r="F689" s="275" t="s">
        <v>186</v>
      </c>
      <c r="G689" s="273"/>
      <c r="H689" s="276">
        <v>943.89599999999996</v>
      </c>
      <c r="I689" s="277"/>
      <c r="J689" s="273"/>
      <c r="K689" s="273"/>
      <c r="L689" s="278"/>
      <c r="M689" s="279"/>
      <c r="N689" s="280"/>
      <c r="O689" s="280"/>
      <c r="P689" s="280"/>
      <c r="Q689" s="280"/>
      <c r="R689" s="280"/>
      <c r="S689" s="280"/>
      <c r="T689" s="281"/>
      <c r="AT689" s="282" t="s">
        <v>177</v>
      </c>
      <c r="AU689" s="282" t="s">
        <v>83</v>
      </c>
      <c r="AV689" s="14" t="s">
        <v>175</v>
      </c>
      <c r="AW689" s="14" t="s">
        <v>31</v>
      </c>
      <c r="AX689" s="14" t="s">
        <v>81</v>
      </c>
      <c r="AY689" s="282" t="s">
        <v>168</v>
      </c>
    </row>
    <row r="690" s="13" customFormat="1">
      <c r="B690" s="261"/>
      <c r="C690" s="262"/>
      <c r="D690" s="252" t="s">
        <v>177</v>
      </c>
      <c r="E690" s="262"/>
      <c r="F690" s="264" t="s">
        <v>739</v>
      </c>
      <c r="G690" s="262"/>
      <c r="H690" s="265">
        <v>962.774</v>
      </c>
      <c r="I690" s="266"/>
      <c r="J690" s="262"/>
      <c r="K690" s="262"/>
      <c r="L690" s="267"/>
      <c r="M690" s="268"/>
      <c r="N690" s="269"/>
      <c r="O690" s="269"/>
      <c r="P690" s="269"/>
      <c r="Q690" s="269"/>
      <c r="R690" s="269"/>
      <c r="S690" s="269"/>
      <c r="T690" s="270"/>
      <c r="AT690" s="271" t="s">
        <v>177</v>
      </c>
      <c r="AU690" s="271" t="s">
        <v>83</v>
      </c>
      <c r="AV690" s="13" t="s">
        <v>83</v>
      </c>
      <c r="AW690" s="13" t="s">
        <v>4</v>
      </c>
      <c r="AX690" s="13" t="s">
        <v>81</v>
      </c>
      <c r="AY690" s="271" t="s">
        <v>168</v>
      </c>
    </row>
    <row r="691" s="1" customFormat="1" ht="24" customHeight="1">
      <c r="B691" s="38"/>
      <c r="C691" s="237" t="s">
        <v>740</v>
      </c>
      <c r="D691" s="237" t="s">
        <v>170</v>
      </c>
      <c r="E691" s="238" t="s">
        <v>741</v>
      </c>
      <c r="F691" s="239" t="s">
        <v>742</v>
      </c>
      <c r="G691" s="240" t="s">
        <v>440</v>
      </c>
      <c r="H691" s="241">
        <v>632</v>
      </c>
      <c r="I691" s="242"/>
      <c r="J691" s="243">
        <f>ROUND(I691*H691,2)</f>
        <v>0</v>
      </c>
      <c r="K691" s="239" t="s">
        <v>174</v>
      </c>
      <c r="L691" s="43"/>
      <c r="M691" s="244" t="s">
        <v>1</v>
      </c>
      <c r="N691" s="245" t="s">
        <v>39</v>
      </c>
      <c r="O691" s="86"/>
      <c r="P691" s="246">
        <f>O691*H691</f>
        <v>0</v>
      </c>
      <c r="Q691" s="246">
        <v>0.0017600000000000001</v>
      </c>
      <c r="R691" s="246">
        <f>Q691*H691</f>
        <v>1.11232</v>
      </c>
      <c r="S691" s="246">
        <v>0</v>
      </c>
      <c r="T691" s="247">
        <f>S691*H691</f>
        <v>0</v>
      </c>
      <c r="AR691" s="248" t="s">
        <v>175</v>
      </c>
      <c r="AT691" s="248" t="s">
        <v>170</v>
      </c>
      <c r="AU691" s="248" t="s">
        <v>83</v>
      </c>
      <c r="AY691" s="17" t="s">
        <v>168</v>
      </c>
      <c r="BE691" s="249">
        <f>IF(N691="základní",J691,0)</f>
        <v>0</v>
      </c>
      <c r="BF691" s="249">
        <f>IF(N691="snížená",J691,0)</f>
        <v>0</v>
      </c>
      <c r="BG691" s="249">
        <f>IF(N691="zákl. přenesená",J691,0)</f>
        <v>0</v>
      </c>
      <c r="BH691" s="249">
        <f>IF(N691="sníž. přenesená",J691,0)</f>
        <v>0</v>
      </c>
      <c r="BI691" s="249">
        <f>IF(N691="nulová",J691,0)</f>
        <v>0</v>
      </c>
      <c r="BJ691" s="17" t="s">
        <v>81</v>
      </c>
      <c r="BK691" s="249">
        <f>ROUND(I691*H691,2)</f>
        <v>0</v>
      </c>
      <c r="BL691" s="17" t="s">
        <v>175</v>
      </c>
      <c r="BM691" s="248" t="s">
        <v>743</v>
      </c>
    </row>
    <row r="692" s="12" customFormat="1">
      <c r="B692" s="250"/>
      <c r="C692" s="251"/>
      <c r="D692" s="252" t="s">
        <v>177</v>
      </c>
      <c r="E692" s="253" t="s">
        <v>1</v>
      </c>
      <c r="F692" s="254" t="s">
        <v>744</v>
      </c>
      <c r="G692" s="251"/>
      <c r="H692" s="253" t="s">
        <v>1</v>
      </c>
      <c r="I692" s="255"/>
      <c r="J692" s="251"/>
      <c r="K692" s="251"/>
      <c r="L692" s="256"/>
      <c r="M692" s="257"/>
      <c r="N692" s="258"/>
      <c r="O692" s="258"/>
      <c r="P692" s="258"/>
      <c r="Q692" s="258"/>
      <c r="R692" s="258"/>
      <c r="S692" s="258"/>
      <c r="T692" s="259"/>
      <c r="AT692" s="260" t="s">
        <v>177</v>
      </c>
      <c r="AU692" s="260" t="s">
        <v>83</v>
      </c>
      <c r="AV692" s="12" t="s">
        <v>81</v>
      </c>
      <c r="AW692" s="12" t="s">
        <v>31</v>
      </c>
      <c r="AX692" s="12" t="s">
        <v>74</v>
      </c>
      <c r="AY692" s="260" t="s">
        <v>168</v>
      </c>
    </row>
    <row r="693" s="13" customFormat="1">
      <c r="B693" s="261"/>
      <c r="C693" s="262"/>
      <c r="D693" s="252" t="s">
        <v>177</v>
      </c>
      <c r="E693" s="263" t="s">
        <v>1</v>
      </c>
      <c r="F693" s="264" t="s">
        <v>745</v>
      </c>
      <c r="G693" s="262"/>
      <c r="H693" s="265">
        <v>34.799999999999997</v>
      </c>
      <c r="I693" s="266"/>
      <c r="J693" s="262"/>
      <c r="K693" s="262"/>
      <c r="L693" s="267"/>
      <c r="M693" s="268"/>
      <c r="N693" s="269"/>
      <c r="O693" s="269"/>
      <c r="P693" s="269"/>
      <c r="Q693" s="269"/>
      <c r="R693" s="269"/>
      <c r="S693" s="269"/>
      <c r="T693" s="270"/>
      <c r="AT693" s="271" t="s">
        <v>177</v>
      </c>
      <c r="AU693" s="271" t="s">
        <v>83</v>
      </c>
      <c r="AV693" s="13" t="s">
        <v>83</v>
      </c>
      <c r="AW693" s="13" t="s">
        <v>31</v>
      </c>
      <c r="AX693" s="13" t="s">
        <v>74</v>
      </c>
      <c r="AY693" s="271" t="s">
        <v>168</v>
      </c>
    </row>
    <row r="694" s="13" customFormat="1">
      <c r="B694" s="261"/>
      <c r="C694" s="262"/>
      <c r="D694" s="252" t="s">
        <v>177</v>
      </c>
      <c r="E694" s="263" t="s">
        <v>1</v>
      </c>
      <c r="F694" s="264" t="s">
        <v>746</v>
      </c>
      <c r="G694" s="262"/>
      <c r="H694" s="265">
        <v>142</v>
      </c>
      <c r="I694" s="266"/>
      <c r="J694" s="262"/>
      <c r="K694" s="262"/>
      <c r="L694" s="267"/>
      <c r="M694" s="268"/>
      <c r="N694" s="269"/>
      <c r="O694" s="269"/>
      <c r="P694" s="269"/>
      <c r="Q694" s="269"/>
      <c r="R694" s="269"/>
      <c r="S694" s="269"/>
      <c r="T694" s="270"/>
      <c r="AT694" s="271" t="s">
        <v>177</v>
      </c>
      <c r="AU694" s="271" t="s">
        <v>83</v>
      </c>
      <c r="AV694" s="13" t="s">
        <v>83</v>
      </c>
      <c r="AW694" s="13" t="s">
        <v>31</v>
      </c>
      <c r="AX694" s="13" t="s">
        <v>74</v>
      </c>
      <c r="AY694" s="271" t="s">
        <v>168</v>
      </c>
    </row>
    <row r="695" s="13" customFormat="1">
      <c r="B695" s="261"/>
      <c r="C695" s="262"/>
      <c r="D695" s="252" t="s">
        <v>177</v>
      </c>
      <c r="E695" s="263" t="s">
        <v>1</v>
      </c>
      <c r="F695" s="264" t="s">
        <v>747</v>
      </c>
      <c r="G695" s="262"/>
      <c r="H695" s="265">
        <v>13</v>
      </c>
      <c r="I695" s="266"/>
      <c r="J695" s="262"/>
      <c r="K695" s="262"/>
      <c r="L695" s="267"/>
      <c r="M695" s="268"/>
      <c r="N695" s="269"/>
      <c r="O695" s="269"/>
      <c r="P695" s="269"/>
      <c r="Q695" s="269"/>
      <c r="R695" s="269"/>
      <c r="S695" s="269"/>
      <c r="T695" s="270"/>
      <c r="AT695" s="271" t="s">
        <v>177</v>
      </c>
      <c r="AU695" s="271" t="s">
        <v>83</v>
      </c>
      <c r="AV695" s="13" t="s">
        <v>83</v>
      </c>
      <c r="AW695" s="13" t="s">
        <v>31</v>
      </c>
      <c r="AX695" s="13" t="s">
        <v>74</v>
      </c>
      <c r="AY695" s="271" t="s">
        <v>168</v>
      </c>
    </row>
    <row r="696" s="13" customFormat="1">
      <c r="B696" s="261"/>
      <c r="C696" s="262"/>
      <c r="D696" s="252" t="s">
        <v>177</v>
      </c>
      <c r="E696" s="263" t="s">
        <v>1</v>
      </c>
      <c r="F696" s="264" t="s">
        <v>748</v>
      </c>
      <c r="G696" s="262"/>
      <c r="H696" s="265">
        <v>12.800000000000001</v>
      </c>
      <c r="I696" s="266"/>
      <c r="J696" s="262"/>
      <c r="K696" s="262"/>
      <c r="L696" s="267"/>
      <c r="M696" s="268"/>
      <c r="N696" s="269"/>
      <c r="O696" s="269"/>
      <c r="P696" s="269"/>
      <c r="Q696" s="269"/>
      <c r="R696" s="269"/>
      <c r="S696" s="269"/>
      <c r="T696" s="270"/>
      <c r="AT696" s="271" t="s">
        <v>177</v>
      </c>
      <c r="AU696" s="271" t="s">
        <v>83</v>
      </c>
      <c r="AV696" s="13" t="s">
        <v>83</v>
      </c>
      <c r="AW696" s="13" t="s">
        <v>31</v>
      </c>
      <c r="AX696" s="13" t="s">
        <v>74</v>
      </c>
      <c r="AY696" s="271" t="s">
        <v>168</v>
      </c>
    </row>
    <row r="697" s="13" customFormat="1">
      <c r="B697" s="261"/>
      <c r="C697" s="262"/>
      <c r="D697" s="252" t="s">
        <v>177</v>
      </c>
      <c r="E697" s="263" t="s">
        <v>1</v>
      </c>
      <c r="F697" s="264" t="s">
        <v>749</v>
      </c>
      <c r="G697" s="262"/>
      <c r="H697" s="265">
        <v>113.40000000000001</v>
      </c>
      <c r="I697" s="266"/>
      <c r="J697" s="262"/>
      <c r="K697" s="262"/>
      <c r="L697" s="267"/>
      <c r="M697" s="268"/>
      <c r="N697" s="269"/>
      <c r="O697" s="269"/>
      <c r="P697" s="269"/>
      <c r="Q697" s="269"/>
      <c r="R697" s="269"/>
      <c r="S697" s="269"/>
      <c r="T697" s="270"/>
      <c r="AT697" s="271" t="s">
        <v>177</v>
      </c>
      <c r="AU697" s="271" t="s">
        <v>83</v>
      </c>
      <c r="AV697" s="13" t="s">
        <v>83</v>
      </c>
      <c r="AW697" s="13" t="s">
        <v>31</v>
      </c>
      <c r="AX697" s="13" t="s">
        <v>74</v>
      </c>
      <c r="AY697" s="271" t="s">
        <v>168</v>
      </c>
    </row>
    <row r="698" s="13" customFormat="1">
      <c r="B698" s="261"/>
      <c r="C698" s="262"/>
      <c r="D698" s="252" t="s">
        <v>177</v>
      </c>
      <c r="E698" s="263" t="s">
        <v>1</v>
      </c>
      <c r="F698" s="264" t="s">
        <v>750</v>
      </c>
      <c r="G698" s="262"/>
      <c r="H698" s="265">
        <v>14.4</v>
      </c>
      <c r="I698" s="266"/>
      <c r="J698" s="262"/>
      <c r="K698" s="262"/>
      <c r="L698" s="267"/>
      <c r="M698" s="268"/>
      <c r="N698" s="269"/>
      <c r="O698" s="269"/>
      <c r="P698" s="269"/>
      <c r="Q698" s="269"/>
      <c r="R698" s="269"/>
      <c r="S698" s="269"/>
      <c r="T698" s="270"/>
      <c r="AT698" s="271" t="s">
        <v>177</v>
      </c>
      <c r="AU698" s="271" t="s">
        <v>83</v>
      </c>
      <c r="AV698" s="13" t="s">
        <v>83</v>
      </c>
      <c r="AW698" s="13" t="s">
        <v>31</v>
      </c>
      <c r="AX698" s="13" t="s">
        <v>74</v>
      </c>
      <c r="AY698" s="271" t="s">
        <v>168</v>
      </c>
    </row>
    <row r="699" s="13" customFormat="1">
      <c r="B699" s="261"/>
      <c r="C699" s="262"/>
      <c r="D699" s="252" t="s">
        <v>177</v>
      </c>
      <c r="E699" s="263" t="s">
        <v>1</v>
      </c>
      <c r="F699" s="264" t="s">
        <v>751</v>
      </c>
      <c r="G699" s="262"/>
      <c r="H699" s="265">
        <v>30.399999999999999</v>
      </c>
      <c r="I699" s="266"/>
      <c r="J699" s="262"/>
      <c r="K699" s="262"/>
      <c r="L699" s="267"/>
      <c r="M699" s="268"/>
      <c r="N699" s="269"/>
      <c r="O699" s="269"/>
      <c r="P699" s="269"/>
      <c r="Q699" s="269"/>
      <c r="R699" s="269"/>
      <c r="S699" s="269"/>
      <c r="T699" s="270"/>
      <c r="AT699" s="271" t="s">
        <v>177</v>
      </c>
      <c r="AU699" s="271" t="s">
        <v>83</v>
      </c>
      <c r="AV699" s="13" t="s">
        <v>83</v>
      </c>
      <c r="AW699" s="13" t="s">
        <v>31</v>
      </c>
      <c r="AX699" s="13" t="s">
        <v>74</v>
      </c>
      <c r="AY699" s="271" t="s">
        <v>168</v>
      </c>
    </row>
    <row r="700" s="13" customFormat="1">
      <c r="B700" s="261"/>
      <c r="C700" s="262"/>
      <c r="D700" s="252" t="s">
        <v>177</v>
      </c>
      <c r="E700" s="263" t="s">
        <v>1</v>
      </c>
      <c r="F700" s="264" t="s">
        <v>752</v>
      </c>
      <c r="G700" s="262"/>
      <c r="H700" s="265">
        <v>22.399999999999999</v>
      </c>
      <c r="I700" s="266"/>
      <c r="J700" s="262"/>
      <c r="K700" s="262"/>
      <c r="L700" s="267"/>
      <c r="M700" s="268"/>
      <c r="N700" s="269"/>
      <c r="O700" s="269"/>
      <c r="P700" s="269"/>
      <c r="Q700" s="269"/>
      <c r="R700" s="269"/>
      <c r="S700" s="269"/>
      <c r="T700" s="270"/>
      <c r="AT700" s="271" t="s">
        <v>177</v>
      </c>
      <c r="AU700" s="271" t="s">
        <v>83</v>
      </c>
      <c r="AV700" s="13" t="s">
        <v>83</v>
      </c>
      <c r="AW700" s="13" t="s">
        <v>31</v>
      </c>
      <c r="AX700" s="13" t="s">
        <v>74</v>
      </c>
      <c r="AY700" s="271" t="s">
        <v>168</v>
      </c>
    </row>
    <row r="701" s="13" customFormat="1">
      <c r="B701" s="261"/>
      <c r="C701" s="262"/>
      <c r="D701" s="252" t="s">
        <v>177</v>
      </c>
      <c r="E701" s="263" t="s">
        <v>1</v>
      </c>
      <c r="F701" s="264" t="s">
        <v>753</v>
      </c>
      <c r="G701" s="262"/>
      <c r="H701" s="265">
        <v>19.800000000000001</v>
      </c>
      <c r="I701" s="266"/>
      <c r="J701" s="262"/>
      <c r="K701" s="262"/>
      <c r="L701" s="267"/>
      <c r="M701" s="268"/>
      <c r="N701" s="269"/>
      <c r="O701" s="269"/>
      <c r="P701" s="269"/>
      <c r="Q701" s="269"/>
      <c r="R701" s="269"/>
      <c r="S701" s="269"/>
      <c r="T701" s="270"/>
      <c r="AT701" s="271" t="s">
        <v>177</v>
      </c>
      <c r="AU701" s="271" t="s">
        <v>83</v>
      </c>
      <c r="AV701" s="13" t="s">
        <v>83</v>
      </c>
      <c r="AW701" s="13" t="s">
        <v>31</v>
      </c>
      <c r="AX701" s="13" t="s">
        <v>74</v>
      </c>
      <c r="AY701" s="271" t="s">
        <v>168</v>
      </c>
    </row>
    <row r="702" s="13" customFormat="1">
      <c r="B702" s="261"/>
      <c r="C702" s="262"/>
      <c r="D702" s="252" t="s">
        <v>177</v>
      </c>
      <c r="E702" s="263" t="s">
        <v>1</v>
      </c>
      <c r="F702" s="264" t="s">
        <v>754</v>
      </c>
      <c r="G702" s="262"/>
      <c r="H702" s="265">
        <v>48</v>
      </c>
      <c r="I702" s="266"/>
      <c r="J702" s="262"/>
      <c r="K702" s="262"/>
      <c r="L702" s="267"/>
      <c r="M702" s="268"/>
      <c r="N702" s="269"/>
      <c r="O702" s="269"/>
      <c r="P702" s="269"/>
      <c r="Q702" s="269"/>
      <c r="R702" s="269"/>
      <c r="S702" s="269"/>
      <c r="T702" s="270"/>
      <c r="AT702" s="271" t="s">
        <v>177</v>
      </c>
      <c r="AU702" s="271" t="s">
        <v>83</v>
      </c>
      <c r="AV702" s="13" t="s">
        <v>83</v>
      </c>
      <c r="AW702" s="13" t="s">
        <v>31</v>
      </c>
      <c r="AX702" s="13" t="s">
        <v>74</v>
      </c>
      <c r="AY702" s="271" t="s">
        <v>168</v>
      </c>
    </row>
    <row r="703" s="13" customFormat="1">
      <c r="B703" s="261"/>
      <c r="C703" s="262"/>
      <c r="D703" s="252" t="s">
        <v>177</v>
      </c>
      <c r="E703" s="263" t="s">
        <v>1</v>
      </c>
      <c r="F703" s="264" t="s">
        <v>755</v>
      </c>
      <c r="G703" s="262"/>
      <c r="H703" s="265">
        <v>62.700000000000003</v>
      </c>
      <c r="I703" s="266"/>
      <c r="J703" s="262"/>
      <c r="K703" s="262"/>
      <c r="L703" s="267"/>
      <c r="M703" s="268"/>
      <c r="N703" s="269"/>
      <c r="O703" s="269"/>
      <c r="P703" s="269"/>
      <c r="Q703" s="269"/>
      <c r="R703" s="269"/>
      <c r="S703" s="269"/>
      <c r="T703" s="270"/>
      <c r="AT703" s="271" t="s">
        <v>177</v>
      </c>
      <c r="AU703" s="271" t="s">
        <v>83</v>
      </c>
      <c r="AV703" s="13" t="s">
        <v>83</v>
      </c>
      <c r="AW703" s="13" t="s">
        <v>31</v>
      </c>
      <c r="AX703" s="13" t="s">
        <v>74</v>
      </c>
      <c r="AY703" s="271" t="s">
        <v>168</v>
      </c>
    </row>
    <row r="704" s="13" customFormat="1">
      <c r="B704" s="261"/>
      <c r="C704" s="262"/>
      <c r="D704" s="252" t="s">
        <v>177</v>
      </c>
      <c r="E704" s="263" t="s">
        <v>1</v>
      </c>
      <c r="F704" s="264" t="s">
        <v>756</v>
      </c>
      <c r="G704" s="262"/>
      <c r="H704" s="265">
        <v>19.800000000000001</v>
      </c>
      <c r="I704" s="266"/>
      <c r="J704" s="262"/>
      <c r="K704" s="262"/>
      <c r="L704" s="267"/>
      <c r="M704" s="268"/>
      <c r="N704" s="269"/>
      <c r="O704" s="269"/>
      <c r="P704" s="269"/>
      <c r="Q704" s="269"/>
      <c r="R704" s="269"/>
      <c r="S704" s="269"/>
      <c r="T704" s="270"/>
      <c r="AT704" s="271" t="s">
        <v>177</v>
      </c>
      <c r="AU704" s="271" t="s">
        <v>83</v>
      </c>
      <c r="AV704" s="13" t="s">
        <v>83</v>
      </c>
      <c r="AW704" s="13" t="s">
        <v>31</v>
      </c>
      <c r="AX704" s="13" t="s">
        <v>74</v>
      </c>
      <c r="AY704" s="271" t="s">
        <v>168</v>
      </c>
    </row>
    <row r="705" s="13" customFormat="1">
      <c r="B705" s="261"/>
      <c r="C705" s="262"/>
      <c r="D705" s="252" t="s">
        <v>177</v>
      </c>
      <c r="E705" s="263" t="s">
        <v>1</v>
      </c>
      <c r="F705" s="264" t="s">
        <v>757</v>
      </c>
      <c r="G705" s="262"/>
      <c r="H705" s="265">
        <v>14</v>
      </c>
      <c r="I705" s="266"/>
      <c r="J705" s="262"/>
      <c r="K705" s="262"/>
      <c r="L705" s="267"/>
      <c r="M705" s="268"/>
      <c r="N705" s="269"/>
      <c r="O705" s="269"/>
      <c r="P705" s="269"/>
      <c r="Q705" s="269"/>
      <c r="R705" s="269"/>
      <c r="S705" s="269"/>
      <c r="T705" s="270"/>
      <c r="AT705" s="271" t="s">
        <v>177</v>
      </c>
      <c r="AU705" s="271" t="s">
        <v>83</v>
      </c>
      <c r="AV705" s="13" t="s">
        <v>83</v>
      </c>
      <c r="AW705" s="13" t="s">
        <v>31</v>
      </c>
      <c r="AX705" s="13" t="s">
        <v>74</v>
      </c>
      <c r="AY705" s="271" t="s">
        <v>168</v>
      </c>
    </row>
    <row r="706" s="13" customFormat="1">
      <c r="B706" s="261"/>
      <c r="C706" s="262"/>
      <c r="D706" s="252" t="s">
        <v>177</v>
      </c>
      <c r="E706" s="263" t="s">
        <v>1</v>
      </c>
      <c r="F706" s="264" t="s">
        <v>758</v>
      </c>
      <c r="G706" s="262"/>
      <c r="H706" s="265">
        <v>4</v>
      </c>
      <c r="I706" s="266"/>
      <c r="J706" s="262"/>
      <c r="K706" s="262"/>
      <c r="L706" s="267"/>
      <c r="M706" s="268"/>
      <c r="N706" s="269"/>
      <c r="O706" s="269"/>
      <c r="P706" s="269"/>
      <c r="Q706" s="269"/>
      <c r="R706" s="269"/>
      <c r="S706" s="269"/>
      <c r="T706" s="270"/>
      <c r="AT706" s="271" t="s">
        <v>177</v>
      </c>
      <c r="AU706" s="271" t="s">
        <v>83</v>
      </c>
      <c r="AV706" s="13" t="s">
        <v>83</v>
      </c>
      <c r="AW706" s="13" t="s">
        <v>31</v>
      </c>
      <c r="AX706" s="13" t="s">
        <v>74</v>
      </c>
      <c r="AY706" s="271" t="s">
        <v>168</v>
      </c>
    </row>
    <row r="707" s="13" customFormat="1">
      <c r="B707" s="261"/>
      <c r="C707" s="262"/>
      <c r="D707" s="252" t="s">
        <v>177</v>
      </c>
      <c r="E707" s="263" t="s">
        <v>1</v>
      </c>
      <c r="F707" s="264" t="s">
        <v>759</v>
      </c>
      <c r="G707" s="262"/>
      <c r="H707" s="265">
        <v>16.600000000000001</v>
      </c>
      <c r="I707" s="266"/>
      <c r="J707" s="262"/>
      <c r="K707" s="262"/>
      <c r="L707" s="267"/>
      <c r="M707" s="268"/>
      <c r="N707" s="269"/>
      <c r="O707" s="269"/>
      <c r="P707" s="269"/>
      <c r="Q707" s="269"/>
      <c r="R707" s="269"/>
      <c r="S707" s="269"/>
      <c r="T707" s="270"/>
      <c r="AT707" s="271" t="s">
        <v>177</v>
      </c>
      <c r="AU707" s="271" t="s">
        <v>83</v>
      </c>
      <c r="AV707" s="13" t="s">
        <v>83</v>
      </c>
      <c r="AW707" s="13" t="s">
        <v>31</v>
      </c>
      <c r="AX707" s="13" t="s">
        <v>74</v>
      </c>
      <c r="AY707" s="271" t="s">
        <v>168</v>
      </c>
    </row>
    <row r="708" s="13" customFormat="1">
      <c r="B708" s="261"/>
      <c r="C708" s="262"/>
      <c r="D708" s="252" t="s">
        <v>177</v>
      </c>
      <c r="E708" s="263" t="s">
        <v>1</v>
      </c>
      <c r="F708" s="264" t="s">
        <v>760</v>
      </c>
      <c r="G708" s="262"/>
      <c r="H708" s="265">
        <v>26</v>
      </c>
      <c r="I708" s="266"/>
      <c r="J708" s="262"/>
      <c r="K708" s="262"/>
      <c r="L708" s="267"/>
      <c r="M708" s="268"/>
      <c r="N708" s="269"/>
      <c r="O708" s="269"/>
      <c r="P708" s="269"/>
      <c r="Q708" s="269"/>
      <c r="R708" s="269"/>
      <c r="S708" s="269"/>
      <c r="T708" s="270"/>
      <c r="AT708" s="271" t="s">
        <v>177</v>
      </c>
      <c r="AU708" s="271" t="s">
        <v>83</v>
      </c>
      <c r="AV708" s="13" t="s">
        <v>83</v>
      </c>
      <c r="AW708" s="13" t="s">
        <v>31</v>
      </c>
      <c r="AX708" s="13" t="s">
        <v>74</v>
      </c>
      <c r="AY708" s="271" t="s">
        <v>168</v>
      </c>
    </row>
    <row r="709" s="12" customFormat="1">
      <c r="B709" s="250"/>
      <c r="C709" s="251"/>
      <c r="D709" s="252" t="s">
        <v>177</v>
      </c>
      <c r="E709" s="253" t="s">
        <v>1</v>
      </c>
      <c r="F709" s="254" t="s">
        <v>761</v>
      </c>
      <c r="G709" s="251"/>
      <c r="H709" s="253" t="s">
        <v>1</v>
      </c>
      <c r="I709" s="255"/>
      <c r="J709" s="251"/>
      <c r="K709" s="251"/>
      <c r="L709" s="256"/>
      <c r="M709" s="257"/>
      <c r="N709" s="258"/>
      <c r="O709" s="258"/>
      <c r="P709" s="258"/>
      <c r="Q709" s="258"/>
      <c r="R709" s="258"/>
      <c r="S709" s="258"/>
      <c r="T709" s="259"/>
      <c r="AT709" s="260" t="s">
        <v>177</v>
      </c>
      <c r="AU709" s="260" t="s">
        <v>83</v>
      </c>
      <c r="AV709" s="12" t="s">
        <v>81</v>
      </c>
      <c r="AW709" s="12" t="s">
        <v>31</v>
      </c>
      <c r="AX709" s="12" t="s">
        <v>74</v>
      </c>
      <c r="AY709" s="260" t="s">
        <v>168</v>
      </c>
    </row>
    <row r="710" s="13" customFormat="1">
      <c r="B710" s="261"/>
      <c r="C710" s="262"/>
      <c r="D710" s="252" t="s">
        <v>177</v>
      </c>
      <c r="E710" s="263" t="s">
        <v>1</v>
      </c>
      <c r="F710" s="264" t="s">
        <v>717</v>
      </c>
      <c r="G710" s="262"/>
      <c r="H710" s="265">
        <v>6.7999999999999998</v>
      </c>
      <c r="I710" s="266"/>
      <c r="J710" s="262"/>
      <c r="K710" s="262"/>
      <c r="L710" s="267"/>
      <c r="M710" s="268"/>
      <c r="N710" s="269"/>
      <c r="O710" s="269"/>
      <c r="P710" s="269"/>
      <c r="Q710" s="269"/>
      <c r="R710" s="269"/>
      <c r="S710" s="269"/>
      <c r="T710" s="270"/>
      <c r="AT710" s="271" t="s">
        <v>177</v>
      </c>
      <c r="AU710" s="271" t="s">
        <v>83</v>
      </c>
      <c r="AV710" s="13" t="s">
        <v>83</v>
      </c>
      <c r="AW710" s="13" t="s">
        <v>31</v>
      </c>
      <c r="AX710" s="13" t="s">
        <v>74</v>
      </c>
      <c r="AY710" s="271" t="s">
        <v>168</v>
      </c>
    </row>
    <row r="711" s="13" customFormat="1">
      <c r="B711" s="261"/>
      <c r="C711" s="262"/>
      <c r="D711" s="252" t="s">
        <v>177</v>
      </c>
      <c r="E711" s="263" t="s">
        <v>1</v>
      </c>
      <c r="F711" s="264" t="s">
        <v>718</v>
      </c>
      <c r="G711" s="262"/>
      <c r="H711" s="265">
        <v>5.2999999999999998</v>
      </c>
      <c r="I711" s="266"/>
      <c r="J711" s="262"/>
      <c r="K711" s="262"/>
      <c r="L711" s="267"/>
      <c r="M711" s="268"/>
      <c r="N711" s="269"/>
      <c r="O711" s="269"/>
      <c r="P711" s="269"/>
      <c r="Q711" s="269"/>
      <c r="R711" s="269"/>
      <c r="S711" s="269"/>
      <c r="T711" s="270"/>
      <c r="AT711" s="271" t="s">
        <v>177</v>
      </c>
      <c r="AU711" s="271" t="s">
        <v>83</v>
      </c>
      <c r="AV711" s="13" t="s">
        <v>83</v>
      </c>
      <c r="AW711" s="13" t="s">
        <v>31</v>
      </c>
      <c r="AX711" s="13" t="s">
        <v>74</v>
      </c>
      <c r="AY711" s="271" t="s">
        <v>168</v>
      </c>
    </row>
    <row r="712" s="13" customFormat="1">
      <c r="B712" s="261"/>
      <c r="C712" s="262"/>
      <c r="D712" s="252" t="s">
        <v>177</v>
      </c>
      <c r="E712" s="263" t="s">
        <v>1</v>
      </c>
      <c r="F712" s="264" t="s">
        <v>719</v>
      </c>
      <c r="G712" s="262"/>
      <c r="H712" s="265">
        <v>5.2999999999999998</v>
      </c>
      <c r="I712" s="266"/>
      <c r="J712" s="262"/>
      <c r="K712" s="262"/>
      <c r="L712" s="267"/>
      <c r="M712" s="268"/>
      <c r="N712" s="269"/>
      <c r="O712" s="269"/>
      <c r="P712" s="269"/>
      <c r="Q712" s="269"/>
      <c r="R712" s="269"/>
      <c r="S712" s="269"/>
      <c r="T712" s="270"/>
      <c r="AT712" s="271" t="s">
        <v>177</v>
      </c>
      <c r="AU712" s="271" t="s">
        <v>83</v>
      </c>
      <c r="AV712" s="13" t="s">
        <v>83</v>
      </c>
      <c r="AW712" s="13" t="s">
        <v>31</v>
      </c>
      <c r="AX712" s="13" t="s">
        <v>74</v>
      </c>
      <c r="AY712" s="271" t="s">
        <v>168</v>
      </c>
    </row>
    <row r="713" s="13" customFormat="1">
      <c r="B713" s="261"/>
      <c r="C713" s="262"/>
      <c r="D713" s="252" t="s">
        <v>177</v>
      </c>
      <c r="E713" s="263" t="s">
        <v>1</v>
      </c>
      <c r="F713" s="264" t="s">
        <v>720</v>
      </c>
      <c r="G713" s="262"/>
      <c r="H713" s="265">
        <v>14.5</v>
      </c>
      <c r="I713" s="266"/>
      <c r="J713" s="262"/>
      <c r="K713" s="262"/>
      <c r="L713" s="267"/>
      <c r="M713" s="268"/>
      <c r="N713" s="269"/>
      <c r="O713" s="269"/>
      <c r="P713" s="269"/>
      <c r="Q713" s="269"/>
      <c r="R713" s="269"/>
      <c r="S713" s="269"/>
      <c r="T713" s="270"/>
      <c r="AT713" s="271" t="s">
        <v>177</v>
      </c>
      <c r="AU713" s="271" t="s">
        <v>83</v>
      </c>
      <c r="AV713" s="13" t="s">
        <v>83</v>
      </c>
      <c r="AW713" s="13" t="s">
        <v>31</v>
      </c>
      <c r="AX713" s="13" t="s">
        <v>74</v>
      </c>
      <c r="AY713" s="271" t="s">
        <v>168</v>
      </c>
    </row>
    <row r="714" s="13" customFormat="1">
      <c r="B714" s="261"/>
      <c r="C714" s="262"/>
      <c r="D714" s="252" t="s">
        <v>177</v>
      </c>
      <c r="E714" s="263" t="s">
        <v>1</v>
      </c>
      <c r="F714" s="264" t="s">
        <v>721</v>
      </c>
      <c r="G714" s="262"/>
      <c r="H714" s="265">
        <v>6</v>
      </c>
      <c r="I714" s="266"/>
      <c r="J714" s="262"/>
      <c r="K714" s="262"/>
      <c r="L714" s="267"/>
      <c r="M714" s="268"/>
      <c r="N714" s="269"/>
      <c r="O714" s="269"/>
      <c r="P714" s="269"/>
      <c r="Q714" s="269"/>
      <c r="R714" s="269"/>
      <c r="S714" s="269"/>
      <c r="T714" s="270"/>
      <c r="AT714" s="271" t="s">
        <v>177</v>
      </c>
      <c r="AU714" s="271" t="s">
        <v>83</v>
      </c>
      <c r="AV714" s="13" t="s">
        <v>83</v>
      </c>
      <c r="AW714" s="13" t="s">
        <v>31</v>
      </c>
      <c r="AX714" s="13" t="s">
        <v>74</v>
      </c>
      <c r="AY714" s="271" t="s">
        <v>168</v>
      </c>
    </row>
    <row r="715" s="14" customFormat="1">
      <c r="B715" s="272"/>
      <c r="C715" s="273"/>
      <c r="D715" s="252" t="s">
        <v>177</v>
      </c>
      <c r="E715" s="274" t="s">
        <v>1</v>
      </c>
      <c r="F715" s="275" t="s">
        <v>186</v>
      </c>
      <c r="G715" s="273"/>
      <c r="H715" s="276">
        <v>631.99999999999977</v>
      </c>
      <c r="I715" s="277"/>
      <c r="J715" s="273"/>
      <c r="K715" s="273"/>
      <c r="L715" s="278"/>
      <c r="M715" s="279"/>
      <c r="N715" s="280"/>
      <c r="O715" s="280"/>
      <c r="P715" s="280"/>
      <c r="Q715" s="280"/>
      <c r="R715" s="280"/>
      <c r="S715" s="280"/>
      <c r="T715" s="281"/>
      <c r="AT715" s="282" t="s">
        <v>177</v>
      </c>
      <c r="AU715" s="282" t="s">
        <v>83</v>
      </c>
      <c r="AV715" s="14" t="s">
        <v>175</v>
      </c>
      <c r="AW715" s="14" t="s">
        <v>31</v>
      </c>
      <c r="AX715" s="14" t="s">
        <v>81</v>
      </c>
      <c r="AY715" s="282" t="s">
        <v>168</v>
      </c>
    </row>
    <row r="716" s="1" customFormat="1" ht="24" customHeight="1">
      <c r="B716" s="38"/>
      <c r="C716" s="294" t="s">
        <v>762</v>
      </c>
      <c r="D716" s="294" t="s">
        <v>418</v>
      </c>
      <c r="E716" s="295" t="s">
        <v>763</v>
      </c>
      <c r="F716" s="296" t="s">
        <v>764</v>
      </c>
      <c r="G716" s="297" t="s">
        <v>226</v>
      </c>
      <c r="H716" s="298">
        <v>111.232</v>
      </c>
      <c r="I716" s="299"/>
      <c r="J716" s="300">
        <f>ROUND(I716*H716,2)</f>
        <v>0</v>
      </c>
      <c r="K716" s="296" t="s">
        <v>1</v>
      </c>
      <c r="L716" s="301"/>
      <c r="M716" s="302" t="s">
        <v>1</v>
      </c>
      <c r="N716" s="303" t="s">
        <v>39</v>
      </c>
      <c r="O716" s="86"/>
      <c r="P716" s="246">
        <f>O716*H716</f>
        <v>0</v>
      </c>
      <c r="Q716" s="246">
        <v>0.0060000000000000001</v>
      </c>
      <c r="R716" s="246">
        <f>Q716*H716</f>
        <v>0.66739199999999999</v>
      </c>
      <c r="S716" s="246">
        <v>0</v>
      </c>
      <c r="T716" s="247">
        <f>S716*H716</f>
        <v>0</v>
      </c>
      <c r="AR716" s="248" t="s">
        <v>217</v>
      </c>
      <c r="AT716" s="248" t="s">
        <v>418</v>
      </c>
      <c r="AU716" s="248" t="s">
        <v>83</v>
      </c>
      <c r="AY716" s="17" t="s">
        <v>168</v>
      </c>
      <c r="BE716" s="249">
        <f>IF(N716="základní",J716,0)</f>
        <v>0</v>
      </c>
      <c r="BF716" s="249">
        <f>IF(N716="snížená",J716,0)</f>
        <v>0</v>
      </c>
      <c r="BG716" s="249">
        <f>IF(N716="zákl. přenesená",J716,0)</f>
        <v>0</v>
      </c>
      <c r="BH716" s="249">
        <f>IF(N716="sníž. přenesená",J716,0)</f>
        <v>0</v>
      </c>
      <c r="BI716" s="249">
        <f>IF(N716="nulová",J716,0)</f>
        <v>0</v>
      </c>
      <c r="BJ716" s="17" t="s">
        <v>81</v>
      </c>
      <c r="BK716" s="249">
        <f>ROUND(I716*H716,2)</f>
        <v>0</v>
      </c>
      <c r="BL716" s="17" t="s">
        <v>175</v>
      </c>
      <c r="BM716" s="248" t="s">
        <v>765</v>
      </c>
    </row>
    <row r="717" s="13" customFormat="1">
      <c r="B717" s="261"/>
      <c r="C717" s="262"/>
      <c r="D717" s="252" t="s">
        <v>177</v>
      </c>
      <c r="E717" s="263" t="s">
        <v>1</v>
      </c>
      <c r="F717" s="264" t="s">
        <v>766</v>
      </c>
      <c r="G717" s="262"/>
      <c r="H717" s="265">
        <v>111.232</v>
      </c>
      <c r="I717" s="266"/>
      <c r="J717" s="262"/>
      <c r="K717" s="262"/>
      <c r="L717" s="267"/>
      <c r="M717" s="268"/>
      <c r="N717" s="269"/>
      <c r="O717" s="269"/>
      <c r="P717" s="269"/>
      <c r="Q717" s="269"/>
      <c r="R717" s="269"/>
      <c r="S717" s="269"/>
      <c r="T717" s="270"/>
      <c r="AT717" s="271" t="s">
        <v>177</v>
      </c>
      <c r="AU717" s="271" t="s">
        <v>83</v>
      </c>
      <c r="AV717" s="13" t="s">
        <v>83</v>
      </c>
      <c r="AW717" s="13" t="s">
        <v>31</v>
      </c>
      <c r="AX717" s="13" t="s">
        <v>74</v>
      </c>
      <c r="AY717" s="271" t="s">
        <v>168</v>
      </c>
    </row>
    <row r="718" s="14" customFormat="1">
      <c r="B718" s="272"/>
      <c r="C718" s="273"/>
      <c r="D718" s="252" t="s">
        <v>177</v>
      </c>
      <c r="E718" s="274" t="s">
        <v>1</v>
      </c>
      <c r="F718" s="275" t="s">
        <v>186</v>
      </c>
      <c r="G718" s="273"/>
      <c r="H718" s="276">
        <v>111.232</v>
      </c>
      <c r="I718" s="277"/>
      <c r="J718" s="273"/>
      <c r="K718" s="273"/>
      <c r="L718" s="278"/>
      <c r="M718" s="279"/>
      <c r="N718" s="280"/>
      <c r="O718" s="280"/>
      <c r="P718" s="280"/>
      <c r="Q718" s="280"/>
      <c r="R718" s="280"/>
      <c r="S718" s="280"/>
      <c r="T718" s="281"/>
      <c r="AT718" s="282" t="s">
        <v>177</v>
      </c>
      <c r="AU718" s="282" t="s">
        <v>83</v>
      </c>
      <c r="AV718" s="14" t="s">
        <v>175</v>
      </c>
      <c r="AW718" s="14" t="s">
        <v>31</v>
      </c>
      <c r="AX718" s="14" t="s">
        <v>81</v>
      </c>
      <c r="AY718" s="282" t="s">
        <v>168</v>
      </c>
    </row>
    <row r="719" s="1" customFormat="1" ht="24" customHeight="1">
      <c r="B719" s="38"/>
      <c r="C719" s="237" t="s">
        <v>767</v>
      </c>
      <c r="D719" s="237" t="s">
        <v>170</v>
      </c>
      <c r="E719" s="238" t="s">
        <v>768</v>
      </c>
      <c r="F719" s="239" t="s">
        <v>769</v>
      </c>
      <c r="G719" s="240" t="s">
        <v>226</v>
      </c>
      <c r="H719" s="241">
        <v>858.08699999999999</v>
      </c>
      <c r="I719" s="242"/>
      <c r="J719" s="243">
        <f>ROUND(I719*H719,2)</f>
        <v>0</v>
      </c>
      <c r="K719" s="239" t="s">
        <v>174</v>
      </c>
      <c r="L719" s="43"/>
      <c r="M719" s="244" t="s">
        <v>1</v>
      </c>
      <c r="N719" s="245" t="s">
        <v>39</v>
      </c>
      <c r="O719" s="86"/>
      <c r="P719" s="246">
        <f>O719*H719</f>
        <v>0</v>
      </c>
      <c r="Q719" s="246">
        <v>6.0000000000000002E-05</v>
      </c>
      <c r="R719" s="246">
        <f>Q719*H719</f>
        <v>0.051485219999999998</v>
      </c>
      <c r="S719" s="246">
        <v>0</v>
      </c>
      <c r="T719" s="247">
        <f>S719*H719</f>
        <v>0</v>
      </c>
      <c r="AR719" s="248" t="s">
        <v>175</v>
      </c>
      <c r="AT719" s="248" t="s">
        <v>170</v>
      </c>
      <c r="AU719" s="248" t="s">
        <v>83</v>
      </c>
      <c r="AY719" s="17" t="s">
        <v>168</v>
      </c>
      <c r="BE719" s="249">
        <f>IF(N719="základní",J719,0)</f>
        <v>0</v>
      </c>
      <c r="BF719" s="249">
        <f>IF(N719="snížená",J719,0)</f>
        <v>0</v>
      </c>
      <c r="BG719" s="249">
        <f>IF(N719="zákl. přenesená",J719,0)</f>
        <v>0</v>
      </c>
      <c r="BH719" s="249">
        <f>IF(N719="sníž. přenesená",J719,0)</f>
        <v>0</v>
      </c>
      <c r="BI719" s="249">
        <f>IF(N719="nulová",J719,0)</f>
        <v>0</v>
      </c>
      <c r="BJ719" s="17" t="s">
        <v>81</v>
      </c>
      <c r="BK719" s="249">
        <f>ROUND(I719*H719,2)</f>
        <v>0</v>
      </c>
      <c r="BL719" s="17" t="s">
        <v>175</v>
      </c>
      <c r="BM719" s="248" t="s">
        <v>770</v>
      </c>
    </row>
    <row r="720" s="1" customFormat="1" ht="24" customHeight="1">
      <c r="B720" s="38"/>
      <c r="C720" s="237" t="s">
        <v>771</v>
      </c>
      <c r="D720" s="237" t="s">
        <v>170</v>
      </c>
      <c r="E720" s="238" t="s">
        <v>772</v>
      </c>
      <c r="F720" s="239" t="s">
        <v>773</v>
      </c>
      <c r="G720" s="240" t="s">
        <v>226</v>
      </c>
      <c r="H720" s="241">
        <v>415.45600000000002</v>
      </c>
      <c r="I720" s="242"/>
      <c r="J720" s="243">
        <f>ROUND(I720*H720,2)</f>
        <v>0</v>
      </c>
      <c r="K720" s="239" t="s">
        <v>1</v>
      </c>
      <c r="L720" s="43"/>
      <c r="M720" s="244" t="s">
        <v>1</v>
      </c>
      <c r="N720" s="245" t="s">
        <v>39</v>
      </c>
      <c r="O720" s="86"/>
      <c r="P720" s="246">
        <f>O720*H720</f>
        <v>0</v>
      </c>
      <c r="Q720" s="246">
        <v>6.0000000000000002E-05</v>
      </c>
      <c r="R720" s="246">
        <f>Q720*H720</f>
        <v>0.024927360000000003</v>
      </c>
      <c r="S720" s="246">
        <v>0</v>
      </c>
      <c r="T720" s="247">
        <f>S720*H720</f>
        <v>0</v>
      </c>
      <c r="AR720" s="248" t="s">
        <v>175</v>
      </c>
      <c r="AT720" s="248" t="s">
        <v>170</v>
      </c>
      <c r="AU720" s="248" t="s">
        <v>83</v>
      </c>
      <c r="AY720" s="17" t="s">
        <v>168</v>
      </c>
      <c r="BE720" s="249">
        <f>IF(N720="základní",J720,0)</f>
        <v>0</v>
      </c>
      <c r="BF720" s="249">
        <f>IF(N720="snížená",J720,0)</f>
        <v>0</v>
      </c>
      <c r="BG720" s="249">
        <f>IF(N720="zákl. přenesená",J720,0)</f>
        <v>0</v>
      </c>
      <c r="BH720" s="249">
        <f>IF(N720="sníž. přenesená",J720,0)</f>
        <v>0</v>
      </c>
      <c r="BI720" s="249">
        <f>IF(N720="nulová",J720,0)</f>
        <v>0</v>
      </c>
      <c r="BJ720" s="17" t="s">
        <v>81</v>
      </c>
      <c r="BK720" s="249">
        <f>ROUND(I720*H720,2)</f>
        <v>0</v>
      </c>
      <c r="BL720" s="17" t="s">
        <v>175</v>
      </c>
      <c r="BM720" s="248" t="s">
        <v>774</v>
      </c>
    </row>
    <row r="721" s="13" customFormat="1">
      <c r="B721" s="261"/>
      <c r="C721" s="262"/>
      <c r="D721" s="252" t="s">
        <v>177</v>
      </c>
      <c r="E721" s="263" t="s">
        <v>1</v>
      </c>
      <c r="F721" s="264" t="s">
        <v>775</v>
      </c>
      <c r="G721" s="262"/>
      <c r="H721" s="265">
        <v>415.45600000000002</v>
      </c>
      <c r="I721" s="266"/>
      <c r="J721" s="262"/>
      <c r="K721" s="262"/>
      <c r="L721" s="267"/>
      <c r="M721" s="268"/>
      <c r="N721" s="269"/>
      <c r="O721" s="269"/>
      <c r="P721" s="269"/>
      <c r="Q721" s="269"/>
      <c r="R721" s="269"/>
      <c r="S721" s="269"/>
      <c r="T721" s="270"/>
      <c r="AT721" s="271" t="s">
        <v>177</v>
      </c>
      <c r="AU721" s="271" t="s">
        <v>83</v>
      </c>
      <c r="AV721" s="13" t="s">
        <v>83</v>
      </c>
      <c r="AW721" s="13" t="s">
        <v>31</v>
      </c>
      <c r="AX721" s="13" t="s">
        <v>74</v>
      </c>
      <c r="AY721" s="271" t="s">
        <v>168</v>
      </c>
    </row>
    <row r="722" s="14" customFormat="1">
      <c r="B722" s="272"/>
      <c r="C722" s="273"/>
      <c r="D722" s="252" t="s">
        <v>177</v>
      </c>
      <c r="E722" s="274" t="s">
        <v>1</v>
      </c>
      <c r="F722" s="275" t="s">
        <v>186</v>
      </c>
      <c r="G722" s="273"/>
      <c r="H722" s="276">
        <v>415.45600000000002</v>
      </c>
      <c r="I722" s="277"/>
      <c r="J722" s="273"/>
      <c r="K722" s="273"/>
      <c r="L722" s="278"/>
      <c r="M722" s="279"/>
      <c r="N722" s="280"/>
      <c r="O722" s="280"/>
      <c r="P722" s="280"/>
      <c r="Q722" s="280"/>
      <c r="R722" s="280"/>
      <c r="S722" s="280"/>
      <c r="T722" s="281"/>
      <c r="AT722" s="282" t="s">
        <v>177</v>
      </c>
      <c r="AU722" s="282" t="s">
        <v>83</v>
      </c>
      <c r="AV722" s="14" t="s">
        <v>175</v>
      </c>
      <c r="AW722" s="14" t="s">
        <v>31</v>
      </c>
      <c r="AX722" s="14" t="s">
        <v>81</v>
      </c>
      <c r="AY722" s="282" t="s">
        <v>168</v>
      </c>
    </row>
    <row r="723" s="1" customFormat="1" ht="16.5" customHeight="1">
      <c r="B723" s="38"/>
      <c r="C723" s="237" t="s">
        <v>776</v>
      </c>
      <c r="D723" s="237" t="s">
        <v>170</v>
      </c>
      <c r="E723" s="238" t="s">
        <v>777</v>
      </c>
      <c r="F723" s="239" t="s">
        <v>778</v>
      </c>
      <c r="G723" s="240" t="s">
        <v>440</v>
      </c>
      <c r="H723" s="241">
        <v>764.77999999999997</v>
      </c>
      <c r="I723" s="242"/>
      <c r="J723" s="243">
        <f>ROUND(I723*H723,2)</f>
        <v>0</v>
      </c>
      <c r="K723" s="239" t="s">
        <v>174</v>
      </c>
      <c r="L723" s="43"/>
      <c r="M723" s="244" t="s">
        <v>1</v>
      </c>
      <c r="N723" s="245" t="s">
        <v>39</v>
      </c>
      <c r="O723" s="86"/>
      <c r="P723" s="246">
        <f>O723*H723</f>
        <v>0</v>
      </c>
      <c r="Q723" s="246">
        <v>0.00025000000000000001</v>
      </c>
      <c r="R723" s="246">
        <f>Q723*H723</f>
        <v>0.191195</v>
      </c>
      <c r="S723" s="246">
        <v>0</v>
      </c>
      <c r="T723" s="247">
        <f>S723*H723</f>
        <v>0</v>
      </c>
      <c r="AR723" s="248" t="s">
        <v>175</v>
      </c>
      <c r="AT723" s="248" t="s">
        <v>170</v>
      </c>
      <c r="AU723" s="248" t="s">
        <v>83</v>
      </c>
      <c r="AY723" s="17" t="s">
        <v>168</v>
      </c>
      <c r="BE723" s="249">
        <f>IF(N723="základní",J723,0)</f>
        <v>0</v>
      </c>
      <c r="BF723" s="249">
        <f>IF(N723="snížená",J723,0)</f>
        <v>0</v>
      </c>
      <c r="BG723" s="249">
        <f>IF(N723="zákl. přenesená",J723,0)</f>
        <v>0</v>
      </c>
      <c r="BH723" s="249">
        <f>IF(N723="sníž. přenesená",J723,0)</f>
        <v>0</v>
      </c>
      <c r="BI723" s="249">
        <f>IF(N723="nulová",J723,0)</f>
        <v>0</v>
      </c>
      <c r="BJ723" s="17" t="s">
        <v>81</v>
      </c>
      <c r="BK723" s="249">
        <f>ROUND(I723*H723,2)</f>
        <v>0</v>
      </c>
      <c r="BL723" s="17" t="s">
        <v>175</v>
      </c>
      <c r="BM723" s="248" t="s">
        <v>779</v>
      </c>
    </row>
    <row r="724" s="12" customFormat="1">
      <c r="B724" s="250"/>
      <c r="C724" s="251"/>
      <c r="D724" s="252" t="s">
        <v>177</v>
      </c>
      <c r="E724" s="253" t="s">
        <v>1</v>
      </c>
      <c r="F724" s="254" t="s">
        <v>780</v>
      </c>
      <c r="G724" s="251"/>
      <c r="H724" s="253" t="s">
        <v>1</v>
      </c>
      <c r="I724" s="255"/>
      <c r="J724" s="251"/>
      <c r="K724" s="251"/>
      <c r="L724" s="256"/>
      <c r="M724" s="257"/>
      <c r="N724" s="258"/>
      <c r="O724" s="258"/>
      <c r="P724" s="258"/>
      <c r="Q724" s="258"/>
      <c r="R724" s="258"/>
      <c r="S724" s="258"/>
      <c r="T724" s="259"/>
      <c r="AT724" s="260" t="s">
        <v>177</v>
      </c>
      <c r="AU724" s="260" t="s">
        <v>83</v>
      </c>
      <c r="AV724" s="12" t="s">
        <v>81</v>
      </c>
      <c r="AW724" s="12" t="s">
        <v>31</v>
      </c>
      <c r="AX724" s="12" t="s">
        <v>74</v>
      </c>
      <c r="AY724" s="260" t="s">
        <v>168</v>
      </c>
    </row>
    <row r="725" s="13" customFormat="1">
      <c r="B725" s="261"/>
      <c r="C725" s="262"/>
      <c r="D725" s="252" t="s">
        <v>177</v>
      </c>
      <c r="E725" s="263" t="s">
        <v>1</v>
      </c>
      <c r="F725" s="264" t="s">
        <v>781</v>
      </c>
      <c r="G725" s="262"/>
      <c r="H725" s="265">
        <v>10.199999999999999</v>
      </c>
      <c r="I725" s="266"/>
      <c r="J725" s="262"/>
      <c r="K725" s="262"/>
      <c r="L725" s="267"/>
      <c r="M725" s="268"/>
      <c r="N725" s="269"/>
      <c r="O725" s="269"/>
      <c r="P725" s="269"/>
      <c r="Q725" s="269"/>
      <c r="R725" s="269"/>
      <c r="S725" s="269"/>
      <c r="T725" s="270"/>
      <c r="AT725" s="271" t="s">
        <v>177</v>
      </c>
      <c r="AU725" s="271" t="s">
        <v>83</v>
      </c>
      <c r="AV725" s="13" t="s">
        <v>83</v>
      </c>
      <c r="AW725" s="13" t="s">
        <v>31</v>
      </c>
      <c r="AX725" s="13" t="s">
        <v>74</v>
      </c>
      <c r="AY725" s="271" t="s">
        <v>168</v>
      </c>
    </row>
    <row r="726" s="13" customFormat="1">
      <c r="B726" s="261"/>
      <c r="C726" s="262"/>
      <c r="D726" s="252" t="s">
        <v>177</v>
      </c>
      <c r="E726" s="263" t="s">
        <v>1</v>
      </c>
      <c r="F726" s="264" t="s">
        <v>782</v>
      </c>
      <c r="G726" s="262"/>
      <c r="H726" s="265">
        <v>30</v>
      </c>
      <c r="I726" s="266"/>
      <c r="J726" s="262"/>
      <c r="K726" s="262"/>
      <c r="L726" s="267"/>
      <c r="M726" s="268"/>
      <c r="N726" s="269"/>
      <c r="O726" s="269"/>
      <c r="P726" s="269"/>
      <c r="Q726" s="269"/>
      <c r="R726" s="269"/>
      <c r="S726" s="269"/>
      <c r="T726" s="270"/>
      <c r="AT726" s="271" t="s">
        <v>177</v>
      </c>
      <c r="AU726" s="271" t="s">
        <v>83</v>
      </c>
      <c r="AV726" s="13" t="s">
        <v>83</v>
      </c>
      <c r="AW726" s="13" t="s">
        <v>31</v>
      </c>
      <c r="AX726" s="13" t="s">
        <v>74</v>
      </c>
      <c r="AY726" s="271" t="s">
        <v>168</v>
      </c>
    </row>
    <row r="727" s="13" customFormat="1">
      <c r="B727" s="261"/>
      <c r="C727" s="262"/>
      <c r="D727" s="252" t="s">
        <v>177</v>
      </c>
      <c r="E727" s="263" t="s">
        <v>1</v>
      </c>
      <c r="F727" s="264" t="s">
        <v>783</v>
      </c>
      <c r="G727" s="262"/>
      <c r="H727" s="265">
        <v>2.3999999999999999</v>
      </c>
      <c r="I727" s="266"/>
      <c r="J727" s="262"/>
      <c r="K727" s="262"/>
      <c r="L727" s="267"/>
      <c r="M727" s="268"/>
      <c r="N727" s="269"/>
      <c r="O727" s="269"/>
      <c r="P727" s="269"/>
      <c r="Q727" s="269"/>
      <c r="R727" s="269"/>
      <c r="S727" s="269"/>
      <c r="T727" s="270"/>
      <c r="AT727" s="271" t="s">
        <v>177</v>
      </c>
      <c r="AU727" s="271" t="s">
        <v>83</v>
      </c>
      <c r="AV727" s="13" t="s">
        <v>83</v>
      </c>
      <c r="AW727" s="13" t="s">
        <v>31</v>
      </c>
      <c r="AX727" s="13" t="s">
        <v>74</v>
      </c>
      <c r="AY727" s="271" t="s">
        <v>168</v>
      </c>
    </row>
    <row r="728" s="13" customFormat="1">
      <c r="B728" s="261"/>
      <c r="C728" s="262"/>
      <c r="D728" s="252" t="s">
        <v>177</v>
      </c>
      <c r="E728" s="263" t="s">
        <v>1</v>
      </c>
      <c r="F728" s="264" t="s">
        <v>784</v>
      </c>
      <c r="G728" s="262"/>
      <c r="H728" s="265">
        <v>4</v>
      </c>
      <c r="I728" s="266"/>
      <c r="J728" s="262"/>
      <c r="K728" s="262"/>
      <c r="L728" s="267"/>
      <c r="M728" s="268"/>
      <c r="N728" s="269"/>
      <c r="O728" s="269"/>
      <c r="P728" s="269"/>
      <c r="Q728" s="269"/>
      <c r="R728" s="269"/>
      <c r="S728" s="269"/>
      <c r="T728" s="270"/>
      <c r="AT728" s="271" t="s">
        <v>177</v>
      </c>
      <c r="AU728" s="271" t="s">
        <v>83</v>
      </c>
      <c r="AV728" s="13" t="s">
        <v>83</v>
      </c>
      <c r="AW728" s="13" t="s">
        <v>31</v>
      </c>
      <c r="AX728" s="13" t="s">
        <v>74</v>
      </c>
      <c r="AY728" s="271" t="s">
        <v>168</v>
      </c>
    </row>
    <row r="729" s="13" customFormat="1">
      <c r="B729" s="261"/>
      <c r="C729" s="262"/>
      <c r="D729" s="252" t="s">
        <v>177</v>
      </c>
      <c r="E729" s="263" t="s">
        <v>1</v>
      </c>
      <c r="F729" s="264" t="s">
        <v>785</v>
      </c>
      <c r="G729" s="262"/>
      <c r="H729" s="265">
        <v>24.300000000000001</v>
      </c>
      <c r="I729" s="266"/>
      <c r="J729" s="262"/>
      <c r="K729" s="262"/>
      <c r="L729" s="267"/>
      <c r="M729" s="268"/>
      <c r="N729" s="269"/>
      <c r="O729" s="269"/>
      <c r="P729" s="269"/>
      <c r="Q729" s="269"/>
      <c r="R729" s="269"/>
      <c r="S729" s="269"/>
      <c r="T729" s="270"/>
      <c r="AT729" s="271" t="s">
        <v>177</v>
      </c>
      <c r="AU729" s="271" t="s">
        <v>83</v>
      </c>
      <c r="AV729" s="13" t="s">
        <v>83</v>
      </c>
      <c r="AW729" s="13" t="s">
        <v>31</v>
      </c>
      <c r="AX729" s="13" t="s">
        <v>74</v>
      </c>
      <c r="AY729" s="271" t="s">
        <v>168</v>
      </c>
    </row>
    <row r="730" s="13" customFormat="1">
      <c r="B730" s="261"/>
      <c r="C730" s="262"/>
      <c r="D730" s="252" t="s">
        <v>177</v>
      </c>
      <c r="E730" s="263" t="s">
        <v>1</v>
      </c>
      <c r="F730" s="264" t="s">
        <v>786</v>
      </c>
      <c r="G730" s="262"/>
      <c r="H730" s="265">
        <v>3.6000000000000001</v>
      </c>
      <c r="I730" s="266"/>
      <c r="J730" s="262"/>
      <c r="K730" s="262"/>
      <c r="L730" s="267"/>
      <c r="M730" s="268"/>
      <c r="N730" s="269"/>
      <c r="O730" s="269"/>
      <c r="P730" s="269"/>
      <c r="Q730" s="269"/>
      <c r="R730" s="269"/>
      <c r="S730" s="269"/>
      <c r="T730" s="270"/>
      <c r="AT730" s="271" t="s">
        <v>177</v>
      </c>
      <c r="AU730" s="271" t="s">
        <v>83</v>
      </c>
      <c r="AV730" s="13" t="s">
        <v>83</v>
      </c>
      <c r="AW730" s="13" t="s">
        <v>31</v>
      </c>
      <c r="AX730" s="13" t="s">
        <v>74</v>
      </c>
      <c r="AY730" s="271" t="s">
        <v>168</v>
      </c>
    </row>
    <row r="731" s="13" customFormat="1">
      <c r="B731" s="261"/>
      <c r="C731" s="262"/>
      <c r="D731" s="252" t="s">
        <v>177</v>
      </c>
      <c r="E731" s="263" t="s">
        <v>1</v>
      </c>
      <c r="F731" s="264" t="s">
        <v>787</v>
      </c>
      <c r="G731" s="262"/>
      <c r="H731" s="265">
        <v>8</v>
      </c>
      <c r="I731" s="266"/>
      <c r="J731" s="262"/>
      <c r="K731" s="262"/>
      <c r="L731" s="267"/>
      <c r="M731" s="268"/>
      <c r="N731" s="269"/>
      <c r="O731" s="269"/>
      <c r="P731" s="269"/>
      <c r="Q731" s="269"/>
      <c r="R731" s="269"/>
      <c r="S731" s="269"/>
      <c r="T731" s="270"/>
      <c r="AT731" s="271" t="s">
        <v>177</v>
      </c>
      <c r="AU731" s="271" t="s">
        <v>83</v>
      </c>
      <c r="AV731" s="13" t="s">
        <v>83</v>
      </c>
      <c r="AW731" s="13" t="s">
        <v>31</v>
      </c>
      <c r="AX731" s="13" t="s">
        <v>74</v>
      </c>
      <c r="AY731" s="271" t="s">
        <v>168</v>
      </c>
    </row>
    <row r="732" s="13" customFormat="1">
      <c r="B732" s="261"/>
      <c r="C732" s="262"/>
      <c r="D732" s="252" t="s">
        <v>177</v>
      </c>
      <c r="E732" s="263" t="s">
        <v>1</v>
      </c>
      <c r="F732" s="264" t="s">
        <v>788</v>
      </c>
      <c r="G732" s="262"/>
      <c r="H732" s="265">
        <v>4</v>
      </c>
      <c r="I732" s="266"/>
      <c r="J732" s="262"/>
      <c r="K732" s="262"/>
      <c r="L732" s="267"/>
      <c r="M732" s="268"/>
      <c r="N732" s="269"/>
      <c r="O732" s="269"/>
      <c r="P732" s="269"/>
      <c r="Q732" s="269"/>
      <c r="R732" s="269"/>
      <c r="S732" s="269"/>
      <c r="T732" s="270"/>
      <c r="AT732" s="271" t="s">
        <v>177</v>
      </c>
      <c r="AU732" s="271" t="s">
        <v>83</v>
      </c>
      <c r="AV732" s="13" t="s">
        <v>83</v>
      </c>
      <c r="AW732" s="13" t="s">
        <v>31</v>
      </c>
      <c r="AX732" s="13" t="s">
        <v>74</v>
      </c>
      <c r="AY732" s="271" t="s">
        <v>168</v>
      </c>
    </row>
    <row r="733" s="13" customFormat="1">
      <c r="B733" s="261"/>
      <c r="C733" s="262"/>
      <c r="D733" s="252" t="s">
        <v>177</v>
      </c>
      <c r="E733" s="263" t="s">
        <v>1</v>
      </c>
      <c r="F733" s="264" t="s">
        <v>789</v>
      </c>
      <c r="G733" s="262"/>
      <c r="H733" s="265">
        <v>4.5</v>
      </c>
      <c r="I733" s="266"/>
      <c r="J733" s="262"/>
      <c r="K733" s="262"/>
      <c r="L733" s="267"/>
      <c r="M733" s="268"/>
      <c r="N733" s="269"/>
      <c r="O733" s="269"/>
      <c r="P733" s="269"/>
      <c r="Q733" s="269"/>
      <c r="R733" s="269"/>
      <c r="S733" s="269"/>
      <c r="T733" s="270"/>
      <c r="AT733" s="271" t="s">
        <v>177</v>
      </c>
      <c r="AU733" s="271" t="s">
        <v>83</v>
      </c>
      <c r="AV733" s="13" t="s">
        <v>83</v>
      </c>
      <c r="AW733" s="13" t="s">
        <v>31</v>
      </c>
      <c r="AX733" s="13" t="s">
        <v>74</v>
      </c>
      <c r="AY733" s="271" t="s">
        <v>168</v>
      </c>
    </row>
    <row r="734" s="13" customFormat="1">
      <c r="B734" s="261"/>
      <c r="C734" s="262"/>
      <c r="D734" s="252" t="s">
        <v>177</v>
      </c>
      <c r="E734" s="263" t="s">
        <v>1</v>
      </c>
      <c r="F734" s="264" t="s">
        <v>790</v>
      </c>
      <c r="G734" s="262"/>
      <c r="H734" s="265">
        <v>12</v>
      </c>
      <c r="I734" s="266"/>
      <c r="J734" s="262"/>
      <c r="K734" s="262"/>
      <c r="L734" s="267"/>
      <c r="M734" s="268"/>
      <c r="N734" s="269"/>
      <c r="O734" s="269"/>
      <c r="P734" s="269"/>
      <c r="Q734" s="269"/>
      <c r="R734" s="269"/>
      <c r="S734" s="269"/>
      <c r="T734" s="270"/>
      <c r="AT734" s="271" t="s">
        <v>177</v>
      </c>
      <c r="AU734" s="271" t="s">
        <v>83</v>
      </c>
      <c r="AV734" s="13" t="s">
        <v>83</v>
      </c>
      <c r="AW734" s="13" t="s">
        <v>31</v>
      </c>
      <c r="AX734" s="13" t="s">
        <v>74</v>
      </c>
      <c r="AY734" s="271" t="s">
        <v>168</v>
      </c>
    </row>
    <row r="735" s="13" customFormat="1">
      <c r="B735" s="261"/>
      <c r="C735" s="262"/>
      <c r="D735" s="252" t="s">
        <v>177</v>
      </c>
      <c r="E735" s="263" t="s">
        <v>1</v>
      </c>
      <c r="F735" s="264" t="s">
        <v>791</v>
      </c>
      <c r="G735" s="262"/>
      <c r="H735" s="265">
        <v>14.85</v>
      </c>
      <c r="I735" s="266"/>
      <c r="J735" s="262"/>
      <c r="K735" s="262"/>
      <c r="L735" s="267"/>
      <c r="M735" s="268"/>
      <c r="N735" s="269"/>
      <c r="O735" s="269"/>
      <c r="P735" s="269"/>
      <c r="Q735" s="269"/>
      <c r="R735" s="269"/>
      <c r="S735" s="269"/>
      <c r="T735" s="270"/>
      <c r="AT735" s="271" t="s">
        <v>177</v>
      </c>
      <c r="AU735" s="271" t="s">
        <v>83</v>
      </c>
      <c r="AV735" s="13" t="s">
        <v>83</v>
      </c>
      <c r="AW735" s="13" t="s">
        <v>31</v>
      </c>
      <c r="AX735" s="13" t="s">
        <v>74</v>
      </c>
      <c r="AY735" s="271" t="s">
        <v>168</v>
      </c>
    </row>
    <row r="736" s="13" customFormat="1">
      <c r="B736" s="261"/>
      <c r="C736" s="262"/>
      <c r="D736" s="252" t="s">
        <v>177</v>
      </c>
      <c r="E736" s="263" t="s">
        <v>1</v>
      </c>
      <c r="F736" s="264" t="s">
        <v>792</v>
      </c>
      <c r="G736" s="262"/>
      <c r="H736" s="265">
        <v>5.4000000000000004</v>
      </c>
      <c r="I736" s="266"/>
      <c r="J736" s="262"/>
      <c r="K736" s="262"/>
      <c r="L736" s="267"/>
      <c r="M736" s="268"/>
      <c r="N736" s="269"/>
      <c r="O736" s="269"/>
      <c r="P736" s="269"/>
      <c r="Q736" s="269"/>
      <c r="R736" s="269"/>
      <c r="S736" s="269"/>
      <c r="T736" s="270"/>
      <c r="AT736" s="271" t="s">
        <v>177</v>
      </c>
      <c r="AU736" s="271" t="s">
        <v>83</v>
      </c>
      <c r="AV736" s="13" t="s">
        <v>83</v>
      </c>
      <c r="AW736" s="13" t="s">
        <v>31</v>
      </c>
      <c r="AX736" s="13" t="s">
        <v>74</v>
      </c>
      <c r="AY736" s="271" t="s">
        <v>168</v>
      </c>
    </row>
    <row r="737" s="13" customFormat="1">
      <c r="B737" s="261"/>
      <c r="C737" s="262"/>
      <c r="D737" s="252" t="s">
        <v>177</v>
      </c>
      <c r="E737" s="263" t="s">
        <v>1</v>
      </c>
      <c r="F737" s="264" t="s">
        <v>793</v>
      </c>
      <c r="G737" s="262"/>
      <c r="H737" s="265">
        <v>4</v>
      </c>
      <c r="I737" s="266"/>
      <c r="J737" s="262"/>
      <c r="K737" s="262"/>
      <c r="L737" s="267"/>
      <c r="M737" s="268"/>
      <c r="N737" s="269"/>
      <c r="O737" s="269"/>
      <c r="P737" s="269"/>
      <c r="Q737" s="269"/>
      <c r="R737" s="269"/>
      <c r="S737" s="269"/>
      <c r="T737" s="270"/>
      <c r="AT737" s="271" t="s">
        <v>177</v>
      </c>
      <c r="AU737" s="271" t="s">
        <v>83</v>
      </c>
      <c r="AV737" s="13" t="s">
        <v>83</v>
      </c>
      <c r="AW737" s="13" t="s">
        <v>31</v>
      </c>
      <c r="AX737" s="13" t="s">
        <v>74</v>
      </c>
      <c r="AY737" s="271" t="s">
        <v>168</v>
      </c>
    </row>
    <row r="738" s="13" customFormat="1">
      <c r="B738" s="261"/>
      <c r="C738" s="262"/>
      <c r="D738" s="252" t="s">
        <v>177</v>
      </c>
      <c r="E738" s="263" t="s">
        <v>1</v>
      </c>
      <c r="F738" s="264" t="s">
        <v>794</v>
      </c>
      <c r="G738" s="262"/>
      <c r="H738" s="265">
        <v>0.75</v>
      </c>
      <c r="I738" s="266"/>
      <c r="J738" s="262"/>
      <c r="K738" s="262"/>
      <c r="L738" s="267"/>
      <c r="M738" s="268"/>
      <c r="N738" s="269"/>
      <c r="O738" s="269"/>
      <c r="P738" s="269"/>
      <c r="Q738" s="269"/>
      <c r="R738" s="269"/>
      <c r="S738" s="269"/>
      <c r="T738" s="270"/>
      <c r="AT738" s="271" t="s">
        <v>177</v>
      </c>
      <c r="AU738" s="271" t="s">
        <v>83</v>
      </c>
      <c r="AV738" s="13" t="s">
        <v>83</v>
      </c>
      <c r="AW738" s="13" t="s">
        <v>31</v>
      </c>
      <c r="AX738" s="13" t="s">
        <v>74</v>
      </c>
      <c r="AY738" s="271" t="s">
        <v>168</v>
      </c>
    </row>
    <row r="739" s="13" customFormat="1">
      <c r="B739" s="261"/>
      <c r="C739" s="262"/>
      <c r="D739" s="252" t="s">
        <v>177</v>
      </c>
      <c r="E739" s="263" t="s">
        <v>1</v>
      </c>
      <c r="F739" s="264" t="s">
        <v>795</v>
      </c>
      <c r="G739" s="262"/>
      <c r="H739" s="265">
        <v>3.7999999999999998</v>
      </c>
      <c r="I739" s="266"/>
      <c r="J739" s="262"/>
      <c r="K739" s="262"/>
      <c r="L739" s="267"/>
      <c r="M739" s="268"/>
      <c r="N739" s="269"/>
      <c r="O739" s="269"/>
      <c r="P739" s="269"/>
      <c r="Q739" s="269"/>
      <c r="R739" s="269"/>
      <c r="S739" s="269"/>
      <c r="T739" s="270"/>
      <c r="AT739" s="271" t="s">
        <v>177</v>
      </c>
      <c r="AU739" s="271" t="s">
        <v>83</v>
      </c>
      <c r="AV739" s="13" t="s">
        <v>83</v>
      </c>
      <c r="AW739" s="13" t="s">
        <v>31</v>
      </c>
      <c r="AX739" s="13" t="s">
        <v>74</v>
      </c>
      <c r="AY739" s="271" t="s">
        <v>168</v>
      </c>
    </row>
    <row r="740" s="13" customFormat="1">
      <c r="B740" s="261"/>
      <c r="C740" s="262"/>
      <c r="D740" s="252" t="s">
        <v>177</v>
      </c>
      <c r="E740" s="263" t="s">
        <v>1</v>
      </c>
      <c r="F740" s="264" t="s">
        <v>796</v>
      </c>
      <c r="G740" s="262"/>
      <c r="H740" s="265">
        <v>2.3999999999999999</v>
      </c>
      <c r="I740" s="266"/>
      <c r="J740" s="262"/>
      <c r="K740" s="262"/>
      <c r="L740" s="267"/>
      <c r="M740" s="268"/>
      <c r="N740" s="269"/>
      <c r="O740" s="269"/>
      <c r="P740" s="269"/>
      <c r="Q740" s="269"/>
      <c r="R740" s="269"/>
      <c r="S740" s="269"/>
      <c r="T740" s="270"/>
      <c r="AT740" s="271" t="s">
        <v>177</v>
      </c>
      <c r="AU740" s="271" t="s">
        <v>83</v>
      </c>
      <c r="AV740" s="13" t="s">
        <v>83</v>
      </c>
      <c r="AW740" s="13" t="s">
        <v>31</v>
      </c>
      <c r="AX740" s="13" t="s">
        <v>74</v>
      </c>
      <c r="AY740" s="271" t="s">
        <v>168</v>
      </c>
    </row>
    <row r="741" s="13" customFormat="1">
      <c r="B741" s="261"/>
      <c r="C741" s="262"/>
      <c r="D741" s="252" t="s">
        <v>177</v>
      </c>
      <c r="E741" s="263" t="s">
        <v>1</v>
      </c>
      <c r="F741" s="264" t="s">
        <v>797</v>
      </c>
      <c r="G741" s="262"/>
      <c r="H741" s="265">
        <v>1.1000000000000001</v>
      </c>
      <c r="I741" s="266"/>
      <c r="J741" s="262"/>
      <c r="K741" s="262"/>
      <c r="L741" s="267"/>
      <c r="M741" s="268"/>
      <c r="N741" s="269"/>
      <c r="O741" s="269"/>
      <c r="P741" s="269"/>
      <c r="Q741" s="269"/>
      <c r="R741" s="269"/>
      <c r="S741" s="269"/>
      <c r="T741" s="270"/>
      <c r="AT741" s="271" t="s">
        <v>177</v>
      </c>
      <c r="AU741" s="271" t="s">
        <v>83</v>
      </c>
      <c r="AV741" s="13" t="s">
        <v>83</v>
      </c>
      <c r="AW741" s="13" t="s">
        <v>31</v>
      </c>
      <c r="AX741" s="13" t="s">
        <v>74</v>
      </c>
      <c r="AY741" s="271" t="s">
        <v>168</v>
      </c>
    </row>
    <row r="742" s="13" customFormat="1">
      <c r="B742" s="261"/>
      <c r="C742" s="262"/>
      <c r="D742" s="252" t="s">
        <v>177</v>
      </c>
      <c r="E742" s="263" t="s">
        <v>1</v>
      </c>
      <c r="F742" s="264" t="s">
        <v>798</v>
      </c>
      <c r="G742" s="262"/>
      <c r="H742" s="265">
        <v>1.1000000000000001</v>
      </c>
      <c r="I742" s="266"/>
      <c r="J742" s="262"/>
      <c r="K742" s="262"/>
      <c r="L742" s="267"/>
      <c r="M742" s="268"/>
      <c r="N742" s="269"/>
      <c r="O742" s="269"/>
      <c r="P742" s="269"/>
      <c r="Q742" s="269"/>
      <c r="R742" s="269"/>
      <c r="S742" s="269"/>
      <c r="T742" s="270"/>
      <c r="AT742" s="271" t="s">
        <v>177</v>
      </c>
      <c r="AU742" s="271" t="s">
        <v>83</v>
      </c>
      <c r="AV742" s="13" t="s">
        <v>83</v>
      </c>
      <c r="AW742" s="13" t="s">
        <v>31</v>
      </c>
      <c r="AX742" s="13" t="s">
        <v>74</v>
      </c>
      <c r="AY742" s="271" t="s">
        <v>168</v>
      </c>
    </row>
    <row r="743" s="13" customFormat="1">
      <c r="B743" s="261"/>
      <c r="C743" s="262"/>
      <c r="D743" s="252" t="s">
        <v>177</v>
      </c>
      <c r="E743" s="263" t="s">
        <v>1</v>
      </c>
      <c r="F743" s="264" t="s">
        <v>799</v>
      </c>
      <c r="G743" s="262"/>
      <c r="H743" s="265">
        <v>3.8999999999999999</v>
      </c>
      <c r="I743" s="266"/>
      <c r="J743" s="262"/>
      <c r="K743" s="262"/>
      <c r="L743" s="267"/>
      <c r="M743" s="268"/>
      <c r="N743" s="269"/>
      <c r="O743" s="269"/>
      <c r="P743" s="269"/>
      <c r="Q743" s="269"/>
      <c r="R743" s="269"/>
      <c r="S743" s="269"/>
      <c r="T743" s="270"/>
      <c r="AT743" s="271" t="s">
        <v>177</v>
      </c>
      <c r="AU743" s="271" t="s">
        <v>83</v>
      </c>
      <c r="AV743" s="13" t="s">
        <v>83</v>
      </c>
      <c r="AW743" s="13" t="s">
        <v>31</v>
      </c>
      <c r="AX743" s="13" t="s">
        <v>74</v>
      </c>
      <c r="AY743" s="271" t="s">
        <v>168</v>
      </c>
    </row>
    <row r="744" s="13" customFormat="1">
      <c r="B744" s="261"/>
      <c r="C744" s="262"/>
      <c r="D744" s="252" t="s">
        <v>177</v>
      </c>
      <c r="E744" s="263" t="s">
        <v>1</v>
      </c>
      <c r="F744" s="264" t="s">
        <v>800</v>
      </c>
      <c r="G744" s="262"/>
      <c r="H744" s="265">
        <v>1.1000000000000001</v>
      </c>
      <c r="I744" s="266"/>
      <c r="J744" s="262"/>
      <c r="K744" s="262"/>
      <c r="L744" s="267"/>
      <c r="M744" s="268"/>
      <c r="N744" s="269"/>
      <c r="O744" s="269"/>
      <c r="P744" s="269"/>
      <c r="Q744" s="269"/>
      <c r="R744" s="269"/>
      <c r="S744" s="269"/>
      <c r="T744" s="270"/>
      <c r="AT744" s="271" t="s">
        <v>177</v>
      </c>
      <c r="AU744" s="271" t="s">
        <v>83</v>
      </c>
      <c r="AV744" s="13" t="s">
        <v>83</v>
      </c>
      <c r="AW744" s="13" t="s">
        <v>31</v>
      </c>
      <c r="AX744" s="13" t="s">
        <v>74</v>
      </c>
      <c r="AY744" s="271" t="s">
        <v>168</v>
      </c>
    </row>
    <row r="745" s="12" customFormat="1">
      <c r="B745" s="250"/>
      <c r="C745" s="251"/>
      <c r="D745" s="252" t="s">
        <v>177</v>
      </c>
      <c r="E745" s="253" t="s">
        <v>1</v>
      </c>
      <c r="F745" s="254" t="s">
        <v>801</v>
      </c>
      <c r="G745" s="251"/>
      <c r="H745" s="253" t="s">
        <v>1</v>
      </c>
      <c r="I745" s="255"/>
      <c r="J745" s="251"/>
      <c r="K745" s="251"/>
      <c r="L745" s="256"/>
      <c r="M745" s="257"/>
      <c r="N745" s="258"/>
      <c r="O745" s="258"/>
      <c r="P745" s="258"/>
      <c r="Q745" s="258"/>
      <c r="R745" s="258"/>
      <c r="S745" s="258"/>
      <c r="T745" s="259"/>
      <c r="AT745" s="260" t="s">
        <v>177</v>
      </c>
      <c r="AU745" s="260" t="s">
        <v>83</v>
      </c>
      <c r="AV745" s="12" t="s">
        <v>81</v>
      </c>
      <c r="AW745" s="12" t="s">
        <v>31</v>
      </c>
      <c r="AX745" s="12" t="s">
        <v>74</v>
      </c>
      <c r="AY745" s="260" t="s">
        <v>168</v>
      </c>
    </row>
    <row r="746" s="13" customFormat="1">
      <c r="B746" s="261"/>
      <c r="C746" s="262"/>
      <c r="D746" s="252" t="s">
        <v>177</v>
      </c>
      <c r="E746" s="263" t="s">
        <v>1</v>
      </c>
      <c r="F746" s="264" t="s">
        <v>802</v>
      </c>
      <c r="G746" s="262"/>
      <c r="H746" s="265">
        <v>2.7000000000000002</v>
      </c>
      <c r="I746" s="266"/>
      <c r="J746" s="262"/>
      <c r="K746" s="262"/>
      <c r="L746" s="267"/>
      <c r="M746" s="268"/>
      <c r="N746" s="269"/>
      <c r="O746" s="269"/>
      <c r="P746" s="269"/>
      <c r="Q746" s="269"/>
      <c r="R746" s="269"/>
      <c r="S746" s="269"/>
      <c r="T746" s="270"/>
      <c r="AT746" s="271" t="s">
        <v>177</v>
      </c>
      <c r="AU746" s="271" t="s">
        <v>83</v>
      </c>
      <c r="AV746" s="13" t="s">
        <v>83</v>
      </c>
      <c r="AW746" s="13" t="s">
        <v>31</v>
      </c>
      <c r="AX746" s="13" t="s">
        <v>74</v>
      </c>
      <c r="AY746" s="271" t="s">
        <v>168</v>
      </c>
    </row>
    <row r="747" s="12" customFormat="1">
      <c r="B747" s="250"/>
      <c r="C747" s="251"/>
      <c r="D747" s="252" t="s">
        <v>177</v>
      </c>
      <c r="E747" s="253" t="s">
        <v>1</v>
      </c>
      <c r="F747" s="254" t="s">
        <v>803</v>
      </c>
      <c r="G747" s="251"/>
      <c r="H747" s="253" t="s">
        <v>1</v>
      </c>
      <c r="I747" s="255"/>
      <c r="J747" s="251"/>
      <c r="K747" s="251"/>
      <c r="L747" s="256"/>
      <c r="M747" s="257"/>
      <c r="N747" s="258"/>
      <c r="O747" s="258"/>
      <c r="P747" s="258"/>
      <c r="Q747" s="258"/>
      <c r="R747" s="258"/>
      <c r="S747" s="258"/>
      <c r="T747" s="259"/>
      <c r="AT747" s="260" t="s">
        <v>177</v>
      </c>
      <c r="AU747" s="260" t="s">
        <v>83</v>
      </c>
      <c r="AV747" s="12" t="s">
        <v>81</v>
      </c>
      <c r="AW747" s="12" t="s">
        <v>31</v>
      </c>
      <c r="AX747" s="12" t="s">
        <v>74</v>
      </c>
      <c r="AY747" s="260" t="s">
        <v>168</v>
      </c>
    </row>
    <row r="748" s="13" customFormat="1">
      <c r="B748" s="261"/>
      <c r="C748" s="262"/>
      <c r="D748" s="252" t="s">
        <v>177</v>
      </c>
      <c r="E748" s="263" t="s">
        <v>1</v>
      </c>
      <c r="F748" s="264" t="s">
        <v>804</v>
      </c>
      <c r="G748" s="262"/>
      <c r="H748" s="265">
        <v>25.18</v>
      </c>
      <c r="I748" s="266"/>
      <c r="J748" s="262"/>
      <c r="K748" s="262"/>
      <c r="L748" s="267"/>
      <c r="M748" s="268"/>
      <c r="N748" s="269"/>
      <c r="O748" s="269"/>
      <c r="P748" s="269"/>
      <c r="Q748" s="269"/>
      <c r="R748" s="269"/>
      <c r="S748" s="269"/>
      <c r="T748" s="270"/>
      <c r="AT748" s="271" t="s">
        <v>177</v>
      </c>
      <c r="AU748" s="271" t="s">
        <v>83</v>
      </c>
      <c r="AV748" s="13" t="s">
        <v>83</v>
      </c>
      <c r="AW748" s="13" t="s">
        <v>31</v>
      </c>
      <c r="AX748" s="13" t="s">
        <v>74</v>
      </c>
      <c r="AY748" s="271" t="s">
        <v>168</v>
      </c>
    </row>
    <row r="749" s="13" customFormat="1">
      <c r="B749" s="261"/>
      <c r="C749" s="262"/>
      <c r="D749" s="252" t="s">
        <v>177</v>
      </c>
      <c r="E749" s="263" t="s">
        <v>1</v>
      </c>
      <c r="F749" s="264" t="s">
        <v>805</v>
      </c>
      <c r="G749" s="262"/>
      <c r="H749" s="265">
        <v>25.199999999999999</v>
      </c>
      <c r="I749" s="266"/>
      <c r="J749" s="262"/>
      <c r="K749" s="262"/>
      <c r="L749" s="267"/>
      <c r="M749" s="268"/>
      <c r="N749" s="269"/>
      <c r="O749" s="269"/>
      <c r="P749" s="269"/>
      <c r="Q749" s="269"/>
      <c r="R749" s="269"/>
      <c r="S749" s="269"/>
      <c r="T749" s="270"/>
      <c r="AT749" s="271" t="s">
        <v>177</v>
      </c>
      <c r="AU749" s="271" t="s">
        <v>83</v>
      </c>
      <c r="AV749" s="13" t="s">
        <v>83</v>
      </c>
      <c r="AW749" s="13" t="s">
        <v>31</v>
      </c>
      <c r="AX749" s="13" t="s">
        <v>74</v>
      </c>
      <c r="AY749" s="271" t="s">
        <v>168</v>
      </c>
    </row>
    <row r="750" s="12" customFormat="1">
      <c r="B750" s="250"/>
      <c r="C750" s="251"/>
      <c r="D750" s="252" t="s">
        <v>177</v>
      </c>
      <c r="E750" s="253" t="s">
        <v>1</v>
      </c>
      <c r="F750" s="254" t="s">
        <v>410</v>
      </c>
      <c r="G750" s="251"/>
      <c r="H750" s="253" t="s">
        <v>1</v>
      </c>
      <c r="I750" s="255"/>
      <c r="J750" s="251"/>
      <c r="K750" s="251"/>
      <c r="L750" s="256"/>
      <c r="M750" s="257"/>
      <c r="N750" s="258"/>
      <c r="O750" s="258"/>
      <c r="P750" s="258"/>
      <c r="Q750" s="258"/>
      <c r="R750" s="258"/>
      <c r="S750" s="258"/>
      <c r="T750" s="259"/>
      <c r="AT750" s="260" t="s">
        <v>177</v>
      </c>
      <c r="AU750" s="260" t="s">
        <v>83</v>
      </c>
      <c r="AV750" s="12" t="s">
        <v>81</v>
      </c>
      <c r="AW750" s="12" t="s">
        <v>31</v>
      </c>
      <c r="AX750" s="12" t="s">
        <v>74</v>
      </c>
      <c r="AY750" s="260" t="s">
        <v>168</v>
      </c>
    </row>
    <row r="751" s="13" customFormat="1">
      <c r="B751" s="261"/>
      <c r="C751" s="262"/>
      <c r="D751" s="252" t="s">
        <v>177</v>
      </c>
      <c r="E751" s="263" t="s">
        <v>1</v>
      </c>
      <c r="F751" s="264" t="s">
        <v>806</v>
      </c>
      <c r="G751" s="262"/>
      <c r="H751" s="265">
        <v>28.800000000000001</v>
      </c>
      <c r="I751" s="266"/>
      <c r="J751" s="262"/>
      <c r="K751" s="262"/>
      <c r="L751" s="267"/>
      <c r="M751" s="268"/>
      <c r="N751" s="269"/>
      <c r="O751" s="269"/>
      <c r="P751" s="269"/>
      <c r="Q751" s="269"/>
      <c r="R751" s="269"/>
      <c r="S751" s="269"/>
      <c r="T751" s="270"/>
      <c r="AT751" s="271" t="s">
        <v>177</v>
      </c>
      <c r="AU751" s="271" t="s">
        <v>83</v>
      </c>
      <c r="AV751" s="13" t="s">
        <v>83</v>
      </c>
      <c r="AW751" s="13" t="s">
        <v>31</v>
      </c>
      <c r="AX751" s="13" t="s">
        <v>74</v>
      </c>
      <c r="AY751" s="271" t="s">
        <v>168</v>
      </c>
    </row>
    <row r="752" s="15" customFormat="1">
      <c r="B752" s="283"/>
      <c r="C752" s="284"/>
      <c r="D752" s="252" t="s">
        <v>177</v>
      </c>
      <c r="E752" s="285" t="s">
        <v>1</v>
      </c>
      <c r="F752" s="286" t="s">
        <v>255</v>
      </c>
      <c r="G752" s="284"/>
      <c r="H752" s="287">
        <v>223.28</v>
      </c>
      <c r="I752" s="288"/>
      <c r="J752" s="284"/>
      <c r="K752" s="284"/>
      <c r="L752" s="289"/>
      <c r="M752" s="290"/>
      <c r="N752" s="291"/>
      <c r="O752" s="291"/>
      <c r="P752" s="291"/>
      <c r="Q752" s="291"/>
      <c r="R752" s="291"/>
      <c r="S752" s="291"/>
      <c r="T752" s="292"/>
      <c r="AT752" s="293" t="s">
        <v>177</v>
      </c>
      <c r="AU752" s="293" t="s">
        <v>83</v>
      </c>
      <c r="AV752" s="15" t="s">
        <v>190</v>
      </c>
      <c r="AW752" s="15" t="s">
        <v>31</v>
      </c>
      <c r="AX752" s="15" t="s">
        <v>74</v>
      </c>
      <c r="AY752" s="293" t="s">
        <v>168</v>
      </c>
    </row>
    <row r="753" s="12" customFormat="1">
      <c r="B753" s="250"/>
      <c r="C753" s="251"/>
      <c r="D753" s="252" t="s">
        <v>177</v>
      </c>
      <c r="E753" s="253" t="s">
        <v>1</v>
      </c>
      <c r="F753" s="254" t="s">
        <v>807</v>
      </c>
      <c r="G753" s="251"/>
      <c r="H753" s="253" t="s">
        <v>1</v>
      </c>
      <c r="I753" s="255"/>
      <c r="J753" s="251"/>
      <c r="K753" s="251"/>
      <c r="L753" s="256"/>
      <c r="M753" s="257"/>
      <c r="N753" s="258"/>
      <c r="O753" s="258"/>
      <c r="P753" s="258"/>
      <c r="Q753" s="258"/>
      <c r="R753" s="258"/>
      <c r="S753" s="258"/>
      <c r="T753" s="259"/>
      <c r="AT753" s="260" t="s">
        <v>177</v>
      </c>
      <c r="AU753" s="260" t="s">
        <v>83</v>
      </c>
      <c r="AV753" s="12" t="s">
        <v>81</v>
      </c>
      <c r="AW753" s="12" t="s">
        <v>31</v>
      </c>
      <c r="AX753" s="12" t="s">
        <v>74</v>
      </c>
      <c r="AY753" s="260" t="s">
        <v>168</v>
      </c>
    </row>
    <row r="754" s="13" customFormat="1">
      <c r="B754" s="261"/>
      <c r="C754" s="262"/>
      <c r="D754" s="252" t="s">
        <v>177</v>
      </c>
      <c r="E754" s="263" t="s">
        <v>1</v>
      </c>
      <c r="F754" s="264" t="s">
        <v>808</v>
      </c>
      <c r="G754" s="262"/>
      <c r="H754" s="265">
        <v>14.4</v>
      </c>
      <c r="I754" s="266"/>
      <c r="J754" s="262"/>
      <c r="K754" s="262"/>
      <c r="L754" s="267"/>
      <c r="M754" s="268"/>
      <c r="N754" s="269"/>
      <c r="O754" s="269"/>
      <c r="P754" s="269"/>
      <c r="Q754" s="269"/>
      <c r="R754" s="269"/>
      <c r="S754" s="269"/>
      <c r="T754" s="270"/>
      <c r="AT754" s="271" t="s">
        <v>177</v>
      </c>
      <c r="AU754" s="271" t="s">
        <v>83</v>
      </c>
      <c r="AV754" s="13" t="s">
        <v>83</v>
      </c>
      <c r="AW754" s="13" t="s">
        <v>31</v>
      </c>
      <c r="AX754" s="13" t="s">
        <v>74</v>
      </c>
      <c r="AY754" s="271" t="s">
        <v>168</v>
      </c>
    </row>
    <row r="755" s="13" customFormat="1">
      <c r="B755" s="261"/>
      <c r="C755" s="262"/>
      <c r="D755" s="252" t="s">
        <v>177</v>
      </c>
      <c r="E755" s="263" t="s">
        <v>1</v>
      </c>
      <c r="F755" s="264" t="s">
        <v>809</v>
      </c>
      <c r="G755" s="262"/>
      <c r="H755" s="265">
        <v>82</v>
      </c>
      <c r="I755" s="266"/>
      <c r="J755" s="262"/>
      <c r="K755" s="262"/>
      <c r="L755" s="267"/>
      <c r="M755" s="268"/>
      <c r="N755" s="269"/>
      <c r="O755" s="269"/>
      <c r="P755" s="269"/>
      <c r="Q755" s="269"/>
      <c r="R755" s="269"/>
      <c r="S755" s="269"/>
      <c r="T755" s="270"/>
      <c r="AT755" s="271" t="s">
        <v>177</v>
      </c>
      <c r="AU755" s="271" t="s">
        <v>83</v>
      </c>
      <c r="AV755" s="13" t="s">
        <v>83</v>
      </c>
      <c r="AW755" s="13" t="s">
        <v>31</v>
      </c>
      <c r="AX755" s="13" t="s">
        <v>74</v>
      </c>
      <c r="AY755" s="271" t="s">
        <v>168</v>
      </c>
    </row>
    <row r="756" s="13" customFormat="1">
      <c r="B756" s="261"/>
      <c r="C756" s="262"/>
      <c r="D756" s="252" t="s">
        <v>177</v>
      </c>
      <c r="E756" s="263" t="s">
        <v>1</v>
      </c>
      <c r="F756" s="264" t="s">
        <v>810</v>
      </c>
      <c r="G756" s="262"/>
      <c r="H756" s="265">
        <v>8.1999999999999993</v>
      </c>
      <c r="I756" s="266"/>
      <c r="J756" s="262"/>
      <c r="K756" s="262"/>
      <c r="L756" s="267"/>
      <c r="M756" s="268"/>
      <c r="N756" s="269"/>
      <c r="O756" s="269"/>
      <c r="P756" s="269"/>
      <c r="Q756" s="269"/>
      <c r="R756" s="269"/>
      <c r="S756" s="269"/>
      <c r="T756" s="270"/>
      <c r="AT756" s="271" t="s">
        <v>177</v>
      </c>
      <c r="AU756" s="271" t="s">
        <v>83</v>
      </c>
      <c r="AV756" s="13" t="s">
        <v>83</v>
      </c>
      <c r="AW756" s="13" t="s">
        <v>31</v>
      </c>
      <c r="AX756" s="13" t="s">
        <v>74</v>
      </c>
      <c r="AY756" s="271" t="s">
        <v>168</v>
      </c>
    </row>
    <row r="757" s="13" customFormat="1">
      <c r="B757" s="261"/>
      <c r="C757" s="262"/>
      <c r="D757" s="252" t="s">
        <v>177</v>
      </c>
      <c r="E757" s="263" t="s">
        <v>1</v>
      </c>
      <c r="F757" s="264" t="s">
        <v>811</v>
      </c>
      <c r="G757" s="262"/>
      <c r="H757" s="265">
        <v>4.7999999999999998</v>
      </c>
      <c r="I757" s="266"/>
      <c r="J757" s="262"/>
      <c r="K757" s="262"/>
      <c r="L757" s="267"/>
      <c r="M757" s="268"/>
      <c r="N757" s="269"/>
      <c r="O757" s="269"/>
      <c r="P757" s="269"/>
      <c r="Q757" s="269"/>
      <c r="R757" s="269"/>
      <c r="S757" s="269"/>
      <c r="T757" s="270"/>
      <c r="AT757" s="271" t="s">
        <v>177</v>
      </c>
      <c r="AU757" s="271" t="s">
        <v>83</v>
      </c>
      <c r="AV757" s="13" t="s">
        <v>83</v>
      </c>
      <c r="AW757" s="13" t="s">
        <v>31</v>
      </c>
      <c r="AX757" s="13" t="s">
        <v>74</v>
      </c>
      <c r="AY757" s="271" t="s">
        <v>168</v>
      </c>
    </row>
    <row r="758" s="13" customFormat="1">
      <c r="B758" s="261"/>
      <c r="C758" s="262"/>
      <c r="D758" s="252" t="s">
        <v>177</v>
      </c>
      <c r="E758" s="263" t="s">
        <v>1</v>
      </c>
      <c r="F758" s="264" t="s">
        <v>812</v>
      </c>
      <c r="G758" s="262"/>
      <c r="H758" s="265">
        <v>64.799999999999997</v>
      </c>
      <c r="I758" s="266"/>
      <c r="J758" s="262"/>
      <c r="K758" s="262"/>
      <c r="L758" s="267"/>
      <c r="M758" s="268"/>
      <c r="N758" s="269"/>
      <c r="O758" s="269"/>
      <c r="P758" s="269"/>
      <c r="Q758" s="269"/>
      <c r="R758" s="269"/>
      <c r="S758" s="269"/>
      <c r="T758" s="270"/>
      <c r="AT758" s="271" t="s">
        <v>177</v>
      </c>
      <c r="AU758" s="271" t="s">
        <v>83</v>
      </c>
      <c r="AV758" s="13" t="s">
        <v>83</v>
      </c>
      <c r="AW758" s="13" t="s">
        <v>31</v>
      </c>
      <c r="AX758" s="13" t="s">
        <v>74</v>
      </c>
      <c r="AY758" s="271" t="s">
        <v>168</v>
      </c>
    </row>
    <row r="759" s="13" customFormat="1">
      <c r="B759" s="261"/>
      <c r="C759" s="262"/>
      <c r="D759" s="252" t="s">
        <v>177</v>
      </c>
      <c r="E759" s="263" t="s">
        <v>1</v>
      </c>
      <c r="F759" s="264" t="s">
        <v>813</v>
      </c>
      <c r="G759" s="262"/>
      <c r="H759" s="265">
        <v>7.2000000000000002</v>
      </c>
      <c r="I759" s="266"/>
      <c r="J759" s="262"/>
      <c r="K759" s="262"/>
      <c r="L759" s="267"/>
      <c r="M759" s="268"/>
      <c r="N759" s="269"/>
      <c r="O759" s="269"/>
      <c r="P759" s="269"/>
      <c r="Q759" s="269"/>
      <c r="R759" s="269"/>
      <c r="S759" s="269"/>
      <c r="T759" s="270"/>
      <c r="AT759" s="271" t="s">
        <v>177</v>
      </c>
      <c r="AU759" s="271" t="s">
        <v>83</v>
      </c>
      <c r="AV759" s="13" t="s">
        <v>83</v>
      </c>
      <c r="AW759" s="13" t="s">
        <v>31</v>
      </c>
      <c r="AX759" s="13" t="s">
        <v>74</v>
      </c>
      <c r="AY759" s="271" t="s">
        <v>168</v>
      </c>
    </row>
    <row r="760" s="13" customFormat="1">
      <c r="B760" s="261"/>
      <c r="C760" s="262"/>
      <c r="D760" s="252" t="s">
        <v>177</v>
      </c>
      <c r="E760" s="263" t="s">
        <v>1</v>
      </c>
      <c r="F760" s="264" t="s">
        <v>814</v>
      </c>
      <c r="G760" s="262"/>
      <c r="H760" s="265">
        <v>14.4</v>
      </c>
      <c r="I760" s="266"/>
      <c r="J760" s="262"/>
      <c r="K760" s="262"/>
      <c r="L760" s="267"/>
      <c r="M760" s="268"/>
      <c r="N760" s="269"/>
      <c r="O760" s="269"/>
      <c r="P760" s="269"/>
      <c r="Q760" s="269"/>
      <c r="R760" s="269"/>
      <c r="S760" s="269"/>
      <c r="T760" s="270"/>
      <c r="AT760" s="271" t="s">
        <v>177</v>
      </c>
      <c r="AU760" s="271" t="s">
        <v>83</v>
      </c>
      <c r="AV760" s="13" t="s">
        <v>83</v>
      </c>
      <c r="AW760" s="13" t="s">
        <v>31</v>
      </c>
      <c r="AX760" s="13" t="s">
        <v>74</v>
      </c>
      <c r="AY760" s="271" t="s">
        <v>168</v>
      </c>
    </row>
    <row r="761" s="13" customFormat="1">
      <c r="B761" s="261"/>
      <c r="C761" s="262"/>
      <c r="D761" s="252" t="s">
        <v>177</v>
      </c>
      <c r="E761" s="263" t="s">
        <v>1</v>
      </c>
      <c r="F761" s="264" t="s">
        <v>815</v>
      </c>
      <c r="G761" s="262"/>
      <c r="H761" s="265">
        <v>14.4</v>
      </c>
      <c r="I761" s="266"/>
      <c r="J761" s="262"/>
      <c r="K761" s="262"/>
      <c r="L761" s="267"/>
      <c r="M761" s="268"/>
      <c r="N761" s="269"/>
      <c r="O761" s="269"/>
      <c r="P761" s="269"/>
      <c r="Q761" s="269"/>
      <c r="R761" s="269"/>
      <c r="S761" s="269"/>
      <c r="T761" s="270"/>
      <c r="AT761" s="271" t="s">
        <v>177</v>
      </c>
      <c r="AU761" s="271" t="s">
        <v>83</v>
      </c>
      <c r="AV761" s="13" t="s">
        <v>83</v>
      </c>
      <c r="AW761" s="13" t="s">
        <v>31</v>
      </c>
      <c r="AX761" s="13" t="s">
        <v>74</v>
      </c>
      <c r="AY761" s="271" t="s">
        <v>168</v>
      </c>
    </row>
    <row r="762" s="13" customFormat="1">
      <c r="B762" s="261"/>
      <c r="C762" s="262"/>
      <c r="D762" s="252" t="s">
        <v>177</v>
      </c>
      <c r="E762" s="263" t="s">
        <v>1</v>
      </c>
      <c r="F762" s="264" t="s">
        <v>816</v>
      </c>
      <c r="G762" s="262"/>
      <c r="H762" s="265">
        <v>10.800000000000001</v>
      </c>
      <c r="I762" s="266"/>
      <c r="J762" s="262"/>
      <c r="K762" s="262"/>
      <c r="L762" s="267"/>
      <c r="M762" s="268"/>
      <c r="N762" s="269"/>
      <c r="O762" s="269"/>
      <c r="P762" s="269"/>
      <c r="Q762" s="269"/>
      <c r="R762" s="269"/>
      <c r="S762" s="269"/>
      <c r="T762" s="270"/>
      <c r="AT762" s="271" t="s">
        <v>177</v>
      </c>
      <c r="AU762" s="271" t="s">
        <v>83</v>
      </c>
      <c r="AV762" s="13" t="s">
        <v>83</v>
      </c>
      <c r="AW762" s="13" t="s">
        <v>31</v>
      </c>
      <c r="AX762" s="13" t="s">
        <v>74</v>
      </c>
      <c r="AY762" s="271" t="s">
        <v>168</v>
      </c>
    </row>
    <row r="763" s="13" customFormat="1">
      <c r="B763" s="261"/>
      <c r="C763" s="262"/>
      <c r="D763" s="252" t="s">
        <v>177</v>
      </c>
      <c r="E763" s="263" t="s">
        <v>1</v>
      </c>
      <c r="F763" s="264" t="s">
        <v>817</v>
      </c>
      <c r="G763" s="262"/>
      <c r="H763" s="265">
        <v>24</v>
      </c>
      <c r="I763" s="266"/>
      <c r="J763" s="262"/>
      <c r="K763" s="262"/>
      <c r="L763" s="267"/>
      <c r="M763" s="268"/>
      <c r="N763" s="269"/>
      <c r="O763" s="269"/>
      <c r="P763" s="269"/>
      <c r="Q763" s="269"/>
      <c r="R763" s="269"/>
      <c r="S763" s="269"/>
      <c r="T763" s="270"/>
      <c r="AT763" s="271" t="s">
        <v>177</v>
      </c>
      <c r="AU763" s="271" t="s">
        <v>83</v>
      </c>
      <c r="AV763" s="13" t="s">
        <v>83</v>
      </c>
      <c r="AW763" s="13" t="s">
        <v>31</v>
      </c>
      <c r="AX763" s="13" t="s">
        <v>74</v>
      </c>
      <c r="AY763" s="271" t="s">
        <v>168</v>
      </c>
    </row>
    <row r="764" s="13" customFormat="1">
      <c r="B764" s="261"/>
      <c r="C764" s="262"/>
      <c r="D764" s="252" t="s">
        <v>177</v>
      </c>
      <c r="E764" s="263" t="s">
        <v>1</v>
      </c>
      <c r="F764" s="264" t="s">
        <v>818</v>
      </c>
      <c r="G764" s="262"/>
      <c r="H764" s="265">
        <v>33</v>
      </c>
      <c r="I764" s="266"/>
      <c r="J764" s="262"/>
      <c r="K764" s="262"/>
      <c r="L764" s="267"/>
      <c r="M764" s="268"/>
      <c r="N764" s="269"/>
      <c r="O764" s="269"/>
      <c r="P764" s="269"/>
      <c r="Q764" s="269"/>
      <c r="R764" s="269"/>
      <c r="S764" s="269"/>
      <c r="T764" s="270"/>
      <c r="AT764" s="271" t="s">
        <v>177</v>
      </c>
      <c r="AU764" s="271" t="s">
        <v>83</v>
      </c>
      <c r="AV764" s="13" t="s">
        <v>83</v>
      </c>
      <c r="AW764" s="13" t="s">
        <v>31</v>
      </c>
      <c r="AX764" s="13" t="s">
        <v>74</v>
      </c>
      <c r="AY764" s="271" t="s">
        <v>168</v>
      </c>
    </row>
    <row r="765" s="13" customFormat="1">
      <c r="B765" s="261"/>
      <c r="C765" s="262"/>
      <c r="D765" s="252" t="s">
        <v>177</v>
      </c>
      <c r="E765" s="263" t="s">
        <v>1</v>
      </c>
      <c r="F765" s="264" t="s">
        <v>819</v>
      </c>
      <c r="G765" s="262"/>
      <c r="H765" s="265">
        <v>9</v>
      </c>
      <c r="I765" s="266"/>
      <c r="J765" s="262"/>
      <c r="K765" s="262"/>
      <c r="L765" s="267"/>
      <c r="M765" s="268"/>
      <c r="N765" s="269"/>
      <c r="O765" s="269"/>
      <c r="P765" s="269"/>
      <c r="Q765" s="269"/>
      <c r="R765" s="269"/>
      <c r="S765" s="269"/>
      <c r="T765" s="270"/>
      <c r="AT765" s="271" t="s">
        <v>177</v>
      </c>
      <c r="AU765" s="271" t="s">
        <v>83</v>
      </c>
      <c r="AV765" s="13" t="s">
        <v>83</v>
      </c>
      <c r="AW765" s="13" t="s">
        <v>31</v>
      </c>
      <c r="AX765" s="13" t="s">
        <v>74</v>
      </c>
      <c r="AY765" s="271" t="s">
        <v>168</v>
      </c>
    </row>
    <row r="766" s="13" customFormat="1">
      <c r="B766" s="261"/>
      <c r="C766" s="262"/>
      <c r="D766" s="252" t="s">
        <v>177</v>
      </c>
      <c r="E766" s="263" t="s">
        <v>1</v>
      </c>
      <c r="F766" s="264" t="s">
        <v>820</v>
      </c>
      <c r="G766" s="262"/>
      <c r="H766" s="265">
        <v>6</v>
      </c>
      <c r="I766" s="266"/>
      <c r="J766" s="262"/>
      <c r="K766" s="262"/>
      <c r="L766" s="267"/>
      <c r="M766" s="268"/>
      <c r="N766" s="269"/>
      <c r="O766" s="269"/>
      <c r="P766" s="269"/>
      <c r="Q766" s="269"/>
      <c r="R766" s="269"/>
      <c r="S766" s="269"/>
      <c r="T766" s="270"/>
      <c r="AT766" s="271" t="s">
        <v>177</v>
      </c>
      <c r="AU766" s="271" t="s">
        <v>83</v>
      </c>
      <c r="AV766" s="13" t="s">
        <v>83</v>
      </c>
      <c r="AW766" s="13" t="s">
        <v>31</v>
      </c>
      <c r="AX766" s="13" t="s">
        <v>74</v>
      </c>
      <c r="AY766" s="271" t="s">
        <v>168</v>
      </c>
    </row>
    <row r="767" s="13" customFormat="1">
      <c r="B767" s="261"/>
      <c r="C767" s="262"/>
      <c r="D767" s="252" t="s">
        <v>177</v>
      </c>
      <c r="E767" s="263" t="s">
        <v>1</v>
      </c>
      <c r="F767" s="264" t="s">
        <v>821</v>
      </c>
      <c r="G767" s="262"/>
      <c r="H767" s="265">
        <v>2.5</v>
      </c>
      <c r="I767" s="266"/>
      <c r="J767" s="262"/>
      <c r="K767" s="262"/>
      <c r="L767" s="267"/>
      <c r="M767" s="268"/>
      <c r="N767" s="269"/>
      <c r="O767" s="269"/>
      <c r="P767" s="269"/>
      <c r="Q767" s="269"/>
      <c r="R767" s="269"/>
      <c r="S767" s="269"/>
      <c r="T767" s="270"/>
      <c r="AT767" s="271" t="s">
        <v>177</v>
      </c>
      <c r="AU767" s="271" t="s">
        <v>83</v>
      </c>
      <c r="AV767" s="13" t="s">
        <v>83</v>
      </c>
      <c r="AW767" s="13" t="s">
        <v>31</v>
      </c>
      <c r="AX767" s="13" t="s">
        <v>74</v>
      </c>
      <c r="AY767" s="271" t="s">
        <v>168</v>
      </c>
    </row>
    <row r="768" s="13" customFormat="1">
      <c r="B768" s="261"/>
      <c r="C768" s="262"/>
      <c r="D768" s="252" t="s">
        <v>177</v>
      </c>
      <c r="E768" s="263" t="s">
        <v>1</v>
      </c>
      <c r="F768" s="264" t="s">
        <v>822</v>
      </c>
      <c r="G768" s="262"/>
      <c r="H768" s="265">
        <v>9</v>
      </c>
      <c r="I768" s="266"/>
      <c r="J768" s="262"/>
      <c r="K768" s="262"/>
      <c r="L768" s="267"/>
      <c r="M768" s="268"/>
      <c r="N768" s="269"/>
      <c r="O768" s="269"/>
      <c r="P768" s="269"/>
      <c r="Q768" s="269"/>
      <c r="R768" s="269"/>
      <c r="S768" s="269"/>
      <c r="T768" s="270"/>
      <c r="AT768" s="271" t="s">
        <v>177</v>
      </c>
      <c r="AU768" s="271" t="s">
        <v>83</v>
      </c>
      <c r="AV768" s="13" t="s">
        <v>83</v>
      </c>
      <c r="AW768" s="13" t="s">
        <v>31</v>
      </c>
      <c r="AX768" s="13" t="s">
        <v>74</v>
      </c>
      <c r="AY768" s="271" t="s">
        <v>168</v>
      </c>
    </row>
    <row r="769" s="13" customFormat="1">
      <c r="B769" s="261"/>
      <c r="C769" s="262"/>
      <c r="D769" s="252" t="s">
        <v>177</v>
      </c>
      <c r="E769" s="263" t="s">
        <v>1</v>
      </c>
      <c r="F769" s="264" t="s">
        <v>716</v>
      </c>
      <c r="G769" s="262"/>
      <c r="H769" s="265">
        <v>18</v>
      </c>
      <c r="I769" s="266"/>
      <c r="J769" s="262"/>
      <c r="K769" s="262"/>
      <c r="L769" s="267"/>
      <c r="M769" s="268"/>
      <c r="N769" s="269"/>
      <c r="O769" s="269"/>
      <c r="P769" s="269"/>
      <c r="Q769" s="269"/>
      <c r="R769" s="269"/>
      <c r="S769" s="269"/>
      <c r="T769" s="270"/>
      <c r="AT769" s="271" t="s">
        <v>177</v>
      </c>
      <c r="AU769" s="271" t="s">
        <v>83</v>
      </c>
      <c r="AV769" s="13" t="s">
        <v>83</v>
      </c>
      <c r="AW769" s="13" t="s">
        <v>31</v>
      </c>
      <c r="AX769" s="13" t="s">
        <v>74</v>
      </c>
      <c r="AY769" s="271" t="s">
        <v>168</v>
      </c>
    </row>
    <row r="770" s="13" customFormat="1">
      <c r="B770" s="261"/>
      <c r="C770" s="262"/>
      <c r="D770" s="252" t="s">
        <v>177</v>
      </c>
      <c r="E770" s="263" t="s">
        <v>1</v>
      </c>
      <c r="F770" s="264" t="s">
        <v>823</v>
      </c>
      <c r="G770" s="262"/>
      <c r="H770" s="265">
        <v>4.4000000000000004</v>
      </c>
      <c r="I770" s="266"/>
      <c r="J770" s="262"/>
      <c r="K770" s="262"/>
      <c r="L770" s="267"/>
      <c r="M770" s="268"/>
      <c r="N770" s="269"/>
      <c r="O770" s="269"/>
      <c r="P770" s="269"/>
      <c r="Q770" s="269"/>
      <c r="R770" s="269"/>
      <c r="S770" s="269"/>
      <c r="T770" s="270"/>
      <c r="AT770" s="271" t="s">
        <v>177</v>
      </c>
      <c r="AU770" s="271" t="s">
        <v>83</v>
      </c>
      <c r="AV770" s="13" t="s">
        <v>83</v>
      </c>
      <c r="AW770" s="13" t="s">
        <v>31</v>
      </c>
      <c r="AX770" s="13" t="s">
        <v>74</v>
      </c>
      <c r="AY770" s="271" t="s">
        <v>168</v>
      </c>
    </row>
    <row r="771" s="13" customFormat="1">
      <c r="B771" s="261"/>
      <c r="C771" s="262"/>
      <c r="D771" s="252" t="s">
        <v>177</v>
      </c>
      <c r="E771" s="263" t="s">
        <v>1</v>
      </c>
      <c r="F771" s="264" t="s">
        <v>824</v>
      </c>
      <c r="G771" s="262"/>
      <c r="H771" s="265">
        <v>4.2000000000000002</v>
      </c>
      <c r="I771" s="266"/>
      <c r="J771" s="262"/>
      <c r="K771" s="262"/>
      <c r="L771" s="267"/>
      <c r="M771" s="268"/>
      <c r="N771" s="269"/>
      <c r="O771" s="269"/>
      <c r="P771" s="269"/>
      <c r="Q771" s="269"/>
      <c r="R771" s="269"/>
      <c r="S771" s="269"/>
      <c r="T771" s="270"/>
      <c r="AT771" s="271" t="s">
        <v>177</v>
      </c>
      <c r="AU771" s="271" t="s">
        <v>83</v>
      </c>
      <c r="AV771" s="13" t="s">
        <v>83</v>
      </c>
      <c r="AW771" s="13" t="s">
        <v>31</v>
      </c>
      <c r="AX771" s="13" t="s">
        <v>74</v>
      </c>
      <c r="AY771" s="271" t="s">
        <v>168</v>
      </c>
    </row>
    <row r="772" s="13" customFormat="1">
      <c r="B772" s="261"/>
      <c r="C772" s="262"/>
      <c r="D772" s="252" t="s">
        <v>177</v>
      </c>
      <c r="E772" s="263" t="s">
        <v>1</v>
      </c>
      <c r="F772" s="264" t="s">
        <v>825</v>
      </c>
      <c r="G772" s="262"/>
      <c r="H772" s="265">
        <v>4.2000000000000002</v>
      </c>
      <c r="I772" s="266"/>
      <c r="J772" s="262"/>
      <c r="K772" s="262"/>
      <c r="L772" s="267"/>
      <c r="M772" s="268"/>
      <c r="N772" s="269"/>
      <c r="O772" s="269"/>
      <c r="P772" s="269"/>
      <c r="Q772" s="269"/>
      <c r="R772" s="269"/>
      <c r="S772" s="269"/>
      <c r="T772" s="270"/>
      <c r="AT772" s="271" t="s">
        <v>177</v>
      </c>
      <c r="AU772" s="271" t="s">
        <v>83</v>
      </c>
      <c r="AV772" s="13" t="s">
        <v>83</v>
      </c>
      <c r="AW772" s="13" t="s">
        <v>31</v>
      </c>
      <c r="AX772" s="13" t="s">
        <v>74</v>
      </c>
      <c r="AY772" s="271" t="s">
        <v>168</v>
      </c>
    </row>
    <row r="773" s="13" customFormat="1">
      <c r="B773" s="261"/>
      <c r="C773" s="262"/>
      <c r="D773" s="252" t="s">
        <v>177</v>
      </c>
      <c r="E773" s="263" t="s">
        <v>1</v>
      </c>
      <c r="F773" s="264" t="s">
        <v>826</v>
      </c>
      <c r="G773" s="262"/>
      <c r="H773" s="265">
        <v>10.6</v>
      </c>
      <c r="I773" s="266"/>
      <c r="J773" s="262"/>
      <c r="K773" s="262"/>
      <c r="L773" s="267"/>
      <c r="M773" s="268"/>
      <c r="N773" s="269"/>
      <c r="O773" s="269"/>
      <c r="P773" s="269"/>
      <c r="Q773" s="269"/>
      <c r="R773" s="269"/>
      <c r="S773" s="269"/>
      <c r="T773" s="270"/>
      <c r="AT773" s="271" t="s">
        <v>177</v>
      </c>
      <c r="AU773" s="271" t="s">
        <v>83</v>
      </c>
      <c r="AV773" s="13" t="s">
        <v>83</v>
      </c>
      <c r="AW773" s="13" t="s">
        <v>31</v>
      </c>
      <c r="AX773" s="13" t="s">
        <v>74</v>
      </c>
      <c r="AY773" s="271" t="s">
        <v>168</v>
      </c>
    </row>
    <row r="774" s="13" customFormat="1">
      <c r="B774" s="261"/>
      <c r="C774" s="262"/>
      <c r="D774" s="252" t="s">
        <v>177</v>
      </c>
      <c r="E774" s="263" t="s">
        <v>1</v>
      </c>
      <c r="F774" s="264" t="s">
        <v>827</v>
      </c>
      <c r="G774" s="262"/>
      <c r="H774" s="265">
        <v>4.9000000000000004</v>
      </c>
      <c r="I774" s="266"/>
      <c r="J774" s="262"/>
      <c r="K774" s="262"/>
      <c r="L774" s="267"/>
      <c r="M774" s="268"/>
      <c r="N774" s="269"/>
      <c r="O774" s="269"/>
      <c r="P774" s="269"/>
      <c r="Q774" s="269"/>
      <c r="R774" s="269"/>
      <c r="S774" s="269"/>
      <c r="T774" s="270"/>
      <c r="AT774" s="271" t="s">
        <v>177</v>
      </c>
      <c r="AU774" s="271" t="s">
        <v>83</v>
      </c>
      <c r="AV774" s="13" t="s">
        <v>83</v>
      </c>
      <c r="AW774" s="13" t="s">
        <v>31</v>
      </c>
      <c r="AX774" s="13" t="s">
        <v>74</v>
      </c>
      <c r="AY774" s="271" t="s">
        <v>168</v>
      </c>
    </row>
    <row r="775" s="12" customFormat="1">
      <c r="B775" s="250"/>
      <c r="C775" s="251"/>
      <c r="D775" s="252" t="s">
        <v>177</v>
      </c>
      <c r="E775" s="253" t="s">
        <v>1</v>
      </c>
      <c r="F775" s="254" t="s">
        <v>828</v>
      </c>
      <c r="G775" s="251"/>
      <c r="H775" s="253" t="s">
        <v>1</v>
      </c>
      <c r="I775" s="255"/>
      <c r="J775" s="251"/>
      <c r="K775" s="251"/>
      <c r="L775" s="256"/>
      <c r="M775" s="257"/>
      <c r="N775" s="258"/>
      <c r="O775" s="258"/>
      <c r="P775" s="258"/>
      <c r="Q775" s="258"/>
      <c r="R775" s="258"/>
      <c r="S775" s="258"/>
      <c r="T775" s="259"/>
      <c r="AT775" s="260" t="s">
        <v>177</v>
      </c>
      <c r="AU775" s="260" t="s">
        <v>83</v>
      </c>
      <c r="AV775" s="12" t="s">
        <v>81</v>
      </c>
      <c r="AW775" s="12" t="s">
        <v>31</v>
      </c>
      <c r="AX775" s="12" t="s">
        <v>74</v>
      </c>
      <c r="AY775" s="260" t="s">
        <v>168</v>
      </c>
    </row>
    <row r="776" s="13" customFormat="1">
      <c r="B776" s="261"/>
      <c r="C776" s="262"/>
      <c r="D776" s="252" t="s">
        <v>177</v>
      </c>
      <c r="E776" s="263" t="s">
        <v>1</v>
      </c>
      <c r="F776" s="264" t="s">
        <v>829</v>
      </c>
      <c r="G776" s="262"/>
      <c r="H776" s="265">
        <v>12.52</v>
      </c>
      <c r="I776" s="266"/>
      <c r="J776" s="262"/>
      <c r="K776" s="262"/>
      <c r="L776" s="267"/>
      <c r="M776" s="268"/>
      <c r="N776" s="269"/>
      <c r="O776" s="269"/>
      <c r="P776" s="269"/>
      <c r="Q776" s="269"/>
      <c r="R776" s="269"/>
      <c r="S776" s="269"/>
      <c r="T776" s="270"/>
      <c r="AT776" s="271" t="s">
        <v>177</v>
      </c>
      <c r="AU776" s="271" t="s">
        <v>83</v>
      </c>
      <c r="AV776" s="13" t="s">
        <v>83</v>
      </c>
      <c r="AW776" s="13" t="s">
        <v>31</v>
      </c>
      <c r="AX776" s="13" t="s">
        <v>74</v>
      </c>
      <c r="AY776" s="271" t="s">
        <v>168</v>
      </c>
    </row>
    <row r="777" s="13" customFormat="1">
      <c r="B777" s="261"/>
      <c r="C777" s="262"/>
      <c r="D777" s="252" t="s">
        <v>177</v>
      </c>
      <c r="E777" s="263" t="s">
        <v>1</v>
      </c>
      <c r="F777" s="264" t="s">
        <v>830</v>
      </c>
      <c r="G777" s="262"/>
      <c r="H777" s="265">
        <v>30.34</v>
      </c>
      <c r="I777" s="266"/>
      <c r="J777" s="262"/>
      <c r="K777" s="262"/>
      <c r="L777" s="267"/>
      <c r="M777" s="268"/>
      <c r="N777" s="269"/>
      <c r="O777" s="269"/>
      <c r="P777" s="269"/>
      <c r="Q777" s="269"/>
      <c r="R777" s="269"/>
      <c r="S777" s="269"/>
      <c r="T777" s="270"/>
      <c r="AT777" s="271" t="s">
        <v>177</v>
      </c>
      <c r="AU777" s="271" t="s">
        <v>83</v>
      </c>
      <c r="AV777" s="13" t="s">
        <v>83</v>
      </c>
      <c r="AW777" s="13" t="s">
        <v>31</v>
      </c>
      <c r="AX777" s="13" t="s">
        <v>74</v>
      </c>
      <c r="AY777" s="271" t="s">
        <v>168</v>
      </c>
    </row>
    <row r="778" s="13" customFormat="1">
      <c r="B778" s="261"/>
      <c r="C778" s="262"/>
      <c r="D778" s="252" t="s">
        <v>177</v>
      </c>
      <c r="E778" s="263" t="s">
        <v>1</v>
      </c>
      <c r="F778" s="264" t="s">
        <v>831</v>
      </c>
      <c r="G778" s="262"/>
      <c r="H778" s="265">
        <v>6.46</v>
      </c>
      <c r="I778" s="266"/>
      <c r="J778" s="262"/>
      <c r="K778" s="262"/>
      <c r="L778" s="267"/>
      <c r="M778" s="268"/>
      <c r="N778" s="269"/>
      <c r="O778" s="269"/>
      <c r="P778" s="269"/>
      <c r="Q778" s="269"/>
      <c r="R778" s="269"/>
      <c r="S778" s="269"/>
      <c r="T778" s="270"/>
      <c r="AT778" s="271" t="s">
        <v>177</v>
      </c>
      <c r="AU778" s="271" t="s">
        <v>83</v>
      </c>
      <c r="AV778" s="13" t="s">
        <v>83</v>
      </c>
      <c r="AW778" s="13" t="s">
        <v>31</v>
      </c>
      <c r="AX778" s="13" t="s">
        <v>74</v>
      </c>
      <c r="AY778" s="271" t="s">
        <v>168</v>
      </c>
    </row>
    <row r="779" s="13" customFormat="1">
      <c r="B779" s="261"/>
      <c r="C779" s="262"/>
      <c r="D779" s="252" t="s">
        <v>177</v>
      </c>
      <c r="E779" s="263" t="s">
        <v>1</v>
      </c>
      <c r="F779" s="264" t="s">
        <v>832</v>
      </c>
      <c r="G779" s="262"/>
      <c r="H779" s="265">
        <v>4.5800000000000001</v>
      </c>
      <c r="I779" s="266"/>
      <c r="J779" s="262"/>
      <c r="K779" s="262"/>
      <c r="L779" s="267"/>
      <c r="M779" s="268"/>
      <c r="N779" s="269"/>
      <c r="O779" s="269"/>
      <c r="P779" s="269"/>
      <c r="Q779" s="269"/>
      <c r="R779" s="269"/>
      <c r="S779" s="269"/>
      <c r="T779" s="270"/>
      <c r="AT779" s="271" t="s">
        <v>177</v>
      </c>
      <c r="AU779" s="271" t="s">
        <v>83</v>
      </c>
      <c r="AV779" s="13" t="s">
        <v>83</v>
      </c>
      <c r="AW779" s="13" t="s">
        <v>31</v>
      </c>
      <c r="AX779" s="13" t="s">
        <v>74</v>
      </c>
      <c r="AY779" s="271" t="s">
        <v>168</v>
      </c>
    </row>
    <row r="780" s="12" customFormat="1">
      <c r="B780" s="250"/>
      <c r="C780" s="251"/>
      <c r="D780" s="252" t="s">
        <v>177</v>
      </c>
      <c r="E780" s="253" t="s">
        <v>1</v>
      </c>
      <c r="F780" s="254" t="s">
        <v>801</v>
      </c>
      <c r="G780" s="251"/>
      <c r="H780" s="253" t="s">
        <v>1</v>
      </c>
      <c r="I780" s="255"/>
      <c r="J780" s="251"/>
      <c r="K780" s="251"/>
      <c r="L780" s="256"/>
      <c r="M780" s="257"/>
      <c r="N780" s="258"/>
      <c r="O780" s="258"/>
      <c r="P780" s="258"/>
      <c r="Q780" s="258"/>
      <c r="R780" s="258"/>
      <c r="S780" s="258"/>
      <c r="T780" s="259"/>
      <c r="AT780" s="260" t="s">
        <v>177</v>
      </c>
      <c r="AU780" s="260" t="s">
        <v>83</v>
      </c>
      <c r="AV780" s="12" t="s">
        <v>81</v>
      </c>
      <c r="AW780" s="12" t="s">
        <v>31</v>
      </c>
      <c r="AX780" s="12" t="s">
        <v>74</v>
      </c>
      <c r="AY780" s="260" t="s">
        <v>168</v>
      </c>
    </row>
    <row r="781" s="13" customFormat="1">
      <c r="B781" s="261"/>
      <c r="C781" s="262"/>
      <c r="D781" s="252" t="s">
        <v>177</v>
      </c>
      <c r="E781" s="263" t="s">
        <v>1</v>
      </c>
      <c r="F781" s="264" t="s">
        <v>833</v>
      </c>
      <c r="G781" s="262"/>
      <c r="H781" s="265">
        <v>5</v>
      </c>
      <c r="I781" s="266"/>
      <c r="J781" s="262"/>
      <c r="K781" s="262"/>
      <c r="L781" s="267"/>
      <c r="M781" s="268"/>
      <c r="N781" s="269"/>
      <c r="O781" s="269"/>
      <c r="P781" s="269"/>
      <c r="Q781" s="269"/>
      <c r="R781" s="269"/>
      <c r="S781" s="269"/>
      <c r="T781" s="270"/>
      <c r="AT781" s="271" t="s">
        <v>177</v>
      </c>
      <c r="AU781" s="271" t="s">
        <v>83</v>
      </c>
      <c r="AV781" s="13" t="s">
        <v>83</v>
      </c>
      <c r="AW781" s="13" t="s">
        <v>31</v>
      </c>
      <c r="AX781" s="13" t="s">
        <v>74</v>
      </c>
      <c r="AY781" s="271" t="s">
        <v>168</v>
      </c>
    </row>
    <row r="782" s="15" customFormat="1">
      <c r="B782" s="283"/>
      <c r="C782" s="284"/>
      <c r="D782" s="252" t="s">
        <v>177</v>
      </c>
      <c r="E782" s="285" t="s">
        <v>1</v>
      </c>
      <c r="F782" s="286" t="s">
        <v>255</v>
      </c>
      <c r="G782" s="284"/>
      <c r="H782" s="287">
        <v>409.69999999999987</v>
      </c>
      <c r="I782" s="288"/>
      <c r="J782" s="284"/>
      <c r="K782" s="284"/>
      <c r="L782" s="289"/>
      <c r="M782" s="290"/>
      <c r="N782" s="291"/>
      <c r="O782" s="291"/>
      <c r="P782" s="291"/>
      <c r="Q782" s="291"/>
      <c r="R782" s="291"/>
      <c r="S782" s="291"/>
      <c r="T782" s="292"/>
      <c r="AT782" s="293" t="s">
        <v>177</v>
      </c>
      <c r="AU782" s="293" t="s">
        <v>83</v>
      </c>
      <c r="AV782" s="15" t="s">
        <v>190</v>
      </c>
      <c r="AW782" s="15" t="s">
        <v>31</v>
      </c>
      <c r="AX782" s="15" t="s">
        <v>74</v>
      </c>
      <c r="AY782" s="293" t="s">
        <v>168</v>
      </c>
    </row>
    <row r="783" s="12" customFormat="1">
      <c r="B783" s="250"/>
      <c r="C783" s="251"/>
      <c r="D783" s="252" t="s">
        <v>177</v>
      </c>
      <c r="E783" s="253" t="s">
        <v>1</v>
      </c>
      <c r="F783" s="254" t="s">
        <v>834</v>
      </c>
      <c r="G783" s="251"/>
      <c r="H783" s="253" t="s">
        <v>1</v>
      </c>
      <c r="I783" s="255"/>
      <c r="J783" s="251"/>
      <c r="K783" s="251"/>
      <c r="L783" s="256"/>
      <c r="M783" s="257"/>
      <c r="N783" s="258"/>
      <c r="O783" s="258"/>
      <c r="P783" s="258"/>
      <c r="Q783" s="258"/>
      <c r="R783" s="258"/>
      <c r="S783" s="258"/>
      <c r="T783" s="259"/>
      <c r="AT783" s="260" t="s">
        <v>177</v>
      </c>
      <c r="AU783" s="260" t="s">
        <v>83</v>
      </c>
      <c r="AV783" s="12" t="s">
        <v>81</v>
      </c>
      <c r="AW783" s="12" t="s">
        <v>31</v>
      </c>
      <c r="AX783" s="12" t="s">
        <v>74</v>
      </c>
      <c r="AY783" s="260" t="s">
        <v>168</v>
      </c>
    </row>
    <row r="784" s="13" customFormat="1">
      <c r="B784" s="261"/>
      <c r="C784" s="262"/>
      <c r="D784" s="252" t="s">
        <v>177</v>
      </c>
      <c r="E784" s="263" t="s">
        <v>1</v>
      </c>
      <c r="F784" s="264" t="s">
        <v>781</v>
      </c>
      <c r="G784" s="262"/>
      <c r="H784" s="265">
        <v>10.199999999999999</v>
      </c>
      <c r="I784" s="266"/>
      <c r="J784" s="262"/>
      <c r="K784" s="262"/>
      <c r="L784" s="267"/>
      <c r="M784" s="268"/>
      <c r="N784" s="269"/>
      <c r="O784" s="269"/>
      <c r="P784" s="269"/>
      <c r="Q784" s="269"/>
      <c r="R784" s="269"/>
      <c r="S784" s="269"/>
      <c r="T784" s="270"/>
      <c r="AT784" s="271" t="s">
        <v>177</v>
      </c>
      <c r="AU784" s="271" t="s">
        <v>83</v>
      </c>
      <c r="AV784" s="13" t="s">
        <v>83</v>
      </c>
      <c r="AW784" s="13" t="s">
        <v>31</v>
      </c>
      <c r="AX784" s="13" t="s">
        <v>74</v>
      </c>
      <c r="AY784" s="271" t="s">
        <v>168</v>
      </c>
    </row>
    <row r="785" s="13" customFormat="1">
      <c r="B785" s="261"/>
      <c r="C785" s="262"/>
      <c r="D785" s="252" t="s">
        <v>177</v>
      </c>
      <c r="E785" s="263" t="s">
        <v>1</v>
      </c>
      <c r="F785" s="264" t="s">
        <v>782</v>
      </c>
      <c r="G785" s="262"/>
      <c r="H785" s="265">
        <v>30</v>
      </c>
      <c r="I785" s="266"/>
      <c r="J785" s="262"/>
      <c r="K785" s="262"/>
      <c r="L785" s="267"/>
      <c r="M785" s="268"/>
      <c r="N785" s="269"/>
      <c r="O785" s="269"/>
      <c r="P785" s="269"/>
      <c r="Q785" s="269"/>
      <c r="R785" s="269"/>
      <c r="S785" s="269"/>
      <c r="T785" s="270"/>
      <c r="AT785" s="271" t="s">
        <v>177</v>
      </c>
      <c r="AU785" s="271" t="s">
        <v>83</v>
      </c>
      <c r="AV785" s="13" t="s">
        <v>83</v>
      </c>
      <c r="AW785" s="13" t="s">
        <v>31</v>
      </c>
      <c r="AX785" s="13" t="s">
        <v>74</v>
      </c>
      <c r="AY785" s="271" t="s">
        <v>168</v>
      </c>
    </row>
    <row r="786" s="13" customFormat="1">
      <c r="B786" s="261"/>
      <c r="C786" s="262"/>
      <c r="D786" s="252" t="s">
        <v>177</v>
      </c>
      <c r="E786" s="263" t="s">
        <v>1</v>
      </c>
      <c r="F786" s="264" t="s">
        <v>783</v>
      </c>
      <c r="G786" s="262"/>
      <c r="H786" s="265">
        <v>2.3999999999999999</v>
      </c>
      <c r="I786" s="266"/>
      <c r="J786" s="262"/>
      <c r="K786" s="262"/>
      <c r="L786" s="267"/>
      <c r="M786" s="268"/>
      <c r="N786" s="269"/>
      <c r="O786" s="269"/>
      <c r="P786" s="269"/>
      <c r="Q786" s="269"/>
      <c r="R786" s="269"/>
      <c r="S786" s="269"/>
      <c r="T786" s="270"/>
      <c r="AT786" s="271" t="s">
        <v>177</v>
      </c>
      <c r="AU786" s="271" t="s">
        <v>83</v>
      </c>
      <c r="AV786" s="13" t="s">
        <v>83</v>
      </c>
      <c r="AW786" s="13" t="s">
        <v>31</v>
      </c>
      <c r="AX786" s="13" t="s">
        <v>74</v>
      </c>
      <c r="AY786" s="271" t="s">
        <v>168</v>
      </c>
    </row>
    <row r="787" s="13" customFormat="1">
      <c r="B787" s="261"/>
      <c r="C787" s="262"/>
      <c r="D787" s="252" t="s">
        <v>177</v>
      </c>
      <c r="E787" s="263" t="s">
        <v>1</v>
      </c>
      <c r="F787" s="264" t="s">
        <v>784</v>
      </c>
      <c r="G787" s="262"/>
      <c r="H787" s="265">
        <v>4</v>
      </c>
      <c r="I787" s="266"/>
      <c r="J787" s="262"/>
      <c r="K787" s="262"/>
      <c r="L787" s="267"/>
      <c r="M787" s="268"/>
      <c r="N787" s="269"/>
      <c r="O787" s="269"/>
      <c r="P787" s="269"/>
      <c r="Q787" s="269"/>
      <c r="R787" s="269"/>
      <c r="S787" s="269"/>
      <c r="T787" s="270"/>
      <c r="AT787" s="271" t="s">
        <v>177</v>
      </c>
      <c r="AU787" s="271" t="s">
        <v>83</v>
      </c>
      <c r="AV787" s="13" t="s">
        <v>83</v>
      </c>
      <c r="AW787" s="13" t="s">
        <v>31</v>
      </c>
      <c r="AX787" s="13" t="s">
        <v>74</v>
      </c>
      <c r="AY787" s="271" t="s">
        <v>168</v>
      </c>
    </row>
    <row r="788" s="13" customFormat="1">
      <c r="B788" s="261"/>
      <c r="C788" s="262"/>
      <c r="D788" s="252" t="s">
        <v>177</v>
      </c>
      <c r="E788" s="263" t="s">
        <v>1</v>
      </c>
      <c r="F788" s="264" t="s">
        <v>785</v>
      </c>
      <c r="G788" s="262"/>
      <c r="H788" s="265">
        <v>24.300000000000001</v>
      </c>
      <c r="I788" s="266"/>
      <c r="J788" s="262"/>
      <c r="K788" s="262"/>
      <c r="L788" s="267"/>
      <c r="M788" s="268"/>
      <c r="N788" s="269"/>
      <c r="O788" s="269"/>
      <c r="P788" s="269"/>
      <c r="Q788" s="269"/>
      <c r="R788" s="269"/>
      <c r="S788" s="269"/>
      <c r="T788" s="270"/>
      <c r="AT788" s="271" t="s">
        <v>177</v>
      </c>
      <c r="AU788" s="271" t="s">
        <v>83</v>
      </c>
      <c r="AV788" s="13" t="s">
        <v>83</v>
      </c>
      <c r="AW788" s="13" t="s">
        <v>31</v>
      </c>
      <c r="AX788" s="13" t="s">
        <v>74</v>
      </c>
      <c r="AY788" s="271" t="s">
        <v>168</v>
      </c>
    </row>
    <row r="789" s="13" customFormat="1">
      <c r="B789" s="261"/>
      <c r="C789" s="262"/>
      <c r="D789" s="252" t="s">
        <v>177</v>
      </c>
      <c r="E789" s="263" t="s">
        <v>1</v>
      </c>
      <c r="F789" s="264" t="s">
        <v>786</v>
      </c>
      <c r="G789" s="262"/>
      <c r="H789" s="265">
        <v>3.6000000000000001</v>
      </c>
      <c r="I789" s="266"/>
      <c r="J789" s="262"/>
      <c r="K789" s="262"/>
      <c r="L789" s="267"/>
      <c r="M789" s="268"/>
      <c r="N789" s="269"/>
      <c r="O789" s="269"/>
      <c r="P789" s="269"/>
      <c r="Q789" s="269"/>
      <c r="R789" s="269"/>
      <c r="S789" s="269"/>
      <c r="T789" s="270"/>
      <c r="AT789" s="271" t="s">
        <v>177</v>
      </c>
      <c r="AU789" s="271" t="s">
        <v>83</v>
      </c>
      <c r="AV789" s="13" t="s">
        <v>83</v>
      </c>
      <c r="AW789" s="13" t="s">
        <v>31</v>
      </c>
      <c r="AX789" s="13" t="s">
        <v>74</v>
      </c>
      <c r="AY789" s="271" t="s">
        <v>168</v>
      </c>
    </row>
    <row r="790" s="13" customFormat="1">
      <c r="B790" s="261"/>
      <c r="C790" s="262"/>
      <c r="D790" s="252" t="s">
        <v>177</v>
      </c>
      <c r="E790" s="263" t="s">
        <v>1</v>
      </c>
      <c r="F790" s="264" t="s">
        <v>787</v>
      </c>
      <c r="G790" s="262"/>
      <c r="H790" s="265">
        <v>8</v>
      </c>
      <c r="I790" s="266"/>
      <c r="J790" s="262"/>
      <c r="K790" s="262"/>
      <c r="L790" s="267"/>
      <c r="M790" s="268"/>
      <c r="N790" s="269"/>
      <c r="O790" s="269"/>
      <c r="P790" s="269"/>
      <c r="Q790" s="269"/>
      <c r="R790" s="269"/>
      <c r="S790" s="269"/>
      <c r="T790" s="270"/>
      <c r="AT790" s="271" t="s">
        <v>177</v>
      </c>
      <c r="AU790" s="271" t="s">
        <v>83</v>
      </c>
      <c r="AV790" s="13" t="s">
        <v>83</v>
      </c>
      <c r="AW790" s="13" t="s">
        <v>31</v>
      </c>
      <c r="AX790" s="13" t="s">
        <v>74</v>
      </c>
      <c r="AY790" s="271" t="s">
        <v>168</v>
      </c>
    </row>
    <row r="791" s="13" customFormat="1">
      <c r="B791" s="261"/>
      <c r="C791" s="262"/>
      <c r="D791" s="252" t="s">
        <v>177</v>
      </c>
      <c r="E791" s="263" t="s">
        <v>1</v>
      </c>
      <c r="F791" s="264" t="s">
        <v>788</v>
      </c>
      <c r="G791" s="262"/>
      <c r="H791" s="265">
        <v>4</v>
      </c>
      <c r="I791" s="266"/>
      <c r="J791" s="262"/>
      <c r="K791" s="262"/>
      <c r="L791" s="267"/>
      <c r="M791" s="268"/>
      <c r="N791" s="269"/>
      <c r="O791" s="269"/>
      <c r="P791" s="269"/>
      <c r="Q791" s="269"/>
      <c r="R791" s="269"/>
      <c r="S791" s="269"/>
      <c r="T791" s="270"/>
      <c r="AT791" s="271" t="s">
        <v>177</v>
      </c>
      <c r="AU791" s="271" t="s">
        <v>83</v>
      </c>
      <c r="AV791" s="13" t="s">
        <v>83</v>
      </c>
      <c r="AW791" s="13" t="s">
        <v>31</v>
      </c>
      <c r="AX791" s="13" t="s">
        <v>74</v>
      </c>
      <c r="AY791" s="271" t="s">
        <v>168</v>
      </c>
    </row>
    <row r="792" s="13" customFormat="1">
      <c r="B792" s="261"/>
      <c r="C792" s="262"/>
      <c r="D792" s="252" t="s">
        <v>177</v>
      </c>
      <c r="E792" s="263" t="s">
        <v>1</v>
      </c>
      <c r="F792" s="264" t="s">
        <v>789</v>
      </c>
      <c r="G792" s="262"/>
      <c r="H792" s="265">
        <v>4.5</v>
      </c>
      <c r="I792" s="266"/>
      <c r="J792" s="262"/>
      <c r="K792" s="262"/>
      <c r="L792" s="267"/>
      <c r="M792" s="268"/>
      <c r="N792" s="269"/>
      <c r="O792" s="269"/>
      <c r="P792" s="269"/>
      <c r="Q792" s="269"/>
      <c r="R792" s="269"/>
      <c r="S792" s="269"/>
      <c r="T792" s="270"/>
      <c r="AT792" s="271" t="s">
        <v>177</v>
      </c>
      <c r="AU792" s="271" t="s">
        <v>83</v>
      </c>
      <c r="AV792" s="13" t="s">
        <v>83</v>
      </c>
      <c r="AW792" s="13" t="s">
        <v>31</v>
      </c>
      <c r="AX792" s="13" t="s">
        <v>74</v>
      </c>
      <c r="AY792" s="271" t="s">
        <v>168</v>
      </c>
    </row>
    <row r="793" s="13" customFormat="1">
      <c r="B793" s="261"/>
      <c r="C793" s="262"/>
      <c r="D793" s="252" t="s">
        <v>177</v>
      </c>
      <c r="E793" s="263" t="s">
        <v>1</v>
      </c>
      <c r="F793" s="264" t="s">
        <v>790</v>
      </c>
      <c r="G793" s="262"/>
      <c r="H793" s="265">
        <v>12</v>
      </c>
      <c r="I793" s="266"/>
      <c r="J793" s="262"/>
      <c r="K793" s="262"/>
      <c r="L793" s="267"/>
      <c r="M793" s="268"/>
      <c r="N793" s="269"/>
      <c r="O793" s="269"/>
      <c r="P793" s="269"/>
      <c r="Q793" s="269"/>
      <c r="R793" s="269"/>
      <c r="S793" s="269"/>
      <c r="T793" s="270"/>
      <c r="AT793" s="271" t="s">
        <v>177</v>
      </c>
      <c r="AU793" s="271" t="s">
        <v>83</v>
      </c>
      <c r="AV793" s="13" t="s">
        <v>83</v>
      </c>
      <c r="AW793" s="13" t="s">
        <v>31</v>
      </c>
      <c r="AX793" s="13" t="s">
        <v>74</v>
      </c>
      <c r="AY793" s="271" t="s">
        <v>168</v>
      </c>
    </row>
    <row r="794" s="13" customFormat="1">
      <c r="B794" s="261"/>
      <c r="C794" s="262"/>
      <c r="D794" s="252" t="s">
        <v>177</v>
      </c>
      <c r="E794" s="263" t="s">
        <v>1</v>
      </c>
      <c r="F794" s="264" t="s">
        <v>791</v>
      </c>
      <c r="G794" s="262"/>
      <c r="H794" s="265">
        <v>14.85</v>
      </c>
      <c r="I794" s="266"/>
      <c r="J794" s="262"/>
      <c r="K794" s="262"/>
      <c r="L794" s="267"/>
      <c r="M794" s="268"/>
      <c r="N794" s="269"/>
      <c r="O794" s="269"/>
      <c r="P794" s="269"/>
      <c r="Q794" s="269"/>
      <c r="R794" s="269"/>
      <c r="S794" s="269"/>
      <c r="T794" s="270"/>
      <c r="AT794" s="271" t="s">
        <v>177</v>
      </c>
      <c r="AU794" s="271" t="s">
        <v>83</v>
      </c>
      <c r="AV794" s="13" t="s">
        <v>83</v>
      </c>
      <c r="AW794" s="13" t="s">
        <v>31</v>
      </c>
      <c r="AX794" s="13" t="s">
        <v>74</v>
      </c>
      <c r="AY794" s="271" t="s">
        <v>168</v>
      </c>
    </row>
    <row r="795" s="13" customFormat="1">
      <c r="B795" s="261"/>
      <c r="C795" s="262"/>
      <c r="D795" s="252" t="s">
        <v>177</v>
      </c>
      <c r="E795" s="263" t="s">
        <v>1</v>
      </c>
      <c r="F795" s="264" t="s">
        <v>792</v>
      </c>
      <c r="G795" s="262"/>
      <c r="H795" s="265">
        <v>5.4000000000000004</v>
      </c>
      <c r="I795" s="266"/>
      <c r="J795" s="262"/>
      <c r="K795" s="262"/>
      <c r="L795" s="267"/>
      <c r="M795" s="268"/>
      <c r="N795" s="269"/>
      <c r="O795" s="269"/>
      <c r="P795" s="269"/>
      <c r="Q795" s="269"/>
      <c r="R795" s="269"/>
      <c r="S795" s="269"/>
      <c r="T795" s="270"/>
      <c r="AT795" s="271" t="s">
        <v>177</v>
      </c>
      <c r="AU795" s="271" t="s">
        <v>83</v>
      </c>
      <c r="AV795" s="13" t="s">
        <v>83</v>
      </c>
      <c r="AW795" s="13" t="s">
        <v>31</v>
      </c>
      <c r="AX795" s="13" t="s">
        <v>74</v>
      </c>
      <c r="AY795" s="271" t="s">
        <v>168</v>
      </c>
    </row>
    <row r="796" s="13" customFormat="1">
      <c r="B796" s="261"/>
      <c r="C796" s="262"/>
      <c r="D796" s="252" t="s">
        <v>177</v>
      </c>
      <c r="E796" s="263" t="s">
        <v>1</v>
      </c>
      <c r="F796" s="264" t="s">
        <v>793</v>
      </c>
      <c r="G796" s="262"/>
      <c r="H796" s="265">
        <v>4</v>
      </c>
      <c r="I796" s="266"/>
      <c r="J796" s="262"/>
      <c r="K796" s="262"/>
      <c r="L796" s="267"/>
      <c r="M796" s="268"/>
      <c r="N796" s="269"/>
      <c r="O796" s="269"/>
      <c r="P796" s="269"/>
      <c r="Q796" s="269"/>
      <c r="R796" s="269"/>
      <c r="S796" s="269"/>
      <c r="T796" s="270"/>
      <c r="AT796" s="271" t="s">
        <v>177</v>
      </c>
      <c r="AU796" s="271" t="s">
        <v>83</v>
      </c>
      <c r="AV796" s="13" t="s">
        <v>83</v>
      </c>
      <c r="AW796" s="13" t="s">
        <v>31</v>
      </c>
      <c r="AX796" s="13" t="s">
        <v>74</v>
      </c>
      <c r="AY796" s="271" t="s">
        <v>168</v>
      </c>
    </row>
    <row r="797" s="13" customFormat="1">
      <c r="B797" s="261"/>
      <c r="C797" s="262"/>
      <c r="D797" s="252" t="s">
        <v>177</v>
      </c>
      <c r="E797" s="263" t="s">
        <v>1</v>
      </c>
      <c r="F797" s="264" t="s">
        <v>794</v>
      </c>
      <c r="G797" s="262"/>
      <c r="H797" s="265">
        <v>0.75</v>
      </c>
      <c r="I797" s="266"/>
      <c r="J797" s="262"/>
      <c r="K797" s="262"/>
      <c r="L797" s="267"/>
      <c r="M797" s="268"/>
      <c r="N797" s="269"/>
      <c r="O797" s="269"/>
      <c r="P797" s="269"/>
      <c r="Q797" s="269"/>
      <c r="R797" s="269"/>
      <c r="S797" s="269"/>
      <c r="T797" s="270"/>
      <c r="AT797" s="271" t="s">
        <v>177</v>
      </c>
      <c r="AU797" s="271" t="s">
        <v>83</v>
      </c>
      <c r="AV797" s="13" t="s">
        <v>83</v>
      </c>
      <c r="AW797" s="13" t="s">
        <v>31</v>
      </c>
      <c r="AX797" s="13" t="s">
        <v>74</v>
      </c>
      <c r="AY797" s="271" t="s">
        <v>168</v>
      </c>
    </row>
    <row r="798" s="13" customFormat="1">
      <c r="B798" s="261"/>
      <c r="C798" s="262"/>
      <c r="D798" s="252" t="s">
        <v>177</v>
      </c>
      <c r="E798" s="263" t="s">
        <v>1</v>
      </c>
      <c r="F798" s="264" t="s">
        <v>795</v>
      </c>
      <c r="G798" s="262"/>
      <c r="H798" s="265">
        <v>3.7999999999999998</v>
      </c>
      <c r="I798" s="266"/>
      <c r="J798" s="262"/>
      <c r="K798" s="262"/>
      <c r="L798" s="267"/>
      <c r="M798" s="268"/>
      <c r="N798" s="269"/>
      <c r="O798" s="269"/>
      <c r="P798" s="269"/>
      <c r="Q798" s="269"/>
      <c r="R798" s="269"/>
      <c r="S798" s="269"/>
      <c r="T798" s="270"/>
      <c r="AT798" s="271" t="s">
        <v>177</v>
      </c>
      <c r="AU798" s="271" t="s">
        <v>83</v>
      </c>
      <c r="AV798" s="13" t="s">
        <v>83</v>
      </c>
      <c r="AW798" s="13" t="s">
        <v>31</v>
      </c>
      <c r="AX798" s="13" t="s">
        <v>74</v>
      </c>
      <c r="AY798" s="271" t="s">
        <v>168</v>
      </c>
    </row>
    <row r="799" s="15" customFormat="1">
      <c r="B799" s="283"/>
      <c r="C799" s="284"/>
      <c r="D799" s="252" t="s">
        <v>177</v>
      </c>
      <c r="E799" s="285" t="s">
        <v>1</v>
      </c>
      <c r="F799" s="286" t="s">
        <v>255</v>
      </c>
      <c r="G799" s="284"/>
      <c r="H799" s="287">
        <v>131.80000000000001</v>
      </c>
      <c r="I799" s="288"/>
      <c r="J799" s="284"/>
      <c r="K799" s="284"/>
      <c r="L799" s="289"/>
      <c r="M799" s="290"/>
      <c r="N799" s="291"/>
      <c r="O799" s="291"/>
      <c r="P799" s="291"/>
      <c r="Q799" s="291"/>
      <c r="R799" s="291"/>
      <c r="S799" s="291"/>
      <c r="T799" s="292"/>
      <c r="AT799" s="293" t="s">
        <v>177</v>
      </c>
      <c r="AU799" s="293" t="s">
        <v>83</v>
      </c>
      <c r="AV799" s="15" t="s">
        <v>190</v>
      </c>
      <c r="AW799" s="15" t="s">
        <v>31</v>
      </c>
      <c r="AX799" s="15" t="s">
        <v>74</v>
      </c>
      <c r="AY799" s="293" t="s">
        <v>168</v>
      </c>
    </row>
    <row r="800" s="14" customFormat="1">
      <c r="B800" s="272"/>
      <c r="C800" s="273"/>
      <c r="D800" s="252" t="s">
        <v>177</v>
      </c>
      <c r="E800" s="274" t="s">
        <v>1</v>
      </c>
      <c r="F800" s="275" t="s">
        <v>186</v>
      </c>
      <c r="G800" s="273"/>
      <c r="H800" s="276">
        <v>764.78000000000009</v>
      </c>
      <c r="I800" s="277"/>
      <c r="J800" s="273"/>
      <c r="K800" s="273"/>
      <c r="L800" s="278"/>
      <c r="M800" s="279"/>
      <c r="N800" s="280"/>
      <c r="O800" s="280"/>
      <c r="P800" s="280"/>
      <c r="Q800" s="280"/>
      <c r="R800" s="280"/>
      <c r="S800" s="280"/>
      <c r="T800" s="281"/>
      <c r="AT800" s="282" t="s">
        <v>177</v>
      </c>
      <c r="AU800" s="282" t="s">
        <v>83</v>
      </c>
      <c r="AV800" s="14" t="s">
        <v>175</v>
      </c>
      <c r="AW800" s="14" t="s">
        <v>31</v>
      </c>
      <c r="AX800" s="14" t="s">
        <v>81</v>
      </c>
      <c r="AY800" s="282" t="s">
        <v>168</v>
      </c>
    </row>
    <row r="801" s="1" customFormat="1" ht="16.5" customHeight="1">
      <c r="B801" s="38"/>
      <c r="C801" s="294" t="s">
        <v>835</v>
      </c>
      <c r="D801" s="294" t="s">
        <v>418</v>
      </c>
      <c r="E801" s="295" t="s">
        <v>836</v>
      </c>
      <c r="F801" s="296" t="s">
        <v>837</v>
      </c>
      <c r="G801" s="297" t="s">
        <v>440</v>
      </c>
      <c r="H801" s="298">
        <v>430.185</v>
      </c>
      <c r="I801" s="299"/>
      <c r="J801" s="300">
        <f>ROUND(I801*H801,2)</f>
        <v>0</v>
      </c>
      <c r="K801" s="296" t="s">
        <v>1</v>
      </c>
      <c r="L801" s="301"/>
      <c r="M801" s="302" t="s">
        <v>1</v>
      </c>
      <c r="N801" s="303" t="s">
        <v>39</v>
      </c>
      <c r="O801" s="86"/>
      <c r="P801" s="246">
        <f>O801*H801</f>
        <v>0</v>
      </c>
      <c r="Q801" s="246">
        <v>3.0000000000000001E-05</v>
      </c>
      <c r="R801" s="246">
        <f>Q801*H801</f>
        <v>0.01290555</v>
      </c>
      <c r="S801" s="246">
        <v>0</v>
      </c>
      <c r="T801" s="247">
        <f>S801*H801</f>
        <v>0</v>
      </c>
      <c r="AR801" s="248" t="s">
        <v>217</v>
      </c>
      <c r="AT801" s="248" t="s">
        <v>418</v>
      </c>
      <c r="AU801" s="248" t="s">
        <v>83</v>
      </c>
      <c r="AY801" s="17" t="s">
        <v>168</v>
      </c>
      <c r="BE801" s="249">
        <f>IF(N801="základní",J801,0)</f>
        <v>0</v>
      </c>
      <c r="BF801" s="249">
        <f>IF(N801="snížená",J801,0)</f>
        <v>0</v>
      </c>
      <c r="BG801" s="249">
        <f>IF(N801="zákl. přenesená",J801,0)</f>
        <v>0</v>
      </c>
      <c r="BH801" s="249">
        <f>IF(N801="sníž. přenesená",J801,0)</f>
        <v>0</v>
      </c>
      <c r="BI801" s="249">
        <f>IF(N801="nulová",J801,0)</f>
        <v>0</v>
      </c>
      <c r="BJ801" s="17" t="s">
        <v>81</v>
      </c>
      <c r="BK801" s="249">
        <f>ROUND(I801*H801,2)</f>
        <v>0</v>
      </c>
      <c r="BL801" s="17" t="s">
        <v>175</v>
      </c>
      <c r="BM801" s="248" t="s">
        <v>838</v>
      </c>
    </row>
    <row r="802" s="13" customFormat="1">
      <c r="B802" s="261"/>
      <c r="C802" s="262"/>
      <c r="D802" s="252" t="s">
        <v>177</v>
      </c>
      <c r="E802" s="263" t="s">
        <v>1</v>
      </c>
      <c r="F802" s="264" t="s">
        <v>839</v>
      </c>
      <c r="G802" s="262"/>
      <c r="H802" s="265">
        <v>430.185</v>
      </c>
      <c r="I802" s="266"/>
      <c r="J802" s="262"/>
      <c r="K802" s="262"/>
      <c r="L802" s="267"/>
      <c r="M802" s="268"/>
      <c r="N802" s="269"/>
      <c r="O802" s="269"/>
      <c r="P802" s="269"/>
      <c r="Q802" s="269"/>
      <c r="R802" s="269"/>
      <c r="S802" s="269"/>
      <c r="T802" s="270"/>
      <c r="AT802" s="271" t="s">
        <v>177</v>
      </c>
      <c r="AU802" s="271" t="s">
        <v>83</v>
      </c>
      <c r="AV802" s="13" t="s">
        <v>83</v>
      </c>
      <c r="AW802" s="13" t="s">
        <v>31</v>
      </c>
      <c r="AX802" s="13" t="s">
        <v>74</v>
      </c>
      <c r="AY802" s="271" t="s">
        <v>168</v>
      </c>
    </row>
    <row r="803" s="14" customFormat="1">
      <c r="B803" s="272"/>
      <c r="C803" s="273"/>
      <c r="D803" s="252" t="s">
        <v>177</v>
      </c>
      <c r="E803" s="274" t="s">
        <v>1</v>
      </c>
      <c r="F803" s="275" t="s">
        <v>186</v>
      </c>
      <c r="G803" s="273"/>
      <c r="H803" s="276">
        <v>430.185</v>
      </c>
      <c r="I803" s="277"/>
      <c r="J803" s="273"/>
      <c r="K803" s="273"/>
      <c r="L803" s="278"/>
      <c r="M803" s="279"/>
      <c r="N803" s="280"/>
      <c r="O803" s="280"/>
      <c r="P803" s="280"/>
      <c r="Q803" s="280"/>
      <c r="R803" s="280"/>
      <c r="S803" s="280"/>
      <c r="T803" s="281"/>
      <c r="AT803" s="282" t="s">
        <v>177</v>
      </c>
      <c r="AU803" s="282" t="s">
        <v>83</v>
      </c>
      <c r="AV803" s="14" t="s">
        <v>175</v>
      </c>
      <c r="AW803" s="14" t="s">
        <v>31</v>
      </c>
      <c r="AX803" s="14" t="s">
        <v>81</v>
      </c>
      <c r="AY803" s="282" t="s">
        <v>168</v>
      </c>
    </row>
    <row r="804" s="1" customFormat="1" ht="16.5" customHeight="1">
      <c r="B804" s="38"/>
      <c r="C804" s="294" t="s">
        <v>840</v>
      </c>
      <c r="D804" s="294" t="s">
        <v>418</v>
      </c>
      <c r="E804" s="295" t="s">
        <v>841</v>
      </c>
      <c r="F804" s="296" t="s">
        <v>842</v>
      </c>
      <c r="G804" s="297" t="s">
        <v>440</v>
      </c>
      <c r="H804" s="298">
        <v>234.44399999999999</v>
      </c>
      <c r="I804" s="299"/>
      <c r="J804" s="300">
        <f>ROUND(I804*H804,2)</f>
        <v>0</v>
      </c>
      <c r="K804" s="296" t="s">
        <v>1</v>
      </c>
      <c r="L804" s="301"/>
      <c r="M804" s="302" t="s">
        <v>1</v>
      </c>
      <c r="N804" s="303" t="s">
        <v>39</v>
      </c>
      <c r="O804" s="86"/>
      <c r="P804" s="246">
        <f>O804*H804</f>
        <v>0</v>
      </c>
      <c r="Q804" s="246">
        <v>0.00029999999999999997</v>
      </c>
      <c r="R804" s="246">
        <f>Q804*H804</f>
        <v>0.070333199999999985</v>
      </c>
      <c r="S804" s="246">
        <v>0</v>
      </c>
      <c r="T804" s="247">
        <f>S804*H804</f>
        <v>0</v>
      </c>
      <c r="AR804" s="248" t="s">
        <v>217</v>
      </c>
      <c r="AT804" s="248" t="s">
        <v>418</v>
      </c>
      <c r="AU804" s="248" t="s">
        <v>83</v>
      </c>
      <c r="AY804" s="17" t="s">
        <v>168</v>
      </c>
      <c r="BE804" s="249">
        <f>IF(N804="základní",J804,0)</f>
        <v>0</v>
      </c>
      <c r="BF804" s="249">
        <f>IF(N804="snížená",J804,0)</f>
        <v>0</v>
      </c>
      <c r="BG804" s="249">
        <f>IF(N804="zákl. přenesená",J804,0)</f>
        <v>0</v>
      </c>
      <c r="BH804" s="249">
        <f>IF(N804="sníž. přenesená",J804,0)</f>
        <v>0</v>
      </c>
      <c r="BI804" s="249">
        <f>IF(N804="nulová",J804,0)</f>
        <v>0</v>
      </c>
      <c r="BJ804" s="17" t="s">
        <v>81</v>
      </c>
      <c r="BK804" s="249">
        <f>ROUND(I804*H804,2)</f>
        <v>0</v>
      </c>
      <c r="BL804" s="17" t="s">
        <v>175</v>
      </c>
      <c r="BM804" s="248" t="s">
        <v>843</v>
      </c>
    </row>
    <row r="805" s="13" customFormat="1">
      <c r="B805" s="261"/>
      <c r="C805" s="262"/>
      <c r="D805" s="252" t="s">
        <v>177</v>
      </c>
      <c r="E805" s="263" t="s">
        <v>1</v>
      </c>
      <c r="F805" s="264" t="s">
        <v>844</v>
      </c>
      <c r="G805" s="262"/>
      <c r="H805" s="265">
        <v>234.44399999999999</v>
      </c>
      <c r="I805" s="266"/>
      <c r="J805" s="262"/>
      <c r="K805" s="262"/>
      <c r="L805" s="267"/>
      <c r="M805" s="268"/>
      <c r="N805" s="269"/>
      <c r="O805" s="269"/>
      <c r="P805" s="269"/>
      <c r="Q805" s="269"/>
      <c r="R805" s="269"/>
      <c r="S805" s="269"/>
      <c r="T805" s="270"/>
      <c r="AT805" s="271" t="s">
        <v>177</v>
      </c>
      <c r="AU805" s="271" t="s">
        <v>83</v>
      </c>
      <c r="AV805" s="13" t="s">
        <v>83</v>
      </c>
      <c r="AW805" s="13" t="s">
        <v>31</v>
      </c>
      <c r="AX805" s="13" t="s">
        <v>74</v>
      </c>
      <c r="AY805" s="271" t="s">
        <v>168</v>
      </c>
    </row>
    <row r="806" s="14" customFormat="1">
      <c r="B806" s="272"/>
      <c r="C806" s="273"/>
      <c r="D806" s="252" t="s">
        <v>177</v>
      </c>
      <c r="E806" s="274" t="s">
        <v>1</v>
      </c>
      <c r="F806" s="275" t="s">
        <v>186</v>
      </c>
      <c r="G806" s="273"/>
      <c r="H806" s="276">
        <v>234.44399999999999</v>
      </c>
      <c r="I806" s="277"/>
      <c r="J806" s="273"/>
      <c r="K806" s="273"/>
      <c r="L806" s="278"/>
      <c r="M806" s="279"/>
      <c r="N806" s="280"/>
      <c r="O806" s="280"/>
      <c r="P806" s="280"/>
      <c r="Q806" s="280"/>
      <c r="R806" s="280"/>
      <c r="S806" s="280"/>
      <c r="T806" s="281"/>
      <c r="AT806" s="282" t="s">
        <v>177</v>
      </c>
      <c r="AU806" s="282" t="s">
        <v>83</v>
      </c>
      <c r="AV806" s="14" t="s">
        <v>175</v>
      </c>
      <c r="AW806" s="14" t="s">
        <v>31</v>
      </c>
      <c r="AX806" s="14" t="s">
        <v>81</v>
      </c>
      <c r="AY806" s="282" t="s">
        <v>168</v>
      </c>
    </row>
    <row r="807" s="1" customFormat="1" ht="24" customHeight="1">
      <c r="B807" s="38"/>
      <c r="C807" s="294" t="s">
        <v>845</v>
      </c>
      <c r="D807" s="294" t="s">
        <v>418</v>
      </c>
      <c r="E807" s="295" t="s">
        <v>846</v>
      </c>
      <c r="F807" s="296" t="s">
        <v>847</v>
      </c>
      <c r="G807" s="297" t="s">
        <v>440</v>
      </c>
      <c r="H807" s="298">
        <v>138.38999999999999</v>
      </c>
      <c r="I807" s="299"/>
      <c r="J807" s="300">
        <f>ROUND(I807*H807,2)</f>
        <v>0</v>
      </c>
      <c r="K807" s="296" t="s">
        <v>174</v>
      </c>
      <c r="L807" s="301"/>
      <c r="M807" s="302" t="s">
        <v>1</v>
      </c>
      <c r="N807" s="303" t="s">
        <v>39</v>
      </c>
      <c r="O807" s="86"/>
      <c r="P807" s="246">
        <f>O807*H807</f>
        <v>0</v>
      </c>
      <c r="Q807" s="246">
        <v>0.00020000000000000001</v>
      </c>
      <c r="R807" s="246">
        <f>Q807*H807</f>
        <v>0.027677999999999998</v>
      </c>
      <c r="S807" s="246">
        <v>0</v>
      </c>
      <c r="T807" s="247">
        <f>S807*H807</f>
        <v>0</v>
      </c>
      <c r="AR807" s="248" t="s">
        <v>217</v>
      </c>
      <c r="AT807" s="248" t="s">
        <v>418</v>
      </c>
      <c r="AU807" s="248" t="s">
        <v>83</v>
      </c>
      <c r="AY807" s="17" t="s">
        <v>168</v>
      </c>
      <c r="BE807" s="249">
        <f>IF(N807="základní",J807,0)</f>
        <v>0</v>
      </c>
      <c r="BF807" s="249">
        <f>IF(N807="snížená",J807,0)</f>
        <v>0</v>
      </c>
      <c r="BG807" s="249">
        <f>IF(N807="zákl. přenesená",J807,0)</f>
        <v>0</v>
      </c>
      <c r="BH807" s="249">
        <f>IF(N807="sníž. přenesená",J807,0)</f>
        <v>0</v>
      </c>
      <c r="BI807" s="249">
        <f>IF(N807="nulová",J807,0)</f>
        <v>0</v>
      </c>
      <c r="BJ807" s="17" t="s">
        <v>81</v>
      </c>
      <c r="BK807" s="249">
        <f>ROUND(I807*H807,2)</f>
        <v>0</v>
      </c>
      <c r="BL807" s="17" t="s">
        <v>175</v>
      </c>
      <c r="BM807" s="248" t="s">
        <v>848</v>
      </c>
    </row>
    <row r="808" s="13" customFormat="1">
      <c r="B808" s="261"/>
      <c r="C808" s="262"/>
      <c r="D808" s="252" t="s">
        <v>177</v>
      </c>
      <c r="E808" s="263" t="s">
        <v>1</v>
      </c>
      <c r="F808" s="264" t="s">
        <v>849</v>
      </c>
      <c r="G808" s="262"/>
      <c r="H808" s="265">
        <v>138.38999999999999</v>
      </c>
      <c r="I808" s="266"/>
      <c r="J808" s="262"/>
      <c r="K808" s="262"/>
      <c r="L808" s="267"/>
      <c r="M808" s="268"/>
      <c r="N808" s="269"/>
      <c r="O808" s="269"/>
      <c r="P808" s="269"/>
      <c r="Q808" s="269"/>
      <c r="R808" s="269"/>
      <c r="S808" s="269"/>
      <c r="T808" s="270"/>
      <c r="AT808" s="271" t="s">
        <v>177</v>
      </c>
      <c r="AU808" s="271" t="s">
        <v>83</v>
      </c>
      <c r="AV808" s="13" t="s">
        <v>83</v>
      </c>
      <c r="AW808" s="13" t="s">
        <v>31</v>
      </c>
      <c r="AX808" s="13" t="s">
        <v>74</v>
      </c>
      <c r="AY808" s="271" t="s">
        <v>168</v>
      </c>
    </row>
    <row r="809" s="14" customFormat="1">
      <c r="B809" s="272"/>
      <c r="C809" s="273"/>
      <c r="D809" s="252" t="s">
        <v>177</v>
      </c>
      <c r="E809" s="274" t="s">
        <v>1</v>
      </c>
      <c r="F809" s="275" t="s">
        <v>186</v>
      </c>
      <c r="G809" s="273"/>
      <c r="H809" s="276">
        <v>138.38999999999999</v>
      </c>
      <c r="I809" s="277"/>
      <c r="J809" s="273"/>
      <c r="K809" s="273"/>
      <c r="L809" s="278"/>
      <c r="M809" s="279"/>
      <c r="N809" s="280"/>
      <c r="O809" s="280"/>
      <c r="P809" s="280"/>
      <c r="Q809" s="280"/>
      <c r="R809" s="280"/>
      <c r="S809" s="280"/>
      <c r="T809" s="281"/>
      <c r="AT809" s="282" t="s">
        <v>177</v>
      </c>
      <c r="AU809" s="282" t="s">
        <v>83</v>
      </c>
      <c r="AV809" s="14" t="s">
        <v>175</v>
      </c>
      <c r="AW809" s="14" t="s">
        <v>31</v>
      </c>
      <c r="AX809" s="14" t="s">
        <v>81</v>
      </c>
      <c r="AY809" s="282" t="s">
        <v>168</v>
      </c>
    </row>
    <row r="810" s="1" customFormat="1" ht="24" customHeight="1">
      <c r="B810" s="38"/>
      <c r="C810" s="237" t="s">
        <v>850</v>
      </c>
      <c r="D810" s="237" t="s">
        <v>170</v>
      </c>
      <c r="E810" s="238" t="s">
        <v>851</v>
      </c>
      <c r="F810" s="239" t="s">
        <v>852</v>
      </c>
      <c r="G810" s="240" t="s">
        <v>226</v>
      </c>
      <c r="H810" s="241">
        <v>936.83900000000006</v>
      </c>
      <c r="I810" s="242"/>
      <c r="J810" s="243">
        <f>ROUND(I810*H810,2)</f>
        <v>0</v>
      </c>
      <c r="K810" s="239" t="s">
        <v>174</v>
      </c>
      <c r="L810" s="43"/>
      <c r="M810" s="244" t="s">
        <v>1</v>
      </c>
      <c r="N810" s="245" t="s">
        <v>39</v>
      </c>
      <c r="O810" s="86"/>
      <c r="P810" s="246">
        <f>O810*H810</f>
        <v>0</v>
      </c>
      <c r="Q810" s="246">
        <v>0.00348</v>
      </c>
      <c r="R810" s="246">
        <f>Q810*H810</f>
        <v>3.2601997200000001</v>
      </c>
      <c r="S810" s="246">
        <v>0</v>
      </c>
      <c r="T810" s="247">
        <f>S810*H810</f>
        <v>0</v>
      </c>
      <c r="AR810" s="248" t="s">
        <v>175</v>
      </c>
      <c r="AT810" s="248" t="s">
        <v>170</v>
      </c>
      <c r="AU810" s="248" t="s">
        <v>83</v>
      </c>
      <c r="AY810" s="17" t="s">
        <v>168</v>
      </c>
      <c r="BE810" s="249">
        <f>IF(N810="základní",J810,0)</f>
        <v>0</v>
      </c>
      <c r="BF810" s="249">
        <f>IF(N810="snížená",J810,0)</f>
        <v>0</v>
      </c>
      <c r="BG810" s="249">
        <f>IF(N810="zákl. přenesená",J810,0)</f>
        <v>0</v>
      </c>
      <c r="BH810" s="249">
        <f>IF(N810="sníž. přenesená",J810,0)</f>
        <v>0</v>
      </c>
      <c r="BI810" s="249">
        <f>IF(N810="nulová",J810,0)</f>
        <v>0</v>
      </c>
      <c r="BJ810" s="17" t="s">
        <v>81</v>
      </c>
      <c r="BK810" s="249">
        <f>ROUND(I810*H810,2)</f>
        <v>0</v>
      </c>
      <c r="BL810" s="17" t="s">
        <v>175</v>
      </c>
      <c r="BM810" s="248" t="s">
        <v>853</v>
      </c>
    </row>
    <row r="811" s="13" customFormat="1">
      <c r="B811" s="261"/>
      <c r="C811" s="262"/>
      <c r="D811" s="252" t="s">
        <v>177</v>
      </c>
      <c r="E811" s="263" t="s">
        <v>1</v>
      </c>
      <c r="F811" s="264" t="s">
        <v>854</v>
      </c>
      <c r="G811" s="262"/>
      <c r="H811" s="265">
        <v>858.08699999999999</v>
      </c>
      <c r="I811" s="266"/>
      <c r="J811" s="262"/>
      <c r="K811" s="262"/>
      <c r="L811" s="267"/>
      <c r="M811" s="268"/>
      <c r="N811" s="269"/>
      <c r="O811" s="269"/>
      <c r="P811" s="269"/>
      <c r="Q811" s="269"/>
      <c r="R811" s="269"/>
      <c r="S811" s="269"/>
      <c r="T811" s="270"/>
      <c r="AT811" s="271" t="s">
        <v>177</v>
      </c>
      <c r="AU811" s="271" t="s">
        <v>83</v>
      </c>
      <c r="AV811" s="13" t="s">
        <v>83</v>
      </c>
      <c r="AW811" s="13" t="s">
        <v>31</v>
      </c>
      <c r="AX811" s="13" t="s">
        <v>74</v>
      </c>
      <c r="AY811" s="271" t="s">
        <v>168</v>
      </c>
    </row>
    <row r="812" s="12" customFormat="1">
      <c r="B812" s="250"/>
      <c r="C812" s="251"/>
      <c r="D812" s="252" t="s">
        <v>177</v>
      </c>
      <c r="E812" s="253" t="s">
        <v>1</v>
      </c>
      <c r="F812" s="254" t="s">
        <v>761</v>
      </c>
      <c r="G812" s="251"/>
      <c r="H812" s="253" t="s">
        <v>1</v>
      </c>
      <c r="I812" s="255"/>
      <c r="J812" s="251"/>
      <c r="K812" s="251"/>
      <c r="L812" s="256"/>
      <c r="M812" s="257"/>
      <c r="N812" s="258"/>
      <c r="O812" s="258"/>
      <c r="P812" s="258"/>
      <c r="Q812" s="258"/>
      <c r="R812" s="258"/>
      <c r="S812" s="258"/>
      <c r="T812" s="259"/>
      <c r="AT812" s="260" t="s">
        <v>177</v>
      </c>
      <c r="AU812" s="260" t="s">
        <v>83</v>
      </c>
      <c r="AV812" s="12" t="s">
        <v>81</v>
      </c>
      <c r="AW812" s="12" t="s">
        <v>31</v>
      </c>
      <c r="AX812" s="12" t="s">
        <v>74</v>
      </c>
      <c r="AY812" s="260" t="s">
        <v>168</v>
      </c>
    </row>
    <row r="813" s="13" customFormat="1">
      <c r="B813" s="261"/>
      <c r="C813" s="262"/>
      <c r="D813" s="252" t="s">
        <v>177</v>
      </c>
      <c r="E813" s="263" t="s">
        <v>1</v>
      </c>
      <c r="F813" s="264" t="s">
        <v>855</v>
      </c>
      <c r="G813" s="262"/>
      <c r="H813" s="265">
        <v>3.9359999999999999</v>
      </c>
      <c r="I813" s="266"/>
      <c r="J813" s="262"/>
      <c r="K813" s="262"/>
      <c r="L813" s="267"/>
      <c r="M813" s="268"/>
      <c r="N813" s="269"/>
      <c r="O813" s="269"/>
      <c r="P813" s="269"/>
      <c r="Q813" s="269"/>
      <c r="R813" s="269"/>
      <c r="S813" s="269"/>
      <c r="T813" s="270"/>
      <c r="AT813" s="271" t="s">
        <v>177</v>
      </c>
      <c r="AU813" s="271" t="s">
        <v>83</v>
      </c>
      <c r="AV813" s="13" t="s">
        <v>83</v>
      </c>
      <c r="AW813" s="13" t="s">
        <v>31</v>
      </c>
      <c r="AX813" s="13" t="s">
        <v>74</v>
      </c>
      <c r="AY813" s="271" t="s">
        <v>168</v>
      </c>
    </row>
    <row r="814" s="13" customFormat="1">
      <c r="B814" s="261"/>
      <c r="C814" s="262"/>
      <c r="D814" s="252" t="s">
        <v>177</v>
      </c>
      <c r="E814" s="263" t="s">
        <v>1</v>
      </c>
      <c r="F814" s="264" t="s">
        <v>856</v>
      </c>
      <c r="G814" s="262"/>
      <c r="H814" s="265">
        <v>17.920000000000002</v>
      </c>
      <c r="I814" s="266"/>
      <c r="J814" s="262"/>
      <c r="K814" s="262"/>
      <c r="L814" s="267"/>
      <c r="M814" s="268"/>
      <c r="N814" s="269"/>
      <c r="O814" s="269"/>
      <c r="P814" s="269"/>
      <c r="Q814" s="269"/>
      <c r="R814" s="269"/>
      <c r="S814" s="269"/>
      <c r="T814" s="270"/>
      <c r="AT814" s="271" t="s">
        <v>177</v>
      </c>
      <c r="AU814" s="271" t="s">
        <v>83</v>
      </c>
      <c r="AV814" s="13" t="s">
        <v>83</v>
      </c>
      <c r="AW814" s="13" t="s">
        <v>31</v>
      </c>
      <c r="AX814" s="13" t="s">
        <v>74</v>
      </c>
      <c r="AY814" s="271" t="s">
        <v>168</v>
      </c>
    </row>
    <row r="815" s="13" customFormat="1">
      <c r="B815" s="261"/>
      <c r="C815" s="262"/>
      <c r="D815" s="252" t="s">
        <v>177</v>
      </c>
      <c r="E815" s="263" t="s">
        <v>1</v>
      </c>
      <c r="F815" s="264" t="s">
        <v>857</v>
      </c>
      <c r="G815" s="262"/>
      <c r="H815" s="265">
        <v>1.696</v>
      </c>
      <c r="I815" s="266"/>
      <c r="J815" s="262"/>
      <c r="K815" s="262"/>
      <c r="L815" s="267"/>
      <c r="M815" s="268"/>
      <c r="N815" s="269"/>
      <c r="O815" s="269"/>
      <c r="P815" s="269"/>
      <c r="Q815" s="269"/>
      <c r="R815" s="269"/>
      <c r="S815" s="269"/>
      <c r="T815" s="270"/>
      <c r="AT815" s="271" t="s">
        <v>177</v>
      </c>
      <c r="AU815" s="271" t="s">
        <v>83</v>
      </c>
      <c r="AV815" s="13" t="s">
        <v>83</v>
      </c>
      <c r="AW815" s="13" t="s">
        <v>31</v>
      </c>
      <c r="AX815" s="13" t="s">
        <v>74</v>
      </c>
      <c r="AY815" s="271" t="s">
        <v>168</v>
      </c>
    </row>
    <row r="816" s="13" customFormat="1">
      <c r="B816" s="261"/>
      <c r="C816" s="262"/>
      <c r="D816" s="252" t="s">
        <v>177</v>
      </c>
      <c r="E816" s="263" t="s">
        <v>1</v>
      </c>
      <c r="F816" s="264" t="s">
        <v>858</v>
      </c>
      <c r="G816" s="262"/>
      <c r="H816" s="265">
        <v>1.4079999999999999</v>
      </c>
      <c r="I816" s="266"/>
      <c r="J816" s="262"/>
      <c r="K816" s="262"/>
      <c r="L816" s="267"/>
      <c r="M816" s="268"/>
      <c r="N816" s="269"/>
      <c r="O816" s="269"/>
      <c r="P816" s="269"/>
      <c r="Q816" s="269"/>
      <c r="R816" s="269"/>
      <c r="S816" s="269"/>
      <c r="T816" s="270"/>
      <c r="AT816" s="271" t="s">
        <v>177</v>
      </c>
      <c r="AU816" s="271" t="s">
        <v>83</v>
      </c>
      <c r="AV816" s="13" t="s">
        <v>83</v>
      </c>
      <c r="AW816" s="13" t="s">
        <v>31</v>
      </c>
      <c r="AX816" s="13" t="s">
        <v>74</v>
      </c>
      <c r="AY816" s="271" t="s">
        <v>168</v>
      </c>
    </row>
    <row r="817" s="13" customFormat="1">
      <c r="B817" s="261"/>
      <c r="C817" s="262"/>
      <c r="D817" s="252" t="s">
        <v>177</v>
      </c>
      <c r="E817" s="263" t="s">
        <v>1</v>
      </c>
      <c r="F817" s="264" t="s">
        <v>859</v>
      </c>
      <c r="G817" s="262"/>
      <c r="H817" s="265">
        <v>14.256</v>
      </c>
      <c r="I817" s="266"/>
      <c r="J817" s="262"/>
      <c r="K817" s="262"/>
      <c r="L817" s="267"/>
      <c r="M817" s="268"/>
      <c r="N817" s="269"/>
      <c r="O817" s="269"/>
      <c r="P817" s="269"/>
      <c r="Q817" s="269"/>
      <c r="R817" s="269"/>
      <c r="S817" s="269"/>
      <c r="T817" s="270"/>
      <c r="AT817" s="271" t="s">
        <v>177</v>
      </c>
      <c r="AU817" s="271" t="s">
        <v>83</v>
      </c>
      <c r="AV817" s="13" t="s">
        <v>83</v>
      </c>
      <c r="AW817" s="13" t="s">
        <v>31</v>
      </c>
      <c r="AX817" s="13" t="s">
        <v>74</v>
      </c>
      <c r="AY817" s="271" t="s">
        <v>168</v>
      </c>
    </row>
    <row r="818" s="13" customFormat="1">
      <c r="B818" s="261"/>
      <c r="C818" s="262"/>
      <c r="D818" s="252" t="s">
        <v>177</v>
      </c>
      <c r="E818" s="263" t="s">
        <v>1</v>
      </c>
      <c r="F818" s="264" t="s">
        <v>860</v>
      </c>
      <c r="G818" s="262"/>
      <c r="H818" s="265">
        <v>1.728</v>
      </c>
      <c r="I818" s="266"/>
      <c r="J818" s="262"/>
      <c r="K818" s="262"/>
      <c r="L818" s="267"/>
      <c r="M818" s="268"/>
      <c r="N818" s="269"/>
      <c r="O818" s="269"/>
      <c r="P818" s="269"/>
      <c r="Q818" s="269"/>
      <c r="R818" s="269"/>
      <c r="S818" s="269"/>
      <c r="T818" s="270"/>
      <c r="AT818" s="271" t="s">
        <v>177</v>
      </c>
      <c r="AU818" s="271" t="s">
        <v>83</v>
      </c>
      <c r="AV818" s="13" t="s">
        <v>83</v>
      </c>
      <c r="AW818" s="13" t="s">
        <v>31</v>
      </c>
      <c r="AX818" s="13" t="s">
        <v>74</v>
      </c>
      <c r="AY818" s="271" t="s">
        <v>168</v>
      </c>
    </row>
    <row r="819" s="13" customFormat="1">
      <c r="B819" s="261"/>
      <c r="C819" s="262"/>
      <c r="D819" s="252" t="s">
        <v>177</v>
      </c>
      <c r="E819" s="263" t="s">
        <v>1</v>
      </c>
      <c r="F819" s="264" t="s">
        <v>861</v>
      </c>
      <c r="G819" s="262"/>
      <c r="H819" s="265">
        <v>3.5840000000000001</v>
      </c>
      <c r="I819" s="266"/>
      <c r="J819" s="262"/>
      <c r="K819" s="262"/>
      <c r="L819" s="267"/>
      <c r="M819" s="268"/>
      <c r="N819" s="269"/>
      <c r="O819" s="269"/>
      <c r="P819" s="269"/>
      <c r="Q819" s="269"/>
      <c r="R819" s="269"/>
      <c r="S819" s="269"/>
      <c r="T819" s="270"/>
      <c r="AT819" s="271" t="s">
        <v>177</v>
      </c>
      <c r="AU819" s="271" t="s">
        <v>83</v>
      </c>
      <c r="AV819" s="13" t="s">
        <v>83</v>
      </c>
      <c r="AW819" s="13" t="s">
        <v>31</v>
      </c>
      <c r="AX819" s="13" t="s">
        <v>74</v>
      </c>
      <c r="AY819" s="271" t="s">
        <v>168</v>
      </c>
    </row>
    <row r="820" s="13" customFormat="1">
      <c r="B820" s="261"/>
      <c r="C820" s="262"/>
      <c r="D820" s="252" t="s">
        <v>177</v>
      </c>
      <c r="E820" s="263" t="s">
        <v>1</v>
      </c>
      <c r="F820" s="264" t="s">
        <v>862</v>
      </c>
      <c r="G820" s="262"/>
      <c r="H820" s="265">
        <v>2.944</v>
      </c>
      <c r="I820" s="266"/>
      <c r="J820" s="262"/>
      <c r="K820" s="262"/>
      <c r="L820" s="267"/>
      <c r="M820" s="268"/>
      <c r="N820" s="269"/>
      <c r="O820" s="269"/>
      <c r="P820" s="269"/>
      <c r="Q820" s="269"/>
      <c r="R820" s="269"/>
      <c r="S820" s="269"/>
      <c r="T820" s="270"/>
      <c r="AT820" s="271" t="s">
        <v>177</v>
      </c>
      <c r="AU820" s="271" t="s">
        <v>83</v>
      </c>
      <c r="AV820" s="13" t="s">
        <v>83</v>
      </c>
      <c r="AW820" s="13" t="s">
        <v>31</v>
      </c>
      <c r="AX820" s="13" t="s">
        <v>74</v>
      </c>
      <c r="AY820" s="271" t="s">
        <v>168</v>
      </c>
    </row>
    <row r="821" s="13" customFormat="1">
      <c r="B821" s="261"/>
      <c r="C821" s="262"/>
      <c r="D821" s="252" t="s">
        <v>177</v>
      </c>
      <c r="E821" s="263" t="s">
        <v>1</v>
      </c>
      <c r="F821" s="264" t="s">
        <v>863</v>
      </c>
      <c r="G821" s="262"/>
      <c r="H821" s="265">
        <v>2.448</v>
      </c>
      <c r="I821" s="266"/>
      <c r="J821" s="262"/>
      <c r="K821" s="262"/>
      <c r="L821" s="267"/>
      <c r="M821" s="268"/>
      <c r="N821" s="269"/>
      <c r="O821" s="269"/>
      <c r="P821" s="269"/>
      <c r="Q821" s="269"/>
      <c r="R821" s="269"/>
      <c r="S821" s="269"/>
      <c r="T821" s="270"/>
      <c r="AT821" s="271" t="s">
        <v>177</v>
      </c>
      <c r="AU821" s="271" t="s">
        <v>83</v>
      </c>
      <c r="AV821" s="13" t="s">
        <v>83</v>
      </c>
      <c r="AW821" s="13" t="s">
        <v>31</v>
      </c>
      <c r="AX821" s="13" t="s">
        <v>74</v>
      </c>
      <c r="AY821" s="271" t="s">
        <v>168</v>
      </c>
    </row>
    <row r="822" s="13" customFormat="1">
      <c r="B822" s="261"/>
      <c r="C822" s="262"/>
      <c r="D822" s="252" t="s">
        <v>177</v>
      </c>
      <c r="E822" s="263" t="s">
        <v>1</v>
      </c>
      <c r="F822" s="264" t="s">
        <v>864</v>
      </c>
      <c r="G822" s="262"/>
      <c r="H822" s="265">
        <v>5.7599999999999998</v>
      </c>
      <c r="I822" s="266"/>
      <c r="J822" s="262"/>
      <c r="K822" s="262"/>
      <c r="L822" s="267"/>
      <c r="M822" s="268"/>
      <c r="N822" s="269"/>
      <c r="O822" s="269"/>
      <c r="P822" s="269"/>
      <c r="Q822" s="269"/>
      <c r="R822" s="269"/>
      <c r="S822" s="269"/>
      <c r="T822" s="270"/>
      <c r="AT822" s="271" t="s">
        <v>177</v>
      </c>
      <c r="AU822" s="271" t="s">
        <v>83</v>
      </c>
      <c r="AV822" s="13" t="s">
        <v>83</v>
      </c>
      <c r="AW822" s="13" t="s">
        <v>31</v>
      </c>
      <c r="AX822" s="13" t="s">
        <v>74</v>
      </c>
      <c r="AY822" s="271" t="s">
        <v>168</v>
      </c>
    </row>
    <row r="823" s="13" customFormat="1">
      <c r="B823" s="261"/>
      <c r="C823" s="262"/>
      <c r="D823" s="252" t="s">
        <v>177</v>
      </c>
      <c r="E823" s="263" t="s">
        <v>1</v>
      </c>
      <c r="F823" s="264" t="s">
        <v>865</v>
      </c>
      <c r="G823" s="262"/>
      <c r="H823" s="265">
        <v>7.6559999999999997</v>
      </c>
      <c r="I823" s="266"/>
      <c r="J823" s="262"/>
      <c r="K823" s="262"/>
      <c r="L823" s="267"/>
      <c r="M823" s="268"/>
      <c r="N823" s="269"/>
      <c r="O823" s="269"/>
      <c r="P823" s="269"/>
      <c r="Q823" s="269"/>
      <c r="R823" s="269"/>
      <c r="S823" s="269"/>
      <c r="T823" s="270"/>
      <c r="AT823" s="271" t="s">
        <v>177</v>
      </c>
      <c r="AU823" s="271" t="s">
        <v>83</v>
      </c>
      <c r="AV823" s="13" t="s">
        <v>83</v>
      </c>
      <c r="AW823" s="13" t="s">
        <v>31</v>
      </c>
      <c r="AX823" s="13" t="s">
        <v>74</v>
      </c>
      <c r="AY823" s="271" t="s">
        <v>168</v>
      </c>
    </row>
    <row r="824" s="13" customFormat="1">
      <c r="B824" s="261"/>
      <c r="C824" s="262"/>
      <c r="D824" s="252" t="s">
        <v>177</v>
      </c>
      <c r="E824" s="263" t="s">
        <v>1</v>
      </c>
      <c r="F824" s="264" t="s">
        <v>866</v>
      </c>
      <c r="G824" s="262"/>
      <c r="H824" s="265">
        <v>2.3039999999999998</v>
      </c>
      <c r="I824" s="266"/>
      <c r="J824" s="262"/>
      <c r="K824" s="262"/>
      <c r="L824" s="267"/>
      <c r="M824" s="268"/>
      <c r="N824" s="269"/>
      <c r="O824" s="269"/>
      <c r="P824" s="269"/>
      <c r="Q824" s="269"/>
      <c r="R824" s="269"/>
      <c r="S824" s="269"/>
      <c r="T824" s="270"/>
      <c r="AT824" s="271" t="s">
        <v>177</v>
      </c>
      <c r="AU824" s="271" t="s">
        <v>83</v>
      </c>
      <c r="AV824" s="13" t="s">
        <v>83</v>
      </c>
      <c r="AW824" s="13" t="s">
        <v>31</v>
      </c>
      <c r="AX824" s="13" t="s">
        <v>74</v>
      </c>
      <c r="AY824" s="271" t="s">
        <v>168</v>
      </c>
    </row>
    <row r="825" s="13" customFormat="1">
      <c r="B825" s="261"/>
      <c r="C825" s="262"/>
      <c r="D825" s="252" t="s">
        <v>177</v>
      </c>
      <c r="E825" s="263" t="s">
        <v>1</v>
      </c>
      <c r="F825" s="264" t="s">
        <v>867</v>
      </c>
      <c r="G825" s="262"/>
      <c r="H825" s="265">
        <v>1.6000000000000001</v>
      </c>
      <c r="I825" s="266"/>
      <c r="J825" s="262"/>
      <c r="K825" s="262"/>
      <c r="L825" s="267"/>
      <c r="M825" s="268"/>
      <c r="N825" s="269"/>
      <c r="O825" s="269"/>
      <c r="P825" s="269"/>
      <c r="Q825" s="269"/>
      <c r="R825" s="269"/>
      <c r="S825" s="269"/>
      <c r="T825" s="270"/>
      <c r="AT825" s="271" t="s">
        <v>177</v>
      </c>
      <c r="AU825" s="271" t="s">
        <v>83</v>
      </c>
      <c r="AV825" s="13" t="s">
        <v>83</v>
      </c>
      <c r="AW825" s="13" t="s">
        <v>31</v>
      </c>
      <c r="AX825" s="13" t="s">
        <v>74</v>
      </c>
      <c r="AY825" s="271" t="s">
        <v>168</v>
      </c>
    </row>
    <row r="826" s="13" customFormat="1">
      <c r="B826" s="261"/>
      <c r="C826" s="262"/>
      <c r="D826" s="252" t="s">
        <v>177</v>
      </c>
      <c r="E826" s="263" t="s">
        <v>1</v>
      </c>
      <c r="F826" s="264" t="s">
        <v>868</v>
      </c>
      <c r="G826" s="262"/>
      <c r="H826" s="265">
        <v>0.52000000000000002</v>
      </c>
      <c r="I826" s="266"/>
      <c r="J826" s="262"/>
      <c r="K826" s="262"/>
      <c r="L826" s="267"/>
      <c r="M826" s="268"/>
      <c r="N826" s="269"/>
      <c r="O826" s="269"/>
      <c r="P826" s="269"/>
      <c r="Q826" s="269"/>
      <c r="R826" s="269"/>
      <c r="S826" s="269"/>
      <c r="T826" s="270"/>
      <c r="AT826" s="271" t="s">
        <v>177</v>
      </c>
      <c r="AU826" s="271" t="s">
        <v>83</v>
      </c>
      <c r="AV826" s="13" t="s">
        <v>83</v>
      </c>
      <c r="AW826" s="13" t="s">
        <v>31</v>
      </c>
      <c r="AX826" s="13" t="s">
        <v>74</v>
      </c>
      <c r="AY826" s="271" t="s">
        <v>168</v>
      </c>
    </row>
    <row r="827" s="13" customFormat="1">
      <c r="B827" s="261"/>
      <c r="C827" s="262"/>
      <c r="D827" s="252" t="s">
        <v>177</v>
      </c>
      <c r="E827" s="263" t="s">
        <v>1</v>
      </c>
      <c r="F827" s="264" t="s">
        <v>869</v>
      </c>
      <c r="G827" s="262"/>
      <c r="H827" s="265">
        <v>2.048</v>
      </c>
      <c r="I827" s="266"/>
      <c r="J827" s="262"/>
      <c r="K827" s="262"/>
      <c r="L827" s="267"/>
      <c r="M827" s="268"/>
      <c r="N827" s="269"/>
      <c r="O827" s="269"/>
      <c r="P827" s="269"/>
      <c r="Q827" s="269"/>
      <c r="R827" s="269"/>
      <c r="S827" s="269"/>
      <c r="T827" s="270"/>
      <c r="AT827" s="271" t="s">
        <v>177</v>
      </c>
      <c r="AU827" s="271" t="s">
        <v>83</v>
      </c>
      <c r="AV827" s="13" t="s">
        <v>83</v>
      </c>
      <c r="AW827" s="13" t="s">
        <v>31</v>
      </c>
      <c r="AX827" s="13" t="s">
        <v>74</v>
      </c>
      <c r="AY827" s="271" t="s">
        <v>168</v>
      </c>
    </row>
    <row r="828" s="13" customFormat="1">
      <c r="B828" s="261"/>
      <c r="C828" s="262"/>
      <c r="D828" s="252" t="s">
        <v>177</v>
      </c>
      <c r="E828" s="263" t="s">
        <v>1</v>
      </c>
      <c r="F828" s="264" t="s">
        <v>870</v>
      </c>
      <c r="G828" s="262"/>
      <c r="H828" s="265">
        <v>2.8799999999999999</v>
      </c>
      <c r="I828" s="266"/>
      <c r="J828" s="262"/>
      <c r="K828" s="262"/>
      <c r="L828" s="267"/>
      <c r="M828" s="268"/>
      <c r="N828" s="269"/>
      <c r="O828" s="269"/>
      <c r="P828" s="269"/>
      <c r="Q828" s="269"/>
      <c r="R828" s="269"/>
      <c r="S828" s="269"/>
      <c r="T828" s="270"/>
      <c r="AT828" s="271" t="s">
        <v>177</v>
      </c>
      <c r="AU828" s="271" t="s">
        <v>83</v>
      </c>
      <c r="AV828" s="13" t="s">
        <v>83</v>
      </c>
      <c r="AW828" s="13" t="s">
        <v>31</v>
      </c>
      <c r="AX828" s="13" t="s">
        <v>74</v>
      </c>
      <c r="AY828" s="271" t="s">
        <v>168</v>
      </c>
    </row>
    <row r="829" s="13" customFormat="1">
      <c r="B829" s="261"/>
      <c r="C829" s="262"/>
      <c r="D829" s="252" t="s">
        <v>177</v>
      </c>
      <c r="E829" s="263" t="s">
        <v>1</v>
      </c>
      <c r="F829" s="264" t="s">
        <v>871</v>
      </c>
      <c r="G829" s="262"/>
      <c r="H829" s="265">
        <v>1.0880000000000001</v>
      </c>
      <c r="I829" s="266"/>
      <c r="J829" s="262"/>
      <c r="K829" s="262"/>
      <c r="L829" s="267"/>
      <c r="M829" s="268"/>
      <c r="N829" s="269"/>
      <c r="O829" s="269"/>
      <c r="P829" s="269"/>
      <c r="Q829" s="269"/>
      <c r="R829" s="269"/>
      <c r="S829" s="269"/>
      <c r="T829" s="270"/>
      <c r="AT829" s="271" t="s">
        <v>177</v>
      </c>
      <c r="AU829" s="271" t="s">
        <v>83</v>
      </c>
      <c r="AV829" s="13" t="s">
        <v>83</v>
      </c>
      <c r="AW829" s="13" t="s">
        <v>31</v>
      </c>
      <c r="AX829" s="13" t="s">
        <v>74</v>
      </c>
      <c r="AY829" s="271" t="s">
        <v>168</v>
      </c>
    </row>
    <row r="830" s="13" customFormat="1">
      <c r="B830" s="261"/>
      <c r="C830" s="262"/>
      <c r="D830" s="252" t="s">
        <v>177</v>
      </c>
      <c r="E830" s="263" t="s">
        <v>1</v>
      </c>
      <c r="F830" s="264" t="s">
        <v>872</v>
      </c>
      <c r="G830" s="262"/>
      <c r="H830" s="265">
        <v>0.84799999999999998</v>
      </c>
      <c r="I830" s="266"/>
      <c r="J830" s="262"/>
      <c r="K830" s="262"/>
      <c r="L830" s="267"/>
      <c r="M830" s="268"/>
      <c r="N830" s="269"/>
      <c r="O830" s="269"/>
      <c r="P830" s="269"/>
      <c r="Q830" s="269"/>
      <c r="R830" s="269"/>
      <c r="S830" s="269"/>
      <c r="T830" s="270"/>
      <c r="AT830" s="271" t="s">
        <v>177</v>
      </c>
      <c r="AU830" s="271" t="s">
        <v>83</v>
      </c>
      <c r="AV830" s="13" t="s">
        <v>83</v>
      </c>
      <c r="AW830" s="13" t="s">
        <v>31</v>
      </c>
      <c r="AX830" s="13" t="s">
        <v>74</v>
      </c>
      <c r="AY830" s="271" t="s">
        <v>168</v>
      </c>
    </row>
    <row r="831" s="13" customFormat="1">
      <c r="B831" s="261"/>
      <c r="C831" s="262"/>
      <c r="D831" s="252" t="s">
        <v>177</v>
      </c>
      <c r="E831" s="263" t="s">
        <v>1</v>
      </c>
      <c r="F831" s="264" t="s">
        <v>873</v>
      </c>
      <c r="G831" s="262"/>
      <c r="H831" s="265">
        <v>0.84799999999999998</v>
      </c>
      <c r="I831" s="266"/>
      <c r="J831" s="262"/>
      <c r="K831" s="262"/>
      <c r="L831" s="267"/>
      <c r="M831" s="268"/>
      <c r="N831" s="269"/>
      <c r="O831" s="269"/>
      <c r="P831" s="269"/>
      <c r="Q831" s="269"/>
      <c r="R831" s="269"/>
      <c r="S831" s="269"/>
      <c r="T831" s="270"/>
      <c r="AT831" s="271" t="s">
        <v>177</v>
      </c>
      <c r="AU831" s="271" t="s">
        <v>83</v>
      </c>
      <c r="AV831" s="13" t="s">
        <v>83</v>
      </c>
      <c r="AW831" s="13" t="s">
        <v>31</v>
      </c>
      <c r="AX831" s="13" t="s">
        <v>74</v>
      </c>
      <c r="AY831" s="271" t="s">
        <v>168</v>
      </c>
    </row>
    <row r="832" s="13" customFormat="1">
      <c r="B832" s="261"/>
      <c r="C832" s="262"/>
      <c r="D832" s="252" t="s">
        <v>177</v>
      </c>
      <c r="E832" s="263" t="s">
        <v>1</v>
      </c>
      <c r="F832" s="264" t="s">
        <v>874</v>
      </c>
      <c r="G832" s="262"/>
      <c r="H832" s="265">
        <v>2.3199999999999998</v>
      </c>
      <c r="I832" s="266"/>
      <c r="J832" s="262"/>
      <c r="K832" s="262"/>
      <c r="L832" s="267"/>
      <c r="M832" s="268"/>
      <c r="N832" s="269"/>
      <c r="O832" s="269"/>
      <c r="P832" s="269"/>
      <c r="Q832" s="269"/>
      <c r="R832" s="269"/>
      <c r="S832" s="269"/>
      <c r="T832" s="270"/>
      <c r="AT832" s="271" t="s">
        <v>177</v>
      </c>
      <c r="AU832" s="271" t="s">
        <v>83</v>
      </c>
      <c r="AV832" s="13" t="s">
        <v>83</v>
      </c>
      <c r="AW832" s="13" t="s">
        <v>31</v>
      </c>
      <c r="AX832" s="13" t="s">
        <v>74</v>
      </c>
      <c r="AY832" s="271" t="s">
        <v>168</v>
      </c>
    </row>
    <row r="833" s="13" customFormat="1">
      <c r="B833" s="261"/>
      <c r="C833" s="262"/>
      <c r="D833" s="252" t="s">
        <v>177</v>
      </c>
      <c r="E833" s="263" t="s">
        <v>1</v>
      </c>
      <c r="F833" s="264" t="s">
        <v>875</v>
      </c>
      <c r="G833" s="262"/>
      <c r="H833" s="265">
        <v>0.95999999999999996</v>
      </c>
      <c r="I833" s="266"/>
      <c r="J833" s="262"/>
      <c r="K833" s="262"/>
      <c r="L833" s="267"/>
      <c r="M833" s="268"/>
      <c r="N833" s="269"/>
      <c r="O833" s="269"/>
      <c r="P833" s="269"/>
      <c r="Q833" s="269"/>
      <c r="R833" s="269"/>
      <c r="S833" s="269"/>
      <c r="T833" s="270"/>
      <c r="AT833" s="271" t="s">
        <v>177</v>
      </c>
      <c r="AU833" s="271" t="s">
        <v>83</v>
      </c>
      <c r="AV833" s="13" t="s">
        <v>83</v>
      </c>
      <c r="AW833" s="13" t="s">
        <v>31</v>
      </c>
      <c r="AX833" s="13" t="s">
        <v>74</v>
      </c>
      <c r="AY833" s="271" t="s">
        <v>168</v>
      </c>
    </row>
    <row r="834" s="14" customFormat="1">
      <c r="B834" s="272"/>
      <c r="C834" s="273"/>
      <c r="D834" s="252" t="s">
        <v>177</v>
      </c>
      <c r="E834" s="274" t="s">
        <v>1</v>
      </c>
      <c r="F834" s="275" t="s">
        <v>186</v>
      </c>
      <c r="G834" s="273"/>
      <c r="H834" s="276">
        <v>936.83899999999971</v>
      </c>
      <c r="I834" s="277"/>
      <c r="J834" s="273"/>
      <c r="K834" s="273"/>
      <c r="L834" s="278"/>
      <c r="M834" s="279"/>
      <c r="N834" s="280"/>
      <c r="O834" s="280"/>
      <c r="P834" s="280"/>
      <c r="Q834" s="280"/>
      <c r="R834" s="280"/>
      <c r="S834" s="280"/>
      <c r="T834" s="281"/>
      <c r="AT834" s="282" t="s">
        <v>177</v>
      </c>
      <c r="AU834" s="282" t="s">
        <v>83</v>
      </c>
      <c r="AV834" s="14" t="s">
        <v>175</v>
      </c>
      <c r="AW834" s="14" t="s">
        <v>31</v>
      </c>
      <c r="AX834" s="14" t="s">
        <v>81</v>
      </c>
      <c r="AY834" s="282" t="s">
        <v>168</v>
      </c>
    </row>
    <row r="835" s="1" customFormat="1" ht="24" customHeight="1">
      <c r="B835" s="38"/>
      <c r="C835" s="237" t="s">
        <v>876</v>
      </c>
      <c r="D835" s="237" t="s">
        <v>170</v>
      </c>
      <c r="E835" s="238" t="s">
        <v>877</v>
      </c>
      <c r="F835" s="239" t="s">
        <v>878</v>
      </c>
      <c r="G835" s="240" t="s">
        <v>226</v>
      </c>
      <c r="H835" s="241">
        <v>992.48500000000001</v>
      </c>
      <c r="I835" s="242"/>
      <c r="J835" s="243">
        <f>ROUND(I835*H835,2)</f>
        <v>0</v>
      </c>
      <c r="K835" s="239" t="s">
        <v>1</v>
      </c>
      <c r="L835" s="43"/>
      <c r="M835" s="244" t="s">
        <v>1</v>
      </c>
      <c r="N835" s="245" t="s">
        <v>39</v>
      </c>
      <c r="O835" s="86"/>
      <c r="P835" s="246">
        <f>O835*H835</f>
        <v>0</v>
      </c>
      <c r="Q835" s="246">
        <v>0</v>
      </c>
      <c r="R835" s="246">
        <f>Q835*H835</f>
        <v>0</v>
      </c>
      <c r="S835" s="246">
        <v>0</v>
      </c>
      <c r="T835" s="247">
        <f>S835*H835</f>
        <v>0</v>
      </c>
      <c r="AR835" s="248" t="s">
        <v>175</v>
      </c>
      <c r="AT835" s="248" t="s">
        <v>170</v>
      </c>
      <c r="AU835" s="248" t="s">
        <v>83</v>
      </c>
      <c r="AY835" s="17" t="s">
        <v>168</v>
      </c>
      <c r="BE835" s="249">
        <f>IF(N835="základní",J835,0)</f>
        <v>0</v>
      </c>
      <c r="BF835" s="249">
        <f>IF(N835="snížená",J835,0)</f>
        <v>0</v>
      </c>
      <c r="BG835" s="249">
        <f>IF(N835="zákl. přenesená",J835,0)</f>
        <v>0</v>
      </c>
      <c r="BH835" s="249">
        <f>IF(N835="sníž. přenesená",J835,0)</f>
        <v>0</v>
      </c>
      <c r="BI835" s="249">
        <f>IF(N835="nulová",J835,0)</f>
        <v>0</v>
      </c>
      <c r="BJ835" s="17" t="s">
        <v>81</v>
      </c>
      <c r="BK835" s="249">
        <f>ROUND(I835*H835,2)</f>
        <v>0</v>
      </c>
      <c r="BL835" s="17" t="s">
        <v>175</v>
      </c>
      <c r="BM835" s="248" t="s">
        <v>879</v>
      </c>
    </row>
    <row r="836" s="12" customFormat="1">
      <c r="B836" s="250"/>
      <c r="C836" s="251"/>
      <c r="D836" s="252" t="s">
        <v>177</v>
      </c>
      <c r="E836" s="253" t="s">
        <v>1</v>
      </c>
      <c r="F836" s="254" t="s">
        <v>880</v>
      </c>
      <c r="G836" s="251"/>
      <c r="H836" s="253" t="s">
        <v>1</v>
      </c>
      <c r="I836" s="255"/>
      <c r="J836" s="251"/>
      <c r="K836" s="251"/>
      <c r="L836" s="256"/>
      <c r="M836" s="257"/>
      <c r="N836" s="258"/>
      <c r="O836" s="258"/>
      <c r="P836" s="258"/>
      <c r="Q836" s="258"/>
      <c r="R836" s="258"/>
      <c r="S836" s="258"/>
      <c r="T836" s="259"/>
      <c r="AT836" s="260" t="s">
        <v>177</v>
      </c>
      <c r="AU836" s="260" t="s">
        <v>83</v>
      </c>
      <c r="AV836" s="12" t="s">
        <v>81</v>
      </c>
      <c r="AW836" s="12" t="s">
        <v>31</v>
      </c>
      <c r="AX836" s="12" t="s">
        <v>74</v>
      </c>
      <c r="AY836" s="260" t="s">
        <v>168</v>
      </c>
    </row>
    <row r="837" s="12" customFormat="1">
      <c r="B837" s="250"/>
      <c r="C837" s="251"/>
      <c r="D837" s="252" t="s">
        <v>177</v>
      </c>
      <c r="E837" s="253" t="s">
        <v>1</v>
      </c>
      <c r="F837" s="254" t="s">
        <v>636</v>
      </c>
      <c r="G837" s="251"/>
      <c r="H837" s="253" t="s">
        <v>1</v>
      </c>
      <c r="I837" s="255"/>
      <c r="J837" s="251"/>
      <c r="K837" s="251"/>
      <c r="L837" s="256"/>
      <c r="M837" s="257"/>
      <c r="N837" s="258"/>
      <c r="O837" s="258"/>
      <c r="P837" s="258"/>
      <c r="Q837" s="258"/>
      <c r="R837" s="258"/>
      <c r="S837" s="258"/>
      <c r="T837" s="259"/>
      <c r="AT837" s="260" t="s">
        <v>177</v>
      </c>
      <c r="AU837" s="260" t="s">
        <v>83</v>
      </c>
      <c r="AV837" s="12" t="s">
        <v>81</v>
      </c>
      <c r="AW837" s="12" t="s">
        <v>31</v>
      </c>
      <c r="AX837" s="12" t="s">
        <v>74</v>
      </c>
      <c r="AY837" s="260" t="s">
        <v>168</v>
      </c>
    </row>
    <row r="838" s="13" customFormat="1">
      <c r="B838" s="261"/>
      <c r="C838" s="262"/>
      <c r="D838" s="252" t="s">
        <v>177</v>
      </c>
      <c r="E838" s="263" t="s">
        <v>1</v>
      </c>
      <c r="F838" s="264" t="s">
        <v>881</v>
      </c>
      <c r="G838" s="262"/>
      <c r="H838" s="265">
        <v>45.978000000000002</v>
      </c>
      <c r="I838" s="266"/>
      <c r="J838" s="262"/>
      <c r="K838" s="262"/>
      <c r="L838" s="267"/>
      <c r="M838" s="268"/>
      <c r="N838" s="269"/>
      <c r="O838" s="269"/>
      <c r="P838" s="269"/>
      <c r="Q838" s="269"/>
      <c r="R838" s="269"/>
      <c r="S838" s="269"/>
      <c r="T838" s="270"/>
      <c r="AT838" s="271" t="s">
        <v>177</v>
      </c>
      <c r="AU838" s="271" t="s">
        <v>83</v>
      </c>
      <c r="AV838" s="13" t="s">
        <v>83</v>
      </c>
      <c r="AW838" s="13" t="s">
        <v>31</v>
      </c>
      <c r="AX838" s="13" t="s">
        <v>74</v>
      </c>
      <c r="AY838" s="271" t="s">
        <v>168</v>
      </c>
    </row>
    <row r="839" s="12" customFormat="1">
      <c r="B839" s="250"/>
      <c r="C839" s="251"/>
      <c r="D839" s="252" t="s">
        <v>177</v>
      </c>
      <c r="E839" s="253" t="s">
        <v>1</v>
      </c>
      <c r="F839" s="254" t="s">
        <v>631</v>
      </c>
      <c r="G839" s="251"/>
      <c r="H839" s="253" t="s">
        <v>1</v>
      </c>
      <c r="I839" s="255"/>
      <c r="J839" s="251"/>
      <c r="K839" s="251"/>
      <c r="L839" s="256"/>
      <c r="M839" s="257"/>
      <c r="N839" s="258"/>
      <c r="O839" s="258"/>
      <c r="P839" s="258"/>
      <c r="Q839" s="258"/>
      <c r="R839" s="258"/>
      <c r="S839" s="258"/>
      <c r="T839" s="259"/>
      <c r="AT839" s="260" t="s">
        <v>177</v>
      </c>
      <c r="AU839" s="260" t="s">
        <v>83</v>
      </c>
      <c r="AV839" s="12" t="s">
        <v>81</v>
      </c>
      <c r="AW839" s="12" t="s">
        <v>31</v>
      </c>
      <c r="AX839" s="12" t="s">
        <v>74</v>
      </c>
      <c r="AY839" s="260" t="s">
        <v>168</v>
      </c>
    </row>
    <row r="840" s="13" customFormat="1">
      <c r="B840" s="261"/>
      <c r="C840" s="262"/>
      <c r="D840" s="252" t="s">
        <v>177</v>
      </c>
      <c r="E840" s="263" t="s">
        <v>1</v>
      </c>
      <c r="F840" s="264" t="s">
        <v>882</v>
      </c>
      <c r="G840" s="262"/>
      <c r="H840" s="265">
        <v>26.102</v>
      </c>
      <c r="I840" s="266"/>
      <c r="J840" s="262"/>
      <c r="K840" s="262"/>
      <c r="L840" s="267"/>
      <c r="M840" s="268"/>
      <c r="N840" s="269"/>
      <c r="O840" s="269"/>
      <c r="P840" s="269"/>
      <c r="Q840" s="269"/>
      <c r="R840" s="269"/>
      <c r="S840" s="269"/>
      <c r="T840" s="270"/>
      <c r="AT840" s="271" t="s">
        <v>177</v>
      </c>
      <c r="AU840" s="271" t="s">
        <v>83</v>
      </c>
      <c r="AV840" s="13" t="s">
        <v>83</v>
      </c>
      <c r="AW840" s="13" t="s">
        <v>31</v>
      </c>
      <c r="AX840" s="13" t="s">
        <v>74</v>
      </c>
      <c r="AY840" s="271" t="s">
        <v>168</v>
      </c>
    </row>
    <row r="841" s="12" customFormat="1">
      <c r="B841" s="250"/>
      <c r="C841" s="251"/>
      <c r="D841" s="252" t="s">
        <v>177</v>
      </c>
      <c r="E841" s="253" t="s">
        <v>1</v>
      </c>
      <c r="F841" s="254" t="s">
        <v>883</v>
      </c>
      <c r="G841" s="251"/>
      <c r="H841" s="253" t="s">
        <v>1</v>
      </c>
      <c r="I841" s="255"/>
      <c r="J841" s="251"/>
      <c r="K841" s="251"/>
      <c r="L841" s="256"/>
      <c r="M841" s="257"/>
      <c r="N841" s="258"/>
      <c r="O841" s="258"/>
      <c r="P841" s="258"/>
      <c r="Q841" s="258"/>
      <c r="R841" s="258"/>
      <c r="S841" s="258"/>
      <c r="T841" s="259"/>
      <c r="AT841" s="260" t="s">
        <v>177</v>
      </c>
      <c r="AU841" s="260" t="s">
        <v>83</v>
      </c>
      <c r="AV841" s="12" t="s">
        <v>81</v>
      </c>
      <c r="AW841" s="12" t="s">
        <v>31</v>
      </c>
      <c r="AX841" s="12" t="s">
        <v>74</v>
      </c>
      <c r="AY841" s="260" t="s">
        <v>168</v>
      </c>
    </row>
    <row r="842" s="13" customFormat="1">
      <c r="B842" s="261"/>
      <c r="C842" s="262"/>
      <c r="D842" s="252" t="s">
        <v>177</v>
      </c>
      <c r="E842" s="263" t="s">
        <v>1</v>
      </c>
      <c r="F842" s="264" t="s">
        <v>881</v>
      </c>
      <c r="G842" s="262"/>
      <c r="H842" s="265">
        <v>45.978000000000002</v>
      </c>
      <c r="I842" s="266"/>
      <c r="J842" s="262"/>
      <c r="K842" s="262"/>
      <c r="L842" s="267"/>
      <c r="M842" s="268"/>
      <c r="N842" s="269"/>
      <c r="O842" s="269"/>
      <c r="P842" s="269"/>
      <c r="Q842" s="269"/>
      <c r="R842" s="269"/>
      <c r="S842" s="269"/>
      <c r="T842" s="270"/>
      <c r="AT842" s="271" t="s">
        <v>177</v>
      </c>
      <c r="AU842" s="271" t="s">
        <v>83</v>
      </c>
      <c r="AV842" s="13" t="s">
        <v>83</v>
      </c>
      <c r="AW842" s="13" t="s">
        <v>31</v>
      </c>
      <c r="AX842" s="13" t="s">
        <v>74</v>
      </c>
      <c r="AY842" s="271" t="s">
        <v>168</v>
      </c>
    </row>
    <row r="843" s="12" customFormat="1">
      <c r="B843" s="250"/>
      <c r="C843" s="251"/>
      <c r="D843" s="252" t="s">
        <v>177</v>
      </c>
      <c r="E843" s="253" t="s">
        <v>1</v>
      </c>
      <c r="F843" s="254" t="s">
        <v>633</v>
      </c>
      <c r="G843" s="251"/>
      <c r="H843" s="253" t="s">
        <v>1</v>
      </c>
      <c r="I843" s="255"/>
      <c r="J843" s="251"/>
      <c r="K843" s="251"/>
      <c r="L843" s="256"/>
      <c r="M843" s="257"/>
      <c r="N843" s="258"/>
      <c r="O843" s="258"/>
      <c r="P843" s="258"/>
      <c r="Q843" s="258"/>
      <c r="R843" s="258"/>
      <c r="S843" s="258"/>
      <c r="T843" s="259"/>
      <c r="AT843" s="260" t="s">
        <v>177</v>
      </c>
      <c r="AU843" s="260" t="s">
        <v>83</v>
      </c>
      <c r="AV843" s="12" t="s">
        <v>81</v>
      </c>
      <c r="AW843" s="12" t="s">
        <v>31</v>
      </c>
      <c r="AX843" s="12" t="s">
        <v>74</v>
      </c>
      <c r="AY843" s="260" t="s">
        <v>168</v>
      </c>
    </row>
    <row r="844" s="13" customFormat="1">
      <c r="B844" s="261"/>
      <c r="C844" s="262"/>
      <c r="D844" s="252" t="s">
        <v>177</v>
      </c>
      <c r="E844" s="263" t="s">
        <v>1</v>
      </c>
      <c r="F844" s="264" t="s">
        <v>884</v>
      </c>
      <c r="G844" s="262"/>
      <c r="H844" s="265">
        <v>16.004999999999999</v>
      </c>
      <c r="I844" s="266"/>
      <c r="J844" s="262"/>
      <c r="K844" s="262"/>
      <c r="L844" s="267"/>
      <c r="M844" s="268"/>
      <c r="N844" s="269"/>
      <c r="O844" s="269"/>
      <c r="P844" s="269"/>
      <c r="Q844" s="269"/>
      <c r="R844" s="269"/>
      <c r="S844" s="269"/>
      <c r="T844" s="270"/>
      <c r="AT844" s="271" t="s">
        <v>177</v>
      </c>
      <c r="AU844" s="271" t="s">
        <v>83</v>
      </c>
      <c r="AV844" s="13" t="s">
        <v>83</v>
      </c>
      <c r="AW844" s="13" t="s">
        <v>31</v>
      </c>
      <c r="AX844" s="13" t="s">
        <v>74</v>
      </c>
      <c r="AY844" s="271" t="s">
        <v>168</v>
      </c>
    </row>
    <row r="845" s="13" customFormat="1">
      <c r="B845" s="261"/>
      <c r="C845" s="262"/>
      <c r="D845" s="252" t="s">
        <v>177</v>
      </c>
      <c r="E845" s="263" t="s">
        <v>1</v>
      </c>
      <c r="F845" s="264" t="s">
        <v>885</v>
      </c>
      <c r="G845" s="262"/>
      <c r="H845" s="265">
        <v>14.694000000000001</v>
      </c>
      <c r="I845" s="266"/>
      <c r="J845" s="262"/>
      <c r="K845" s="262"/>
      <c r="L845" s="267"/>
      <c r="M845" s="268"/>
      <c r="N845" s="269"/>
      <c r="O845" s="269"/>
      <c r="P845" s="269"/>
      <c r="Q845" s="269"/>
      <c r="R845" s="269"/>
      <c r="S845" s="269"/>
      <c r="T845" s="270"/>
      <c r="AT845" s="271" t="s">
        <v>177</v>
      </c>
      <c r="AU845" s="271" t="s">
        <v>83</v>
      </c>
      <c r="AV845" s="13" t="s">
        <v>83</v>
      </c>
      <c r="AW845" s="13" t="s">
        <v>31</v>
      </c>
      <c r="AX845" s="13" t="s">
        <v>74</v>
      </c>
      <c r="AY845" s="271" t="s">
        <v>168</v>
      </c>
    </row>
    <row r="846" s="13" customFormat="1">
      <c r="B846" s="261"/>
      <c r="C846" s="262"/>
      <c r="D846" s="252" t="s">
        <v>177</v>
      </c>
      <c r="E846" s="263" t="s">
        <v>1</v>
      </c>
      <c r="F846" s="264" t="s">
        <v>886</v>
      </c>
      <c r="G846" s="262"/>
      <c r="H846" s="265">
        <v>18.216000000000001</v>
      </c>
      <c r="I846" s="266"/>
      <c r="J846" s="262"/>
      <c r="K846" s="262"/>
      <c r="L846" s="267"/>
      <c r="M846" s="268"/>
      <c r="N846" s="269"/>
      <c r="O846" s="269"/>
      <c r="P846" s="269"/>
      <c r="Q846" s="269"/>
      <c r="R846" s="269"/>
      <c r="S846" s="269"/>
      <c r="T846" s="270"/>
      <c r="AT846" s="271" t="s">
        <v>177</v>
      </c>
      <c r="AU846" s="271" t="s">
        <v>83</v>
      </c>
      <c r="AV846" s="13" t="s">
        <v>83</v>
      </c>
      <c r="AW846" s="13" t="s">
        <v>31</v>
      </c>
      <c r="AX846" s="13" t="s">
        <v>74</v>
      </c>
      <c r="AY846" s="271" t="s">
        <v>168</v>
      </c>
    </row>
    <row r="847" s="13" customFormat="1">
      <c r="B847" s="261"/>
      <c r="C847" s="262"/>
      <c r="D847" s="252" t="s">
        <v>177</v>
      </c>
      <c r="E847" s="263" t="s">
        <v>1</v>
      </c>
      <c r="F847" s="264" t="s">
        <v>886</v>
      </c>
      <c r="G847" s="262"/>
      <c r="H847" s="265">
        <v>18.216000000000001</v>
      </c>
      <c r="I847" s="266"/>
      <c r="J847" s="262"/>
      <c r="K847" s="262"/>
      <c r="L847" s="267"/>
      <c r="M847" s="268"/>
      <c r="N847" s="269"/>
      <c r="O847" s="269"/>
      <c r="P847" s="269"/>
      <c r="Q847" s="269"/>
      <c r="R847" s="269"/>
      <c r="S847" s="269"/>
      <c r="T847" s="270"/>
      <c r="AT847" s="271" t="s">
        <v>177</v>
      </c>
      <c r="AU847" s="271" t="s">
        <v>83</v>
      </c>
      <c r="AV847" s="13" t="s">
        <v>83</v>
      </c>
      <c r="AW847" s="13" t="s">
        <v>31</v>
      </c>
      <c r="AX847" s="13" t="s">
        <v>74</v>
      </c>
      <c r="AY847" s="271" t="s">
        <v>168</v>
      </c>
    </row>
    <row r="848" s="13" customFormat="1">
      <c r="B848" s="261"/>
      <c r="C848" s="262"/>
      <c r="D848" s="252" t="s">
        <v>177</v>
      </c>
      <c r="E848" s="263" t="s">
        <v>1</v>
      </c>
      <c r="F848" s="264" t="s">
        <v>885</v>
      </c>
      <c r="G848" s="262"/>
      <c r="H848" s="265">
        <v>14.694000000000001</v>
      </c>
      <c r="I848" s="266"/>
      <c r="J848" s="262"/>
      <c r="K848" s="262"/>
      <c r="L848" s="267"/>
      <c r="M848" s="268"/>
      <c r="N848" s="269"/>
      <c r="O848" s="269"/>
      <c r="P848" s="269"/>
      <c r="Q848" s="269"/>
      <c r="R848" s="269"/>
      <c r="S848" s="269"/>
      <c r="T848" s="270"/>
      <c r="AT848" s="271" t="s">
        <v>177</v>
      </c>
      <c r="AU848" s="271" t="s">
        <v>83</v>
      </c>
      <c r="AV848" s="13" t="s">
        <v>83</v>
      </c>
      <c r="AW848" s="13" t="s">
        <v>31</v>
      </c>
      <c r="AX848" s="13" t="s">
        <v>74</v>
      </c>
      <c r="AY848" s="271" t="s">
        <v>168</v>
      </c>
    </row>
    <row r="849" s="13" customFormat="1">
      <c r="B849" s="261"/>
      <c r="C849" s="262"/>
      <c r="D849" s="252" t="s">
        <v>177</v>
      </c>
      <c r="E849" s="263" t="s">
        <v>1</v>
      </c>
      <c r="F849" s="264" t="s">
        <v>884</v>
      </c>
      <c r="G849" s="262"/>
      <c r="H849" s="265">
        <v>16.004999999999999</v>
      </c>
      <c r="I849" s="266"/>
      <c r="J849" s="262"/>
      <c r="K849" s="262"/>
      <c r="L849" s="267"/>
      <c r="M849" s="268"/>
      <c r="N849" s="269"/>
      <c r="O849" s="269"/>
      <c r="P849" s="269"/>
      <c r="Q849" s="269"/>
      <c r="R849" s="269"/>
      <c r="S849" s="269"/>
      <c r="T849" s="270"/>
      <c r="AT849" s="271" t="s">
        <v>177</v>
      </c>
      <c r="AU849" s="271" t="s">
        <v>83</v>
      </c>
      <c r="AV849" s="13" t="s">
        <v>83</v>
      </c>
      <c r="AW849" s="13" t="s">
        <v>31</v>
      </c>
      <c r="AX849" s="13" t="s">
        <v>74</v>
      </c>
      <c r="AY849" s="271" t="s">
        <v>168</v>
      </c>
    </row>
    <row r="850" s="12" customFormat="1">
      <c r="B850" s="250"/>
      <c r="C850" s="251"/>
      <c r="D850" s="252" t="s">
        <v>177</v>
      </c>
      <c r="E850" s="253" t="s">
        <v>1</v>
      </c>
      <c r="F850" s="254" t="s">
        <v>887</v>
      </c>
      <c r="G850" s="251"/>
      <c r="H850" s="253" t="s">
        <v>1</v>
      </c>
      <c r="I850" s="255"/>
      <c r="J850" s="251"/>
      <c r="K850" s="251"/>
      <c r="L850" s="256"/>
      <c r="M850" s="257"/>
      <c r="N850" s="258"/>
      <c r="O850" s="258"/>
      <c r="P850" s="258"/>
      <c r="Q850" s="258"/>
      <c r="R850" s="258"/>
      <c r="S850" s="258"/>
      <c r="T850" s="259"/>
      <c r="AT850" s="260" t="s">
        <v>177</v>
      </c>
      <c r="AU850" s="260" t="s">
        <v>83</v>
      </c>
      <c r="AV850" s="12" t="s">
        <v>81</v>
      </c>
      <c r="AW850" s="12" t="s">
        <v>31</v>
      </c>
      <c r="AX850" s="12" t="s">
        <v>74</v>
      </c>
      <c r="AY850" s="260" t="s">
        <v>168</v>
      </c>
    </row>
    <row r="851" s="12" customFormat="1">
      <c r="B851" s="250"/>
      <c r="C851" s="251"/>
      <c r="D851" s="252" t="s">
        <v>177</v>
      </c>
      <c r="E851" s="253" t="s">
        <v>1</v>
      </c>
      <c r="F851" s="254" t="s">
        <v>636</v>
      </c>
      <c r="G851" s="251"/>
      <c r="H851" s="253" t="s">
        <v>1</v>
      </c>
      <c r="I851" s="255"/>
      <c r="J851" s="251"/>
      <c r="K851" s="251"/>
      <c r="L851" s="256"/>
      <c r="M851" s="257"/>
      <c r="N851" s="258"/>
      <c r="O851" s="258"/>
      <c r="P851" s="258"/>
      <c r="Q851" s="258"/>
      <c r="R851" s="258"/>
      <c r="S851" s="258"/>
      <c r="T851" s="259"/>
      <c r="AT851" s="260" t="s">
        <v>177</v>
      </c>
      <c r="AU851" s="260" t="s">
        <v>83</v>
      </c>
      <c r="AV851" s="12" t="s">
        <v>81</v>
      </c>
      <c r="AW851" s="12" t="s">
        <v>31</v>
      </c>
      <c r="AX851" s="12" t="s">
        <v>74</v>
      </c>
      <c r="AY851" s="260" t="s">
        <v>168</v>
      </c>
    </row>
    <row r="852" s="13" customFormat="1">
      <c r="B852" s="261"/>
      <c r="C852" s="262"/>
      <c r="D852" s="252" t="s">
        <v>177</v>
      </c>
      <c r="E852" s="263" t="s">
        <v>1</v>
      </c>
      <c r="F852" s="264" t="s">
        <v>888</v>
      </c>
      <c r="G852" s="262"/>
      <c r="H852" s="265">
        <v>24.048999999999999</v>
      </c>
      <c r="I852" s="266"/>
      <c r="J852" s="262"/>
      <c r="K852" s="262"/>
      <c r="L852" s="267"/>
      <c r="M852" s="268"/>
      <c r="N852" s="269"/>
      <c r="O852" s="269"/>
      <c r="P852" s="269"/>
      <c r="Q852" s="269"/>
      <c r="R852" s="269"/>
      <c r="S852" s="269"/>
      <c r="T852" s="270"/>
      <c r="AT852" s="271" t="s">
        <v>177</v>
      </c>
      <c r="AU852" s="271" t="s">
        <v>83</v>
      </c>
      <c r="AV852" s="13" t="s">
        <v>83</v>
      </c>
      <c r="AW852" s="13" t="s">
        <v>31</v>
      </c>
      <c r="AX852" s="13" t="s">
        <v>74</v>
      </c>
      <c r="AY852" s="271" t="s">
        <v>168</v>
      </c>
    </row>
    <row r="853" s="13" customFormat="1">
      <c r="B853" s="261"/>
      <c r="C853" s="262"/>
      <c r="D853" s="252" t="s">
        <v>177</v>
      </c>
      <c r="E853" s="263" t="s">
        <v>1</v>
      </c>
      <c r="F853" s="264" t="s">
        <v>889</v>
      </c>
      <c r="G853" s="262"/>
      <c r="H853" s="265">
        <v>36.503999999999998</v>
      </c>
      <c r="I853" s="266"/>
      <c r="J853" s="262"/>
      <c r="K853" s="262"/>
      <c r="L853" s="267"/>
      <c r="M853" s="268"/>
      <c r="N853" s="269"/>
      <c r="O853" s="269"/>
      <c r="P853" s="269"/>
      <c r="Q853" s="269"/>
      <c r="R853" s="269"/>
      <c r="S853" s="269"/>
      <c r="T853" s="270"/>
      <c r="AT853" s="271" t="s">
        <v>177</v>
      </c>
      <c r="AU853" s="271" t="s">
        <v>83</v>
      </c>
      <c r="AV853" s="13" t="s">
        <v>83</v>
      </c>
      <c r="AW853" s="13" t="s">
        <v>31</v>
      </c>
      <c r="AX853" s="13" t="s">
        <v>74</v>
      </c>
      <c r="AY853" s="271" t="s">
        <v>168</v>
      </c>
    </row>
    <row r="854" s="13" customFormat="1">
      <c r="B854" s="261"/>
      <c r="C854" s="262"/>
      <c r="D854" s="252" t="s">
        <v>177</v>
      </c>
      <c r="E854" s="263" t="s">
        <v>1</v>
      </c>
      <c r="F854" s="264" t="s">
        <v>890</v>
      </c>
      <c r="G854" s="262"/>
      <c r="H854" s="265">
        <v>37.771999999999998</v>
      </c>
      <c r="I854" s="266"/>
      <c r="J854" s="262"/>
      <c r="K854" s="262"/>
      <c r="L854" s="267"/>
      <c r="M854" s="268"/>
      <c r="N854" s="269"/>
      <c r="O854" s="269"/>
      <c r="P854" s="269"/>
      <c r="Q854" s="269"/>
      <c r="R854" s="269"/>
      <c r="S854" s="269"/>
      <c r="T854" s="270"/>
      <c r="AT854" s="271" t="s">
        <v>177</v>
      </c>
      <c r="AU854" s="271" t="s">
        <v>83</v>
      </c>
      <c r="AV854" s="13" t="s">
        <v>83</v>
      </c>
      <c r="AW854" s="13" t="s">
        <v>31</v>
      </c>
      <c r="AX854" s="13" t="s">
        <v>74</v>
      </c>
      <c r="AY854" s="271" t="s">
        <v>168</v>
      </c>
    </row>
    <row r="855" s="13" customFormat="1">
      <c r="B855" s="261"/>
      <c r="C855" s="262"/>
      <c r="D855" s="252" t="s">
        <v>177</v>
      </c>
      <c r="E855" s="263" t="s">
        <v>1</v>
      </c>
      <c r="F855" s="264" t="s">
        <v>677</v>
      </c>
      <c r="G855" s="262"/>
      <c r="H855" s="265">
        <v>10.878</v>
      </c>
      <c r="I855" s="266"/>
      <c r="J855" s="262"/>
      <c r="K855" s="262"/>
      <c r="L855" s="267"/>
      <c r="M855" s="268"/>
      <c r="N855" s="269"/>
      <c r="O855" s="269"/>
      <c r="P855" s="269"/>
      <c r="Q855" s="269"/>
      <c r="R855" s="269"/>
      <c r="S855" s="269"/>
      <c r="T855" s="270"/>
      <c r="AT855" s="271" t="s">
        <v>177</v>
      </c>
      <c r="AU855" s="271" t="s">
        <v>83</v>
      </c>
      <c r="AV855" s="13" t="s">
        <v>83</v>
      </c>
      <c r="AW855" s="13" t="s">
        <v>31</v>
      </c>
      <c r="AX855" s="13" t="s">
        <v>74</v>
      </c>
      <c r="AY855" s="271" t="s">
        <v>168</v>
      </c>
    </row>
    <row r="856" s="15" customFormat="1">
      <c r="B856" s="283"/>
      <c r="C856" s="284"/>
      <c r="D856" s="252" t="s">
        <v>177</v>
      </c>
      <c r="E856" s="285" t="s">
        <v>1</v>
      </c>
      <c r="F856" s="286" t="s">
        <v>255</v>
      </c>
      <c r="G856" s="284"/>
      <c r="H856" s="287">
        <v>325.09099999999995</v>
      </c>
      <c r="I856" s="288"/>
      <c r="J856" s="284"/>
      <c r="K856" s="284"/>
      <c r="L856" s="289"/>
      <c r="M856" s="290"/>
      <c r="N856" s="291"/>
      <c r="O856" s="291"/>
      <c r="P856" s="291"/>
      <c r="Q856" s="291"/>
      <c r="R856" s="291"/>
      <c r="S856" s="291"/>
      <c r="T856" s="292"/>
      <c r="AT856" s="293" t="s">
        <v>177</v>
      </c>
      <c r="AU856" s="293" t="s">
        <v>83</v>
      </c>
      <c r="AV856" s="15" t="s">
        <v>190</v>
      </c>
      <c r="AW856" s="15" t="s">
        <v>31</v>
      </c>
      <c r="AX856" s="15" t="s">
        <v>74</v>
      </c>
      <c r="AY856" s="293" t="s">
        <v>168</v>
      </c>
    </row>
    <row r="857" s="12" customFormat="1">
      <c r="B857" s="250"/>
      <c r="C857" s="251"/>
      <c r="D857" s="252" t="s">
        <v>177</v>
      </c>
      <c r="E857" s="253" t="s">
        <v>1</v>
      </c>
      <c r="F857" s="254" t="s">
        <v>631</v>
      </c>
      <c r="G857" s="251"/>
      <c r="H857" s="253" t="s">
        <v>1</v>
      </c>
      <c r="I857" s="255"/>
      <c r="J857" s="251"/>
      <c r="K857" s="251"/>
      <c r="L857" s="256"/>
      <c r="M857" s="257"/>
      <c r="N857" s="258"/>
      <c r="O857" s="258"/>
      <c r="P857" s="258"/>
      <c r="Q857" s="258"/>
      <c r="R857" s="258"/>
      <c r="S857" s="258"/>
      <c r="T857" s="259"/>
      <c r="AT857" s="260" t="s">
        <v>177</v>
      </c>
      <c r="AU857" s="260" t="s">
        <v>83</v>
      </c>
      <c r="AV857" s="12" t="s">
        <v>81</v>
      </c>
      <c r="AW857" s="12" t="s">
        <v>31</v>
      </c>
      <c r="AX857" s="12" t="s">
        <v>74</v>
      </c>
      <c r="AY857" s="260" t="s">
        <v>168</v>
      </c>
    </row>
    <row r="858" s="13" customFormat="1">
      <c r="B858" s="261"/>
      <c r="C858" s="262"/>
      <c r="D858" s="252" t="s">
        <v>177</v>
      </c>
      <c r="E858" s="263" t="s">
        <v>1</v>
      </c>
      <c r="F858" s="264" t="s">
        <v>891</v>
      </c>
      <c r="G858" s="262"/>
      <c r="H858" s="265">
        <v>27.378</v>
      </c>
      <c r="I858" s="266"/>
      <c r="J858" s="262"/>
      <c r="K858" s="262"/>
      <c r="L858" s="267"/>
      <c r="M858" s="268"/>
      <c r="N858" s="269"/>
      <c r="O858" s="269"/>
      <c r="P858" s="269"/>
      <c r="Q858" s="269"/>
      <c r="R858" s="269"/>
      <c r="S858" s="269"/>
      <c r="T858" s="270"/>
      <c r="AT858" s="271" t="s">
        <v>177</v>
      </c>
      <c r="AU858" s="271" t="s">
        <v>83</v>
      </c>
      <c r="AV858" s="13" t="s">
        <v>83</v>
      </c>
      <c r="AW858" s="13" t="s">
        <v>31</v>
      </c>
      <c r="AX858" s="13" t="s">
        <v>74</v>
      </c>
      <c r="AY858" s="271" t="s">
        <v>168</v>
      </c>
    </row>
    <row r="859" s="13" customFormat="1">
      <c r="B859" s="261"/>
      <c r="C859" s="262"/>
      <c r="D859" s="252" t="s">
        <v>177</v>
      </c>
      <c r="E859" s="263" t="s">
        <v>1</v>
      </c>
      <c r="F859" s="264" t="s">
        <v>892</v>
      </c>
      <c r="G859" s="262"/>
      <c r="H859" s="265">
        <v>17.745000000000001</v>
      </c>
      <c r="I859" s="266"/>
      <c r="J859" s="262"/>
      <c r="K859" s="262"/>
      <c r="L859" s="267"/>
      <c r="M859" s="268"/>
      <c r="N859" s="269"/>
      <c r="O859" s="269"/>
      <c r="P859" s="269"/>
      <c r="Q859" s="269"/>
      <c r="R859" s="269"/>
      <c r="S859" s="269"/>
      <c r="T859" s="270"/>
      <c r="AT859" s="271" t="s">
        <v>177</v>
      </c>
      <c r="AU859" s="271" t="s">
        <v>83</v>
      </c>
      <c r="AV859" s="13" t="s">
        <v>83</v>
      </c>
      <c r="AW859" s="13" t="s">
        <v>31</v>
      </c>
      <c r="AX859" s="13" t="s">
        <v>74</v>
      </c>
      <c r="AY859" s="271" t="s">
        <v>168</v>
      </c>
    </row>
    <row r="860" s="13" customFormat="1">
      <c r="B860" s="261"/>
      <c r="C860" s="262"/>
      <c r="D860" s="252" t="s">
        <v>177</v>
      </c>
      <c r="E860" s="263" t="s">
        <v>1</v>
      </c>
      <c r="F860" s="264" t="s">
        <v>685</v>
      </c>
      <c r="G860" s="262"/>
      <c r="H860" s="265">
        <v>146.01599999999999</v>
      </c>
      <c r="I860" s="266"/>
      <c r="J860" s="262"/>
      <c r="K860" s="262"/>
      <c r="L860" s="267"/>
      <c r="M860" s="268"/>
      <c r="N860" s="269"/>
      <c r="O860" s="269"/>
      <c r="P860" s="269"/>
      <c r="Q860" s="269"/>
      <c r="R860" s="269"/>
      <c r="S860" s="269"/>
      <c r="T860" s="270"/>
      <c r="AT860" s="271" t="s">
        <v>177</v>
      </c>
      <c r="AU860" s="271" t="s">
        <v>83</v>
      </c>
      <c r="AV860" s="13" t="s">
        <v>83</v>
      </c>
      <c r="AW860" s="13" t="s">
        <v>31</v>
      </c>
      <c r="AX860" s="13" t="s">
        <v>74</v>
      </c>
      <c r="AY860" s="271" t="s">
        <v>168</v>
      </c>
    </row>
    <row r="861" s="13" customFormat="1">
      <c r="B861" s="261"/>
      <c r="C861" s="262"/>
      <c r="D861" s="252" t="s">
        <v>177</v>
      </c>
      <c r="E861" s="263" t="s">
        <v>1</v>
      </c>
      <c r="F861" s="264" t="s">
        <v>893</v>
      </c>
      <c r="G861" s="262"/>
      <c r="H861" s="265">
        <v>13.182</v>
      </c>
      <c r="I861" s="266"/>
      <c r="J861" s="262"/>
      <c r="K861" s="262"/>
      <c r="L861" s="267"/>
      <c r="M861" s="268"/>
      <c r="N861" s="269"/>
      <c r="O861" s="269"/>
      <c r="P861" s="269"/>
      <c r="Q861" s="269"/>
      <c r="R861" s="269"/>
      <c r="S861" s="269"/>
      <c r="T861" s="270"/>
      <c r="AT861" s="271" t="s">
        <v>177</v>
      </c>
      <c r="AU861" s="271" t="s">
        <v>83</v>
      </c>
      <c r="AV861" s="13" t="s">
        <v>83</v>
      </c>
      <c r="AW861" s="13" t="s">
        <v>31</v>
      </c>
      <c r="AX861" s="13" t="s">
        <v>74</v>
      </c>
      <c r="AY861" s="271" t="s">
        <v>168</v>
      </c>
    </row>
    <row r="862" s="13" customFormat="1">
      <c r="B862" s="261"/>
      <c r="C862" s="262"/>
      <c r="D862" s="252" t="s">
        <v>177</v>
      </c>
      <c r="E862" s="263" t="s">
        <v>1</v>
      </c>
      <c r="F862" s="264" t="s">
        <v>892</v>
      </c>
      <c r="G862" s="262"/>
      <c r="H862" s="265">
        <v>17.745000000000001</v>
      </c>
      <c r="I862" s="266"/>
      <c r="J862" s="262"/>
      <c r="K862" s="262"/>
      <c r="L862" s="267"/>
      <c r="M862" s="268"/>
      <c r="N862" s="269"/>
      <c r="O862" s="269"/>
      <c r="P862" s="269"/>
      <c r="Q862" s="269"/>
      <c r="R862" s="269"/>
      <c r="S862" s="269"/>
      <c r="T862" s="270"/>
      <c r="AT862" s="271" t="s">
        <v>177</v>
      </c>
      <c r="AU862" s="271" t="s">
        <v>83</v>
      </c>
      <c r="AV862" s="13" t="s">
        <v>83</v>
      </c>
      <c r="AW862" s="13" t="s">
        <v>31</v>
      </c>
      <c r="AX862" s="13" t="s">
        <v>74</v>
      </c>
      <c r="AY862" s="271" t="s">
        <v>168</v>
      </c>
    </row>
    <row r="863" s="13" customFormat="1">
      <c r="B863" s="261"/>
      <c r="C863" s="262"/>
      <c r="D863" s="252" t="s">
        <v>177</v>
      </c>
      <c r="E863" s="263" t="s">
        <v>1</v>
      </c>
      <c r="F863" s="264" t="s">
        <v>891</v>
      </c>
      <c r="G863" s="262"/>
      <c r="H863" s="265">
        <v>27.378</v>
      </c>
      <c r="I863" s="266"/>
      <c r="J863" s="262"/>
      <c r="K863" s="262"/>
      <c r="L863" s="267"/>
      <c r="M863" s="268"/>
      <c r="N863" s="269"/>
      <c r="O863" s="269"/>
      <c r="P863" s="269"/>
      <c r="Q863" s="269"/>
      <c r="R863" s="269"/>
      <c r="S863" s="269"/>
      <c r="T863" s="270"/>
      <c r="AT863" s="271" t="s">
        <v>177</v>
      </c>
      <c r="AU863" s="271" t="s">
        <v>83</v>
      </c>
      <c r="AV863" s="13" t="s">
        <v>83</v>
      </c>
      <c r="AW863" s="13" t="s">
        <v>31</v>
      </c>
      <c r="AX863" s="13" t="s">
        <v>74</v>
      </c>
      <c r="AY863" s="271" t="s">
        <v>168</v>
      </c>
    </row>
    <row r="864" s="13" customFormat="1">
      <c r="B864" s="261"/>
      <c r="C864" s="262"/>
      <c r="D864" s="252" t="s">
        <v>177</v>
      </c>
      <c r="E864" s="263" t="s">
        <v>1</v>
      </c>
      <c r="F864" s="264" t="s">
        <v>632</v>
      </c>
      <c r="G864" s="262"/>
      <c r="H864" s="265">
        <v>11.331</v>
      </c>
      <c r="I864" s="266"/>
      <c r="J864" s="262"/>
      <c r="K864" s="262"/>
      <c r="L864" s="267"/>
      <c r="M864" s="268"/>
      <c r="N864" s="269"/>
      <c r="O864" s="269"/>
      <c r="P864" s="269"/>
      <c r="Q864" s="269"/>
      <c r="R864" s="269"/>
      <c r="S864" s="269"/>
      <c r="T864" s="270"/>
      <c r="AT864" s="271" t="s">
        <v>177</v>
      </c>
      <c r="AU864" s="271" t="s">
        <v>83</v>
      </c>
      <c r="AV864" s="13" t="s">
        <v>83</v>
      </c>
      <c r="AW864" s="13" t="s">
        <v>31</v>
      </c>
      <c r="AX864" s="13" t="s">
        <v>74</v>
      </c>
      <c r="AY864" s="271" t="s">
        <v>168</v>
      </c>
    </row>
    <row r="865" s="13" customFormat="1">
      <c r="B865" s="261"/>
      <c r="C865" s="262"/>
      <c r="D865" s="252" t="s">
        <v>177</v>
      </c>
      <c r="E865" s="263" t="s">
        <v>1</v>
      </c>
      <c r="F865" s="264" t="s">
        <v>894</v>
      </c>
      <c r="G865" s="262"/>
      <c r="H865" s="265">
        <v>109.203</v>
      </c>
      <c r="I865" s="266"/>
      <c r="J865" s="262"/>
      <c r="K865" s="262"/>
      <c r="L865" s="267"/>
      <c r="M865" s="268"/>
      <c r="N865" s="269"/>
      <c r="O865" s="269"/>
      <c r="P865" s="269"/>
      <c r="Q865" s="269"/>
      <c r="R865" s="269"/>
      <c r="S865" s="269"/>
      <c r="T865" s="270"/>
      <c r="AT865" s="271" t="s">
        <v>177</v>
      </c>
      <c r="AU865" s="271" t="s">
        <v>83</v>
      </c>
      <c r="AV865" s="13" t="s">
        <v>83</v>
      </c>
      <c r="AW865" s="13" t="s">
        <v>31</v>
      </c>
      <c r="AX865" s="13" t="s">
        <v>74</v>
      </c>
      <c r="AY865" s="271" t="s">
        <v>168</v>
      </c>
    </row>
    <row r="866" s="12" customFormat="1">
      <c r="B866" s="250"/>
      <c r="C866" s="251"/>
      <c r="D866" s="252" t="s">
        <v>177</v>
      </c>
      <c r="E866" s="253" t="s">
        <v>1</v>
      </c>
      <c r="F866" s="254" t="s">
        <v>633</v>
      </c>
      <c r="G866" s="251"/>
      <c r="H866" s="253" t="s">
        <v>1</v>
      </c>
      <c r="I866" s="255"/>
      <c r="J866" s="251"/>
      <c r="K866" s="251"/>
      <c r="L866" s="256"/>
      <c r="M866" s="257"/>
      <c r="N866" s="258"/>
      <c r="O866" s="258"/>
      <c r="P866" s="258"/>
      <c r="Q866" s="258"/>
      <c r="R866" s="258"/>
      <c r="S866" s="258"/>
      <c r="T866" s="259"/>
      <c r="AT866" s="260" t="s">
        <v>177</v>
      </c>
      <c r="AU866" s="260" t="s">
        <v>83</v>
      </c>
      <c r="AV866" s="12" t="s">
        <v>81</v>
      </c>
      <c r="AW866" s="12" t="s">
        <v>31</v>
      </c>
      <c r="AX866" s="12" t="s">
        <v>74</v>
      </c>
      <c r="AY866" s="260" t="s">
        <v>168</v>
      </c>
    </row>
    <row r="867" s="13" customFormat="1">
      <c r="B867" s="261"/>
      <c r="C867" s="262"/>
      <c r="D867" s="252" t="s">
        <v>177</v>
      </c>
      <c r="E867" s="263" t="s">
        <v>1</v>
      </c>
      <c r="F867" s="264" t="s">
        <v>895</v>
      </c>
      <c r="G867" s="262"/>
      <c r="H867" s="265">
        <v>34.238999999999997</v>
      </c>
      <c r="I867" s="266"/>
      <c r="J867" s="262"/>
      <c r="K867" s="262"/>
      <c r="L867" s="267"/>
      <c r="M867" s="268"/>
      <c r="N867" s="269"/>
      <c r="O867" s="269"/>
      <c r="P867" s="269"/>
      <c r="Q867" s="269"/>
      <c r="R867" s="269"/>
      <c r="S867" s="269"/>
      <c r="T867" s="270"/>
      <c r="AT867" s="271" t="s">
        <v>177</v>
      </c>
      <c r="AU867" s="271" t="s">
        <v>83</v>
      </c>
      <c r="AV867" s="13" t="s">
        <v>83</v>
      </c>
      <c r="AW867" s="13" t="s">
        <v>31</v>
      </c>
      <c r="AX867" s="13" t="s">
        <v>74</v>
      </c>
      <c r="AY867" s="271" t="s">
        <v>168</v>
      </c>
    </row>
    <row r="868" s="13" customFormat="1">
      <c r="B868" s="261"/>
      <c r="C868" s="262"/>
      <c r="D868" s="252" t="s">
        <v>177</v>
      </c>
      <c r="E868" s="263" t="s">
        <v>1</v>
      </c>
      <c r="F868" s="264" t="s">
        <v>896</v>
      </c>
      <c r="G868" s="262"/>
      <c r="H868" s="265">
        <v>31.434000000000001</v>
      </c>
      <c r="I868" s="266"/>
      <c r="J868" s="262"/>
      <c r="K868" s="262"/>
      <c r="L868" s="267"/>
      <c r="M868" s="268"/>
      <c r="N868" s="269"/>
      <c r="O868" s="269"/>
      <c r="P868" s="269"/>
      <c r="Q868" s="269"/>
      <c r="R868" s="269"/>
      <c r="S868" s="269"/>
      <c r="T868" s="270"/>
      <c r="AT868" s="271" t="s">
        <v>177</v>
      </c>
      <c r="AU868" s="271" t="s">
        <v>83</v>
      </c>
      <c r="AV868" s="13" t="s">
        <v>83</v>
      </c>
      <c r="AW868" s="13" t="s">
        <v>31</v>
      </c>
      <c r="AX868" s="13" t="s">
        <v>74</v>
      </c>
      <c r="AY868" s="271" t="s">
        <v>168</v>
      </c>
    </row>
    <row r="869" s="13" customFormat="1">
      <c r="B869" s="261"/>
      <c r="C869" s="262"/>
      <c r="D869" s="252" t="s">
        <v>177</v>
      </c>
      <c r="E869" s="263" t="s">
        <v>1</v>
      </c>
      <c r="F869" s="264" t="s">
        <v>691</v>
      </c>
      <c r="G869" s="262"/>
      <c r="H869" s="265">
        <v>101.907</v>
      </c>
      <c r="I869" s="266"/>
      <c r="J869" s="262"/>
      <c r="K869" s="262"/>
      <c r="L869" s="267"/>
      <c r="M869" s="268"/>
      <c r="N869" s="269"/>
      <c r="O869" s="269"/>
      <c r="P869" s="269"/>
      <c r="Q869" s="269"/>
      <c r="R869" s="269"/>
      <c r="S869" s="269"/>
      <c r="T869" s="270"/>
      <c r="AT869" s="271" t="s">
        <v>177</v>
      </c>
      <c r="AU869" s="271" t="s">
        <v>83</v>
      </c>
      <c r="AV869" s="13" t="s">
        <v>83</v>
      </c>
      <c r="AW869" s="13" t="s">
        <v>31</v>
      </c>
      <c r="AX869" s="13" t="s">
        <v>74</v>
      </c>
      <c r="AY869" s="271" t="s">
        <v>168</v>
      </c>
    </row>
    <row r="870" s="13" customFormat="1">
      <c r="B870" s="261"/>
      <c r="C870" s="262"/>
      <c r="D870" s="252" t="s">
        <v>177</v>
      </c>
      <c r="E870" s="263" t="s">
        <v>1</v>
      </c>
      <c r="F870" s="264" t="s">
        <v>897</v>
      </c>
      <c r="G870" s="262"/>
      <c r="H870" s="265">
        <v>13.723000000000001</v>
      </c>
      <c r="I870" s="266"/>
      <c r="J870" s="262"/>
      <c r="K870" s="262"/>
      <c r="L870" s="267"/>
      <c r="M870" s="268"/>
      <c r="N870" s="269"/>
      <c r="O870" s="269"/>
      <c r="P870" s="269"/>
      <c r="Q870" s="269"/>
      <c r="R870" s="269"/>
      <c r="S870" s="269"/>
      <c r="T870" s="270"/>
      <c r="AT870" s="271" t="s">
        <v>177</v>
      </c>
      <c r="AU870" s="271" t="s">
        <v>83</v>
      </c>
      <c r="AV870" s="13" t="s">
        <v>83</v>
      </c>
      <c r="AW870" s="13" t="s">
        <v>31</v>
      </c>
      <c r="AX870" s="13" t="s">
        <v>74</v>
      </c>
      <c r="AY870" s="271" t="s">
        <v>168</v>
      </c>
    </row>
    <row r="871" s="13" customFormat="1">
      <c r="B871" s="261"/>
      <c r="C871" s="262"/>
      <c r="D871" s="252" t="s">
        <v>177</v>
      </c>
      <c r="E871" s="263" t="s">
        <v>1</v>
      </c>
      <c r="F871" s="264" t="s">
        <v>692</v>
      </c>
      <c r="G871" s="262"/>
      <c r="H871" s="265">
        <v>4.2279999999999998</v>
      </c>
      <c r="I871" s="266"/>
      <c r="J871" s="262"/>
      <c r="K871" s="262"/>
      <c r="L871" s="267"/>
      <c r="M871" s="268"/>
      <c r="N871" s="269"/>
      <c r="O871" s="269"/>
      <c r="P871" s="269"/>
      <c r="Q871" s="269"/>
      <c r="R871" s="269"/>
      <c r="S871" s="269"/>
      <c r="T871" s="270"/>
      <c r="AT871" s="271" t="s">
        <v>177</v>
      </c>
      <c r="AU871" s="271" t="s">
        <v>83</v>
      </c>
      <c r="AV871" s="13" t="s">
        <v>83</v>
      </c>
      <c r="AW871" s="13" t="s">
        <v>31</v>
      </c>
      <c r="AX871" s="13" t="s">
        <v>74</v>
      </c>
      <c r="AY871" s="271" t="s">
        <v>168</v>
      </c>
    </row>
    <row r="872" s="13" customFormat="1">
      <c r="B872" s="261"/>
      <c r="C872" s="262"/>
      <c r="D872" s="252" t="s">
        <v>177</v>
      </c>
      <c r="E872" s="263" t="s">
        <v>1</v>
      </c>
      <c r="F872" s="264" t="s">
        <v>692</v>
      </c>
      <c r="G872" s="262"/>
      <c r="H872" s="265">
        <v>4.2279999999999998</v>
      </c>
      <c r="I872" s="266"/>
      <c r="J872" s="262"/>
      <c r="K872" s="262"/>
      <c r="L872" s="267"/>
      <c r="M872" s="268"/>
      <c r="N872" s="269"/>
      <c r="O872" s="269"/>
      <c r="P872" s="269"/>
      <c r="Q872" s="269"/>
      <c r="R872" s="269"/>
      <c r="S872" s="269"/>
      <c r="T872" s="270"/>
      <c r="AT872" s="271" t="s">
        <v>177</v>
      </c>
      <c r="AU872" s="271" t="s">
        <v>83</v>
      </c>
      <c r="AV872" s="13" t="s">
        <v>83</v>
      </c>
      <c r="AW872" s="13" t="s">
        <v>31</v>
      </c>
      <c r="AX872" s="13" t="s">
        <v>74</v>
      </c>
      <c r="AY872" s="271" t="s">
        <v>168</v>
      </c>
    </row>
    <row r="873" s="13" customFormat="1">
      <c r="B873" s="261"/>
      <c r="C873" s="262"/>
      <c r="D873" s="252" t="s">
        <v>177</v>
      </c>
      <c r="E873" s="263" t="s">
        <v>1</v>
      </c>
      <c r="F873" s="264" t="s">
        <v>694</v>
      </c>
      <c r="G873" s="262"/>
      <c r="H873" s="265">
        <v>5</v>
      </c>
      <c r="I873" s="266"/>
      <c r="J873" s="262"/>
      <c r="K873" s="262"/>
      <c r="L873" s="267"/>
      <c r="M873" s="268"/>
      <c r="N873" s="269"/>
      <c r="O873" s="269"/>
      <c r="P873" s="269"/>
      <c r="Q873" s="269"/>
      <c r="R873" s="269"/>
      <c r="S873" s="269"/>
      <c r="T873" s="270"/>
      <c r="AT873" s="271" t="s">
        <v>177</v>
      </c>
      <c r="AU873" s="271" t="s">
        <v>83</v>
      </c>
      <c r="AV873" s="13" t="s">
        <v>83</v>
      </c>
      <c r="AW873" s="13" t="s">
        <v>31</v>
      </c>
      <c r="AX873" s="13" t="s">
        <v>74</v>
      </c>
      <c r="AY873" s="271" t="s">
        <v>168</v>
      </c>
    </row>
    <row r="874" s="13" customFormat="1">
      <c r="B874" s="261"/>
      <c r="C874" s="262"/>
      <c r="D874" s="252" t="s">
        <v>177</v>
      </c>
      <c r="E874" s="263" t="s">
        <v>1</v>
      </c>
      <c r="F874" s="264" t="s">
        <v>896</v>
      </c>
      <c r="G874" s="262"/>
      <c r="H874" s="265">
        <v>31.434000000000001</v>
      </c>
      <c r="I874" s="266"/>
      <c r="J874" s="262"/>
      <c r="K874" s="262"/>
      <c r="L874" s="267"/>
      <c r="M874" s="268"/>
      <c r="N874" s="269"/>
      <c r="O874" s="269"/>
      <c r="P874" s="269"/>
      <c r="Q874" s="269"/>
      <c r="R874" s="269"/>
      <c r="S874" s="269"/>
      <c r="T874" s="270"/>
      <c r="AT874" s="271" t="s">
        <v>177</v>
      </c>
      <c r="AU874" s="271" t="s">
        <v>83</v>
      </c>
      <c r="AV874" s="13" t="s">
        <v>83</v>
      </c>
      <c r="AW874" s="13" t="s">
        <v>31</v>
      </c>
      <c r="AX874" s="13" t="s">
        <v>74</v>
      </c>
      <c r="AY874" s="271" t="s">
        <v>168</v>
      </c>
    </row>
    <row r="875" s="13" customFormat="1">
      <c r="B875" s="261"/>
      <c r="C875" s="262"/>
      <c r="D875" s="252" t="s">
        <v>177</v>
      </c>
      <c r="E875" s="263" t="s">
        <v>1</v>
      </c>
      <c r="F875" s="264" t="s">
        <v>895</v>
      </c>
      <c r="G875" s="262"/>
      <c r="H875" s="265">
        <v>34.238999999999997</v>
      </c>
      <c r="I875" s="266"/>
      <c r="J875" s="262"/>
      <c r="K875" s="262"/>
      <c r="L875" s="267"/>
      <c r="M875" s="268"/>
      <c r="N875" s="269"/>
      <c r="O875" s="269"/>
      <c r="P875" s="269"/>
      <c r="Q875" s="269"/>
      <c r="R875" s="269"/>
      <c r="S875" s="269"/>
      <c r="T875" s="270"/>
      <c r="AT875" s="271" t="s">
        <v>177</v>
      </c>
      <c r="AU875" s="271" t="s">
        <v>83</v>
      </c>
      <c r="AV875" s="13" t="s">
        <v>83</v>
      </c>
      <c r="AW875" s="13" t="s">
        <v>31</v>
      </c>
      <c r="AX875" s="13" t="s">
        <v>74</v>
      </c>
      <c r="AY875" s="271" t="s">
        <v>168</v>
      </c>
    </row>
    <row r="876" s="13" customFormat="1">
      <c r="B876" s="261"/>
      <c r="C876" s="262"/>
      <c r="D876" s="252" t="s">
        <v>177</v>
      </c>
      <c r="E876" s="263" t="s">
        <v>1</v>
      </c>
      <c r="F876" s="264" t="s">
        <v>634</v>
      </c>
      <c r="G876" s="262"/>
      <c r="H876" s="265">
        <v>11.34</v>
      </c>
      <c r="I876" s="266"/>
      <c r="J876" s="262"/>
      <c r="K876" s="262"/>
      <c r="L876" s="267"/>
      <c r="M876" s="268"/>
      <c r="N876" s="269"/>
      <c r="O876" s="269"/>
      <c r="P876" s="269"/>
      <c r="Q876" s="269"/>
      <c r="R876" s="269"/>
      <c r="S876" s="269"/>
      <c r="T876" s="270"/>
      <c r="AT876" s="271" t="s">
        <v>177</v>
      </c>
      <c r="AU876" s="271" t="s">
        <v>83</v>
      </c>
      <c r="AV876" s="13" t="s">
        <v>83</v>
      </c>
      <c r="AW876" s="13" t="s">
        <v>31</v>
      </c>
      <c r="AX876" s="13" t="s">
        <v>74</v>
      </c>
      <c r="AY876" s="271" t="s">
        <v>168</v>
      </c>
    </row>
    <row r="877" s="13" customFormat="1">
      <c r="B877" s="261"/>
      <c r="C877" s="262"/>
      <c r="D877" s="252" t="s">
        <v>177</v>
      </c>
      <c r="E877" s="263" t="s">
        <v>1</v>
      </c>
      <c r="F877" s="264" t="s">
        <v>663</v>
      </c>
      <c r="G877" s="262"/>
      <c r="H877" s="265">
        <v>2.7000000000000002</v>
      </c>
      <c r="I877" s="266"/>
      <c r="J877" s="262"/>
      <c r="K877" s="262"/>
      <c r="L877" s="267"/>
      <c r="M877" s="268"/>
      <c r="N877" s="269"/>
      <c r="O877" s="269"/>
      <c r="P877" s="269"/>
      <c r="Q877" s="269"/>
      <c r="R877" s="269"/>
      <c r="S877" s="269"/>
      <c r="T877" s="270"/>
      <c r="AT877" s="271" t="s">
        <v>177</v>
      </c>
      <c r="AU877" s="271" t="s">
        <v>83</v>
      </c>
      <c r="AV877" s="13" t="s">
        <v>83</v>
      </c>
      <c r="AW877" s="13" t="s">
        <v>31</v>
      </c>
      <c r="AX877" s="13" t="s">
        <v>74</v>
      </c>
      <c r="AY877" s="271" t="s">
        <v>168</v>
      </c>
    </row>
    <row r="878" s="12" customFormat="1">
      <c r="B878" s="250"/>
      <c r="C878" s="251"/>
      <c r="D878" s="252" t="s">
        <v>177</v>
      </c>
      <c r="E878" s="253" t="s">
        <v>1</v>
      </c>
      <c r="F878" s="254" t="s">
        <v>898</v>
      </c>
      <c r="G878" s="251"/>
      <c r="H878" s="253" t="s">
        <v>1</v>
      </c>
      <c r="I878" s="255"/>
      <c r="J878" s="251"/>
      <c r="K878" s="251"/>
      <c r="L878" s="256"/>
      <c r="M878" s="257"/>
      <c r="N878" s="258"/>
      <c r="O878" s="258"/>
      <c r="P878" s="258"/>
      <c r="Q878" s="258"/>
      <c r="R878" s="258"/>
      <c r="S878" s="258"/>
      <c r="T878" s="259"/>
      <c r="AT878" s="260" t="s">
        <v>177</v>
      </c>
      <c r="AU878" s="260" t="s">
        <v>83</v>
      </c>
      <c r="AV878" s="12" t="s">
        <v>81</v>
      </c>
      <c r="AW878" s="12" t="s">
        <v>31</v>
      </c>
      <c r="AX878" s="12" t="s">
        <v>74</v>
      </c>
      <c r="AY878" s="260" t="s">
        <v>168</v>
      </c>
    </row>
    <row r="879" s="12" customFormat="1">
      <c r="B879" s="250"/>
      <c r="C879" s="251"/>
      <c r="D879" s="252" t="s">
        <v>177</v>
      </c>
      <c r="E879" s="253" t="s">
        <v>1</v>
      </c>
      <c r="F879" s="254" t="s">
        <v>567</v>
      </c>
      <c r="G879" s="251"/>
      <c r="H879" s="253" t="s">
        <v>1</v>
      </c>
      <c r="I879" s="255"/>
      <c r="J879" s="251"/>
      <c r="K879" s="251"/>
      <c r="L879" s="256"/>
      <c r="M879" s="257"/>
      <c r="N879" s="258"/>
      <c r="O879" s="258"/>
      <c r="P879" s="258"/>
      <c r="Q879" s="258"/>
      <c r="R879" s="258"/>
      <c r="S879" s="258"/>
      <c r="T879" s="259"/>
      <c r="AT879" s="260" t="s">
        <v>177</v>
      </c>
      <c r="AU879" s="260" t="s">
        <v>83</v>
      </c>
      <c r="AV879" s="12" t="s">
        <v>81</v>
      </c>
      <c r="AW879" s="12" t="s">
        <v>31</v>
      </c>
      <c r="AX879" s="12" t="s">
        <v>74</v>
      </c>
      <c r="AY879" s="260" t="s">
        <v>168</v>
      </c>
    </row>
    <row r="880" s="13" customFormat="1">
      <c r="B880" s="261"/>
      <c r="C880" s="262"/>
      <c r="D880" s="252" t="s">
        <v>177</v>
      </c>
      <c r="E880" s="263" t="s">
        <v>1</v>
      </c>
      <c r="F880" s="264" t="s">
        <v>899</v>
      </c>
      <c r="G880" s="262"/>
      <c r="H880" s="265">
        <v>4.9500000000000002</v>
      </c>
      <c r="I880" s="266"/>
      <c r="J880" s="262"/>
      <c r="K880" s="262"/>
      <c r="L880" s="267"/>
      <c r="M880" s="268"/>
      <c r="N880" s="269"/>
      <c r="O880" s="269"/>
      <c r="P880" s="269"/>
      <c r="Q880" s="269"/>
      <c r="R880" s="269"/>
      <c r="S880" s="269"/>
      <c r="T880" s="270"/>
      <c r="AT880" s="271" t="s">
        <v>177</v>
      </c>
      <c r="AU880" s="271" t="s">
        <v>83</v>
      </c>
      <c r="AV880" s="13" t="s">
        <v>83</v>
      </c>
      <c r="AW880" s="13" t="s">
        <v>31</v>
      </c>
      <c r="AX880" s="13" t="s">
        <v>74</v>
      </c>
      <c r="AY880" s="271" t="s">
        <v>168</v>
      </c>
    </row>
    <row r="881" s="12" customFormat="1">
      <c r="B881" s="250"/>
      <c r="C881" s="251"/>
      <c r="D881" s="252" t="s">
        <v>177</v>
      </c>
      <c r="E881" s="253" t="s">
        <v>1</v>
      </c>
      <c r="F881" s="254" t="s">
        <v>194</v>
      </c>
      <c r="G881" s="251"/>
      <c r="H881" s="253" t="s">
        <v>1</v>
      </c>
      <c r="I881" s="255"/>
      <c r="J881" s="251"/>
      <c r="K881" s="251"/>
      <c r="L881" s="256"/>
      <c r="M881" s="257"/>
      <c r="N881" s="258"/>
      <c r="O881" s="258"/>
      <c r="P881" s="258"/>
      <c r="Q881" s="258"/>
      <c r="R881" s="258"/>
      <c r="S881" s="258"/>
      <c r="T881" s="259"/>
      <c r="AT881" s="260" t="s">
        <v>177</v>
      </c>
      <c r="AU881" s="260" t="s">
        <v>83</v>
      </c>
      <c r="AV881" s="12" t="s">
        <v>81</v>
      </c>
      <c r="AW881" s="12" t="s">
        <v>31</v>
      </c>
      <c r="AX881" s="12" t="s">
        <v>74</v>
      </c>
      <c r="AY881" s="260" t="s">
        <v>168</v>
      </c>
    </row>
    <row r="882" s="13" customFormat="1">
      <c r="B882" s="261"/>
      <c r="C882" s="262"/>
      <c r="D882" s="252" t="s">
        <v>177</v>
      </c>
      <c r="E882" s="263" t="s">
        <v>1</v>
      </c>
      <c r="F882" s="264" t="s">
        <v>900</v>
      </c>
      <c r="G882" s="262"/>
      <c r="H882" s="265">
        <v>1.125</v>
      </c>
      <c r="I882" s="266"/>
      <c r="J882" s="262"/>
      <c r="K882" s="262"/>
      <c r="L882" s="267"/>
      <c r="M882" s="268"/>
      <c r="N882" s="269"/>
      <c r="O882" s="269"/>
      <c r="P882" s="269"/>
      <c r="Q882" s="269"/>
      <c r="R882" s="269"/>
      <c r="S882" s="269"/>
      <c r="T882" s="270"/>
      <c r="AT882" s="271" t="s">
        <v>177</v>
      </c>
      <c r="AU882" s="271" t="s">
        <v>83</v>
      </c>
      <c r="AV882" s="13" t="s">
        <v>83</v>
      </c>
      <c r="AW882" s="13" t="s">
        <v>31</v>
      </c>
      <c r="AX882" s="13" t="s">
        <v>74</v>
      </c>
      <c r="AY882" s="271" t="s">
        <v>168</v>
      </c>
    </row>
    <row r="883" s="13" customFormat="1">
      <c r="B883" s="261"/>
      <c r="C883" s="262"/>
      <c r="D883" s="252" t="s">
        <v>177</v>
      </c>
      <c r="E883" s="263" t="s">
        <v>1</v>
      </c>
      <c r="F883" s="264" t="s">
        <v>901</v>
      </c>
      <c r="G883" s="262"/>
      <c r="H883" s="265">
        <v>1.71</v>
      </c>
      <c r="I883" s="266"/>
      <c r="J883" s="262"/>
      <c r="K883" s="262"/>
      <c r="L883" s="267"/>
      <c r="M883" s="268"/>
      <c r="N883" s="269"/>
      <c r="O883" s="269"/>
      <c r="P883" s="269"/>
      <c r="Q883" s="269"/>
      <c r="R883" s="269"/>
      <c r="S883" s="269"/>
      <c r="T883" s="270"/>
      <c r="AT883" s="271" t="s">
        <v>177</v>
      </c>
      <c r="AU883" s="271" t="s">
        <v>83</v>
      </c>
      <c r="AV883" s="13" t="s">
        <v>83</v>
      </c>
      <c r="AW883" s="13" t="s">
        <v>31</v>
      </c>
      <c r="AX883" s="13" t="s">
        <v>74</v>
      </c>
      <c r="AY883" s="271" t="s">
        <v>168</v>
      </c>
    </row>
    <row r="884" s="13" customFormat="1">
      <c r="B884" s="261"/>
      <c r="C884" s="262"/>
      <c r="D884" s="252" t="s">
        <v>177</v>
      </c>
      <c r="E884" s="263" t="s">
        <v>1</v>
      </c>
      <c r="F884" s="264" t="s">
        <v>902</v>
      </c>
      <c r="G884" s="262"/>
      <c r="H884" s="265">
        <v>0.25</v>
      </c>
      <c r="I884" s="266"/>
      <c r="J884" s="262"/>
      <c r="K884" s="262"/>
      <c r="L884" s="267"/>
      <c r="M884" s="268"/>
      <c r="N884" s="269"/>
      <c r="O884" s="269"/>
      <c r="P884" s="269"/>
      <c r="Q884" s="269"/>
      <c r="R884" s="269"/>
      <c r="S884" s="269"/>
      <c r="T884" s="270"/>
      <c r="AT884" s="271" t="s">
        <v>177</v>
      </c>
      <c r="AU884" s="271" t="s">
        <v>83</v>
      </c>
      <c r="AV884" s="13" t="s">
        <v>83</v>
      </c>
      <c r="AW884" s="13" t="s">
        <v>31</v>
      </c>
      <c r="AX884" s="13" t="s">
        <v>74</v>
      </c>
      <c r="AY884" s="271" t="s">
        <v>168</v>
      </c>
    </row>
    <row r="885" s="13" customFormat="1">
      <c r="B885" s="261"/>
      <c r="C885" s="262"/>
      <c r="D885" s="252" t="s">
        <v>177</v>
      </c>
      <c r="E885" s="263" t="s">
        <v>1</v>
      </c>
      <c r="F885" s="264" t="s">
        <v>903</v>
      </c>
      <c r="G885" s="262"/>
      <c r="H885" s="265">
        <v>-4.3200000000000003</v>
      </c>
      <c r="I885" s="266"/>
      <c r="J885" s="262"/>
      <c r="K885" s="262"/>
      <c r="L885" s="267"/>
      <c r="M885" s="268"/>
      <c r="N885" s="269"/>
      <c r="O885" s="269"/>
      <c r="P885" s="269"/>
      <c r="Q885" s="269"/>
      <c r="R885" s="269"/>
      <c r="S885" s="269"/>
      <c r="T885" s="270"/>
      <c r="AT885" s="271" t="s">
        <v>177</v>
      </c>
      <c r="AU885" s="271" t="s">
        <v>83</v>
      </c>
      <c r="AV885" s="13" t="s">
        <v>83</v>
      </c>
      <c r="AW885" s="13" t="s">
        <v>31</v>
      </c>
      <c r="AX885" s="13" t="s">
        <v>74</v>
      </c>
      <c r="AY885" s="271" t="s">
        <v>168</v>
      </c>
    </row>
    <row r="886" s="13" customFormat="1">
      <c r="B886" s="261"/>
      <c r="C886" s="262"/>
      <c r="D886" s="252" t="s">
        <v>177</v>
      </c>
      <c r="E886" s="263" t="s">
        <v>1</v>
      </c>
      <c r="F886" s="264" t="s">
        <v>904</v>
      </c>
      <c r="G886" s="262"/>
      <c r="H886" s="265">
        <v>-1.6200000000000001</v>
      </c>
      <c r="I886" s="266"/>
      <c r="J886" s="262"/>
      <c r="K886" s="262"/>
      <c r="L886" s="267"/>
      <c r="M886" s="268"/>
      <c r="N886" s="269"/>
      <c r="O886" s="269"/>
      <c r="P886" s="269"/>
      <c r="Q886" s="269"/>
      <c r="R886" s="269"/>
      <c r="S886" s="269"/>
      <c r="T886" s="270"/>
      <c r="AT886" s="271" t="s">
        <v>177</v>
      </c>
      <c r="AU886" s="271" t="s">
        <v>83</v>
      </c>
      <c r="AV886" s="13" t="s">
        <v>83</v>
      </c>
      <c r="AW886" s="13" t="s">
        <v>31</v>
      </c>
      <c r="AX886" s="13" t="s">
        <v>74</v>
      </c>
      <c r="AY886" s="271" t="s">
        <v>168</v>
      </c>
    </row>
    <row r="887" s="13" customFormat="1">
      <c r="B887" s="261"/>
      <c r="C887" s="262"/>
      <c r="D887" s="252" t="s">
        <v>177</v>
      </c>
      <c r="E887" s="263" t="s">
        <v>1</v>
      </c>
      <c r="F887" s="264" t="s">
        <v>905</v>
      </c>
      <c r="G887" s="262"/>
      <c r="H887" s="265">
        <v>-4.0499999999999998</v>
      </c>
      <c r="I887" s="266"/>
      <c r="J887" s="262"/>
      <c r="K887" s="262"/>
      <c r="L887" s="267"/>
      <c r="M887" s="268"/>
      <c r="N887" s="269"/>
      <c r="O887" s="269"/>
      <c r="P887" s="269"/>
      <c r="Q887" s="269"/>
      <c r="R887" s="269"/>
      <c r="S887" s="269"/>
      <c r="T887" s="270"/>
      <c r="AT887" s="271" t="s">
        <v>177</v>
      </c>
      <c r="AU887" s="271" t="s">
        <v>83</v>
      </c>
      <c r="AV887" s="13" t="s">
        <v>83</v>
      </c>
      <c r="AW887" s="13" t="s">
        <v>31</v>
      </c>
      <c r="AX887" s="13" t="s">
        <v>74</v>
      </c>
      <c r="AY887" s="271" t="s">
        <v>168</v>
      </c>
    </row>
    <row r="888" s="13" customFormat="1">
      <c r="B888" s="261"/>
      <c r="C888" s="262"/>
      <c r="D888" s="252" t="s">
        <v>177</v>
      </c>
      <c r="E888" s="263" t="s">
        <v>1</v>
      </c>
      <c r="F888" s="264" t="s">
        <v>906</v>
      </c>
      <c r="G888" s="262"/>
      <c r="H888" s="265">
        <v>-13.32</v>
      </c>
      <c r="I888" s="266"/>
      <c r="J888" s="262"/>
      <c r="K888" s="262"/>
      <c r="L888" s="267"/>
      <c r="M888" s="268"/>
      <c r="N888" s="269"/>
      <c r="O888" s="269"/>
      <c r="P888" s="269"/>
      <c r="Q888" s="269"/>
      <c r="R888" s="269"/>
      <c r="S888" s="269"/>
      <c r="T888" s="270"/>
      <c r="AT888" s="271" t="s">
        <v>177</v>
      </c>
      <c r="AU888" s="271" t="s">
        <v>83</v>
      </c>
      <c r="AV888" s="13" t="s">
        <v>83</v>
      </c>
      <c r="AW888" s="13" t="s">
        <v>31</v>
      </c>
      <c r="AX888" s="13" t="s">
        <v>74</v>
      </c>
      <c r="AY888" s="271" t="s">
        <v>168</v>
      </c>
    </row>
    <row r="889" s="13" customFormat="1">
      <c r="B889" s="261"/>
      <c r="C889" s="262"/>
      <c r="D889" s="252" t="s">
        <v>177</v>
      </c>
      <c r="E889" s="263" t="s">
        <v>1</v>
      </c>
      <c r="F889" s="264" t="s">
        <v>907</v>
      </c>
      <c r="G889" s="262"/>
      <c r="H889" s="265">
        <v>0.074999999999999997</v>
      </c>
      <c r="I889" s="266"/>
      <c r="J889" s="262"/>
      <c r="K889" s="262"/>
      <c r="L889" s="267"/>
      <c r="M889" s="268"/>
      <c r="N889" s="269"/>
      <c r="O889" s="269"/>
      <c r="P889" s="269"/>
      <c r="Q889" s="269"/>
      <c r="R889" s="269"/>
      <c r="S889" s="269"/>
      <c r="T889" s="270"/>
      <c r="AT889" s="271" t="s">
        <v>177</v>
      </c>
      <c r="AU889" s="271" t="s">
        <v>83</v>
      </c>
      <c r="AV889" s="13" t="s">
        <v>83</v>
      </c>
      <c r="AW889" s="13" t="s">
        <v>31</v>
      </c>
      <c r="AX889" s="13" t="s">
        <v>74</v>
      </c>
      <c r="AY889" s="271" t="s">
        <v>168</v>
      </c>
    </row>
    <row r="890" s="13" customFormat="1">
      <c r="B890" s="261"/>
      <c r="C890" s="262"/>
      <c r="D890" s="252" t="s">
        <v>177</v>
      </c>
      <c r="E890" s="263" t="s">
        <v>1</v>
      </c>
      <c r="F890" s="264" t="s">
        <v>908</v>
      </c>
      <c r="G890" s="262"/>
      <c r="H890" s="265">
        <v>-1.2150000000000001</v>
      </c>
      <c r="I890" s="266"/>
      <c r="J890" s="262"/>
      <c r="K890" s="262"/>
      <c r="L890" s="267"/>
      <c r="M890" s="268"/>
      <c r="N890" s="269"/>
      <c r="O890" s="269"/>
      <c r="P890" s="269"/>
      <c r="Q890" s="269"/>
      <c r="R890" s="269"/>
      <c r="S890" s="269"/>
      <c r="T890" s="270"/>
      <c r="AT890" s="271" t="s">
        <v>177</v>
      </c>
      <c r="AU890" s="271" t="s">
        <v>83</v>
      </c>
      <c r="AV890" s="13" t="s">
        <v>83</v>
      </c>
      <c r="AW890" s="13" t="s">
        <v>31</v>
      </c>
      <c r="AX890" s="13" t="s">
        <v>74</v>
      </c>
      <c r="AY890" s="271" t="s">
        <v>168</v>
      </c>
    </row>
    <row r="891" s="13" customFormat="1">
      <c r="B891" s="261"/>
      <c r="C891" s="262"/>
      <c r="D891" s="252" t="s">
        <v>177</v>
      </c>
      <c r="E891" s="263" t="s">
        <v>1</v>
      </c>
      <c r="F891" s="264" t="s">
        <v>909</v>
      </c>
      <c r="G891" s="262"/>
      <c r="H891" s="265">
        <v>-2.2200000000000002</v>
      </c>
      <c r="I891" s="266"/>
      <c r="J891" s="262"/>
      <c r="K891" s="262"/>
      <c r="L891" s="267"/>
      <c r="M891" s="268"/>
      <c r="N891" s="269"/>
      <c r="O891" s="269"/>
      <c r="P891" s="269"/>
      <c r="Q891" s="269"/>
      <c r="R891" s="269"/>
      <c r="S891" s="269"/>
      <c r="T891" s="270"/>
      <c r="AT891" s="271" t="s">
        <v>177</v>
      </c>
      <c r="AU891" s="271" t="s">
        <v>83</v>
      </c>
      <c r="AV891" s="13" t="s">
        <v>83</v>
      </c>
      <c r="AW891" s="13" t="s">
        <v>31</v>
      </c>
      <c r="AX891" s="13" t="s">
        <v>74</v>
      </c>
      <c r="AY891" s="271" t="s">
        <v>168</v>
      </c>
    </row>
    <row r="892" s="13" customFormat="1">
      <c r="B892" s="261"/>
      <c r="C892" s="262"/>
      <c r="D892" s="252" t="s">
        <v>177</v>
      </c>
      <c r="E892" s="263" t="s">
        <v>1</v>
      </c>
      <c r="F892" s="264" t="s">
        <v>910</v>
      </c>
      <c r="G892" s="262"/>
      <c r="H892" s="265">
        <v>-0.055</v>
      </c>
      <c r="I892" s="266"/>
      <c r="J892" s="262"/>
      <c r="K892" s="262"/>
      <c r="L892" s="267"/>
      <c r="M892" s="268"/>
      <c r="N892" s="269"/>
      <c r="O892" s="269"/>
      <c r="P892" s="269"/>
      <c r="Q892" s="269"/>
      <c r="R892" s="269"/>
      <c r="S892" s="269"/>
      <c r="T892" s="270"/>
      <c r="AT892" s="271" t="s">
        <v>177</v>
      </c>
      <c r="AU892" s="271" t="s">
        <v>83</v>
      </c>
      <c r="AV892" s="13" t="s">
        <v>83</v>
      </c>
      <c r="AW892" s="13" t="s">
        <v>31</v>
      </c>
      <c r="AX892" s="13" t="s">
        <v>74</v>
      </c>
      <c r="AY892" s="271" t="s">
        <v>168</v>
      </c>
    </row>
    <row r="893" s="13" customFormat="1">
      <c r="B893" s="261"/>
      <c r="C893" s="262"/>
      <c r="D893" s="252" t="s">
        <v>177</v>
      </c>
      <c r="E893" s="263" t="s">
        <v>1</v>
      </c>
      <c r="F893" s="264" t="s">
        <v>902</v>
      </c>
      <c r="G893" s="262"/>
      <c r="H893" s="265">
        <v>0.25</v>
      </c>
      <c r="I893" s="266"/>
      <c r="J893" s="262"/>
      <c r="K893" s="262"/>
      <c r="L893" s="267"/>
      <c r="M893" s="268"/>
      <c r="N893" s="269"/>
      <c r="O893" s="269"/>
      <c r="P893" s="269"/>
      <c r="Q893" s="269"/>
      <c r="R893" s="269"/>
      <c r="S893" s="269"/>
      <c r="T893" s="270"/>
      <c r="AT893" s="271" t="s">
        <v>177</v>
      </c>
      <c r="AU893" s="271" t="s">
        <v>83</v>
      </c>
      <c r="AV893" s="13" t="s">
        <v>83</v>
      </c>
      <c r="AW893" s="13" t="s">
        <v>31</v>
      </c>
      <c r="AX893" s="13" t="s">
        <v>74</v>
      </c>
      <c r="AY893" s="271" t="s">
        <v>168</v>
      </c>
    </row>
    <row r="894" s="13" customFormat="1">
      <c r="B894" s="261"/>
      <c r="C894" s="262"/>
      <c r="D894" s="252" t="s">
        <v>177</v>
      </c>
      <c r="E894" s="263" t="s">
        <v>1</v>
      </c>
      <c r="F894" s="264" t="s">
        <v>911</v>
      </c>
      <c r="G894" s="262"/>
      <c r="H894" s="265">
        <v>0.14999999999999999</v>
      </c>
      <c r="I894" s="266"/>
      <c r="J894" s="262"/>
      <c r="K894" s="262"/>
      <c r="L894" s="267"/>
      <c r="M894" s="268"/>
      <c r="N894" s="269"/>
      <c r="O894" s="269"/>
      <c r="P894" s="269"/>
      <c r="Q894" s="269"/>
      <c r="R894" s="269"/>
      <c r="S894" s="269"/>
      <c r="T894" s="270"/>
      <c r="AT894" s="271" t="s">
        <v>177</v>
      </c>
      <c r="AU894" s="271" t="s">
        <v>83</v>
      </c>
      <c r="AV894" s="13" t="s">
        <v>83</v>
      </c>
      <c r="AW894" s="13" t="s">
        <v>31</v>
      </c>
      <c r="AX894" s="13" t="s">
        <v>74</v>
      </c>
      <c r="AY894" s="271" t="s">
        <v>168</v>
      </c>
    </row>
    <row r="895" s="12" customFormat="1">
      <c r="B895" s="250"/>
      <c r="C895" s="251"/>
      <c r="D895" s="252" t="s">
        <v>177</v>
      </c>
      <c r="E895" s="253" t="s">
        <v>1</v>
      </c>
      <c r="F895" s="254" t="s">
        <v>268</v>
      </c>
      <c r="G895" s="251"/>
      <c r="H895" s="253" t="s">
        <v>1</v>
      </c>
      <c r="I895" s="255"/>
      <c r="J895" s="251"/>
      <c r="K895" s="251"/>
      <c r="L895" s="256"/>
      <c r="M895" s="257"/>
      <c r="N895" s="258"/>
      <c r="O895" s="258"/>
      <c r="P895" s="258"/>
      <c r="Q895" s="258"/>
      <c r="R895" s="258"/>
      <c r="S895" s="258"/>
      <c r="T895" s="259"/>
      <c r="AT895" s="260" t="s">
        <v>177</v>
      </c>
      <c r="AU895" s="260" t="s">
        <v>83</v>
      </c>
      <c r="AV895" s="12" t="s">
        <v>81</v>
      </c>
      <c r="AW895" s="12" t="s">
        <v>31</v>
      </c>
      <c r="AX895" s="12" t="s">
        <v>74</v>
      </c>
      <c r="AY895" s="260" t="s">
        <v>168</v>
      </c>
    </row>
    <row r="896" s="13" customFormat="1">
      <c r="B896" s="261"/>
      <c r="C896" s="262"/>
      <c r="D896" s="252" t="s">
        <v>177</v>
      </c>
      <c r="E896" s="263" t="s">
        <v>1</v>
      </c>
      <c r="F896" s="264" t="s">
        <v>912</v>
      </c>
      <c r="G896" s="262"/>
      <c r="H896" s="265">
        <v>-0.35999999999999999</v>
      </c>
      <c r="I896" s="266"/>
      <c r="J896" s="262"/>
      <c r="K896" s="262"/>
      <c r="L896" s="267"/>
      <c r="M896" s="268"/>
      <c r="N896" s="269"/>
      <c r="O896" s="269"/>
      <c r="P896" s="269"/>
      <c r="Q896" s="269"/>
      <c r="R896" s="269"/>
      <c r="S896" s="269"/>
      <c r="T896" s="270"/>
      <c r="AT896" s="271" t="s">
        <v>177</v>
      </c>
      <c r="AU896" s="271" t="s">
        <v>83</v>
      </c>
      <c r="AV896" s="13" t="s">
        <v>83</v>
      </c>
      <c r="AW896" s="13" t="s">
        <v>31</v>
      </c>
      <c r="AX896" s="13" t="s">
        <v>74</v>
      </c>
      <c r="AY896" s="271" t="s">
        <v>168</v>
      </c>
    </row>
    <row r="897" s="13" customFormat="1">
      <c r="B897" s="261"/>
      <c r="C897" s="262"/>
      <c r="D897" s="252" t="s">
        <v>177</v>
      </c>
      <c r="E897" s="263" t="s">
        <v>1</v>
      </c>
      <c r="F897" s="264" t="s">
        <v>913</v>
      </c>
      <c r="G897" s="262"/>
      <c r="H897" s="265">
        <v>-12.4</v>
      </c>
      <c r="I897" s="266"/>
      <c r="J897" s="262"/>
      <c r="K897" s="262"/>
      <c r="L897" s="267"/>
      <c r="M897" s="268"/>
      <c r="N897" s="269"/>
      <c r="O897" s="269"/>
      <c r="P897" s="269"/>
      <c r="Q897" s="269"/>
      <c r="R897" s="269"/>
      <c r="S897" s="269"/>
      <c r="T897" s="270"/>
      <c r="AT897" s="271" t="s">
        <v>177</v>
      </c>
      <c r="AU897" s="271" t="s">
        <v>83</v>
      </c>
      <c r="AV897" s="13" t="s">
        <v>83</v>
      </c>
      <c r="AW897" s="13" t="s">
        <v>31</v>
      </c>
      <c r="AX897" s="13" t="s">
        <v>74</v>
      </c>
      <c r="AY897" s="271" t="s">
        <v>168</v>
      </c>
    </row>
    <row r="898" s="13" customFormat="1">
      <c r="B898" s="261"/>
      <c r="C898" s="262"/>
      <c r="D898" s="252" t="s">
        <v>177</v>
      </c>
      <c r="E898" s="263" t="s">
        <v>1</v>
      </c>
      <c r="F898" s="264" t="s">
        <v>914</v>
      </c>
      <c r="G898" s="262"/>
      <c r="H898" s="265">
        <v>-0.45300000000000001</v>
      </c>
      <c r="I898" s="266"/>
      <c r="J898" s="262"/>
      <c r="K898" s="262"/>
      <c r="L898" s="267"/>
      <c r="M898" s="268"/>
      <c r="N898" s="269"/>
      <c r="O898" s="269"/>
      <c r="P898" s="269"/>
      <c r="Q898" s="269"/>
      <c r="R898" s="269"/>
      <c r="S898" s="269"/>
      <c r="T898" s="270"/>
      <c r="AT898" s="271" t="s">
        <v>177</v>
      </c>
      <c r="AU898" s="271" t="s">
        <v>83</v>
      </c>
      <c r="AV898" s="13" t="s">
        <v>83</v>
      </c>
      <c r="AW898" s="13" t="s">
        <v>31</v>
      </c>
      <c r="AX898" s="13" t="s">
        <v>74</v>
      </c>
      <c r="AY898" s="271" t="s">
        <v>168</v>
      </c>
    </row>
    <row r="899" s="12" customFormat="1">
      <c r="B899" s="250"/>
      <c r="C899" s="251"/>
      <c r="D899" s="252" t="s">
        <v>177</v>
      </c>
      <c r="E899" s="253" t="s">
        <v>1</v>
      </c>
      <c r="F899" s="254" t="s">
        <v>915</v>
      </c>
      <c r="G899" s="251"/>
      <c r="H899" s="253" t="s">
        <v>1</v>
      </c>
      <c r="I899" s="255"/>
      <c r="J899" s="251"/>
      <c r="K899" s="251"/>
      <c r="L899" s="256"/>
      <c r="M899" s="257"/>
      <c r="N899" s="258"/>
      <c r="O899" s="258"/>
      <c r="P899" s="258"/>
      <c r="Q899" s="258"/>
      <c r="R899" s="258"/>
      <c r="S899" s="258"/>
      <c r="T899" s="259"/>
      <c r="AT899" s="260" t="s">
        <v>177</v>
      </c>
      <c r="AU899" s="260" t="s">
        <v>83</v>
      </c>
      <c r="AV899" s="12" t="s">
        <v>81</v>
      </c>
      <c r="AW899" s="12" t="s">
        <v>31</v>
      </c>
      <c r="AX899" s="12" t="s">
        <v>74</v>
      </c>
      <c r="AY899" s="260" t="s">
        <v>168</v>
      </c>
    </row>
    <row r="900" s="13" customFormat="1">
      <c r="B900" s="261"/>
      <c r="C900" s="262"/>
      <c r="D900" s="252" t="s">
        <v>177</v>
      </c>
      <c r="E900" s="263" t="s">
        <v>1</v>
      </c>
      <c r="F900" s="264" t="s">
        <v>916</v>
      </c>
      <c r="G900" s="262"/>
      <c r="H900" s="265">
        <v>39.279000000000003</v>
      </c>
      <c r="I900" s="266"/>
      <c r="J900" s="262"/>
      <c r="K900" s="262"/>
      <c r="L900" s="267"/>
      <c r="M900" s="268"/>
      <c r="N900" s="269"/>
      <c r="O900" s="269"/>
      <c r="P900" s="269"/>
      <c r="Q900" s="269"/>
      <c r="R900" s="269"/>
      <c r="S900" s="269"/>
      <c r="T900" s="270"/>
      <c r="AT900" s="271" t="s">
        <v>177</v>
      </c>
      <c r="AU900" s="271" t="s">
        <v>83</v>
      </c>
      <c r="AV900" s="13" t="s">
        <v>83</v>
      </c>
      <c r="AW900" s="13" t="s">
        <v>31</v>
      </c>
      <c r="AX900" s="13" t="s">
        <v>74</v>
      </c>
      <c r="AY900" s="271" t="s">
        <v>168</v>
      </c>
    </row>
    <row r="901" s="13" customFormat="1">
      <c r="B901" s="261"/>
      <c r="C901" s="262"/>
      <c r="D901" s="252" t="s">
        <v>177</v>
      </c>
      <c r="E901" s="263" t="s">
        <v>1</v>
      </c>
      <c r="F901" s="264" t="s">
        <v>917</v>
      </c>
      <c r="G901" s="262"/>
      <c r="H901" s="265">
        <v>10.901999999999999</v>
      </c>
      <c r="I901" s="266"/>
      <c r="J901" s="262"/>
      <c r="K901" s="262"/>
      <c r="L901" s="267"/>
      <c r="M901" s="268"/>
      <c r="N901" s="269"/>
      <c r="O901" s="269"/>
      <c r="P901" s="269"/>
      <c r="Q901" s="269"/>
      <c r="R901" s="269"/>
      <c r="S901" s="269"/>
      <c r="T901" s="270"/>
      <c r="AT901" s="271" t="s">
        <v>177</v>
      </c>
      <c r="AU901" s="271" t="s">
        <v>83</v>
      </c>
      <c r="AV901" s="13" t="s">
        <v>83</v>
      </c>
      <c r="AW901" s="13" t="s">
        <v>31</v>
      </c>
      <c r="AX901" s="13" t="s">
        <v>74</v>
      </c>
      <c r="AY901" s="271" t="s">
        <v>168</v>
      </c>
    </row>
    <row r="902" s="13" customFormat="1">
      <c r="B902" s="261"/>
      <c r="C902" s="262"/>
      <c r="D902" s="252" t="s">
        <v>177</v>
      </c>
      <c r="E902" s="263" t="s">
        <v>1</v>
      </c>
      <c r="F902" s="264" t="s">
        <v>918</v>
      </c>
      <c r="G902" s="262"/>
      <c r="H902" s="265">
        <v>4.266</v>
      </c>
      <c r="I902" s="266"/>
      <c r="J902" s="262"/>
      <c r="K902" s="262"/>
      <c r="L902" s="267"/>
      <c r="M902" s="268"/>
      <c r="N902" s="269"/>
      <c r="O902" s="269"/>
      <c r="P902" s="269"/>
      <c r="Q902" s="269"/>
      <c r="R902" s="269"/>
      <c r="S902" s="269"/>
      <c r="T902" s="270"/>
      <c r="AT902" s="271" t="s">
        <v>177</v>
      </c>
      <c r="AU902" s="271" t="s">
        <v>83</v>
      </c>
      <c r="AV902" s="13" t="s">
        <v>83</v>
      </c>
      <c r="AW902" s="13" t="s">
        <v>31</v>
      </c>
      <c r="AX902" s="13" t="s">
        <v>74</v>
      </c>
      <c r="AY902" s="271" t="s">
        <v>168</v>
      </c>
    </row>
    <row r="903" s="14" customFormat="1">
      <c r="B903" s="272"/>
      <c r="C903" s="273"/>
      <c r="D903" s="252" t="s">
        <v>177</v>
      </c>
      <c r="E903" s="274" t="s">
        <v>1</v>
      </c>
      <c r="F903" s="275" t="s">
        <v>186</v>
      </c>
      <c r="G903" s="273"/>
      <c r="H903" s="276">
        <v>992.48500000000001</v>
      </c>
      <c r="I903" s="277"/>
      <c r="J903" s="273"/>
      <c r="K903" s="273"/>
      <c r="L903" s="278"/>
      <c r="M903" s="279"/>
      <c r="N903" s="280"/>
      <c r="O903" s="280"/>
      <c r="P903" s="280"/>
      <c r="Q903" s="280"/>
      <c r="R903" s="280"/>
      <c r="S903" s="280"/>
      <c r="T903" s="281"/>
      <c r="AT903" s="282" t="s">
        <v>177</v>
      </c>
      <c r="AU903" s="282" t="s">
        <v>83</v>
      </c>
      <c r="AV903" s="14" t="s">
        <v>175</v>
      </c>
      <c r="AW903" s="14" t="s">
        <v>31</v>
      </c>
      <c r="AX903" s="14" t="s">
        <v>81</v>
      </c>
      <c r="AY903" s="282" t="s">
        <v>168</v>
      </c>
    </row>
    <row r="904" s="1" customFormat="1" ht="24" customHeight="1">
      <c r="B904" s="38"/>
      <c r="C904" s="237" t="s">
        <v>919</v>
      </c>
      <c r="D904" s="237" t="s">
        <v>170</v>
      </c>
      <c r="E904" s="238" t="s">
        <v>920</v>
      </c>
      <c r="F904" s="239" t="s">
        <v>921</v>
      </c>
      <c r="G904" s="240" t="s">
        <v>226</v>
      </c>
      <c r="H904" s="241">
        <v>249.65299999999999</v>
      </c>
      <c r="I904" s="242"/>
      <c r="J904" s="243">
        <f>ROUND(I904*H904,2)</f>
        <v>0</v>
      </c>
      <c r="K904" s="239" t="s">
        <v>174</v>
      </c>
      <c r="L904" s="43"/>
      <c r="M904" s="244" t="s">
        <v>1</v>
      </c>
      <c r="N904" s="245" t="s">
        <v>39</v>
      </c>
      <c r="O904" s="86"/>
      <c r="P904" s="246">
        <f>O904*H904</f>
        <v>0</v>
      </c>
      <c r="Q904" s="246">
        <v>0</v>
      </c>
      <c r="R904" s="246">
        <f>Q904*H904</f>
        <v>0</v>
      </c>
      <c r="S904" s="246">
        <v>0</v>
      </c>
      <c r="T904" s="247">
        <f>S904*H904</f>
        <v>0</v>
      </c>
      <c r="AR904" s="248" t="s">
        <v>175</v>
      </c>
      <c r="AT904" s="248" t="s">
        <v>170</v>
      </c>
      <c r="AU904" s="248" t="s">
        <v>83</v>
      </c>
      <c r="AY904" s="17" t="s">
        <v>168</v>
      </c>
      <c r="BE904" s="249">
        <f>IF(N904="základní",J904,0)</f>
        <v>0</v>
      </c>
      <c r="BF904" s="249">
        <f>IF(N904="snížená",J904,0)</f>
        <v>0</v>
      </c>
      <c r="BG904" s="249">
        <f>IF(N904="zákl. přenesená",J904,0)</f>
        <v>0</v>
      </c>
      <c r="BH904" s="249">
        <f>IF(N904="sníž. přenesená",J904,0)</f>
        <v>0</v>
      </c>
      <c r="BI904" s="249">
        <f>IF(N904="nulová",J904,0)</f>
        <v>0</v>
      </c>
      <c r="BJ904" s="17" t="s">
        <v>81</v>
      </c>
      <c r="BK904" s="249">
        <f>ROUND(I904*H904,2)</f>
        <v>0</v>
      </c>
      <c r="BL904" s="17" t="s">
        <v>175</v>
      </c>
      <c r="BM904" s="248" t="s">
        <v>922</v>
      </c>
    </row>
    <row r="905" s="13" customFormat="1">
      <c r="B905" s="261"/>
      <c r="C905" s="262"/>
      <c r="D905" s="252" t="s">
        <v>177</v>
      </c>
      <c r="E905" s="263" t="s">
        <v>1</v>
      </c>
      <c r="F905" s="264" t="s">
        <v>599</v>
      </c>
      <c r="G905" s="262"/>
      <c r="H905" s="265">
        <v>6.1200000000000001</v>
      </c>
      <c r="I905" s="266"/>
      <c r="J905" s="262"/>
      <c r="K905" s="262"/>
      <c r="L905" s="267"/>
      <c r="M905" s="268"/>
      <c r="N905" s="269"/>
      <c r="O905" s="269"/>
      <c r="P905" s="269"/>
      <c r="Q905" s="269"/>
      <c r="R905" s="269"/>
      <c r="S905" s="269"/>
      <c r="T905" s="270"/>
      <c r="AT905" s="271" t="s">
        <v>177</v>
      </c>
      <c r="AU905" s="271" t="s">
        <v>83</v>
      </c>
      <c r="AV905" s="13" t="s">
        <v>83</v>
      </c>
      <c r="AW905" s="13" t="s">
        <v>31</v>
      </c>
      <c r="AX905" s="13" t="s">
        <v>74</v>
      </c>
      <c r="AY905" s="271" t="s">
        <v>168</v>
      </c>
    </row>
    <row r="906" s="13" customFormat="1">
      <c r="B906" s="261"/>
      <c r="C906" s="262"/>
      <c r="D906" s="252" t="s">
        <v>177</v>
      </c>
      <c r="E906" s="263" t="s">
        <v>1</v>
      </c>
      <c r="F906" s="264" t="s">
        <v>600</v>
      </c>
      <c r="G906" s="262"/>
      <c r="H906" s="265">
        <v>61.5</v>
      </c>
      <c r="I906" s="266"/>
      <c r="J906" s="262"/>
      <c r="K906" s="262"/>
      <c r="L906" s="267"/>
      <c r="M906" s="268"/>
      <c r="N906" s="269"/>
      <c r="O906" s="269"/>
      <c r="P906" s="269"/>
      <c r="Q906" s="269"/>
      <c r="R906" s="269"/>
      <c r="S906" s="269"/>
      <c r="T906" s="270"/>
      <c r="AT906" s="271" t="s">
        <v>177</v>
      </c>
      <c r="AU906" s="271" t="s">
        <v>83</v>
      </c>
      <c r="AV906" s="13" t="s">
        <v>83</v>
      </c>
      <c r="AW906" s="13" t="s">
        <v>31</v>
      </c>
      <c r="AX906" s="13" t="s">
        <v>74</v>
      </c>
      <c r="AY906" s="271" t="s">
        <v>168</v>
      </c>
    </row>
    <row r="907" s="13" customFormat="1">
      <c r="B907" s="261"/>
      <c r="C907" s="262"/>
      <c r="D907" s="252" t="s">
        <v>177</v>
      </c>
      <c r="E907" s="263" t="s">
        <v>1</v>
      </c>
      <c r="F907" s="264" t="s">
        <v>601</v>
      </c>
      <c r="G907" s="262"/>
      <c r="H907" s="265">
        <v>4.9199999999999999</v>
      </c>
      <c r="I907" s="266"/>
      <c r="J907" s="262"/>
      <c r="K907" s="262"/>
      <c r="L907" s="267"/>
      <c r="M907" s="268"/>
      <c r="N907" s="269"/>
      <c r="O907" s="269"/>
      <c r="P907" s="269"/>
      <c r="Q907" s="269"/>
      <c r="R907" s="269"/>
      <c r="S907" s="269"/>
      <c r="T907" s="270"/>
      <c r="AT907" s="271" t="s">
        <v>177</v>
      </c>
      <c r="AU907" s="271" t="s">
        <v>83</v>
      </c>
      <c r="AV907" s="13" t="s">
        <v>83</v>
      </c>
      <c r="AW907" s="13" t="s">
        <v>31</v>
      </c>
      <c r="AX907" s="13" t="s">
        <v>74</v>
      </c>
      <c r="AY907" s="271" t="s">
        <v>168</v>
      </c>
    </row>
    <row r="908" s="13" customFormat="1">
      <c r="B908" s="261"/>
      <c r="C908" s="262"/>
      <c r="D908" s="252" t="s">
        <v>177</v>
      </c>
      <c r="E908" s="263" t="s">
        <v>1</v>
      </c>
      <c r="F908" s="264" t="s">
        <v>602</v>
      </c>
      <c r="G908" s="262"/>
      <c r="H908" s="265">
        <v>2.3999999999999999</v>
      </c>
      <c r="I908" s="266"/>
      <c r="J908" s="262"/>
      <c r="K908" s="262"/>
      <c r="L908" s="267"/>
      <c r="M908" s="268"/>
      <c r="N908" s="269"/>
      <c r="O908" s="269"/>
      <c r="P908" s="269"/>
      <c r="Q908" s="269"/>
      <c r="R908" s="269"/>
      <c r="S908" s="269"/>
      <c r="T908" s="270"/>
      <c r="AT908" s="271" t="s">
        <v>177</v>
      </c>
      <c r="AU908" s="271" t="s">
        <v>83</v>
      </c>
      <c r="AV908" s="13" t="s">
        <v>83</v>
      </c>
      <c r="AW908" s="13" t="s">
        <v>31</v>
      </c>
      <c r="AX908" s="13" t="s">
        <v>74</v>
      </c>
      <c r="AY908" s="271" t="s">
        <v>168</v>
      </c>
    </row>
    <row r="909" s="13" customFormat="1">
      <c r="B909" s="261"/>
      <c r="C909" s="262"/>
      <c r="D909" s="252" t="s">
        <v>177</v>
      </c>
      <c r="E909" s="263" t="s">
        <v>1</v>
      </c>
      <c r="F909" s="264" t="s">
        <v>603</v>
      </c>
      <c r="G909" s="262"/>
      <c r="H909" s="265">
        <v>43.740000000000002</v>
      </c>
      <c r="I909" s="266"/>
      <c r="J909" s="262"/>
      <c r="K909" s="262"/>
      <c r="L909" s="267"/>
      <c r="M909" s="268"/>
      <c r="N909" s="269"/>
      <c r="O909" s="269"/>
      <c r="P909" s="269"/>
      <c r="Q909" s="269"/>
      <c r="R909" s="269"/>
      <c r="S909" s="269"/>
      <c r="T909" s="270"/>
      <c r="AT909" s="271" t="s">
        <v>177</v>
      </c>
      <c r="AU909" s="271" t="s">
        <v>83</v>
      </c>
      <c r="AV909" s="13" t="s">
        <v>83</v>
      </c>
      <c r="AW909" s="13" t="s">
        <v>31</v>
      </c>
      <c r="AX909" s="13" t="s">
        <v>74</v>
      </c>
      <c r="AY909" s="271" t="s">
        <v>168</v>
      </c>
    </row>
    <row r="910" s="13" customFormat="1">
      <c r="B910" s="261"/>
      <c r="C910" s="262"/>
      <c r="D910" s="252" t="s">
        <v>177</v>
      </c>
      <c r="E910" s="263" t="s">
        <v>1</v>
      </c>
      <c r="F910" s="264" t="s">
        <v>604</v>
      </c>
      <c r="G910" s="262"/>
      <c r="H910" s="265">
        <v>6.4800000000000004</v>
      </c>
      <c r="I910" s="266"/>
      <c r="J910" s="262"/>
      <c r="K910" s="262"/>
      <c r="L910" s="267"/>
      <c r="M910" s="268"/>
      <c r="N910" s="269"/>
      <c r="O910" s="269"/>
      <c r="P910" s="269"/>
      <c r="Q910" s="269"/>
      <c r="R910" s="269"/>
      <c r="S910" s="269"/>
      <c r="T910" s="270"/>
      <c r="AT910" s="271" t="s">
        <v>177</v>
      </c>
      <c r="AU910" s="271" t="s">
        <v>83</v>
      </c>
      <c r="AV910" s="13" t="s">
        <v>83</v>
      </c>
      <c r="AW910" s="13" t="s">
        <v>31</v>
      </c>
      <c r="AX910" s="13" t="s">
        <v>74</v>
      </c>
      <c r="AY910" s="271" t="s">
        <v>168</v>
      </c>
    </row>
    <row r="911" s="13" customFormat="1">
      <c r="B911" s="261"/>
      <c r="C911" s="262"/>
      <c r="D911" s="252" t="s">
        <v>177</v>
      </c>
      <c r="E911" s="263" t="s">
        <v>1</v>
      </c>
      <c r="F911" s="264" t="s">
        <v>605</v>
      </c>
      <c r="G911" s="262"/>
      <c r="H911" s="265">
        <v>14.4</v>
      </c>
      <c r="I911" s="266"/>
      <c r="J911" s="262"/>
      <c r="K911" s="262"/>
      <c r="L911" s="267"/>
      <c r="M911" s="268"/>
      <c r="N911" s="269"/>
      <c r="O911" s="269"/>
      <c r="P911" s="269"/>
      <c r="Q911" s="269"/>
      <c r="R911" s="269"/>
      <c r="S911" s="269"/>
      <c r="T911" s="270"/>
      <c r="AT911" s="271" t="s">
        <v>177</v>
      </c>
      <c r="AU911" s="271" t="s">
        <v>83</v>
      </c>
      <c r="AV911" s="13" t="s">
        <v>83</v>
      </c>
      <c r="AW911" s="13" t="s">
        <v>31</v>
      </c>
      <c r="AX911" s="13" t="s">
        <v>74</v>
      </c>
      <c r="AY911" s="271" t="s">
        <v>168</v>
      </c>
    </row>
    <row r="912" s="13" customFormat="1">
      <c r="B912" s="261"/>
      <c r="C912" s="262"/>
      <c r="D912" s="252" t="s">
        <v>177</v>
      </c>
      <c r="E912" s="263" t="s">
        <v>1</v>
      </c>
      <c r="F912" s="264" t="s">
        <v>606</v>
      </c>
      <c r="G912" s="262"/>
      <c r="H912" s="265">
        <v>7.2000000000000002</v>
      </c>
      <c r="I912" s="266"/>
      <c r="J912" s="262"/>
      <c r="K912" s="262"/>
      <c r="L912" s="267"/>
      <c r="M912" s="268"/>
      <c r="N912" s="269"/>
      <c r="O912" s="269"/>
      <c r="P912" s="269"/>
      <c r="Q912" s="269"/>
      <c r="R912" s="269"/>
      <c r="S912" s="269"/>
      <c r="T912" s="270"/>
      <c r="AT912" s="271" t="s">
        <v>177</v>
      </c>
      <c r="AU912" s="271" t="s">
        <v>83</v>
      </c>
      <c r="AV912" s="13" t="s">
        <v>83</v>
      </c>
      <c r="AW912" s="13" t="s">
        <v>31</v>
      </c>
      <c r="AX912" s="13" t="s">
        <v>74</v>
      </c>
      <c r="AY912" s="271" t="s">
        <v>168</v>
      </c>
    </row>
    <row r="913" s="13" customFormat="1">
      <c r="B913" s="261"/>
      <c r="C913" s="262"/>
      <c r="D913" s="252" t="s">
        <v>177</v>
      </c>
      <c r="E913" s="263" t="s">
        <v>1</v>
      </c>
      <c r="F913" s="264" t="s">
        <v>607</v>
      </c>
      <c r="G913" s="262"/>
      <c r="H913" s="265">
        <v>8.0999999999999996</v>
      </c>
      <c r="I913" s="266"/>
      <c r="J913" s="262"/>
      <c r="K913" s="262"/>
      <c r="L913" s="267"/>
      <c r="M913" s="268"/>
      <c r="N913" s="269"/>
      <c r="O913" s="269"/>
      <c r="P913" s="269"/>
      <c r="Q913" s="269"/>
      <c r="R913" s="269"/>
      <c r="S913" s="269"/>
      <c r="T913" s="270"/>
      <c r="AT913" s="271" t="s">
        <v>177</v>
      </c>
      <c r="AU913" s="271" t="s">
        <v>83</v>
      </c>
      <c r="AV913" s="13" t="s">
        <v>83</v>
      </c>
      <c r="AW913" s="13" t="s">
        <v>31</v>
      </c>
      <c r="AX913" s="13" t="s">
        <v>74</v>
      </c>
      <c r="AY913" s="271" t="s">
        <v>168</v>
      </c>
    </row>
    <row r="914" s="13" customFormat="1">
      <c r="B914" s="261"/>
      <c r="C914" s="262"/>
      <c r="D914" s="252" t="s">
        <v>177</v>
      </c>
      <c r="E914" s="263" t="s">
        <v>1</v>
      </c>
      <c r="F914" s="264" t="s">
        <v>608</v>
      </c>
      <c r="G914" s="262"/>
      <c r="H914" s="265">
        <v>18</v>
      </c>
      <c r="I914" s="266"/>
      <c r="J914" s="262"/>
      <c r="K914" s="262"/>
      <c r="L914" s="267"/>
      <c r="M914" s="268"/>
      <c r="N914" s="269"/>
      <c r="O914" s="269"/>
      <c r="P914" s="269"/>
      <c r="Q914" s="269"/>
      <c r="R914" s="269"/>
      <c r="S914" s="269"/>
      <c r="T914" s="270"/>
      <c r="AT914" s="271" t="s">
        <v>177</v>
      </c>
      <c r="AU914" s="271" t="s">
        <v>83</v>
      </c>
      <c r="AV914" s="13" t="s">
        <v>83</v>
      </c>
      <c r="AW914" s="13" t="s">
        <v>31</v>
      </c>
      <c r="AX914" s="13" t="s">
        <v>74</v>
      </c>
      <c r="AY914" s="271" t="s">
        <v>168</v>
      </c>
    </row>
    <row r="915" s="13" customFormat="1">
      <c r="B915" s="261"/>
      <c r="C915" s="262"/>
      <c r="D915" s="252" t="s">
        <v>177</v>
      </c>
      <c r="E915" s="263" t="s">
        <v>1</v>
      </c>
      <c r="F915" s="264" t="s">
        <v>609</v>
      </c>
      <c r="G915" s="262"/>
      <c r="H915" s="265">
        <v>22.274999999999999</v>
      </c>
      <c r="I915" s="266"/>
      <c r="J915" s="262"/>
      <c r="K915" s="262"/>
      <c r="L915" s="267"/>
      <c r="M915" s="268"/>
      <c r="N915" s="269"/>
      <c r="O915" s="269"/>
      <c r="P915" s="269"/>
      <c r="Q915" s="269"/>
      <c r="R915" s="269"/>
      <c r="S915" s="269"/>
      <c r="T915" s="270"/>
      <c r="AT915" s="271" t="s">
        <v>177</v>
      </c>
      <c r="AU915" s="271" t="s">
        <v>83</v>
      </c>
      <c r="AV915" s="13" t="s">
        <v>83</v>
      </c>
      <c r="AW915" s="13" t="s">
        <v>31</v>
      </c>
      <c r="AX915" s="13" t="s">
        <v>74</v>
      </c>
      <c r="AY915" s="271" t="s">
        <v>168</v>
      </c>
    </row>
    <row r="916" s="13" customFormat="1">
      <c r="B916" s="261"/>
      <c r="C916" s="262"/>
      <c r="D916" s="252" t="s">
        <v>177</v>
      </c>
      <c r="E916" s="263" t="s">
        <v>1</v>
      </c>
      <c r="F916" s="264" t="s">
        <v>610</v>
      </c>
      <c r="G916" s="262"/>
      <c r="H916" s="265">
        <v>8.0999999999999996</v>
      </c>
      <c r="I916" s="266"/>
      <c r="J916" s="262"/>
      <c r="K916" s="262"/>
      <c r="L916" s="267"/>
      <c r="M916" s="268"/>
      <c r="N916" s="269"/>
      <c r="O916" s="269"/>
      <c r="P916" s="269"/>
      <c r="Q916" s="269"/>
      <c r="R916" s="269"/>
      <c r="S916" s="269"/>
      <c r="T916" s="270"/>
      <c r="AT916" s="271" t="s">
        <v>177</v>
      </c>
      <c r="AU916" s="271" t="s">
        <v>83</v>
      </c>
      <c r="AV916" s="13" t="s">
        <v>83</v>
      </c>
      <c r="AW916" s="13" t="s">
        <v>31</v>
      </c>
      <c r="AX916" s="13" t="s">
        <v>74</v>
      </c>
      <c r="AY916" s="271" t="s">
        <v>168</v>
      </c>
    </row>
    <row r="917" s="13" customFormat="1">
      <c r="B917" s="261"/>
      <c r="C917" s="262"/>
      <c r="D917" s="252" t="s">
        <v>177</v>
      </c>
      <c r="E917" s="263" t="s">
        <v>1</v>
      </c>
      <c r="F917" s="264" t="s">
        <v>611</v>
      </c>
      <c r="G917" s="262"/>
      <c r="H917" s="265">
        <v>6</v>
      </c>
      <c r="I917" s="266"/>
      <c r="J917" s="262"/>
      <c r="K917" s="262"/>
      <c r="L917" s="267"/>
      <c r="M917" s="268"/>
      <c r="N917" s="269"/>
      <c r="O917" s="269"/>
      <c r="P917" s="269"/>
      <c r="Q917" s="269"/>
      <c r="R917" s="269"/>
      <c r="S917" s="269"/>
      <c r="T917" s="270"/>
      <c r="AT917" s="271" t="s">
        <v>177</v>
      </c>
      <c r="AU917" s="271" t="s">
        <v>83</v>
      </c>
      <c r="AV917" s="13" t="s">
        <v>83</v>
      </c>
      <c r="AW917" s="13" t="s">
        <v>31</v>
      </c>
      <c r="AX917" s="13" t="s">
        <v>74</v>
      </c>
      <c r="AY917" s="271" t="s">
        <v>168</v>
      </c>
    </row>
    <row r="918" s="13" customFormat="1">
      <c r="B918" s="261"/>
      <c r="C918" s="262"/>
      <c r="D918" s="252" t="s">
        <v>177</v>
      </c>
      <c r="E918" s="263" t="s">
        <v>1</v>
      </c>
      <c r="F918" s="264" t="s">
        <v>612</v>
      </c>
      <c r="G918" s="262"/>
      <c r="H918" s="265">
        <v>0.93799999999999994</v>
      </c>
      <c r="I918" s="266"/>
      <c r="J918" s="262"/>
      <c r="K918" s="262"/>
      <c r="L918" s="267"/>
      <c r="M918" s="268"/>
      <c r="N918" s="269"/>
      <c r="O918" s="269"/>
      <c r="P918" s="269"/>
      <c r="Q918" s="269"/>
      <c r="R918" s="269"/>
      <c r="S918" s="269"/>
      <c r="T918" s="270"/>
      <c r="AT918" s="271" t="s">
        <v>177</v>
      </c>
      <c r="AU918" s="271" t="s">
        <v>83</v>
      </c>
      <c r="AV918" s="13" t="s">
        <v>83</v>
      </c>
      <c r="AW918" s="13" t="s">
        <v>31</v>
      </c>
      <c r="AX918" s="13" t="s">
        <v>74</v>
      </c>
      <c r="AY918" s="271" t="s">
        <v>168</v>
      </c>
    </row>
    <row r="919" s="13" customFormat="1">
      <c r="B919" s="261"/>
      <c r="C919" s="262"/>
      <c r="D919" s="252" t="s">
        <v>177</v>
      </c>
      <c r="E919" s="263" t="s">
        <v>1</v>
      </c>
      <c r="F919" s="264" t="s">
        <v>613</v>
      </c>
      <c r="G919" s="262"/>
      <c r="H919" s="265">
        <v>8.5500000000000007</v>
      </c>
      <c r="I919" s="266"/>
      <c r="J919" s="262"/>
      <c r="K919" s="262"/>
      <c r="L919" s="267"/>
      <c r="M919" s="268"/>
      <c r="N919" s="269"/>
      <c r="O919" s="269"/>
      <c r="P919" s="269"/>
      <c r="Q919" s="269"/>
      <c r="R919" s="269"/>
      <c r="S919" s="269"/>
      <c r="T919" s="270"/>
      <c r="AT919" s="271" t="s">
        <v>177</v>
      </c>
      <c r="AU919" s="271" t="s">
        <v>83</v>
      </c>
      <c r="AV919" s="13" t="s">
        <v>83</v>
      </c>
      <c r="AW919" s="13" t="s">
        <v>31</v>
      </c>
      <c r="AX919" s="13" t="s">
        <v>74</v>
      </c>
      <c r="AY919" s="271" t="s">
        <v>168</v>
      </c>
    </row>
    <row r="920" s="13" customFormat="1">
      <c r="B920" s="261"/>
      <c r="C920" s="262"/>
      <c r="D920" s="252" t="s">
        <v>177</v>
      </c>
      <c r="E920" s="263" t="s">
        <v>1</v>
      </c>
      <c r="F920" s="264" t="s">
        <v>614</v>
      </c>
      <c r="G920" s="262"/>
      <c r="H920" s="265">
        <v>8</v>
      </c>
      <c r="I920" s="266"/>
      <c r="J920" s="262"/>
      <c r="K920" s="262"/>
      <c r="L920" s="267"/>
      <c r="M920" s="268"/>
      <c r="N920" s="269"/>
      <c r="O920" s="269"/>
      <c r="P920" s="269"/>
      <c r="Q920" s="269"/>
      <c r="R920" s="269"/>
      <c r="S920" s="269"/>
      <c r="T920" s="270"/>
      <c r="AT920" s="271" t="s">
        <v>177</v>
      </c>
      <c r="AU920" s="271" t="s">
        <v>83</v>
      </c>
      <c r="AV920" s="13" t="s">
        <v>83</v>
      </c>
      <c r="AW920" s="13" t="s">
        <v>31</v>
      </c>
      <c r="AX920" s="13" t="s">
        <v>74</v>
      </c>
      <c r="AY920" s="271" t="s">
        <v>168</v>
      </c>
    </row>
    <row r="921" s="13" customFormat="1">
      <c r="B921" s="261"/>
      <c r="C921" s="262"/>
      <c r="D921" s="252" t="s">
        <v>177</v>
      </c>
      <c r="E921" s="263" t="s">
        <v>1</v>
      </c>
      <c r="F921" s="264" t="s">
        <v>615</v>
      </c>
      <c r="G921" s="262"/>
      <c r="H921" s="265">
        <v>5.2800000000000002</v>
      </c>
      <c r="I921" s="266"/>
      <c r="J921" s="262"/>
      <c r="K921" s="262"/>
      <c r="L921" s="267"/>
      <c r="M921" s="268"/>
      <c r="N921" s="269"/>
      <c r="O921" s="269"/>
      <c r="P921" s="269"/>
      <c r="Q921" s="269"/>
      <c r="R921" s="269"/>
      <c r="S921" s="269"/>
      <c r="T921" s="270"/>
      <c r="AT921" s="271" t="s">
        <v>177</v>
      </c>
      <c r="AU921" s="271" t="s">
        <v>83</v>
      </c>
      <c r="AV921" s="13" t="s">
        <v>83</v>
      </c>
      <c r="AW921" s="13" t="s">
        <v>31</v>
      </c>
      <c r="AX921" s="13" t="s">
        <v>74</v>
      </c>
      <c r="AY921" s="271" t="s">
        <v>168</v>
      </c>
    </row>
    <row r="922" s="13" customFormat="1">
      <c r="B922" s="261"/>
      <c r="C922" s="262"/>
      <c r="D922" s="252" t="s">
        <v>177</v>
      </c>
      <c r="E922" s="263" t="s">
        <v>1</v>
      </c>
      <c r="F922" s="264" t="s">
        <v>616</v>
      </c>
      <c r="G922" s="262"/>
      <c r="H922" s="265">
        <v>2.3100000000000001</v>
      </c>
      <c r="I922" s="266"/>
      <c r="J922" s="262"/>
      <c r="K922" s="262"/>
      <c r="L922" s="267"/>
      <c r="M922" s="268"/>
      <c r="N922" s="269"/>
      <c r="O922" s="269"/>
      <c r="P922" s="269"/>
      <c r="Q922" s="269"/>
      <c r="R922" s="269"/>
      <c r="S922" s="269"/>
      <c r="T922" s="270"/>
      <c r="AT922" s="271" t="s">
        <v>177</v>
      </c>
      <c r="AU922" s="271" t="s">
        <v>83</v>
      </c>
      <c r="AV922" s="13" t="s">
        <v>83</v>
      </c>
      <c r="AW922" s="13" t="s">
        <v>31</v>
      </c>
      <c r="AX922" s="13" t="s">
        <v>74</v>
      </c>
      <c r="AY922" s="271" t="s">
        <v>168</v>
      </c>
    </row>
    <row r="923" s="13" customFormat="1">
      <c r="B923" s="261"/>
      <c r="C923" s="262"/>
      <c r="D923" s="252" t="s">
        <v>177</v>
      </c>
      <c r="E923" s="263" t="s">
        <v>1</v>
      </c>
      <c r="F923" s="264" t="s">
        <v>617</v>
      </c>
      <c r="G923" s="262"/>
      <c r="H923" s="265">
        <v>2.3100000000000001</v>
      </c>
      <c r="I923" s="266"/>
      <c r="J923" s="262"/>
      <c r="K923" s="262"/>
      <c r="L923" s="267"/>
      <c r="M923" s="268"/>
      <c r="N923" s="269"/>
      <c r="O923" s="269"/>
      <c r="P923" s="269"/>
      <c r="Q923" s="269"/>
      <c r="R923" s="269"/>
      <c r="S923" s="269"/>
      <c r="T923" s="270"/>
      <c r="AT923" s="271" t="s">
        <v>177</v>
      </c>
      <c r="AU923" s="271" t="s">
        <v>83</v>
      </c>
      <c r="AV923" s="13" t="s">
        <v>83</v>
      </c>
      <c r="AW923" s="13" t="s">
        <v>31</v>
      </c>
      <c r="AX923" s="13" t="s">
        <v>74</v>
      </c>
      <c r="AY923" s="271" t="s">
        <v>168</v>
      </c>
    </row>
    <row r="924" s="13" customFormat="1">
      <c r="B924" s="261"/>
      <c r="C924" s="262"/>
      <c r="D924" s="252" t="s">
        <v>177</v>
      </c>
      <c r="E924" s="263" t="s">
        <v>1</v>
      </c>
      <c r="F924" s="264" t="s">
        <v>618</v>
      </c>
      <c r="G924" s="262"/>
      <c r="H924" s="265">
        <v>10.335000000000001</v>
      </c>
      <c r="I924" s="266"/>
      <c r="J924" s="262"/>
      <c r="K924" s="262"/>
      <c r="L924" s="267"/>
      <c r="M924" s="268"/>
      <c r="N924" s="269"/>
      <c r="O924" s="269"/>
      <c r="P924" s="269"/>
      <c r="Q924" s="269"/>
      <c r="R924" s="269"/>
      <c r="S924" s="269"/>
      <c r="T924" s="270"/>
      <c r="AT924" s="271" t="s">
        <v>177</v>
      </c>
      <c r="AU924" s="271" t="s">
        <v>83</v>
      </c>
      <c r="AV924" s="13" t="s">
        <v>83</v>
      </c>
      <c r="AW924" s="13" t="s">
        <v>31</v>
      </c>
      <c r="AX924" s="13" t="s">
        <v>74</v>
      </c>
      <c r="AY924" s="271" t="s">
        <v>168</v>
      </c>
    </row>
    <row r="925" s="13" customFormat="1">
      <c r="B925" s="261"/>
      <c r="C925" s="262"/>
      <c r="D925" s="252" t="s">
        <v>177</v>
      </c>
      <c r="E925" s="263" t="s">
        <v>1</v>
      </c>
      <c r="F925" s="264" t="s">
        <v>619</v>
      </c>
      <c r="G925" s="262"/>
      <c r="H925" s="265">
        <v>2.6949999999999998</v>
      </c>
      <c r="I925" s="266"/>
      <c r="J925" s="262"/>
      <c r="K925" s="262"/>
      <c r="L925" s="267"/>
      <c r="M925" s="268"/>
      <c r="N925" s="269"/>
      <c r="O925" s="269"/>
      <c r="P925" s="269"/>
      <c r="Q925" s="269"/>
      <c r="R925" s="269"/>
      <c r="S925" s="269"/>
      <c r="T925" s="270"/>
      <c r="AT925" s="271" t="s">
        <v>177</v>
      </c>
      <c r="AU925" s="271" t="s">
        <v>83</v>
      </c>
      <c r="AV925" s="13" t="s">
        <v>83</v>
      </c>
      <c r="AW925" s="13" t="s">
        <v>31</v>
      </c>
      <c r="AX925" s="13" t="s">
        <v>74</v>
      </c>
      <c r="AY925" s="271" t="s">
        <v>168</v>
      </c>
    </row>
    <row r="926" s="14" customFormat="1">
      <c r="B926" s="272"/>
      <c r="C926" s="273"/>
      <c r="D926" s="252" t="s">
        <v>177</v>
      </c>
      <c r="E926" s="274" t="s">
        <v>1</v>
      </c>
      <c r="F926" s="275" t="s">
        <v>186</v>
      </c>
      <c r="G926" s="273"/>
      <c r="H926" s="276">
        <v>249.65299999999999</v>
      </c>
      <c r="I926" s="277"/>
      <c r="J926" s="273"/>
      <c r="K926" s="273"/>
      <c r="L926" s="278"/>
      <c r="M926" s="279"/>
      <c r="N926" s="280"/>
      <c r="O926" s="280"/>
      <c r="P926" s="280"/>
      <c r="Q926" s="280"/>
      <c r="R926" s="280"/>
      <c r="S926" s="280"/>
      <c r="T926" s="281"/>
      <c r="AT926" s="282" t="s">
        <v>177</v>
      </c>
      <c r="AU926" s="282" t="s">
        <v>83</v>
      </c>
      <c r="AV926" s="14" t="s">
        <v>175</v>
      </c>
      <c r="AW926" s="14" t="s">
        <v>31</v>
      </c>
      <c r="AX926" s="14" t="s">
        <v>81</v>
      </c>
      <c r="AY926" s="282" t="s">
        <v>168</v>
      </c>
    </row>
    <row r="927" s="1" customFormat="1" ht="24" customHeight="1">
      <c r="B927" s="38"/>
      <c r="C927" s="237" t="s">
        <v>923</v>
      </c>
      <c r="D927" s="237" t="s">
        <v>170</v>
      </c>
      <c r="E927" s="238" t="s">
        <v>924</v>
      </c>
      <c r="F927" s="239" t="s">
        <v>925</v>
      </c>
      <c r="G927" s="240" t="s">
        <v>173</v>
      </c>
      <c r="H927" s="241">
        <v>14.340999999999999</v>
      </c>
      <c r="I927" s="242"/>
      <c r="J927" s="243">
        <f>ROUND(I927*H927,2)</f>
        <v>0</v>
      </c>
      <c r="K927" s="239" t="s">
        <v>174</v>
      </c>
      <c r="L927" s="43"/>
      <c r="M927" s="244" t="s">
        <v>1</v>
      </c>
      <c r="N927" s="245" t="s">
        <v>39</v>
      </c>
      <c r="O927" s="86"/>
      <c r="P927" s="246">
        <f>O927*H927</f>
        <v>0</v>
      </c>
      <c r="Q927" s="246">
        <v>2.2563399999999998</v>
      </c>
      <c r="R927" s="246">
        <f>Q927*H927</f>
        <v>32.358171939999998</v>
      </c>
      <c r="S927" s="246">
        <v>0</v>
      </c>
      <c r="T927" s="247">
        <f>S927*H927</f>
        <v>0</v>
      </c>
      <c r="AR927" s="248" t="s">
        <v>175</v>
      </c>
      <c r="AT927" s="248" t="s">
        <v>170</v>
      </c>
      <c r="AU927" s="248" t="s">
        <v>83</v>
      </c>
      <c r="AY927" s="17" t="s">
        <v>168</v>
      </c>
      <c r="BE927" s="249">
        <f>IF(N927="základní",J927,0)</f>
        <v>0</v>
      </c>
      <c r="BF927" s="249">
        <f>IF(N927="snížená",J927,0)</f>
        <v>0</v>
      </c>
      <c r="BG927" s="249">
        <f>IF(N927="zákl. přenesená",J927,0)</f>
        <v>0</v>
      </c>
      <c r="BH927" s="249">
        <f>IF(N927="sníž. přenesená",J927,0)</f>
        <v>0</v>
      </c>
      <c r="BI927" s="249">
        <f>IF(N927="nulová",J927,0)</f>
        <v>0</v>
      </c>
      <c r="BJ927" s="17" t="s">
        <v>81</v>
      </c>
      <c r="BK927" s="249">
        <f>ROUND(I927*H927,2)</f>
        <v>0</v>
      </c>
      <c r="BL927" s="17" t="s">
        <v>175</v>
      </c>
      <c r="BM927" s="248" t="s">
        <v>926</v>
      </c>
    </row>
    <row r="928" s="12" customFormat="1">
      <c r="B928" s="250"/>
      <c r="C928" s="251"/>
      <c r="D928" s="252" t="s">
        <v>177</v>
      </c>
      <c r="E928" s="253" t="s">
        <v>1</v>
      </c>
      <c r="F928" s="254" t="s">
        <v>194</v>
      </c>
      <c r="G928" s="251"/>
      <c r="H928" s="253" t="s">
        <v>1</v>
      </c>
      <c r="I928" s="255"/>
      <c r="J928" s="251"/>
      <c r="K928" s="251"/>
      <c r="L928" s="256"/>
      <c r="M928" s="257"/>
      <c r="N928" s="258"/>
      <c r="O928" s="258"/>
      <c r="P928" s="258"/>
      <c r="Q928" s="258"/>
      <c r="R928" s="258"/>
      <c r="S928" s="258"/>
      <c r="T928" s="259"/>
      <c r="AT928" s="260" t="s">
        <v>177</v>
      </c>
      <c r="AU928" s="260" t="s">
        <v>83</v>
      </c>
      <c r="AV928" s="12" t="s">
        <v>81</v>
      </c>
      <c r="AW928" s="12" t="s">
        <v>31</v>
      </c>
      <c r="AX928" s="12" t="s">
        <v>74</v>
      </c>
      <c r="AY928" s="260" t="s">
        <v>168</v>
      </c>
    </row>
    <row r="929" s="12" customFormat="1">
      <c r="B929" s="250"/>
      <c r="C929" s="251"/>
      <c r="D929" s="252" t="s">
        <v>177</v>
      </c>
      <c r="E929" s="253" t="s">
        <v>1</v>
      </c>
      <c r="F929" s="254" t="s">
        <v>927</v>
      </c>
      <c r="G929" s="251"/>
      <c r="H929" s="253" t="s">
        <v>1</v>
      </c>
      <c r="I929" s="255"/>
      <c r="J929" s="251"/>
      <c r="K929" s="251"/>
      <c r="L929" s="256"/>
      <c r="M929" s="257"/>
      <c r="N929" s="258"/>
      <c r="O929" s="258"/>
      <c r="P929" s="258"/>
      <c r="Q929" s="258"/>
      <c r="R929" s="258"/>
      <c r="S929" s="258"/>
      <c r="T929" s="259"/>
      <c r="AT929" s="260" t="s">
        <v>177</v>
      </c>
      <c r="AU929" s="260" t="s">
        <v>83</v>
      </c>
      <c r="AV929" s="12" t="s">
        <v>81</v>
      </c>
      <c r="AW929" s="12" t="s">
        <v>31</v>
      </c>
      <c r="AX929" s="12" t="s">
        <v>74</v>
      </c>
      <c r="AY929" s="260" t="s">
        <v>168</v>
      </c>
    </row>
    <row r="930" s="13" customFormat="1">
      <c r="B930" s="261"/>
      <c r="C930" s="262"/>
      <c r="D930" s="252" t="s">
        <v>177</v>
      </c>
      <c r="E930" s="263" t="s">
        <v>1</v>
      </c>
      <c r="F930" s="264" t="s">
        <v>928</v>
      </c>
      <c r="G930" s="262"/>
      <c r="H930" s="265">
        <v>1.107</v>
      </c>
      <c r="I930" s="266"/>
      <c r="J930" s="262"/>
      <c r="K930" s="262"/>
      <c r="L930" s="267"/>
      <c r="M930" s="268"/>
      <c r="N930" s="269"/>
      <c r="O930" s="269"/>
      <c r="P930" s="269"/>
      <c r="Q930" s="269"/>
      <c r="R930" s="269"/>
      <c r="S930" s="269"/>
      <c r="T930" s="270"/>
      <c r="AT930" s="271" t="s">
        <v>177</v>
      </c>
      <c r="AU930" s="271" t="s">
        <v>83</v>
      </c>
      <c r="AV930" s="13" t="s">
        <v>83</v>
      </c>
      <c r="AW930" s="13" t="s">
        <v>31</v>
      </c>
      <c r="AX930" s="13" t="s">
        <v>74</v>
      </c>
      <c r="AY930" s="271" t="s">
        <v>168</v>
      </c>
    </row>
    <row r="931" s="13" customFormat="1">
      <c r="B931" s="261"/>
      <c r="C931" s="262"/>
      <c r="D931" s="252" t="s">
        <v>177</v>
      </c>
      <c r="E931" s="263" t="s">
        <v>1</v>
      </c>
      <c r="F931" s="264" t="s">
        <v>929</v>
      </c>
      <c r="G931" s="262"/>
      <c r="H931" s="265">
        <v>0.56699999999999995</v>
      </c>
      <c r="I931" s="266"/>
      <c r="J931" s="262"/>
      <c r="K931" s="262"/>
      <c r="L931" s="267"/>
      <c r="M931" s="268"/>
      <c r="N931" s="269"/>
      <c r="O931" s="269"/>
      <c r="P931" s="269"/>
      <c r="Q931" s="269"/>
      <c r="R931" s="269"/>
      <c r="S931" s="269"/>
      <c r="T931" s="270"/>
      <c r="AT931" s="271" t="s">
        <v>177</v>
      </c>
      <c r="AU931" s="271" t="s">
        <v>83</v>
      </c>
      <c r="AV931" s="13" t="s">
        <v>83</v>
      </c>
      <c r="AW931" s="13" t="s">
        <v>31</v>
      </c>
      <c r="AX931" s="13" t="s">
        <v>74</v>
      </c>
      <c r="AY931" s="271" t="s">
        <v>168</v>
      </c>
    </row>
    <row r="932" s="13" customFormat="1">
      <c r="B932" s="261"/>
      <c r="C932" s="262"/>
      <c r="D932" s="252" t="s">
        <v>177</v>
      </c>
      <c r="E932" s="263" t="s">
        <v>1</v>
      </c>
      <c r="F932" s="264" t="s">
        <v>930</v>
      </c>
      <c r="G932" s="262"/>
      <c r="H932" s="265">
        <v>2.802</v>
      </c>
      <c r="I932" s="266"/>
      <c r="J932" s="262"/>
      <c r="K932" s="262"/>
      <c r="L932" s="267"/>
      <c r="M932" s="268"/>
      <c r="N932" s="269"/>
      <c r="O932" s="269"/>
      <c r="P932" s="269"/>
      <c r="Q932" s="269"/>
      <c r="R932" s="269"/>
      <c r="S932" s="269"/>
      <c r="T932" s="270"/>
      <c r="AT932" s="271" t="s">
        <v>177</v>
      </c>
      <c r="AU932" s="271" t="s">
        <v>83</v>
      </c>
      <c r="AV932" s="13" t="s">
        <v>83</v>
      </c>
      <c r="AW932" s="13" t="s">
        <v>31</v>
      </c>
      <c r="AX932" s="13" t="s">
        <v>74</v>
      </c>
      <c r="AY932" s="271" t="s">
        <v>168</v>
      </c>
    </row>
    <row r="933" s="13" customFormat="1">
      <c r="B933" s="261"/>
      <c r="C933" s="262"/>
      <c r="D933" s="252" t="s">
        <v>177</v>
      </c>
      <c r="E933" s="263" t="s">
        <v>1</v>
      </c>
      <c r="F933" s="264" t="s">
        <v>931</v>
      </c>
      <c r="G933" s="262"/>
      <c r="H933" s="265">
        <v>2.2000000000000002</v>
      </c>
      <c r="I933" s="266"/>
      <c r="J933" s="262"/>
      <c r="K933" s="262"/>
      <c r="L933" s="267"/>
      <c r="M933" s="268"/>
      <c r="N933" s="269"/>
      <c r="O933" s="269"/>
      <c r="P933" s="269"/>
      <c r="Q933" s="269"/>
      <c r="R933" s="269"/>
      <c r="S933" s="269"/>
      <c r="T933" s="270"/>
      <c r="AT933" s="271" t="s">
        <v>177</v>
      </c>
      <c r="AU933" s="271" t="s">
        <v>83</v>
      </c>
      <c r="AV933" s="13" t="s">
        <v>83</v>
      </c>
      <c r="AW933" s="13" t="s">
        <v>31</v>
      </c>
      <c r="AX933" s="13" t="s">
        <v>74</v>
      </c>
      <c r="AY933" s="271" t="s">
        <v>168</v>
      </c>
    </row>
    <row r="934" s="13" customFormat="1">
      <c r="B934" s="261"/>
      <c r="C934" s="262"/>
      <c r="D934" s="252" t="s">
        <v>177</v>
      </c>
      <c r="E934" s="263" t="s">
        <v>1</v>
      </c>
      <c r="F934" s="264" t="s">
        <v>932</v>
      </c>
      <c r="G934" s="262"/>
      <c r="H934" s="265">
        <v>3.2999999999999998</v>
      </c>
      <c r="I934" s="266"/>
      <c r="J934" s="262"/>
      <c r="K934" s="262"/>
      <c r="L934" s="267"/>
      <c r="M934" s="268"/>
      <c r="N934" s="269"/>
      <c r="O934" s="269"/>
      <c r="P934" s="269"/>
      <c r="Q934" s="269"/>
      <c r="R934" s="269"/>
      <c r="S934" s="269"/>
      <c r="T934" s="270"/>
      <c r="AT934" s="271" t="s">
        <v>177</v>
      </c>
      <c r="AU934" s="271" t="s">
        <v>83</v>
      </c>
      <c r="AV934" s="13" t="s">
        <v>83</v>
      </c>
      <c r="AW934" s="13" t="s">
        <v>31</v>
      </c>
      <c r="AX934" s="13" t="s">
        <v>74</v>
      </c>
      <c r="AY934" s="271" t="s">
        <v>168</v>
      </c>
    </row>
    <row r="935" s="13" customFormat="1">
      <c r="B935" s="261"/>
      <c r="C935" s="262"/>
      <c r="D935" s="252" t="s">
        <v>177</v>
      </c>
      <c r="E935" s="263" t="s">
        <v>1</v>
      </c>
      <c r="F935" s="264" t="s">
        <v>933</v>
      </c>
      <c r="G935" s="262"/>
      <c r="H935" s="265">
        <v>2.802</v>
      </c>
      <c r="I935" s="266"/>
      <c r="J935" s="262"/>
      <c r="K935" s="262"/>
      <c r="L935" s="267"/>
      <c r="M935" s="268"/>
      <c r="N935" s="269"/>
      <c r="O935" s="269"/>
      <c r="P935" s="269"/>
      <c r="Q935" s="269"/>
      <c r="R935" s="269"/>
      <c r="S935" s="269"/>
      <c r="T935" s="270"/>
      <c r="AT935" s="271" t="s">
        <v>177</v>
      </c>
      <c r="AU935" s="271" t="s">
        <v>83</v>
      </c>
      <c r="AV935" s="13" t="s">
        <v>83</v>
      </c>
      <c r="AW935" s="13" t="s">
        <v>31</v>
      </c>
      <c r="AX935" s="13" t="s">
        <v>74</v>
      </c>
      <c r="AY935" s="271" t="s">
        <v>168</v>
      </c>
    </row>
    <row r="936" s="12" customFormat="1">
      <c r="B936" s="250"/>
      <c r="C936" s="251"/>
      <c r="D936" s="252" t="s">
        <v>177</v>
      </c>
      <c r="E936" s="253" t="s">
        <v>1</v>
      </c>
      <c r="F936" s="254" t="s">
        <v>339</v>
      </c>
      <c r="G936" s="251"/>
      <c r="H936" s="253" t="s">
        <v>1</v>
      </c>
      <c r="I936" s="255"/>
      <c r="J936" s="251"/>
      <c r="K936" s="251"/>
      <c r="L936" s="256"/>
      <c r="M936" s="257"/>
      <c r="N936" s="258"/>
      <c r="O936" s="258"/>
      <c r="P936" s="258"/>
      <c r="Q936" s="258"/>
      <c r="R936" s="258"/>
      <c r="S936" s="258"/>
      <c r="T936" s="259"/>
      <c r="AT936" s="260" t="s">
        <v>177</v>
      </c>
      <c r="AU936" s="260" t="s">
        <v>83</v>
      </c>
      <c r="AV936" s="12" t="s">
        <v>81</v>
      </c>
      <c r="AW936" s="12" t="s">
        <v>31</v>
      </c>
      <c r="AX936" s="12" t="s">
        <v>74</v>
      </c>
      <c r="AY936" s="260" t="s">
        <v>168</v>
      </c>
    </row>
    <row r="937" s="12" customFormat="1">
      <c r="B937" s="250"/>
      <c r="C937" s="251"/>
      <c r="D937" s="252" t="s">
        <v>177</v>
      </c>
      <c r="E937" s="253" t="s">
        <v>1</v>
      </c>
      <c r="F937" s="254" t="s">
        <v>934</v>
      </c>
      <c r="G937" s="251"/>
      <c r="H937" s="253" t="s">
        <v>1</v>
      </c>
      <c r="I937" s="255"/>
      <c r="J937" s="251"/>
      <c r="K937" s="251"/>
      <c r="L937" s="256"/>
      <c r="M937" s="257"/>
      <c r="N937" s="258"/>
      <c r="O937" s="258"/>
      <c r="P937" s="258"/>
      <c r="Q937" s="258"/>
      <c r="R937" s="258"/>
      <c r="S937" s="258"/>
      <c r="T937" s="259"/>
      <c r="AT937" s="260" t="s">
        <v>177</v>
      </c>
      <c r="AU937" s="260" t="s">
        <v>83</v>
      </c>
      <c r="AV937" s="12" t="s">
        <v>81</v>
      </c>
      <c r="AW937" s="12" t="s">
        <v>31</v>
      </c>
      <c r="AX937" s="12" t="s">
        <v>74</v>
      </c>
      <c r="AY937" s="260" t="s">
        <v>168</v>
      </c>
    </row>
    <row r="938" s="13" customFormat="1">
      <c r="B938" s="261"/>
      <c r="C938" s="262"/>
      <c r="D938" s="252" t="s">
        <v>177</v>
      </c>
      <c r="E938" s="263" t="s">
        <v>1</v>
      </c>
      <c r="F938" s="264" t="s">
        <v>935</v>
      </c>
      <c r="G938" s="262"/>
      <c r="H938" s="265">
        <v>1.5629999999999999</v>
      </c>
      <c r="I938" s="266"/>
      <c r="J938" s="262"/>
      <c r="K938" s="262"/>
      <c r="L938" s="267"/>
      <c r="M938" s="268"/>
      <c r="N938" s="269"/>
      <c r="O938" s="269"/>
      <c r="P938" s="269"/>
      <c r="Q938" s="269"/>
      <c r="R938" s="269"/>
      <c r="S938" s="269"/>
      <c r="T938" s="270"/>
      <c r="AT938" s="271" t="s">
        <v>177</v>
      </c>
      <c r="AU938" s="271" t="s">
        <v>83</v>
      </c>
      <c r="AV938" s="13" t="s">
        <v>83</v>
      </c>
      <c r="AW938" s="13" t="s">
        <v>31</v>
      </c>
      <c r="AX938" s="13" t="s">
        <v>74</v>
      </c>
      <c r="AY938" s="271" t="s">
        <v>168</v>
      </c>
    </row>
    <row r="939" s="14" customFormat="1">
      <c r="B939" s="272"/>
      <c r="C939" s="273"/>
      <c r="D939" s="252" t="s">
        <v>177</v>
      </c>
      <c r="E939" s="274" t="s">
        <v>1</v>
      </c>
      <c r="F939" s="275" t="s">
        <v>186</v>
      </c>
      <c r="G939" s="273"/>
      <c r="H939" s="276">
        <v>14.340999999999999</v>
      </c>
      <c r="I939" s="277"/>
      <c r="J939" s="273"/>
      <c r="K939" s="273"/>
      <c r="L939" s="278"/>
      <c r="M939" s="279"/>
      <c r="N939" s="280"/>
      <c r="O939" s="280"/>
      <c r="P939" s="280"/>
      <c r="Q939" s="280"/>
      <c r="R939" s="280"/>
      <c r="S939" s="280"/>
      <c r="T939" s="281"/>
      <c r="AT939" s="282" t="s">
        <v>177</v>
      </c>
      <c r="AU939" s="282" t="s">
        <v>83</v>
      </c>
      <c r="AV939" s="14" t="s">
        <v>175</v>
      </c>
      <c r="AW939" s="14" t="s">
        <v>31</v>
      </c>
      <c r="AX939" s="14" t="s">
        <v>81</v>
      </c>
      <c r="AY939" s="282" t="s">
        <v>168</v>
      </c>
    </row>
    <row r="940" s="1" customFormat="1" ht="24" customHeight="1">
      <c r="B940" s="38"/>
      <c r="C940" s="237" t="s">
        <v>936</v>
      </c>
      <c r="D940" s="237" t="s">
        <v>170</v>
      </c>
      <c r="E940" s="238" t="s">
        <v>937</v>
      </c>
      <c r="F940" s="239" t="s">
        <v>938</v>
      </c>
      <c r="G940" s="240" t="s">
        <v>173</v>
      </c>
      <c r="H940" s="241">
        <v>23.963999999999999</v>
      </c>
      <c r="I940" s="242"/>
      <c r="J940" s="243">
        <f>ROUND(I940*H940,2)</f>
        <v>0</v>
      </c>
      <c r="K940" s="239" t="s">
        <v>174</v>
      </c>
      <c r="L940" s="43"/>
      <c r="M940" s="244" t="s">
        <v>1</v>
      </c>
      <c r="N940" s="245" t="s">
        <v>39</v>
      </c>
      <c r="O940" s="86"/>
      <c r="P940" s="246">
        <f>O940*H940</f>
        <v>0</v>
      </c>
      <c r="Q940" s="246">
        <v>2.45329</v>
      </c>
      <c r="R940" s="246">
        <f>Q940*H940</f>
        <v>58.790641559999997</v>
      </c>
      <c r="S940" s="246">
        <v>0</v>
      </c>
      <c r="T940" s="247">
        <f>S940*H940</f>
        <v>0</v>
      </c>
      <c r="AR940" s="248" t="s">
        <v>175</v>
      </c>
      <c r="AT940" s="248" t="s">
        <v>170</v>
      </c>
      <c r="AU940" s="248" t="s">
        <v>83</v>
      </c>
      <c r="AY940" s="17" t="s">
        <v>168</v>
      </c>
      <c r="BE940" s="249">
        <f>IF(N940="základní",J940,0)</f>
        <v>0</v>
      </c>
      <c r="BF940" s="249">
        <f>IF(N940="snížená",J940,0)</f>
        <v>0</v>
      </c>
      <c r="BG940" s="249">
        <f>IF(N940="zákl. přenesená",J940,0)</f>
        <v>0</v>
      </c>
      <c r="BH940" s="249">
        <f>IF(N940="sníž. přenesená",J940,0)</f>
        <v>0</v>
      </c>
      <c r="BI940" s="249">
        <f>IF(N940="nulová",J940,0)</f>
        <v>0</v>
      </c>
      <c r="BJ940" s="17" t="s">
        <v>81</v>
      </c>
      <c r="BK940" s="249">
        <f>ROUND(I940*H940,2)</f>
        <v>0</v>
      </c>
      <c r="BL940" s="17" t="s">
        <v>175</v>
      </c>
      <c r="BM940" s="248" t="s">
        <v>939</v>
      </c>
    </row>
    <row r="941" s="12" customFormat="1">
      <c r="B941" s="250"/>
      <c r="C941" s="251"/>
      <c r="D941" s="252" t="s">
        <v>177</v>
      </c>
      <c r="E941" s="253" t="s">
        <v>1</v>
      </c>
      <c r="F941" s="254" t="s">
        <v>194</v>
      </c>
      <c r="G941" s="251"/>
      <c r="H941" s="253" t="s">
        <v>1</v>
      </c>
      <c r="I941" s="255"/>
      <c r="J941" s="251"/>
      <c r="K941" s="251"/>
      <c r="L941" s="256"/>
      <c r="M941" s="257"/>
      <c r="N941" s="258"/>
      <c r="O941" s="258"/>
      <c r="P941" s="258"/>
      <c r="Q941" s="258"/>
      <c r="R941" s="258"/>
      <c r="S941" s="258"/>
      <c r="T941" s="259"/>
      <c r="AT941" s="260" t="s">
        <v>177</v>
      </c>
      <c r="AU941" s="260" t="s">
        <v>83</v>
      </c>
      <c r="AV941" s="12" t="s">
        <v>81</v>
      </c>
      <c r="AW941" s="12" t="s">
        <v>31</v>
      </c>
      <c r="AX941" s="12" t="s">
        <v>74</v>
      </c>
      <c r="AY941" s="260" t="s">
        <v>168</v>
      </c>
    </row>
    <row r="942" s="12" customFormat="1">
      <c r="B942" s="250"/>
      <c r="C942" s="251"/>
      <c r="D942" s="252" t="s">
        <v>177</v>
      </c>
      <c r="E942" s="253" t="s">
        <v>1</v>
      </c>
      <c r="F942" s="254" t="s">
        <v>927</v>
      </c>
      <c r="G942" s="251"/>
      <c r="H942" s="253" t="s">
        <v>1</v>
      </c>
      <c r="I942" s="255"/>
      <c r="J942" s="251"/>
      <c r="K942" s="251"/>
      <c r="L942" s="256"/>
      <c r="M942" s="257"/>
      <c r="N942" s="258"/>
      <c r="O942" s="258"/>
      <c r="P942" s="258"/>
      <c r="Q942" s="258"/>
      <c r="R942" s="258"/>
      <c r="S942" s="258"/>
      <c r="T942" s="259"/>
      <c r="AT942" s="260" t="s">
        <v>177</v>
      </c>
      <c r="AU942" s="260" t="s">
        <v>83</v>
      </c>
      <c r="AV942" s="12" t="s">
        <v>81</v>
      </c>
      <c r="AW942" s="12" t="s">
        <v>31</v>
      </c>
      <c r="AX942" s="12" t="s">
        <v>74</v>
      </c>
      <c r="AY942" s="260" t="s">
        <v>168</v>
      </c>
    </row>
    <row r="943" s="13" customFormat="1">
      <c r="B943" s="261"/>
      <c r="C943" s="262"/>
      <c r="D943" s="252" t="s">
        <v>177</v>
      </c>
      <c r="E943" s="263" t="s">
        <v>1</v>
      </c>
      <c r="F943" s="264" t="s">
        <v>940</v>
      </c>
      <c r="G943" s="262"/>
      <c r="H943" s="265">
        <v>2.0760000000000001</v>
      </c>
      <c r="I943" s="266"/>
      <c r="J943" s="262"/>
      <c r="K943" s="262"/>
      <c r="L943" s="267"/>
      <c r="M943" s="268"/>
      <c r="N943" s="269"/>
      <c r="O943" s="269"/>
      <c r="P943" s="269"/>
      <c r="Q943" s="269"/>
      <c r="R943" s="269"/>
      <c r="S943" s="269"/>
      <c r="T943" s="270"/>
      <c r="AT943" s="271" t="s">
        <v>177</v>
      </c>
      <c r="AU943" s="271" t="s">
        <v>83</v>
      </c>
      <c r="AV943" s="13" t="s">
        <v>83</v>
      </c>
      <c r="AW943" s="13" t="s">
        <v>31</v>
      </c>
      <c r="AX943" s="13" t="s">
        <v>74</v>
      </c>
      <c r="AY943" s="271" t="s">
        <v>168</v>
      </c>
    </row>
    <row r="944" s="13" customFormat="1">
      <c r="B944" s="261"/>
      <c r="C944" s="262"/>
      <c r="D944" s="252" t="s">
        <v>177</v>
      </c>
      <c r="E944" s="263" t="s">
        <v>1</v>
      </c>
      <c r="F944" s="264" t="s">
        <v>941</v>
      </c>
      <c r="G944" s="262"/>
      <c r="H944" s="265">
        <v>1.0640000000000001</v>
      </c>
      <c r="I944" s="266"/>
      <c r="J944" s="262"/>
      <c r="K944" s="262"/>
      <c r="L944" s="267"/>
      <c r="M944" s="268"/>
      <c r="N944" s="269"/>
      <c r="O944" s="269"/>
      <c r="P944" s="269"/>
      <c r="Q944" s="269"/>
      <c r="R944" s="269"/>
      <c r="S944" s="269"/>
      <c r="T944" s="270"/>
      <c r="AT944" s="271" t="s">
        <v>177</v>
      </c>
      <c r="AU944" s="271" t="s">
        <v>83</v>
      </c>
      <c r="AV944" s="13" t="s">
        <v>83</v>
      </c>
      <c r="AW944" s="13" t="s">
        <v>31</v>
      </c>
      <c r="AX944" s="13" t="s">
        <v>74</v>
      </c>
      <c r="AY944" s="271" t="s">
        <v>168</v>
      </c>
    </row>
    <row r="945" s="13" customFormat="1">
      <c r="B945" s="261"/>
      <c r="C945" s="262"/>
      <c r="D945" s="252" t="s">
        <v>177</v>
      </c>
      <c r="E945" s="263" t="s">
        <v>1</v>
      </c>
      <c r="F945" s="264" t="s">
        <v>942</v>
      </c>
      <c r="G945" s="262"/>
      <c r="H945" s="265">
        <v>5.2549999999999999</v>
      </c>
      <c r="I945" s="266"/>
      <c r="J945" s="262"/>
      <c r="K945" s="262"/>
      <c r="L945" s="267"/>
      <c r="M945" s="268"/>
      <c r="N945" s="269"/>
      <c r="O945" s="269"/>
      <c r="P945" s="269"/>
      <c r="Q945" s="269"/>
      <c r="R945" s="269"/>
      <c r="S945" s="269"/>
      <c r="T945" s="270"/>
      <c r="AT945" s="271" t="s">
        <v>177</v>
      </c>
      <c r="AU945" s="271" t="s">
        <v>83</v>
      </c>
      <c r="AV945" s="13" t="s">
        <v>83</v>
      </c>
      <c r="AW945" s="13" t="s">
        <v>31</v>
      </c>
      <c r="AX945" s="13" t="s">
        <v>74</v>
      </c>
      <c r="AY945" s="271" t="s">
        <v>168</v>
      </c>
    </row>
    <row r="946" s="13" customFormat="1">
      <c r="B946" s="261"/>
      <c r="C946" s="262"/>
      <c r="D946" s="252" t="s">
        <v>177</v>
      </c>
      <c r="E946" s="263" t="s">
        <v>1</v>
      </c>
      <c r="F946" s="264" t="s">
        <v>943</v>
      </c>
      <c r="G946" s="262"/>
      <c r="H946" s="265">
        <v>4.1260000000000003</v>
      </c>
      <c r="I946" s="266"/>
      <c r="J946" s="262"/>
      <c r="K946" s="262"/>
      <c r="L946" s="267"/>
      <c r="M946" s="268"/>
      <c r="N946" s="269"/>
      <c r="O946" s="269"/>
      <c r="P946" s="269"/>
      <c r="Q946" s="269"/>
      <c r="R946" s="269"/>
      <c r="S946" s="269"/>
      <c r="T946" s="270"/>
      <c r="AT946" s="271" t="s">
        <v>177</v>
      </c>
      <c r="AU946" s="271" t="s">
        <v>83</v>
      </c>
      <c r="AV946" s="13" t="s">
        <v>83</v>
      </c>
      <c r="AW946" s="13" t="s">
        <v>31</v>
      </c>
      <c r="AX946" s="13" t="s">
        <v>74</v>
      </c>
      <c r="AY946" s="271" t="s">
        <v>168</v>
      </c>
    </row>
    <row r="947" s="13" customFormat="1">
      <c r="B947" s="261"/>
      <c r="C947" s="262"/>
      <c r="D947" s="252" t="s">
        <v>177</v>
      </c>
      <c r="E947" s="263" t="s">
        <v>1</v>
      </c>
      <c r="F947" s="264" t="s">
        <v>944</v>
      </c>
      <c r="G947" s="262"/>
      <c r="H947" s="265">
        <v>6.1879999999999997</v>
      </c>
      <c r="I947" s="266"/>
      <c r="J947" s="262"/>
      <c r="K947" s="262"/>
      <c r="L947" s="267"/>
      <c r="M947" s="268"/>
      <c r="N947" s="269"/>
      <c r="O947" s="269"/>
      <c r="P947" s="269"/>
      <c r="Q947" s="269"/>
      <c r="R947" s="269"/>
      <c r="S947" s="269"/>
      <c r="T947" s="270"/>
      <c r="AT947" s="271" t="s">
        <v>177</v>
      </c>
      <c r="AU947" s="271" t="s">
        <v>83</v>
      </c>
      <c r="AV947" s="13" t="s">
        <v>83</v>
      </c>
      <c r="AW947" s="13" t="s">
        <v>31</v>
      </c>
      <c r="AX947" s="13" t="s">
        <v>74</v>
      </c>
      <c r="AY947" s="271" t="s">
        <v>168</v>
      </c>
    </row>
    <row r="948" s="13" customFormat="1">
      <c r="B948" s="261"/>
      <c r="C948" s="262"/>
      <c r="D948" s="252" t="s">
        <v>177</v>
      </c>
      <c r="E948" s="263" t="s">
        <v>1</v>
      </c>
      <c r="F948" s="264" t="s">
        <v>945</v>
      </c>
      <c r="G948" s="262"/>
      <c r="H948" s="265">
        <v>5.2549999999999999</v>
      </c>
      <c r="I948" s="266"/>
      <c r="J948" s="262"/>
      <c r="K948" s="262"/>
      <c r="L948" s="267"/>
      <c r="M948" s="268"/>
      <c r="N948" s="269"/>
      <c r="O948" s="269"/>
      <c r="P948" s="269"/>
      <c r="Q948" s="269"/>
      <c r="R948" s="269"/>
      <c r="S948" s="269"/>
      <c r="T948" s="270"/>
      <c r="AT948" s="271" t="s">
        <v>177</v>
      </c>
      <c r="AU948" s="271" t="s">
        <v>83</v>
      </c>
      <c r="AV948" s="13" t="s">
        <v>83</v>
      </c>
      <c r="AW948" s="13" t="s">
        <v>31</v>
      </c>
      <c r="AX948" s="13" t="s">
        <v>74</v>
      </c>
      <c r="AY948" s="271" t="s">
        <v>168</v>
      </c>
    </row>
    <row r="949" s="14" customFormat="1">
      <c r="B949" s="272"/>
      <c r="C949" s="273"/>
      <c r="D949" s="252" t="s">
        <v>177</v>
      </c>
      <c r="E949" s="274" t="s">
        <v>1</v>
      </c>
      <c r="F949" s="275" t="s">
        <v>186</v>
      </c>
      <c r="G949" s="273"/>
      <c r="H949" s="276">
        <v>23.963999999999999</v>
      </c>
      <c r="I949" s="277"/>
      <c r="J949" s="273"/>
      <c r="K949" s="273"/>
      <c r="L949" s="278"/>
      <c r="M949" s="279"/>
      <c r="N949" s="280"/>
      <c r="O949" s="280"/>
      <c r="P949" s="280"/>
      <c r="Q949" s="280"/>
      <c r="R949" s="280"/>
      <c r="S949" s="280"/>
      <c r="T949" s="281"/>
      <c r="AT949" s="282" t="s">
        <v>177</v>
      </c>
      <c r="AU949" s="282" t="s">
        <v>83</v>
      </c>
      <c r="AV949" s="14" t="s">
        <v>175</v>
      </c>
      <c r="AW949" s="14" t="s">
        <v>31</v>
      </c>
      <c r="AX949" s="14" t="s">
        <v>81</v>
      </c>
      <c r="AY949" s="282" t="s">
        <v>168</v>
      </c>
    </row>
    <row r="950" s="1" customFormat="1" ht="24" customHeight="1">
      <c r="B950" s="38"/>
      <c r="C950" s="237" t="s">
        <v>946</v>
      </c>
      <c r="D950" s="237" t="s">
        <v>170</v>
      </c>
      <c r="E950" s="238" t="s">
        <v>947</v>
      </c>
      <c r="F950" s="239" t="s">
        <v>948</v>
      </c>
      <c r="G950" s="240" t="s">
        <v>173</v>
      </c>
      <c r="H950" s="241">
        <v>0.222</v>
      </c>
      <c r="I950" s="242"/>
      <c r="J950" s="243">
        <f>ROUND(I950*H950,2)</f>
        <v>0</v>
      </c>
      <c r="K950" s="239" t="s">
        <v>174</v>
      </c>
      <c r="L950" s="43"/>
      <c r="M950" s="244" t="s">
        <v>1</v>
      </c>
      <c r="N950" s="245" t="s">
        <v>39</v>
      </c>
      <c r="O950" s="86"/>
      <c r="P950" s="246">
        <f>O950*H950</f>
        <v>0</v>
      </c>
      <c r="Q950" s="246">
        <v>2.2563399999999998</v>
      </c>
      <c r="R950" s="246">
        <f>Q950*H950</f>
        <v>0.50090747999999996</v>
      </c>
      <c r="S950" s="246">
        <v>0</v>
      </c>
      <c r="T950" s="247">
        <f>S950*H950</f>
        <v>0</v>
      </c>
      <c r="AR950" s="248" t="s">
        <v>175</v>
      </c>
      <c r="AT950" s="248" t="s">
        <v>170</v>
      </c>
      <c r="AU950" s="248" t="s">
        <v>83</v>
      </c>
      <c r="AY950" s="17" t="s">
        <v>168</v>
      </c>
      <c r="BE950" s="249">
        <f>IF(N950="základní",J950,0)</f>
        <v>0</v>
      </c>
      <c r="BF950" s="249">
        <f>IF(N950="snížená",J950,0)</f>
        <v>0</v>
      </c>
      <c r="BG950" s="249">
        <f>IF(N950="zákl. přenesená",J950,0)</f>
        <v>0</v>
      </c>
      <c r="BH950" s="249">
        <f>IF(N950="sníž. přenesená",J950,0)</f>
        <v>0</v>
      </c>
      <c r="BI950" s="249">
        <f>IF(N950="nulová",J950,0)</f>
        <v>0</v>
      </c>
      <c r="BJ950" s="17" t="s">
        <v>81</v>
      </c>
      <c r="BK950" s="249">
        <f>ROUND(I950*H950,2)</f>
        <v>0</v>
      </c>
      <c r="BL950" s="17" t="s">
        <v>175</v>
      </c>
      <c r="BM950" s="248" t="s">
        <v>949</v>
      </c>
    </row>
    <row r="951" s="12" customFormat="1">
      <c r="B951" s="250"/>
      <c r="C951" s="251"/>
      <c r="D951" s="252" t="s">
        <v>177</v>
      </c>
      <c r="E951" s="253" t="s">
        <v>1</v>
      </c>
      <c r="F951" s="254" t="s">
        <v>950</v>
      </c>
      <c r="G951" s="251"/>
      <c r="H951" s="253" t="s">
        <v>1</v>
      </c>
      <c r="I951" s="255"/>
      <c r="J951" s="251"/>
      <c r="K951" s="251"/>
      <c r="L951" s="256"/>
      <c r="M951" s="257"/>
      <c r="N951" s="258"/>
      <c r="O951" s="258"/>
      <c r="P951" s="258"/>
      <c r="Q951" s="258"/>
      <c r="R951" s="258"/>
      <c r="S951" s="258"/>
      <c r="T951" s="259"/>
      <c r="AT951" s="260" t="s">
        <v>177</v>
      </c>
      <c r="AU951" s="260" t="s">
        <v>83</v>
      </c>
      <c r="AV951" s="12" t="s">
        <v>81</v>
      </c>
      <c r="AW951" s="12" t="s">
        <v>31</v>
      </c>
      <c r="AX951" s="12" t="s">
        <v>74</v>
      </c>
      <c r="AY951" s="260" t="s">
        <v>168</v>
      </c>
    </row>
    <row r="952" s="12" customFormat="1">
      <c r="B952" s="250"/>
      <c r="C952" s="251"/>
      <c r="D952" s="252" t="s">
        <v>177</v>
      </c>
      <c r="E952" s="253" t="s">
        <v>1</v>
      </c>
      <c r="F952" s="254" t="s">
        <v>194</v>
      </c>
      <c r="G952" s="251"/>
      <c r="H952" s="253" t="s">
        <v>1</v>
      </c>
      <c r="I952" s="255"/>
      <c r="J952" s="251"/>
      <c r="K952" s="251"/>
      <c r="L952" s="256"/>
      <c r="M952" s="257"/>
      <c r="N952" s="258"/>
      <c r="O952" s="258"/>
      <c r="P952" s="258"/>
      <c r="Q952" s="258"/>
      <c r="R952" s="258"/>
      <c r="S952" s="258"/>
      <c r="T952" s="259"/>
      <c r="AT952" s="260" t="s">
        <v>177</v>
      </c>
      <c r="AU952" s="260" t="s">
        <v>83</v>
      </c>
      <c r="AV952" s="12" t="s">
        <v>81</v>
      </c>
      <c r="AW952" s="12" t="s">
        <v>31</v>
      </c>
      <c r="AX952" s="12" t="s">
        <v>74</v>
      </c>
      <c r="AY952" s="260" t="s">
        <v>168</v>
      </c>
    </row>
    <row r="953" s="13" customFormat="1">
      <c r="B953" s="261"/>
      <c r="C953" s="262"/>
      <c r="D953" s="252" t="s">
        <v>177</v>
      </c>
      <c r="E953" s="263" t="s">
        <v>1</v>
      </c>
      <c r="F953" s="264" t="s">
        <v>951</v>
      </c>
      <c r="G953" s="262"/>
      <c r="H953" s="265">
        <v>0.035999999999999997</v>
      </c>
      <c r="I953" s="266"/>
      <c r="J953" s="262"/>
      <c r="K953" s="262"/>
      <c r="L953" s="267"/>
      <c r="M953" s="268"/>
      <c r="N953" s="269"/>
      <c r="O953" s="269"/>
      <c r="P953" s="269"/>
      <c r="Q953" s="269"/>
      <c r="R953" s="269"/>
      <c r="S953" s="269"/>
      <c r="T953" s="270"/>
      <c r="AT953" s="271" t="s">
        <v>177</v>
      </c>
      <c r="AU953" s="271" t="s">
        <v>83</v>
      </c>
      <c r="AV953" s="13" t="s">
        <v>83</v>
      </c>
      <c r="AW953" s="13" t="s">
        <v>31</v>
      </c>
      <c r="AX953" s="13" t="s">
        <v>74</v>
      </c>
      <c r="AY953" s="271" t="s">
        <v>168</v>
      </c>
    </row>
    <row r="954" s="13" customFormat="1">
      <c r="B954" s="261"/>
      <c r="C954" s="262"/>
      <c r="D954" s="252" t="s">
        <v>177</v>
      </c>
      <c r="E954" s="263" t="s">
        <v>1</v>
      </c>
      <c r="F954" s="264" t="s">
        <v>952</v>
      </c>
      <c r="G954" s="262"/>
      <c r="H954" s="265">
        <v>0.014999999999999999</v>
      </c>
      <c r="I954" s="266"/>
      <c r="J954" s="262"/>
      <c r="K954" s="262"/>
      <c r="L954" s="267"/>
      <c r="M954" s="268"/>
      <c r="N954" s="269"/>
      <c r="O954" s="269"/>
      <c r="P954" s="269"/>
      <c r="Q954" s="269"/>
      <c r="R954" s="269"/>
      <c r="S954" s="269"/>
      <c r="T954" s="270"/>
      <c r="AT954" s="271" t="s">
        <v>177</v>
      </c>
      <c r="AU954" s="271" t="s">
        <v>83</v>
      </c>
      <c r="AV954" s="13" t="s">
        <v>83</v>
      </c>
      <c r="AW954" s="13" t="s">
        <v>31</v>
      </c>
      <c r="AX954" s="13" t="s">
        <v>74</v>
      </c>
      <c r="AY954" s="271" t="s">
        <v>168</v>
      </c>
    </row>
    <row r="955" s="13" customFormat="1">
      <c r="B955" s="261"/>
      <c r="C955" s="262"/>
      <c r="D955" s="252" t="s">
        <v>177</v>
      </c>
      <c r="E955" s="263" t="s">
        <v>1</v>
      </c>
      <c r="F955" s="264" t="s">
        <v>953</v>
      </c>
      <c r="G955" s="262"/>
      <c r="H955" s="265">
        <v>0.017000000000000001</v>
      </c>
      <c r="I955" s="266"/>
      <c r="J955" s="262"/>
      <c r="K955" s="262"/>
      <c r="L955" s="267"/>
      <c r="M955" s="268"/>
      <c r="N955" s="269"/>
      <c r="O955" s="269"/>
      <c r="P955" s="269"/>
      <c r="Q955" s="269"/>
      <c r="R955" s="269"/>
      <c r="S955" s="269"/>
      <c r="T955" s="270"/>
      <c r="AT955" s="271" t="s">
        <v>177</v>
      </c>
      <c r="AU955" s="271" t="s">
        <v>83</v>
      </c>
      <c r="AV955" s="13" t="s">
        <v>83</v>
      </c>
      <c r="AW955" s="13" t="s">
        <v>31</v>
      </c>
      <c r="AX955" s="13" t="s">
        <v>74</v>
      </c>
      <c r="AY955" s="271" t="s">
        <v>168</v>
      </c>
    </row>
    <row r="956" s="13" customFormat="1">
      <c r="B956" s="261"/>
      <c r="C956" s="262"/>
      <c r="D956" s="252" t="s">
        <v>177</v>
      </c>
      <c r="E956" s="263" t="s">
        <v>1</v>
      </c>
      <c r="F956" s="264" t="s">
        <v>954</v>
      </c>
      <c r="G956" s="262"/>
      <c r="H956" s="265">
        <v>0.13500000000000001</v>
      </c>
      <c r="I956" s="266"/>
      <c r="J956" s="262"/>
      <c r="K956" s="262"/>
      <c r="L956" s="267"/>
      <c r="M956" s="268"/>
      <c r="N956" s="269"/>
      <c r="O956" s="269"/>
      <c r="P956" s="269"/>
      <c r="Q956" s="269"/>
      <c r="R956" s="269"/>
      <c r="S956" s="269"/>
      <c r="T956" s="270"/>
      <c r="AT956" s="271" t="s">
        <v>177</v>
      </c>
      <c r="AU956" s="271" t="s">
        <v>83</v>
      </c>
      <c r="AV956" s="13" t="s">
        <v>83</v>
      </c>
      <c r="AW956" s="13" t="s">
        <v>31</v>
      </c>
      <c r="AX956" s="13" t="s">
        <v>74</v>
      </c>
      <c r="AY956" s="271" t="s">
        <v>168</v>
      </c>
    </row>
    <row r="957" s="12" customFormat="1">
      <c r="B957" s="250"/>
      <c r="C957" s="251"/>
      <c r="D957" s="252" t="s">
        <v>177</v>
      </c>
      <c r="E957" s="253" t="s">
        <v>1</v>
      </c>
      <c r="F957" s="254" t="s">
        <v>268</v>
      </c>
      <c r="G957" s="251"/>
      <c r="H957" s="253" t="s">
        <v>1</v>
      </c>
      <c r="I957" s="255"/>
      <c r="J957" s="251"/>
      <c r="K957" s="251"/>
      <c r="L957" s="256"/>
      <c r="M957" s="257"/>
      <c r="N957" s="258"/>
      <c r="O957" s="258"/>
      <c r="P957" s="258"/>
      <c r="Q957" s="258"/>
      <c r="R957" s="258"/>
      <c r="S957" s="258"/>
      <c r="T957" s="259"/>
      <c r="AT957" s="260" t="s">
        <v>177</v>
      </c>
      <c r="AU957" s="260" t="s">
        <v>83</v>
      </c>
      <c r="AV957" s="12" t="s">
        <v>81</v>
      </c>
      <c r="AW957" s="12" t="s">
        <v>31</v>
      </c>
      <c r="AX957" s="12" t="s">
        <v>74</v>
      </c>
      <c r="AY957" s="260" t="s">
        <v>168</v>
      </c>
    </row>
    <row r="958" s="13" customFormat="1">
      <c r="B958" s="261"/>
      <c r="C958" s="262"/>
      <c r="D958" s="252" t="s">
        <v>177</v>
      </c>
      <c r="E958" s="263" t="s">
        <v>1</v>
      </c>
      <c r="F958" s="264" t="s">
        <v>955</v>
      </c>
      <c r="G958" s="262"/>
      <c r="H958" s="265">
        <v>0.019</v>
      </c>
      <c r="I958" s="266"/>
      <c r="J958" s="262"/>
      <c r="K958" s="262"/>
      <c r="L958" s="267"/>
      <c r="M958" s="268"/>
      <c r="N958" s="269"/>
      <c r="O958" s="269"/>
      <c r="P958" s="269"/>
      <c r="Q958" s="269"/>
      <c r="R958" s="269"/>
      <c r="S958" s="269"/>
      <c r="T958" s="270"/>
      <c r="AT958" s="271" t="s">
        <v>177</v>
      </c>
      <c r="AU958" s="271" t="s">
        <v>83</v>
      </c>
      <c r="AV958" s="13" t="s">
        <v>83</v>
      </c>
      <c r="AW958" s="13" t="s">
        <v>31</v>
      </c>
      <c r="AX958" s="13" t="s">
        <v>74</v>
      </c>
      <c r="AY958" s="271" t="s">
        <v>168</v>
      </c>
    </row>
    <row r="959" s="14" customFormat="1">
      <c r="B959" s="272"/>
      <c r="C959" s="273"/>
      <c r="D959" s="252" t="s">
        <v>177</v>
      </c>
      <c r="E959" s="274" t="s">
        <v>1</v>
      </c>
      <c r="F959" s="275" t="s">
        <v>186</v>
      </c>
      <c r="G959" s="273"/>
      <c r="H959" s="276">
        <v>0.222</v>
      </c>
      <c r="I959" s="277"/>
      <c r="J959" s="273"/>
      <c r="K959" s="273"/>
      <c r="L959" s="278"/>
      <c r="M959" s="279"/>
      <c r="N959" s="280"/>
      <c r="O959" s="280"/>
      <c r="P959" s="280"/>
      <c r="Q959" s="280"/>
      <c r="R959" s="280"/>
      <c r="S959" s="280"/>
      <c r="T959" s="281"/>
      <c r="AT959" s="282" t="s">
        <v>177</v>
      </c>
      <c r="AU959" s="282" t="s">
        <v>83</v>
      </c>
      <c r="AV959" s="14" t="s">
        <v>175</v>
      </c>
      <c r="AW959" s="14" t="s">
        <v>31</v>
      </c>
      <c r="AX959" s="14" t="s">
        <v>81</v>
      </c>
      <c r="AY959" s="282" t="s">
        <v>168</v>
      </c>
    </row>
    <row r="960" s="1" customFormat="1" ht="24" customHeight="1">
      <c r="B960" s="38"/>
      <c r="C960" s="237" t="s">
        <v>956</v>
      </c>
      <c r="D960" s="237" t="s">
        <v>170</v>
      </c>
      <c r="E960" s="238" t="s">
        <v>957</v>
      </c>
      <c r="F960" s="239" t="s">
        <v>958</v>
      </c>
      <c r="G960" s="240" t="s">
        <v>173</v>
      </c>
      <c r="H960" s="241">
        <v>12.778000000000001</v>
      </c>
      <c r="I960" s="242"/>
      <c r="J960" s="243">
        <f>ROUND(I960*H960,2)</f>
        <v>0</v>
      </c>
      <c r="K960" s="239" t="s">
        <v>174</v>
      </c>
      <c r="L960" s="43"/>
      <c r="M960" s="244" t="s">
        <v>1</v>
      </c>
      <c r="N960" s="245" t="s">
        <v>39</v>
      </c>
      <c r="O960" s="86"/>
      <c r="P960" s="246">
        <f>O960*H960</f>
        <v>0</v>
      </c>
      <c r="Q960" s="246">
        <v>0</v>
      </c>
      <c r="R960" s="246">
        <f>Q960*H960</f>
        <v>0</v>
      </c>
      <c r="S960" s="246">
        <v>0</v>
      </c>
      <c r="T960" s="247">
        <f>S960*H960</f>
        <v>0</v>
      </c>
      <c r="AR960" s="248" t="s">
        <v>175</v>
      </c>
      <c r="AT960" s="248" t="s">
        <v>170</v>
      </c>
      <c r="AU960" s="248" t="s">
        <v>83</v>
      </c>
      <c r="AY960" s="17" t="s">
        <v>168</v>
      </c>
      <c r="BE960" s="249">
        <f>IF(N960="základní",J960,0)</f>
        <v>0</v>
      </c>
      <c r="BF960" s="249">
        <f>IF(N960="snížená",J960,0)</f>
        <v>0</v>
      </c>
      <c r="BG960" s="249">
        <f>IF(N960="zákl. přenesená",J960,0)</f>
        <v>0</v>
      </c>
      <c r="BH960" s="249">
        <f>IF(N960="sníž. přenesená",J960,0)</f>
        <v>0</v>
      </c>
      <c r="BI960" s="249">
        <f>IF(N960="nulová",J960,0)</f>
        <v>0</v>
      </c>
      <c r="BJ960" s="17" t="s">
        <v>81</v>
      </c>
      <c r="BK960" s="249">
        <f>ROUND(I960*H960,2)</f>
        <v>0</v>
      </c>
      <c r="BL960" s="17" t="s">
        <v>175</v>
      </c>
      <c r="BM960" s="248" t="s">
        <v>959</v>
      </c>
    </row>
    <row r="961" s="12" customFormat="1">
      <c r="B961" s="250"/>
      <c r="C961" s="251"/>
      <c r="D961" s="252" t="s">
        <v>177</v>
      </c>
      <c r="E961" s="253" t="s">
        <v>1</v>
      </c>
      <c r="F961" s="254" t="s">
        <v>194</v>
      </c>
      <c r="G961" s="251"/>
      <c r="H961" s="253" t="s">
        <v>1</v>
      </c>
      <c r="I961" s="255"/>
      <c r="J961" s="251"/>
      <c r="K961" s="251"/>
      <c r="L961" s="256"/>
      <c r="M961" s="257"/>
      <c r="N961" s="258"/>
      <c r="O961" s="258"/>
      <c r="P961" s="258"/>
      <c r="Q961" s="258"/>
      <c r="R961" s="258"/>
      <c r="S961" s="258"/>
      <c r="T961" s="259"/>
      <c r="AT961" s="260" t="s">
        <v>177</v>
      </c>
      <c r="AU961" s="260" t="s">
        <v>83</v>
      </c>
      <c r="AV961" s="12" t="s">
        <v>81</v>
      </c>
      <c r="AW961" s="12" t="s">
        <v>31</v>
      </c>
      <c r="AX961" s="12" t="s">
        <v>74</v>
      </c>
      <c r="AY961" s="260" t="s">
        <v>168</v>
      </c>
    </row>
    <row r="962" s="12" customFormat="1">
      <c r="B962" s="250"/>
      <c r="C962" s="251"/>
      <c r="D962" s="252" t="s">
        <v>177</v>
      </c>
      <c r="E962" s="253" t="s">
        <v>1</v>
      </c>
      <c r="F962" s="254" t="s">
        <v>927</v>
      </c>
      <c r="G962" s="251"/>
      <c r="H962" s="253" t="s">
        <v>1</v>
      </c>
      <c r="I962" s="255"/>
      <c r="J962" s="251"/>
      <c r="K962" s="251"/>
      <c r="L962" s="256"/>
      <c r="M962" s="257"/>
      <c r="N962" s="258"/>
      <c r="O962" s="258"/>
      <c r="P962" s="258"/>
      <c r="Q962" s="258"/>
      <c r="R962" s="258"/>
      <c r="S962" s="258"/>
      <c r="T962" s="259"/>
      <c r="AT962" s="260" t="s">
        <v>177</v>
      </c>
      <c r="AU962" s="260" t="s">
        <v>83</v>
      </c>
      <c r="AV962" s="12" t="s">
        <v>81</v>
      </c>
      <c r="AW962" s="12" t="s">
        <v>31</v>
      </c>
      <c r="AX962" s="12" t="s">
        <v>74</v>
      </c>
      <c r="AY962" s="260" t="s">
        <v>168</v>
      </c>
    </row>
    <row r="963" s="13" customFormat="1">
      <c r="B963" s="261"/>
      <c r="C963" s="262"/>
      <c r="D963" s="252" t="s">
        <v>177</v>
      </c>
      <c r="E963" s="263" t="s">
        <v>1</v>
      </c>
      <c r="F963" s="264" t="s">
        <v>928</v>
      </c>
      <c r="G963" s="262"/>
      <c r="H963" s="265">
        <v>1.107</v>
      </c>
      <c r="I963" s="266"/>
      <c r="J963" s="262"/>
      <c r="K963" s="262"/>
      <c r="L963" s="267"/>
      <c r="M963" s="268"/>
      <c r="N963" s="269"/>
      <c r="O963" s="269"/>
      <c r="P963" s="269"/>
      <c r="Q963" s="269"/>
      <c r="R963" s="269"/>
      <c r="S963" s="269"/>
      <c r="T963" s="270"/>
      <c r="AT963" s="271" t="s">
        <v>177</v>
      </c>
      <c r="AU963" s="271" t="s">
        <v>83</v>
      </c>
      <c r="AV963" s="13" t="s">
        <v>83</v>
      </c>
      <c r="AW963" s="13" t="s">
        <v>31</v>
      </c>
      <c r="AX963" s="13" t="s">
        <v>74</v>
      </c>
      <c r="AY963" s="271" t="s">
        <v>168</v>
      </c>
    </row>
    <row r="964" s="13" customFormat="1">
      <c r="B964" s="261"/>
      <c r="C964" s="262"/>
      <c r="D964" s="252" t="s">
        <v>177</v>
      </c>
      <c r="E964" s="263" t="s">
        <v>1</v>
      </c>
      <c r="F964" s="264" t="s">
        <v>929</v>
      </c>
      <c r="G964" s="262"/>
      <c r="H964" s="265">
        <v>0.56699999999999995</v>
      </c>
      <c r="I964" s="266"/>
      <c r="J964" s="262"/>
      <c r="K964" s="262"/>
      <c r="L964" s="267"/>
      <c r="M964" s="268"/>
      <c r="N964" s="269"/>
      <c r="O964" s="269"/>
      <c r="P964" s="269"/>
      <c r="Q964" s="269"/>
      <c r="R964" s="269"/>
      <c r="S964" s="269"/>
      <c r="T964" s="270"/>
      <c r="AT964" s="271" t="s">
        <v>177</v>
      </c>
      <c r="AU964" s="271" t="s">
        <v>83</v>
      </c>
      <c r="AV964" s="13" t="s">
        <v>83</v>
      </c>
      <c r="AW964" s="13" t="s">
        <v>31</v>
      </c>
      <c r="AX964" s="13" t="s">
        <v>74</v>
      </c>
      <c r="AY964" s="271" t="s">
        <v>168</v>
      </c>
    </row>
    <row r="965" s="13" customFormat="1">
      <c r="B965" s="261"/>
      <c r="C965" s="262"/>
      <c r="D965" s="252" t="s">
        <v>177</v>
      </c>
      <c r="E965" s="263" t="s">
        <v>1</v>
      </c>
      <c r="F965" s="264" t="s">
        <v>930</v>
      </c>
      <c r="G965" s="262"/>
      <c r="H965" s="265">
        <v>2.802</v>
      </c>
      <c r="I965" s="266"/>
      <c r="J965" s="262"/>
      <c r="K965" s="262"/>
      <c r="L965" s="267"/>
      <c r="M965" s="268"/>
      <c r="N965" s="269"/>
      <c r="O965" s="269"/>
      <c r="P965" s="269"/>
      <c r="Q965" s="269"/>
      <c r="R965" s="269"/>
      <c r="S965" s="269"/>
      <c r="T965" s="270"/>
      <c r="AT965" s="271" t="s">
        <v>177</v>
      </c>
      <c r="AU965" s="271" t="s">
        <v>83</v>
      </c>
      <c r="AV965" s="13" t="s">
        <v>83</v>
      </c>
      <c r="AW965" s="13" t="s">
        <v>31</v>
      </c>
      <c r="AX965" s="13" t="s">
        <v>74</v>
      </c>
      <c r="AY965" s="271" t="s">
        <v>168</v>
      </c>
    </row>
    <row r="966" s="13" customFormat="1">
      <c r="B966" s="261"/>
      <c r="C966" s="262"/>
      <c r="D966" s="252" t="s">
        <v>177</v>
      </c>
      <c r="E966" s="263" t="s">
        <v>1</v>
      </c>
      <c r="F966" s="264" t="s">
        <v>931</v>
      </c>
      <c r="G966" s="262"/>
      <c r="H966" s="265">
        <v>2.2000000000000002</v>
      </c>
      <c r="I966" s="266"/>
      <c r="J966" s="262"/>
      <c r="K966" s="262"/>
      <c r="L966" s="267"/>
      <c r="M966" s="268"/>
      <c r="N966" s="269"/>
      <c r="O966" s="269"/>
      <c r="P966" s="269"/>
      <c r="Q966" s="269"/>
      <c r="R966" s="269"/>
      <c r="S966" s="269"/>
      <c r="T966" s="270"/>
      <c r="AT966" s="271" t="s">
        <v>177</v>
      </c>
      <c r="AU966" s="271" t="s">
        <v>83</v>
      </c>
      <c r="AV966" s="13" t="s">
        <v>83</v>
      </c>
      <c r="AW966" s="13" t="s">
        <v>31</v>
      </c>
      <c r="AX966" s="13" t="s">
        <v>74</v>
      </c>
      <c r="AY966" s="271" t="s">
        <v>168</v>
      </c>
    </row>
    <row r="967" s="13" customFormat="1">
      <c r="B967" s="261"/>
      <c r="C967" s="262"/>
      <c r="D967" s="252" t="s">
        <v>177</v>
      </c>
      <c r="E967" s="263" t="s">
        <v>1</v>
      </c>
      <c r="F967" s="264" t="s">
        <v>932</v>
      </c>
      <c r="G967" s="262"/>
      <c r="H967" s="265">
        <v>3.2999999999999998</v>
      </c>
      <c r="I967" s="266"/>
      <c r="J967" s="262"/>
      <c r="K967" s="262"/>
      <c r="L967" s="267"/>
      <c r="M967" s="268"/>
      <c r="N967" s="269"/>
      <c r="O967" s="269"/>
      <c r="P967" s="269"/>
      <c r="Q967" s="269"/>
      <c r="R967" s="269"/>
      <c r="S967" s="269"/>
      <c r="T967" s="270"/>
      <c r="AT967" s="271" t="s">
        <v>177</v>
      </c>
      <c r="AU967" s="271" t="s">
        <v>83</v>
      </c>
      <c r="AV967" s="13" t="s">
        <v>83</v>
      </c>
      <c r="AW967" s="13" t="s">
        <v>31</v>
      </c>
      <c r="AX967" s="13" t="s">
        <v>74</v>
      </c>
      <c r="AY967" s="271" t="s">
        <v>168</v>
      </c>
    </row>
    <row r="968" s="13" customFormat="1">
      <c r="B968" s="261"/>
      <c r="C968" s="262"/>
      <c r="D968" s="252" t="s">
        <v>177</v>
      </c>
      <c r="E968" s="263" t="s">
        <v>1</v>
      </c>
      <c r="F968" s="264" t="s">
        <v>933</v>
      </c>
      <c r="G968" s="262"/>
      <c r="H968" s="265">
        <v>2.802</v>
      </c>
      <c r="I968" s="266"/>
      <c r="J968" s="262"/>
      <c r="K968" s="262"/>
      <c r="L968" s="267"/>
      <c r="M968" s="268"/>
      <c r="N968" s="269"/>
      <c r="O968" s="269"/>
      <c r="P968" s="269"/>
      <c r="Q968" s="269"/>
      <c r="R968" s="269"/>
      <c r="S968" s="269"/>
      <c r="T968" s="270"/>
      <c r="AT968" s="271" t="s">
        <v>177</v>
      </c>
      <c r="AU968" s="271" t="s">
        <v>83</v>
      </c>
      <c r="AV968" s="13" t="s">
        <v>83</v>
      </c>
      <c r="AW968" s="13" t="s">
        <v>31</v>
      </c>
      <c r="AX968" s="13" t="s">
        <v>74</v>
      </c>
      <c r="AY968" s="271" t="s">
        <v>168</v>
      </c>
    </row>
    <row r="969" s="14" customFormat="1">
      <c r="B969" s="272"/>
      <c r="C969" s="273"/>
      <c r="D969" s="252" t="s">
        <v>177</v>
      </c>
      <c r="E969" s="274" t="s">
        <v>1</v>
      </c>
      <c r="F969" s="275" t="s">
        <v>186</v>
      </c>
      <c r="G969" s="273"/>
      <c r="H969" s="276">
        <v>12.777999999999999</v>
      </c>
      <c r="I969" s="277"/>
      <c r="J969" s="273"/>
      <c r="K969" s="273"/>
      <c r="L969" s="278"/>
      <c r="M969" s="279"/>
      <c r="N969" s="280"/>
      <c r="O969" s="280"/>
      <c r="P969" s="280"/>
      <c r="Q969" s="280"/>
      <c r="R969" s="280"/>
      <c r="S969" s="280"/>
      <c r="T969" s="281"/>
      <c r="AT969" s="282" t="s">
        <v>177</v>
      </c>
      <c r="AU969" s="282" t="s">
        <v>83</v>
      </c>
      <c r="AV969" s="14" t="s">
        <v>175</v>
      </c>
      <c r="AW969" s="14" t="s">
        <v>31</v>
      </c>
      <c r="AX969" s="14" t="s">
        <v>81</v>
      </c>
      <c r="AY969" s="282" t="s">
        <v>168</v>
      </c>
    </row>
    <row r="970" s="1" customFormat="1" ht="24" customHeight="1">
      <c r="B970" s="38"/>
      <c r="C970" s="237" t="s">
        <v>960</v>
      </c>
      <c r="D970" s="237" t="s">
        <v>170</v>
      </c>
      <c r="E970" s="238" t="s">
        <v>961</v>
      </c>
      <c r="F970" s="239" t="s">
        <v>962</v>
      </c>
      <c r="G970" s="240" t="s">
        <v>173</v>
      </c>
      <c r="H970" s="241">
        <v>36.706000000000003</v>
      </c>
      <c r="I970" s="242"/>
      <c r="J970" s="243">
        <f>ROUND(I970*H970,2)</f>
        <v>0</v>
      </c>
      <c r="K970" s="239" t="s">
        <v>174</v>
      </c>
      <c r="L970" s="43"/>
      <c r="M970" s="244" t="s">
        <v>1</v>
      </c>
      <c r="N970" s="245" t="s">
        <v>39</v>
      </c>
      <c r="O970" s="86"/>
      <c r="P970" s="246">
        <f>O970*H970</f>
        <v>0</v>
      </c>
      <c r="Q970" s="246">
        <v>0</v>
      </c>
      <c r="R970" s="246">
        <f>Q970*H970</f>
        <v>0</v>
      </c>
      <c r="S970" s="246">
        <v>0</v>
      </c>
      <c r="T970" s="247">
        <f>S970*H970</f>
        <v>0</v>
      </c>
      <c r="AR970" s="248" t="s">
        <v>175</v>
      </c>
      <c r="AT970" s="248" t="s">
        <v>170</v>
      </c>
      <c r="AU970" s="248" t="s">
        <v>83</v>
      </c>
      <c r="AY970" s="17" t="s">
        <v>168</v>
      </c>
      <c r="BE970" s="249">
        <f>IF(N970="základní",J970,0)</f>
        <v>0</v>
      </c>
      <c r="BF970" s="249">
        <f>IF(N970="snížená",J970,0)</f>
        <v>0</v>
      </c>
      <c r="BG970" s="249">
        <f>IF(N970="zákl. přenesená",J970,0)</f>
        <v>0</v>
      </c>
      <c r="BH970" s="249">
        <f>IF(N970="sníž. přenesená",J970,0)</f>
        <v>0</v>
      </c>
      <c r="BI970" s="249">
        <f>IF(N970="nulová",J970,0)</f>
        <v>0</v>
      </c>
      <c r="BJ970" s="17" t="s">
        <v>81</v>
      </c>
      <c r="BK970" s="249">
        <f>ROUND(I970*H970,2)</f>
        <v>0</v>
      </c>
      <c r="BL970" s="17" t="s">
        <v>175</v>
      </c>
      <c r="BM970" s="248" t="s">
        <v>963</v>
      </c>
    </row>
    <row r="971" s="12" customFormat="1">
      <c r="B971" s="250"/>
      <c r="C971" s="251"/>
      <c r="D971" s="252" t="s">
        <v>177</v>
      </c>
      <c r="E971" s="253" t="s">
        <v>1</v>
      </c>
      <c r="F971" s="254" t="s">
        <v>194</v>
      </c>
      <c r="G971" s="251"/>
      <c r="H971" s="253" t="s">
        <v>1</v>
      </c>
      <c r="I971" s="255"/>
      <c r="J971" s="251"/>
      <c r="K971" s="251"/>
      <c r="L971" s="256"/>
      <c r="M971" s="257"/>
      <c r="N971" s="258"/>
      <c r="O971" s="258"/>
      <c r="P971" s="258"/>
      <c r="Q971" s="258"/>
      <c r="R971" s="258"/>
      <c r="S971" s="258"/>
      <c r="T971" s="259"/>
      <c r="AT971" s="260" t="s">
        <v>177</v>
      </c>
      <c r="AU971" s="260" t="s">
        <v>83</v>
      </c>
      <c r="AV971" s="12" t="s">
        <v>81</v>
      </c>
      <c r="AW971" s="12" t="s">
        <v>31</v>
      </c>
      <c r="AX971" s="12" t="s">
        <v>74</v>
      </c>
      <c r="AY971" s="260" t="s">
        <v>168</v>
      </c>
    </row>
    <row r="972" s="12" customFormat="1">
      <c r="B972" s="250"/>
      <c r="C972" s="251"/>
      <c r="D972" s="252" t="s">
        <v>177</v>
      </c>
      <c r="E972" s="253" t="s">
        <v>1</v>
      </c>
      <c r="F972" s="254" t="s">
        <v>927</v>
      </c>
      <c r="G972" s="251"/>
      <c r="H972" s="253" t="s">
        <v>1</v>
      </c>
      <c r="I972" s="255"/>
      <c r="J972" s="251"/>
      <c r="K972" s="251"/>
      <c r="L972" s="256"/>
      <c r="M972" s="257"/>
      <c r="N972" s="258"/>
      <c r="O972" s="258"/>
      <c r="P972" s="258"/>
      <c r="Q972" s="258"/>
      <c r="R972" s="258"/>
      <c r="S972" s="258"/>
      <c r="T972" s="259"/>
      <c r="AT972" s="260" t="s">
        <v>177</v>
      </c>
      <c r="AU972" s="260" t="s">
        <v>83</v>
      </c>
      <c r="AV972" s="12" t="s">
        <v>81</v>
      </c>
      <c r="AW972" s="12" t="s">
        <v>31</v>
      </c>
      <c r="AX972" s="12" t="s">
        <v>74</v>
      </c>
      <c r="AY972" s="260" t="s">
        <v>168</v>
      </c>
    </row>
    <row r="973" s="13" customFormat="1">
      <c r="B973" s="261"/>
      <c r="C973" s="262"/>
      <c r="D973" s="252" t="s">
        <v>177</v>
      </c>
      <c r="E973" s="263" t="s">
        <v>1</v>
      </c>
      <c r="F973" s="264" t="s">
        <v>940</v>
      </c>
      <c r="G973" s="262"/>
      <c r="H973" s="265">
        <v>2.0760000000000001</v>
      </c>
      <c r="I973" s="266"/>
      <c r="J973" s="262"/>
      <c r="K973" s="262"/>
      <c r="L973" s="267"/>
      <c r="M973" s="268"/>
      <c r="N973" s="269"/>
      <c r="O973" s="269"/>
      <c r="P973" s="269"/>
      <c r="Q973" s="269"/>
      <c r="R973" s="269"/>
      <c r="S973" s="269"/>
      <c r="T973" s="270"/>
      <c r="AT973" s="271" t="s">
        <v>177</v>
      </c>
      <c r="AU973" s="271" t="s">
        <v>83</v>
      </c>
      <c r="AV973" s="13" t="s">
        <v>83</v>
      </c>
      <c r="AW973" s="13" t="s">
        <v>31</v>
      </c>
      <c r="AX973" s="13" t="s">
        <v>74</v>
      </c>
      <c r="AY973" s="271" t="s">
        <v>168</v>
      </c>
    </row>
    <row r="974" s="13" customFormat="1">
      <c r="B974" s="261"/>
      <c r="C974" s="262"/>
      <c r="D974" s="252" t="s">
        <v>177</v>
      </c>
      <c r="E974" s="263" t="s">
        <v>1</v>
      </c>
      <c r="F974" s="264" t="s">
        <v>941</v>
      </c>
      <c r="G974" s="262"/>
      <c r="H974" s="265">
        <v>1.0640000000000001</v>
      </c>
      <c r="I974" s="266"/>
      <c r="J974" s="262"/>
      <c r="K974" s="262"/>
      <c r="L974" s="267"/>
      <c r="M974" s="268"/>
      <c r="N974" s="269"/>
      <c r="O974" s="269"/>
      <c r="P974" s="269"/>
      <c r="Q974" s="269"/>
      <c r="R974" s="269"/>
      <c r="S974" s="269"/>
      <c r="T974" s="270"/>
      <c r="AT974" s="271" t="s">
        <v>177</v>
      </c>
      <c r="AU974" s="271" t="s">
        <v>83</v>
      </c>
      <c r="AV974" s="13" t="s">
        <v>83</v>
      </c>
      <c r="AW974" s="13" t="s">
        <v>31</v>
      </c>
      <c r="AX974" s="13" t="s">
        <v>74</v>
      </c>
      <c r="AY974" s="271" t="s">
        <v>168</v>
      </c>
    </row>
    <row r="975" s="13" customFormat="1">
      <c r="B975" s="261"/>
      <c r="C975" s="262"/>
      <c r="D975" s="252" t="s">
        <v>177</v>
      </c>
      <c r="E975" s="263" t="s">
        <v>1</v>
      </c>
      <c r="F975" s="264" t="s">
        <v>942</v>
      </c>
      <c r="G975" s="262"/>
      <c r="H975" s="265">
        <v>5.2549999999999999</v>
      </c>
      <c r="I975" s="266"/>
      <c r="J975" s="262"/>
      <c r="K975" s="262"/>
      <c r="L975" s="267"/>
      <c r="M975" s="268"/>
      <c r="N975" s="269"/>
      <c r="O975" s="269"/>
      <c r="P975" s="269"/>
      <c r="Q975" s="269"/>
      <c r="R975" s="269"/>
      <c r="S975" s="269"/>
      <c r="T975" s="270"/>
      <c r="AT975" s="271" t="s">
        <v>177</v>
      </c>
      <c r="AU975" s="271" t="s">
        <v>83</v>
      </c>
      <c r="AV975" s="13" t="s">
        <v>83</v>
      </c>
      <c r="AW975" s="13" t="s">
        <v>31</v>
      </c>
      <c r="AX975" s="13" t="s">
        <v>74</v>
      </c>
      <c r="AY975" s="271" t="s">
        <v>168</v>
      </c>
    </row>
    <row r="976" s="13" customFormat="1">
      <c r="B976" s="261"/>
      <c r="C976" s="262"/>
      <c r="D976" s="252" t="s">
        <v>177</v>
      </c>
      <c r="E976" s="263" t="s">
        <v>1</v>
      </c>
      <c r="F976" s="264" t="s">
        <v>943</v>
      </c>
      <c r="G976" s="262"/>
      <c r="H976" s="265">
        <v>4.1260000000000003</v>
      </c>
      <c r="I976" s="266"/>
      <c r="J976" s="262"/>
      <c r="K976" s="262"/>
      <c r="L976" s="267"/>
      <c r="M976" s="268"/>
      <c r="N976" s="269"/>
      <c r="O976" s="269"/>
      <c r="P976" s="269"/>
      <c r="Q976" s="269"/>
      <c r="R976" s="269"/>
      <c r="S976" s="269"/>
      <c r="T976" s="270"/>
      <c r="AT976" s="271" t="s">
        <v>177</v>
      </c>
      <c r="AU976" s="271" t="s">
        <v>83</v>
      </c>
      <c r="AV976" s="13" t="s">
        <v>83</v>
      </c>
      <c r="AW976" s="13" t="s">
        <v>31</v>
      </c>
      <c r="AX976" s="13" t="s">
        <v>74</v>
      </c>
      <c r="AY976" s="271" t="s">
        <v>168</v>
      </c>
    </row>
    <row r="977" s="13" customFormat="1">
      <c r="B977" s="261"/>
      <c r="C977" s="262"/>
      <c r="D977" s="252" t="s">
        <v>177</v>
      </c>
      <c r="E977" s="263" t="s">
        <v>1</v>
      </c>
      <c r="F977" s="264" t="s">
        <v>944</v>
      </c>
      <c r="G977" s="262"/>
      <c r="H977" s="265">
        <v>6.1879999999999997</v>
      </c>
      <c r="I977" s="266"/>
      <c r="J977" s="262"/>
      <c r="K977" s="262"/>
      <c r="L977" s="267"/>
      <c r="M977" s="268"/>
      <c r="N977" s="269"/>
      <c r="O977" s="269"/>
      <c r="P977" s="269"/>
      <c r="Q977" s="269"/>
      <c r="R977" s="269"/>
      <c r="S977" s="269"/>
      <c r="T977" s="270"/>
      <c r="AT977" s="271" t="s">
        <v>177</v>
      </c>
      <c r="AU977" s="271" t="s">
        <v>83</v>
      </c>
      <c r="AV977" s="13" t="s">
        <v>83</v>
      </c>
      <c r="AW977" s="13" t="s">
        <v>31</v>
      </c>
      <c r="AX977" s="13" t="s">
        <v>74</v>
      </c>
      <c r="AY977" s="271" t="s">
        <v>168</v>
      </c>
    </row>
    <row r="978" s="13" customFormat="1">
      <c r="B978" s="261"/>
      <c r="C978" s="262"/>
      <c r="D978" s="252" t="s">
        <v>177</v>
      </c>
      <c r="E978" s="263" t="s">
        <v>1</v>
      </c>
      <c r="F978" s="264" t="s">
        <v>945</v>
      </c>
      <c r="G978" s="262"/>
      <c r="H978" s="265">
        <v>5.2549999999999999</v>
      </c>
      <c r="I978" s="266"/>
      <c r="J978" s="262"/>
      <c r="K978" s="262"/>
      <c r="L978" s="267"/>
      <c r="M978" s="268"/>
      <c r="N978" s="269"/>
      <c r="O978" s="269"/>
      <c r="P978" s="269"/>
      <c r="Q978" s="269"/>
      <c r="R978" s="269"/>
      <c r="S978" s="269"/>
      <c r="T978" s="270"/>
      <c r="AT978" s="271" t="s">
        <v>177</v>
      </c>
      <c r="AU978" s="271" t="s">
        <v>83</v>
      </c>
      <c r="AV978" s="13" t="s">
        <v>83</v>
      </c>
      <c r="AW978" s="13" t="s">
        <v>31</v>
      </c>
      <c r="AX978" s="13" t="s">
        <v>74</v>
      </c>
      <c r="AY978" s="271" t="s">
        <v>168</v>
      </c>
    </row>
    <row r="979" s="12" customFormat="1">
      <c r="B979" s="250"/>
      <c r="C979" s="251"/>
      <c r="D979" s="252" t="s">
        <v>177</v>
      </c>
      <c r="E979" s="253" t="s">
        <v>1</v>
      </c>
      <c r="F979" s="254" t="s">
        <v>964</v>
      </c>
      <c r="G979" s="251"/>
      <c r="H979" s="253" t="s">
        <v>1</v>
      </c>
      <c r="I979" s="255"/>
      <c r="J979" s="251"/>
      <c r="K979" s="251"/>
      <c r="L979" s="256"/>
      <c r="M979" s="257"/>
      <c r="N979" s="258"/>
      <c r="O979" s="258"/>
      <c r="P979" s="258"/>
      <c r="Q979" s="258"/>
      <c r="R979" s="258"/>
      <c r="S979" s="258"/>
      <c r="T979" s="259"/>
      <c r="AT979" s="260" t="s">
        <v>177</v>
      </c>
      <c r="AU979" s="260" t="s">
        <v>83</v>
      </c>
      <c r="AV979" s="12" t="s">
        <v>81</v>
      </c>
      <c r="AW979" s="12" t="s">
        <v>31</v>
      </c>
      <c r="AX979" s="12" t="s">
        <v>74</v>
      </c>
      <c r="AY979" s="260" t="s">
        <v>168</v>
      </c>
    </row>
    <row r="980" s="12" customFormat="1">
      <c r="B980" s="250"/>
      <c r="C980" s="251"/>
      <c r="D980" s="252" t="s">
        <v>177</v>
      </c>
      <c r="E980" s="253" t="s">
        <v>1</v>
      </c>
      <c r="F980" s="254" t="s">
        <v>965</v>
      </c>
      <c r="G980" s="251"/>
      <c r="H980" s="253" t="s">
        <v>1</v>
      </c>
      <c r="I980" s="255"/>
      <c r="J980" s="251"/>
      <c r="K980" s="251"/>
      <c r="L980" s="256"/>
      <c r="M980" s="257"/>
      <c r="N980" s="258"/>
      <c r="O980" s="258"/>
      <c r="P980" s="258"/>
      <c r="Q980" s="258"/>
      <c r="R980" s="258"/>
      <c r="S980" s="258"/>
      <c r="T980" s="259"/>
      <c r="AT980" s="260" t="s">
        <v>177</v>
      </c>
      <c r="AU980" s="260" t="s">
        <v>83</v>
      </c>
      <c r="AV980" s="12" t="s">
        <v>81</v>
      </c>
      <c r="AW980" s="12" t="s">
        <v>31</v>
      </c>
      <c r="AX980" s="12" t="s">
        <v>74</v>
      </c>
      <c r="AY980" s="260" t="s">
        <v>168</v>
      </c>
    </row>
    <row r="981" s="13" customFormat="1">
      <c r="B981" s="261"/>
      <c r="C981" s="262"/>
      <c r="D981" s="252" t="s">
        <v>177</v>
      </c>
      <c r="E981" s="263" t="s">
        <v>1</v>
      </c>
      <c r="F981" s="264" t="s">
        <v>966</v>
      </c>
      <c r="G981" s="262"/>
      <c r="H981" s="265">
        <v>12.742000000000001</v>
      </c>
      <c r="I981" s="266"/>
      <c r="J981" s="262"/>
      <c r="K981" s="262"/>
      <c r="L981" s="267"/>
      <c r="M981" s="268"/>
      <c r="N981" s="269"/>
      <c r="O981" s="269"/>
      <c r="P981" s="269"/>
      <c r="Q981" s="269"/>
      <c r="R981" s="269"/>
      <c r="S981" s="269"/>
      <c r="T981" s="270"/>
      <c r="AT981" s="271" t="s">
        <v>177</v>
      </c>
      <c r="AU981" s="271" t="s">
        <v>83</v>
      </c>
      <c r="AV981" s="13" t="s">
        <v>83</v>
      </c>
      <c r="AW981" s="13" t="s">
        <v>31</v>
      </c>
      <c r="AX981" s="13" t="s">
        <v>74</v>
      </c>
      <c r="AY981" s="271" t="s">
        <v>168</v>
      </c>
    </row>
    <row r="982" s="14" customFormat="1">
      <c r="B982" s="272"/>
      <c r="C982" s="273"/>
      <c r="D982" s="252" t="s">
        <v>177</v>
      </c>
      <c r="E982" s="274" t="s">
        <v>1</v>
      </c>
      <c r="F982" s="275" t="s">
        <v>186</v>
      </c>
      <c r="G982" s="273"/>
      <c r="H982" s="276">
        <v>36.706000000000003</v>
      </c>
      <c r="I982" s="277"/>
      <c r="J982" s="273"/>
      <c r="K982" s="273"/>
      <c r="L982" s="278"/>
      <c r="M982" s="279"/>
      <c r="N982" s="280"/>
      <c r="O982" s="280"/>
      <c r="P982" s="280"/>
      <c r="Q982" s="280"/>
      <c r="R982" s="280"/>
      <c r="S982" s="280"/>
      <c r="T982" s="281"/>
      <c r="AT982" s="282" t="s">
        <v>177</v>
      </c>
      <c r="AU982" s="282" t="s">
        <v>83</v>
      </c>
      <c r="AV982" s="14" t="s">
        <v>175</v>
      </c>
      <c r="AW982" s="14" t="s">
        <v>31</v>
      </c>
      <c r="AX982" s="14" t="s">
        <v>81</v>
      </c>
      <c r="AY982" s="282" t="s">
        <v>168</v>
      </c>
    </row>
    <row r="983" s="1" customFormat="1" ht="16.5" customHeight="1">
      <c r="B983" s="38"/>
      <c r="C983" s="237" t="s">
        <v>967</v>
      </c>
      <c r="D983" s="237" t="s">
        <v>170</v>
      </c>
      <c r="E983" s="238" t="s">
        <v>968</v>
      </c>
      <c r="F983" s="239" t="s">
        <v>969</v>
      </c>
      <c r="G983" s="240" t="s">
        <v>173</v>
      </c>
      <c r="H983" s="241">
        <v>1.5629999999999999</v>
      </c>
      <c r="I983" s="242"/>
      <c r="J983" s="243">
        <f>ROUND(I983*H983,2)</f>
        <v>0</v>
      </c>
      <c r="K983" s="239" t="s">
        <v>1</v>
      </c>
      <c r="L983" s="43"/>
      <c r="M983" s="244" t="s">
        <v>1</v>
      </c>
      <c r="N983" s="245" t="s">
        <v>39</v>
      </c>
      <c r="O983" s="86"/>
      <c r="P983" s="246">
        <f>O983*H983</f>
        <v>0</v>
      </c>
      <c r="Q983" s="246">
        <v>0</v>
      </c>
      <c r="R983" s="246">
        <f>Q983*H983</f>
        <v>0</v>
      </c>
      <c r="S983" s="246">
        <v>0</v>
      </c>
      <c r="T983" s="247">
        <f>S983*H983</f>
        <v>0</v>
      </c>
      <c r="AR983" s="248" t="s">
        <v>175</v>
      </c>
      <c r="AT983" s="248" t="s">
        <v>170</v>
      </c>
      <c r="AU983" s="248" t="s">
        <v>83</v>
      </c>
      <c r="AY983" s="17" t="s">
        <v>168</v>
      </c>
      <c r="BE983" s="249">
        <f>IF(N983="základní",J983,0)</f>
        <v>0</v>
      </c>
      <c r="BF983" s="249">
        <f>IF(N983="snížená",J983,0)</f>
        <v>0</v>
      </c>
      <c r="BG983" s="249">
        <f>IF(N983="zákl. přenesená",J983,0)</f>
        <v>0</v>
      </c>
      <c r="BH983" s="249">
        <f>IF(N983="sníž. přenesená",J983,0)</f>
        <v>0</v>
      </c>
      <c r="BI983" s="249">
        <f>IF(N983="nulová",J983,0)</f>
        <v>0</v>
      </c>
      <c r="BJ983" s="17" t="s">
        <v>81</v>
      </c>
      <c r="BK983" s="249">
        <f>ROUND(I983*H983,2)</f>
        <v>0</v>
      </c>
      <c r="BL983" s="17" t="s">
        <v>175</v>
      </c>
      <c r="BM983" s="248" t="s">
        <v>970</v>
      </c>
    </row>
    <row r="984" s="12" customFormat="1">
      <c r="B984" s="250"/>
      <c r="C984" s="251"/>
      <c r="D984" s="252" t="s">
        <v>177</v>
      </c>
      <c r="E984" s="253" t="s">
        <v>1</v>
      </c>
      <c r="F984" s="254" t="s">
        <v>339</v>
      </c>
      <c r="G984" s="251"/>
      <c r="H984" s="253" t="s">
        <v>1</v>
      </c>
      <c r="I984" s="255"/>
      <c r="J984" s="251"/>
      <c r="K984" s="251"/>
      <c r="L984" s="256"/>
      <c r="M984" s="257"/>
      <c r="N984" s="258"/>
      <c r="O984" s="258"/>
      <c r="P984" s="258"/>
      <c r="Q984" s="258"/>
      <c r="R984" s="258"/>
      <c r="S984" s="258"/>
      <c r="T984" s="259"/>
      <c r="AT984" s="260" t="s">
        <v>177</v>
      </c>
      <c r="AU984" s="260" t="s">
        <v>83</v>
      </c>
      <c r="AV984" s="12" t="s">
        <v>81</v>
      </c>
      <c r="AW984" s="12" t="s">
        <v>31</v>
      </c>
      <c r="AX984" s="12" t="s">
        <v>74</v>
      </c>
      <c r="AY984" s="260" t="s">
        <v>168</v>
      </c>
    </row>
    <row r="985" s="12" customFormat="1">
      <c r="B985" s="250"/>
      <c r="C985" s="251"/>
      <c r="D985" s="252" t="s">
        <v>177</v>
      </c>
      <c r="E985" s="253" t="s">
        <v>1</v>
      </c>
      <c r="F985" s="254" t="s">
        <v>934</v>
      </c>
      <c r="G985" s="251"/>
      <c r="H985" s="253" t="s">
        <v>1</v>
      </c>
      <c r="I985" s="255"/>
      <c r="J985" s="251"/>
      <c r="K985" s="251"/>
      <c r="L985" s="256"/>
      <c r="M985" s="257"/>
      <c r="N985" s="258"/>
      <c r="O985" s="258"/>
      <c r="P985" s="258"/>
      <c r="Q985" s="258"/>
      <c r="R985" s="258"/>
      <c r="S985" s="258"/>
      <c r="T985" s="259"/>
      <c r="AT985" s="260" t="s">
        <v>177</v>
      </c>
      <c r="AU985" s="260" t="s">
        <v>83</v>
      </c>
      <c r="AV985" s="12" t="s">
        <v>81</v>
      </c>
      <c r="AW985" s="12" t="s">
        <v>31</v>
      </c>
      <c r="AX985" s="12" t="s">
        <v>74</v>
      </c>
      <c r="AY985" s="260" t="s">
        <v>168</v>
      </c>
    </row>
    <row r="986" s="13" customFormat="1">
      <c r="B986" s="261"/>
      <c r="C986" s="262"/>
      <c r="D986" s="252" t="s">
        <v>177</v>
      </c>
      <c r="E986" s="263" t="s">
        <v>1</v>
      </c>
      <c r="F986" s="264" t="s">
        <v>935</v>
      </c>
      <c r="G986" s="262"/>
      <c r="H986" s="265">
        <v>1.5629999999999999</v>
      </c>
      <c r="I986" s="266"/>
      <c r="J986" s="262"/>
      <c r="K986" s="262"/>
      <c r="L986" s="267"/>
      <c r="M986" s="268"/>
      <c r="N986" s="269"/>
      <c r="O986" s="269"/>
      <c r="P986" s="269"/>
      <c r="Q986" s="269"/>
      <c r="R986" s="269"/>
      <c r="S986" s="269"/>
      <c r="T986" s="270"/>
      <c r="AT986" s="271" t="s">
        <v>177</v>
      </c>
      <c r="AU986" s="271" t="s">
        <v>83</v>
      </c>
      <c r="AV986" s="13" t="s">
        <v>83</v>
      </c>
      <c r="AW986" s="13" t="s">
        <v>31</v>
      </c>
      <c r="AX986" s="13" t="s">
        <v>74</v>
      </c>
      <c r="AY986" s="271" t="s">
        <v>168</v>
      </c>
    </row>
    <row r="987" s="14" customFormat="1">
      <c r="B987" s="272"/>
      <c r="C987" s="273"/>
      <c r="D987" s="252" t="s">
        <v>177</v>
      </c>
      <c r="E987" s="274" t="s">
        <v>1</v>
      </c>
      <c r="F987" s="275" t="s">
        <v>186</v>
      </c>
      <c r="G987" s="273"/>
      <c r="H987" s="276">
        <v>1.5629999999999999</v>
      </c>
      <c r="I987" s="277"/>
      <c r="J987" s="273"/>
      <c r="K987" s="273"/>
      <c r="L987" s="278"/>
      <c r="M987" s="279"/>
      <c r="N987" s="280"/>
      <c r="O987" s="280"/>
      <c r="P987" s="280"/>
      <c r="Q987" s="280"/>
      <c r="R987" s="280"/>
      <c r="S987" s="280"/>
      <c r="T987" s="281"/>
      <c r="AT987" s="282" t="s">
        <v>177</v>
      </c>
      <c r="AU987" s="282" t="s">
        <v>83</v>
      </c>
      <c r="AV987" s="14" t="s">
        <v>175</v>
      </c>
      <c r="AW987" s="14" t="s">
        <v>31</v>
      </c>
      <c r="AX987" s="14" t="s">
        <v>81</v>
      </c>
      <c r="AY987" s="282" t="s">
        <v>168</v>
      </c>
    </row>
    <row r="988" s="1" customFormat="1" ht="24" customHeight="1">
      <c r="B988" s="38"/>
      <c r="C988" s="237" t="s">
        <v>971</v>
      </c>
      <c r="D988" s="237" t="s">
        <v>170</v>
      </c>
      <c r="E988" s="238" t="s">
        <v>972</v>
      </c>
      <c r="F988" s="239" t="s">
        <v>973</v>
      </c>
      <c r="G988" s="240" t="s">
        <v>173</v>
      </c>
      <c r="H988" s="241">
        <v>12.742000000000001</v>
      </c>
      <c r="I988" s="242"/>
      <c r="J988" s="243">
        <f>ROUND(I988*H988,2)</f>
        <v>0</v>
      </c>
      <c r="K988" s="239" t="s">
        <v>174</v>
      </c>
      <c r="L988" s="43"/>
      <c r="M988" s="244" t="s">
        <v>1</v>
      </c>
      <c r="N988" s="245" t="s">
        <v>39</v>
      </c>
      <c r="O988" s="86"/>
      <c r="P988" s="246">
        <f>O988*H988</f>
        <v>0</v>
      </c>
      <c r="Q988" s="246">
        <v>0.90900000000000003</v>
      </c>
      <c r="R988" s="246">
        <f>Q988*H988</f>
        <v>11.582478000000002</v>
      </c>
      <c r="S988" s="246">
        <v>0</v>
      </c>
      <c r="T988" s="247">
        <f>S988*H988</f>
        <v>0</v>
      </c>
      <c r="AR988" s="248" t="s">
        <v>175</v>
      </c>
      <c r="AT988" s="248" t="s">
        <v>170</v>
      </c>
      <c r="AU988" s="248" t="s">
        <v>83</v>
      </c>
      <c r="AY988" s="17" t="s">
        <v>168</v>
      </c>
      <c r="BE988" s="249">
        <f>IF(N988="základní",J988,0)</f>
        <v>0</v>
      </c>
      <c r="BF988" s="249">
        <f>IF(N988="snížená",J988,0)</f>
        <v>0</v>
      </c>
      <c r="BG988" s="249">
        <f>IF(N988="zákl. přenesená",J988,0)</f>
        <v>0</v>
      </c>
      <c r="BH988" s="249">
        <f>IF(N988="sníž. přenesená",J988,0)</f>
        <v>0</v>
      </c>
      <c r="BI988" s="249">
        <f>IF(N988="nulová",J988,0)</f>
        <v>0</v>
      </c>
      <c r="BJ988" s="17" t="s">
        <v>81</v>
      </c>
      <c r="BK988" s="249">
        <f>ROUND(I988*H988,2)</f>
        <v>0</v>
      </c>
      <c r="BL988" s="17" t="s">
        <v>175</v>
      </c>
      <c r="BM988" s="248" t="s">
        <v>974</v>
      </c>
    </row>
    <row r="989" s="12" customFormat="1">
      <c r="B989" s="250"/>
      <c r="C989" s="251"/>
      <c r="D989" s="252" t="s">
        <v>177</v>
      </c>
      <c r="E989" s="253" t="s">
        <v>1</v>
      </c>
      <c r="F989" s="254" t="s">
        <v>964</v>
      </c>
      <c r="G989" s="251"/>
      <c r="H989" s="253" t="s">
        <v>1</v>
      </c>
      <c r="I989" s="255"/>
      <c r="J989" s="251"/>
      <c r="K989" s="251"/>
      <c r="L989" s="256"/>
      <c r="M989" s="257"/>
      <c r="N989" s="258"/>
      <c r="O989" s="258"/>
      <c r="P989" s="258"/>
      <c r="Q989" s="258"/>
      <c r="R989" s="258"/>
      <c r="S989" s="258"/>
      <c r="T989" s="259"/>
      <c r="AT989" s="260" t="s">
        <v>177</v>
      </c>
      <c r="AU989" s="260" t="s">
        <v>83</v>
      </c>
      <c r="AV989" s="12" t="s">
        <v>81</v>
      </c>
      <c r="AW989" s="12" t="s">
        <v>31</v>
      </c>
      <c r="AX989" s="12" t="s">
        <v>74</v>
      </c>
      <c r="AY989" s="260" t="s">
        <v>168</v>
      </c>
    </row>
    <row r="990" s="12" customFormat="1">
      <c r="B990" s="250"/>
      <c r="C990" s="251"/>
      <c r="D990" s="252" t="s">
        <v>177</v>
      </c>
      <c r="E990" s="253" t="s">
        <v>1</v>
      </c>
      <c r="F990" s="254" t="s">
        <v>965</v>
      </c>
      <c r="G990" s="251"/>
      <c r="H990" s="253" t="s">
        <v>1</v>
      </c>
      <c r="I990" s="255"/>
      <c r="J990" s="251"/>
      <c r="K990" s="251"/>
      <c r="L990" s="256"/>
      <c r="M990" s="257"/>
      <c r="N990" s="258"/>
      <c r="O990" s="258"/>
      <c r="P990" s="258"/>
      <c r="Q990" s="258"/>
      <c r="R990" s="258"/>
      <c r="S990" s="258"/>
      <c r="T990" s="259"/>
      <c r="AT990" s="260" t="s">
        <v>177</v>
      </c>
      <c r="AU990" s="260" t="s">
        <v>83</v>
      </c>
      <c r="AV990" s="12" t="s">
        <v>81</v>
      </c>
      <c r="AW990" s="12" t="s">
        <v>31</v>
      </c>
      <c r="AX990" s="12" t="s">
        <v>74</v>
      </c>
      <c r="AY990" s="260" t="s">
        <v>168</v>
      </c>
    </row>
    <row r="991" s="13" customFormat="1">
      <c r="B991" s="261"/>
      <c r="C991" s="262"/>
      <c r="D991" s="252" t="s">
        <v>177</v>
      </c>
      <c r="E991" s="263" t="s">
        <v>1</v>
      </c>
      <c r="F991" s="264" t="s">
        <v>966</v>
      </c>
      <c r="G991" s="262"/>
      <c r="H991" s="265">
        <v>12.742000000000001</v>
      </c>
      <c r="I991" s="266"/>
      <c r="J991" s="262"/>
      <c r="K991" s="262"/>
      <c r="L991" s="267"/>
      <c r="M991" s="268"/>
      <c r="N991" s="269"/>
      <c r="O991" s="269"/>
      <c r="P991" s="269"/>
      <c r="Q991" s="269"/>
      <c r="R991" s="269"/>
      <c r="S991" s="269"/>
      <c r="T991" s="270"/>
      <c r="AT991" s="271" t="s">
        <v>177</v>
      </c>
      <c r="AU991" s="271" t="s">
        <v>83</v>
      </c>
      <c r="AV991" s="13" t="s">
        <v>83</v>
      </c>
      <c r="AW991" s="13" t="s">
        <v>31</v>
      </c>
      <c r="AX991" s="13" t="s">
        <v>74</v>
      </c>
      <c r="AY991" s="271" t="s">
        <v>168</v>
      </c>
    </row>
    <row r="992" s="14" customFormat="1">
      <c r="B992" s="272"/>
      <c r="C992" s="273"/>
      <c r="D992" s="252" t="s">
        <v>177</v>
      </c>
      <c r="E992" s="274" t="s">
        <v>1</v>
      </c>
      <c r="F992" s="275" t="s">
        <v>186</v>
      </c>
      <c r="G992" s="273"/>
      <c r="H992" s="276">
        <v>12.742000000000001</v>
      </c>
      <c r="I992" s="277"/>
      <c r="J992" s="273"/>
      <c r="K992" s="273"/>
      <c r="L992" s="278"/>
      <c r="M992" s="279"/>
      <c r="N992" s="280"/>
      <c r="O992" s="280"/>
      <c r="P992" s="280"/>
      <c r="Q992" s="280"/>
      <c r="R992" s="280"/>
      <c r="S992" s="280"/>
      <c r="T992" s="281"/>
      <c r="AT992" s="282" t="s">
        <v>177</v>
      </c>
      <c r="AU992" s="282" t="s">
        <v>83</v>
      </c>
      <c r="AV992" s="14" t="s">
        <v>175</v>
      </c>
      <c r="AW992" s="14" t="s">
        <v>31</v>
      </c>
      <c r="AX992" s="14" t="s">
        <v>81</v>
      </c>
      <c r="AY992" s="282" t="s">
        <v>168</v>
      </c>
    </row>
    <row r="993" s="1" customFormat="1" ht="16.5" customHeight="1">
      <c r="B993" s="38"/>
      <c r="C993" s="237" t="s">
        <v>975</v>
      </c>
      <c r="D993" s="237" t="s">
        <v>170</v>
      </c>
      <c r="E993" s="238" t="s">
        <v>976</v>
      </c>
      <c r="F993" s="239" t="s">
        <v>977</v>
      </c>
      <c r="G993" s="240" t="s">
        <v>226</v>
      </c>
      <c r="H993" s="241">
        <v>2.0830000000000002</v>
      </c>
      <c r="I993" s="242"/>
      <c r="J993" s="243">
        <f>ROUND(I993*H993,2)</f>
        <v>0</v>
      </c>
      <c r="K993" s="239" t="s">
        <v>174</v>
      </c>
      <c r="L993" s="43"/>
      <c r="M993" s="244" t="s">
        <v>1</v>
      </c>
      <c r="N993" s="245" t="s">
        <v>39</v>
      </c>
      <c r="O993" s="86"/>
      <c r="P993" s="246">
        <f>O993*H993</f>
        <v>0</v>
      </c>
      <c r="Q993" s="246">
        <v>0.013520000000000001</v>
      </c>
      <c r="R993" s="246">
        <f>Q993*H993</f>
        <v>0.028162160000000006</v>
      </c>
      <c r="S993" s="246">
        <v>0</v>
      </c>
      <c r="T993" s="247">
        <f>S993*H993</f>
        <v>0</v>
      </c>
      <c r="AR993" s="248" t="s">
        <v>175</v>
      </c>
      <c r="AT993" s="248" t="s">
        <v>170</v>
      </c>
      <c r="AU993" s="248" t="s">
        <v>83</v>
      </c>
      <c r="AY993" s="17" t="s">
        <v>168</v>
      </c>
      <c r="BE993" s="249">
        <f>IF(N993="základní",J993,0)</f>
        <v>0</v>
      </c>
      <c r="BF993" s="249">
        <f>IF(N993="snížená",J993,0)</f>
        <v>0</v>
      </c>
      <c r="BG993" s="249">
        <f>IF(N993="zákl. přenesená",J993,0)</f>
        <v>0</v>
      </c>
      <c r="BH993" s="249">
        <f>IF(N993="sníž. přenesená",J993,0)</f>
        <v>0</v>
      </c>
      <c r="BI993" s="249">
        <f>IF(N993="nulová",J993,0)</f>
        <v>0</v>
      </c>
      <c r="BJ993" s="17" t="s">
        <v>81</v>
      </c>
      <c r="BK993" s="249">
        <f>ROUND(I993*H993,2)</f>
        <v>0</v>
      </c>
      <c r="BL993" s="17" t="s">
        <v>175</v>
      </c>
      <c r="BM993" s="248" t="s">
        <v>978</v>
      </c>
    </row>
    <row r="994" s="12" customFormat="1">
      <c r="B994" s="250"/>
      <c r="C994" s="251"/>
      <c r="D994" s="252" t="s">
        <v>177</v>
      </c>
      <c r="E994" s="253" t="s">
        <v>1</v>
      </c>
      <c r="F994" s="254" t="s">
        <v>950</v>
      </c>
      <c r="G994" s="251"/>
      <c r="H994" s="253" t="s">
        <v>1</v>
      </c>
      <c r="I994" s="255"/>
      <c r="J994" s="251"/>
      <c r="K994" s="251"/>
      <c r="L994" s="256"/>
      <c r="M994" s="257"/>
      <c r="N994" s="258"/>
      <c r="O994" s="258"/>
      <c r="P994" s="258"/>
      <c r="Q994" s="258"/>
      <c r="R994" s="258"/>
      <c r="S994" s="258"/>
      <c r="T994" s="259"/>
      <c r="AT994" s="260" t="s">
        <v>177</v>
      </c>
      <c r="AU994" s="260" t="s">
        <v>83</v>
      </c>
      <c r="AV994" s="12" t="s">
        <v>81</v>
      </c>
      <c r="AW994" s="12" t="s">
        <v>31</v>
      </c>
      <c r="AX994" s="12" t="s">
        <v>74</v>
      </c>
      <c r="AY994" s="260" t="s">
        <v>168</v>
      </c>
    </row>
    <row r="995" s="12" customFormat="1">
      <c r="B995" s="250"/>
      <c r="C995" s="251"/>
      <c r="D995" s="252" t="s">
        <v>177</v>
      </c>
      <c r="E995" s="253" t="s">
        <v>1</v>
      </c>
      <c r="F995" s="254" t="s">
        <v>194</v>
      </c>
      <c r="G995" s="251"/>
      <c r="H995" s="253" t="s">
        <v>1</v>
      </c>
      <c r="I995" s="255"/>
      <c r="J995" s="251"/>
      <c r="K995" s="251"/>
      <c r="L995" s="256"/>
      <c r="M995" s="257"/>
      <c r="N995" s="258"/>
      <c r="O995" s="258"/>
      <c r="P995" s="258"/>
      <c r="Q995" s="258"/>
      <c r="R995" s="258"/>
      <c r="S995" s="258"/>
      <c r="T995" s="259"/>
      <c r="AT995" s="260" t="s">
        <v>177</v>
      </c>
      <c r="AU995" s="260" t="s">
        <v>83</v>
      </c>
      <c r="AV995" s="12" t="s">
        <v>81</v>
      </c>
      <c r="AW995" s="12" t="s">
        <v>31</v>
      </c>
      <c r="AX995" s="12" t="s">
        <v>74</v>
      </c>
      <c r="AY995" s="260" t="s">
        <v>168</v>
      </c>
    </row>
    <row r="996" s="13" customFormat="1">
      <c r="B996" s="261"/>
      <c r="C996" s="262"/>
      <c r="D996" s="252" t="s">
        <v>177</v>
      </c>
      <c r="E996" s="263" t="s">
        <v>1</v>
      </c>
      <c r="F996" s="264" t="s">
        <v>979</v>
      </c>
      <c r="G996" s="262"/>
      <c r="H996" s="265">
        <v>0.10000000000000001</v>
      </c>
      <c r="I996" s="266"/>
      <c r="J996" s="262"/>
      <c r="K996" s="262"/>
      <c r="L996" s="267"/>
      <c r="M996" s="268"/>
      <c r="N996" s="269"/>
      <c r="O996" s="269"/>
      <c r="P996" s="269"/>
      <c r="Q996" s="269"/>
      <c r="R996" s="269"/>
      <c r="S996" s="269"/>
      <c r="T996" s="270"/>
      <c r="AT996" s="271" t="s">
        <v>177</v>
      </c>
      <c r="AU996" s="271" t="s">
        <v>83</v>
      </c>
      <c r="AV996" s="13" t="s">
        <v>83</v>
      </c>
      <c r="AW996" s="13" t="s">
        <v>31</v>
      </c>
      <c r="AX996" s="13" t="s">
        <v>74</v>
      </c>
      <c r="AY996" s="271" t="s">
        <v>168</v>
      </c>
    </row>
    <row r="997" s="13" customFormat="1">
      <c r="B997" s="261"/>
      <c r="C997" s="262"/>
      <c r="D997" s="252" t="s">
        <v>177</v>
      </c>
      <c r="E997" s="263" t="s">
        <v>1</v>
      </c>
      <c r="F997" s="264" t="s">
        <v>980</v>
      </c>
      <c r="G997" s="262"/>
      <c r="H997" s="265">
        <v>0.11</v>
      </c>
      <c r="I997" s="266"/>
      <c r="J997" s="262"/>
      <c r="K997" s="262"/>
      <c r="L997" s="267"/>
      <c r="M997" s="268"/>
      <c r="N997" s="269"/>
      <c r="O997" s="269"/>
      <c r="P997" s="269"/>
      <c r="Q997" s="269"/>
      <c r="R997" s="269"/>
      <c r="S997" s="269"/>
      <c r="T997" s="270"/>
      <c r="AT997" s="271" t="s">
        <v>177</v>
      </c>
      <c r="AU997" s="271" t="s">
        <v>83</v>
      </c>
      <c r="AV997" s="13" t="s">
        <v>83</v>
      </c>
      <c r="AW997" s="13" t="s">
        <v>31</v>
      </c>
      <c r="AX997" s="13" t="s">
        <v>74</v>
      </c>
      <c r="AY997" s="271" t="s">
        <v>168</v>
      </c>
    </row>
    <row r="998" s="13" customFormat="1">
      <c r="B998" s="261"/>
      <c r="C998" s="262"/>
      <c r="D998" s="252" t="s">
        <v>177</v>
      </c>
      <c r="E998" s="263" t="s">
        <v>1</v>
      </c>
      <c r="F998" s="264" t="s">
        <v>981</v>
      </c>
      <c r="G998" s="262"/>
      <c r="H998" s="265">
        <v>0.29999999999999999</v>
      </c>
      <c r="I998" s="266"/>
      <c r="J998" s="262"/>
      <c r="K998" s="262"/>
      <c r="L998" s="267"/>
      <c r="M998" s="268"/>
      <c r="N998" s="269"/>
      <c r="O998" s="269"/>
      <c r="P998" s="269"/>
      <c r="Q998" s="269"/>
      <c r="R998" s="269"/>
      <c r="S998" s="269"/>
      <c r="T998" s="270"/>
      <c r="AT998" s="271" t="s">
        <v>177</v>
      </c>
      <c r="AU998" s="271" t="s">
        <v>83</v>
      </c>
      <c r="AV998" s="13" t="s">
        <v>83</v>
      </c>
      <c r="AW998" s="13" t="s">
        <v>31</v>
      </c>
      <c r="AX998" s="13" t="s">
        <v>74</v>
      </c>
      <c r="AY998" s="271" t="s">
        <v>168</v>
      </c>
    </row>
    <row r="999" s="12" customFormat="1">
      <c r="B999" s="250"/>
      <c r="C999" s="251"/>
      <c r="D999" s="252" t="s">
        <v>177</v>
      </c>
      <c r="E999" s="253" t="s">
        <v>1</v>
      </c>
      <c r="F999" s="254" t="s">
        <v>268</v>
      </c>
      <c r="G999" s="251"/>
      <c r="H999" s="253" t="s">
        <v>1</v>
      </c>
      <c r="I999" s="255"/>
      <c r="J999" s="251"/>
      <c r="K999" s="251"/>
      <c r="L999" s="256"/>
      <c r="M999" s="257"/>
      <c r="N999" s="258"/>
      <c r="O999" s="258"/>
      <c r="P999" s="258"/>
      <c r="Q999" s="258"/>
      <c r="R999" s="258"/>
      <c r="S999" s="258"/>
      <c r="T999" s="259"/>
      <c r="AT999" s="260" t="s">
        <v>177</v>
      </c>
      <c r="AU999" s="260" t="s">
        <v>83</v>
      </c>
      <c r="AV999" s="12" t="s">
        <v>81</v>
      </c>
      <c r="AW999" s="12" t="s">
        <v>31</v>
      </c>
      <c r="AX999" s="12" t="s">
        <v>74</v>
      </c>
      <c r="AY999" s="260" t="s">
        <v>168</v>
      </c>
    </row>
    <row r="1000" s="13" customFormat="1">
      <c r="B1000" s="261"/>
      <c r="C1000" s="262"/>
      <c r="D1000" s="252" t="s">
        <v>177</v>
      </c>
      <c r="E1000" s="263" t="s">
        <v>1</v>
      </c>
      <c r="F1000" s="264" t="s">
        <v>982</v>
      </c>
      <c r="G1000" s="262"/>
      <c r="H1000" s="265">
        <v>0.125</v>
      </c>
      <c r="I1000" s="266"/>
      <c r="J1000" s="262"/>
      <c r="K1000" s="262"/>
      <c r="L1000" s="267"/>
      <c r="M1000" s="268"/>
      <c r="N1000" s="269"/>
      <c r="O1000" s="269"/>
      <c r="P1000" s="269"/>
      <c r="Q1000" s="269"/>
      <c r="R1000" s="269"/>
      <c r="S1000" s="269"/>
      <c r="T1000" s="270"/>
      <c r="AT1000" s="271" t="s">
        <v>177</v>
      </c>
      <c r="AU1000" s="271" t="s">
        <v>83</v>
      </c>
      <c r="AV1000" s="13" t="s">
        <v>83</v>
      </c>
      <c r="AW1000" s="13" t="s">
        <v>31</v>
      </c>
      <c r="AX1000" s="13" t="s">
        <v>74</v>
      </c>
      <c r="AY1000" s="271" t="s">
        <v>168</v>
      </c>
    </row>
    <row r="1001" s="12" customFormat="1">
      <c r="B1001" s="250"/>
      <c r="C1001" s="251"/>
      <c r="D1001" s="252" t="s">
        <v>177</v>
      </c>
      <c r="E1001" s="253" t="s">
        <v>1</v>
      </c>
      <c r="F1001" s="254" t="s">
        <v>964</v>
      </c>
      <c r="G1001" s="251"/>
      <c r="H1001" s="253" t="s">
        <v>1</v>
      </c>
      <c r="I1001" s="255"/>
      <c r="J1001" s="251"/>
      <c r="K1001" s="251"/>
      <c r="L1001" s="256"/>
      <c r="M1001" s="257"/>
      <c r="N1001" s="258"/>
      <c r="O1001" s="258"/>
      <c r="P1001" s="258"/>
      <c r="Q1001" s="258"/>
      <c r="R1001" s="258"/>
      <c r="S1001" s="258"/>
      <c r="T1001" s="259"/>
      <c r="AT1001" s="260" t="s">
        <v>177</v>
      </c>
      <c r="AU1001" s="260" t="s">
        <v>83</v>
      </c>
      <c r="AV1001" s="12" t="s">
        <v>81</v>
      </c>
      <c r="AW1001" s="12" t="s">
        <v>31</v>
      </c>
      <c r="AX1001" s="12" t="s">
        <v>74</v>
      </c>
      <c r="AY1001" s="260" t="s">
        <v>168</v>
      </c>
    </row>
    <row r="1002" s="13" customFormat="1">
      <c r="B1002" s="261"/>
      <c r="C1002" s="262"/>
      <c r="D1002" s="252" t="s">
        <v>177</v>
      </c>
      <c r="E1002" s="263" t="s">
        <v>1</v>
      </c>
      <c r="F1002" s="264" t="s">
        <v>983</v>
      </c>
      <c r="G1002" s="262"/>
      <c r="H1002" s="265">
        <v>1.448</v>
      </c>
      <c r="I1002" s="266"/>
      <c r="J1002" s="262"/>
      <c r="K1002" s="262"/>
      <c r="L1002" s="267"/>
      <c r="M1002" s="268"/>
      <c r="N1002" s="269"/>
      <c r="O1002" s="269"/>
      <c r="P1002" s="269"/>
      <c r="Q1002" s="269"/>
      <c r="R1002" s="269"/>
      <c r="S1002" s="269"/>
      <c r="T1002" s="270"/>
      <c r="AT1002" s="271" t="s">
        <v>177</v>
      </c>
      <c r="AU1002" s="271" t="s">
        <v>83</v>
      </c>
      <c r="AV1002" s="13" t="s">
        <v>83</v>
      </c>
      <c r="AW1002" s="13" t="s">
        <v>31</v>
      </c>
      <c r="AX1002" s="13" t="s">
        <v>74</v>
      </c>
      <c r="AY1002" s="271" t="s">
        <v>168</v>
      </c>
    </row>
    <row r="1003" s="14" customFormat="1">
      <c r="B1003" s="272"/>
      <c r="C1003" s="273"/>
      <c r="D1003" s="252" t="s">
        <v>177</v>
      </c>
      <c r="E1003" s="274" t="s">
        <v>1</v>
      </c>
      <c r="F1003" s="275" t="s">
        <v>186</v>
      </c>
      <c r="G1003" s="273"/>
      <c r="H1003" s="276">
        <v>2.0830000000000002</v>
      </c>
      <c r="I1003" s="277"/>
      <c r="J1003" s="273"/>
      <c r="K1003" s="273"/>
      <c r="L1003" s="278"/>
      <c r="M1003" s="279"/>
      <c r="N1003" s="280"/>
      <c r="O1003" s="280"/>
      <c r="P1003" s="280"/>
      <c r="Q1003" s="280"/>
      <c r="R1003" s="280"/>
      <c r="S1003" s="280"/>
      <c r="T1003" s="281"/>
      <c r="AT1003" s="282" t="s">
        <v>177</v>
      </c>
      <c r="AU1003" s="282" t="s">
        <v>83</v>
      </c>
      <c r="AV1003" s="14" t="s">
        <v>175</v>
      </c>
      <c r="AW1003" s="14" t="s">
        <v>31</v>
      </c>
      <c r="AX1003" s="14" t="s">
        <v>81</v>
      </c>
      <c r="AY1003" s="282" t="s">
        <v>168</v>
      </c>
    </row>
    <row r="1004" s="1" customFormat="1" ht="16.5" customHeight="1">
      <c r="B1004" s="38"/>
      <c r="C1004" s="237" t="s">
        <v>984</v>
      </c>
      <c r="D1004" s="237" t="s">
        <v>170</v>
      </c>
      <c r="E1004" s="238" t="s">
        <v>985</v>
      </c>
      <c r="F1004" s="239" t="s">
        <v>986</v>
      </c>
      <c r="G1004" s="240" t="s">
        <v>226</v>
      </c>
      <c r="H1004" s="241">
        <v>2.0830000000000002</v>
      </c>
      <c r="I1004" s="242"/>
      <c r="J1004" s="243">
        <f>ROUND(I1004*H1004,2)</f>
        <v>0</v>
      </c>
      <c r="K1004" s="239" t="s">
        <v>174</v>
      </c>
      <c r="L1004" s="43"/>
      <c r="M1004" s="244" t="s">
        <v>1</v>
      </c>
      <c r="N1004" s="245" t="s">
        <v>39</v>
      </c>
      <c r="O1004" s="86"/>
      <c r="P1004" s="246">
        <f>O1004*H1004</f>
        <v>0</v>
      </c>
      <c r="Q1004" s="246">
        <v>0</v>
      </c>
      <c r="R1004" s="246">
        <f>Q1004*H1004</f>
        <v>0</v>
      </c>
      <c r="S1004" s="246">
        <v>0</v>
      </c>
      <c r="T1004" s="247">
        <f>S1004*H1004</f>
        <v>0</v>
      </c>
      <c r="AR1004" s="248" t="s">
        <v>175</v>
      </c>
      <c r="AT1004" s="248" t="s">
        <v>170</v>
      </c>
      <c r="AU1004" s="248" t="s">
        <v>83</v>
      </c>
      <c r="AY1004" s="17" t="s">
        <v>168</v>
      </c>
      <c r="BE1004" s="249">
        <f>IF(N1004="základní",J1004,0)</f>
        <v>0</v>
      </c>
      <c r="BF1004" s="249">
        <f>IF(N1004="snížená",J1004,0)</f>
        <v>0</v>
      </c>
      <c r="BG1004" s="249">
        <f>IF(N1004="zákl. přenesená",J1004,0)</f>
        <v>0</v>
      </c>
      <c r="BH1004" s="249">
        <f>IF(N1004="sníž. přenesená",J1004,0)</f>
        <v>0</v>
      </c>
      <c r="BI1004" s="249">
        <f>IF(N1004="nulová",J1004,0)</f>
        <v>0</v>
      </c>
      <c r="BJ1004" s="17" t="s">
        <v>81</v>
      </c>
      <c r="BK1004" s="249">
        <f>ROUND(I1004*H1004,2)</f>
        <v>0</v>
      </c>
      <c r="BL1004" s="17" t="s">
        <v>175</v>
      </c>
      <c r="BM1004" s="248" t="s">
        <v>987</v>
      </c>
    </row>
    <row r="1005" s="12" customFormat="1">
      <c r="B1005" s="250"/>
      <c r="C1005" s="251"/>
      <c r="D1005" s="252" t="s">
        <v>177</v>
      </c>
      <c r="E1005" s="253" t="s">
        <v>1</v>
      </c>
      <c r="F1005" s="254" t="s">
        <v>950</v>
      </c>
      <c r="G1005" s="251"/>
      <c r="H1005" s="253" t="s">
        <v>1</v>
      </c>
      <c r="I1005" s="255"/>
      <c r="J1005" s="251"/>
      <c r="K1005" s="251"/>
      <c r="L1005" s="256"/>
      <c r="M1005" s="257"/>
      <c r="N1005" s="258"/>
      <c r="O1005" s="258"/>
      <c r="P1005" s="258"/>
      <c r="Q1005" s="258"/>
      <c r="R1005" s="258"/>
      <c r="S1005" s="258"/>
      <c r="T1005" s="259"/>
      <c r="AT1005" s="260" t="s">
        <v>177</v>
      </c>
      <c r="AU1005" s="260" t="s">
        <v>83</v>
      </c>
      <c r="AV1005" s="12" t="s">
        <v>81</v>
      </c>
      <c r="AW1005" s="12" t="s">
        <v>31</v>
      </c>
      <c r="AX1005" s="12" t="s">
        <v>74</v>
      </c>
      <c r="AY1005" s="260" t="s">
        <v>168</v>
      </c>
    </row>
    <row r="1006" s="12" customFormat="1">
      <c r="B1006" s="250"/>
      <c r="C1006" s="251"/>
      <c r="D1006" s="252" t="s">
        <v>177</v>
      </c>
      <c r="E1006" s="253" t="s">
        <v>1</v>
      </c>
      <c r="F1006" s="254" t="s">
        <v>194</v>
      </c>
      <c r="G1006" s="251"/>
      <c r="H1006" s="253" t="s">
        <v>1</v>
      </c>
      <c r="I1006" s="255"/>
      <c r="J1006" s="251"/>
      <c r="K1006" s="251"/>
      <c r="L1006" s="256"/>
      <c r="M1006" s="257"/>
      <c r="N1006" s="258"/>
      <c r="O1006" s="258"/>
      <c r="P1006" s="258"/>
      <c r="Q1006" s="258"/>
      <c r="R1006" s="258"/>
      <c r="S1006" s="258"/>
      <c r="T1006" s="259"/>
      <c r="AT1006" s="260" t="s">
        <v>177</v>
      </c>
      <c r="AU1006" s="260" t="s">
        <v>83</v>
      </c>
      <c r="AV1006" s="12" t="s">
        <v>81</v>
      </c>
      <c r="AW1006" s="12" t="s">
        <v>31</v>
      </c>
      <c r="AX1006" s="12" t="s">
        <v>74</v>
      </c>
      <c r="AY1006" s="260" t="s">
        <v>168</v>
      </c>
    </row>
    <row r="1007" s="13" customFormat="1">
      <c r="B1007" s="261"/>
      <c r="C1007" s="262"/>
      <c r="D1007" s="252" t="s">
        <v>177</v>
      </c>
      <c r="E1007" s="263" t="s">
        <v>1</v>
      </c>
      <c r="F1007" s="264" t="s">
        <v>979</v>
      </c>
      <c r="G1007" s="262"/>
      <c r="H1007" s="265">
        <v>0.10000000000000001</v>
      </c>
      <c r="I1007" s="266"/>
      <c r="J1007" s="262"/>
      <c r="K1007" s="262"/>
      <c r="L1007" s="267"/>
      <c r="M1007" s="268"/>
      <c r="N1007" s="269"/>
      <c r="O1007" s="269"/>
      <c r="P1007" s="269"/>
      <c r="Q1007" s="269"/>
      <c r="R1007" s="269"/>
      <c r="S1007" s="269"/>
      <c r="T1007" s="270"/>
      <c r="AT1007" s="271" t="s">
        <v>177</v>
      </c>
      <c r="AU1007" s="271" t="s">
        <v>83</v>
      </c>
      <c r="AV1007" s="13" t="s">
        <v>83</v>
      </c>
      <c r="AW1007" s="13" t="s">
        <v>31</v>
      </c>
      <c r="AX1007" s="13" t="s">
        <v>74</v>
      </c>
      <c r="AY1007" s="271" t="s">
        <v>168</v>
      </c>
    </row>
    <row r="1008" s="13" customFormat="1">
      <c r="B1008" s="261"/>
      <c r="C1008" s="262"/>
      <c r="D1008" s="252" t="s">
        <v>177</v>
      </c>
      <c r="E1008" s="263" t="s">
        <v>1</v>
      </c>
      <c r="F1008" s="264" t="s">
        <v>980</v>
      </c>
      <c r="G1008" s="262"/>
      <c r="H1008" s="265">
        <v>0.11</v>
      </c>
      <c r="I1008" s="266"/>
      <c r="J1008" s="262"/>
      <c r="K1008" s="262"/>
      <c r="L1008" s="267"/>
      <c r="M1008" s="268"/>
      <c r="N1008" s="269"/>
      <c r="O1008" s="269"/>
      <c r="P1008" s="269"/>
      <c r="Q1008" s="269"/>
      <c r="R1008" s="269"/>
      <c r="S1008" s="269"/>
      <c r="T1008" s="270"/>
      <c r="AT1008" s="271" t="s">
        <v>177</v>
      </c>
      <c r="AU1008" s="271" t="s">
        <v>83</v>
      </c>
      <c r="AV1008" s="13" t="s">
        <v>83</v>
      </c>
      <c r="AW1008" s="13" t="s">
        <v>31</v>
      </c>
      <c r="AX1008" s="13" t="s">
        <v>74</v>
      </c>
      <c r="AY1008" s="271" t="s">
        <v>168</v>
      </c>
    </row>
    <row r="1009" s="13" customFormat="1">
      <c r="B1009" s="261"/>
      <c r="C1009" s="262"/>
      <c r="D1009" s="252" t="s">
        <v>177</v>
      </c>
      <c r="E1009" s="263" t="s">
        <v>1</v>
      </c>
      <c r="F1009" s="264" t="s">
        <v>981</v>
      </c>
      <c r="G1009" s="262"/>
      <c r="H1009" s="265">
        <v>0.29999999999999999</v>
      </c>
      <c r="I1009" s="266"/>
      <c r="J1009" s="262"/>
      <c r="K1009" s="262"/>
      <c r="L1009" s="267"/>
      <c r="M1009" s="268"/>
      <c r="N1009" s="269"/>
      <c r="O1009" s="269"/>
      <c r="P1009" s="269"/>
      <c r="Q1009" s="269"/>
      <c r="R1009" s="269"/>
      <c r="S1009" s="269"/>
      <c r="T1009" s="270"/>
      <c r="AT1009" s="271" t="s">
        <v>177</v>
      </c>
      <c r="AU1009" s="271" t="s">
        <v>83</v>
      </c>
      <c r="AV1009" s="13" t="s">
        <v>83</v>
      </c>
      <c r="AW1009" s="13" t="s">
        <v>31</v>
      </c>
      <c r="AX1009" s="13" t="s">
        <v>74</v>
      </c>
      <c r="AY1009" s="271" t="s">
        <v>168</v>
      </c>
    </row>
    <row r="1010" s="12" customFormat="1">
      <c r="B1010" s="250"/>
      <c r="C1010" s="251"/>
      <c r="D1010" s="252" t="s">
        <v>177</v>
      </c>
      <c r="E1010" s="253" t="s">
        <v>1</v>
      </c>
      <c r="F1010" s="254" t="s">
        <v>268</v>
      </c>
      <c r="G1010" s="251"/>
      <c r="H1010" s="253" t="s">
        <v>1</v>
      </c>
      <c r="I1010" s="255"/>
      <c r="J1010" s="251"/>
      <c r="K1010" s="251"/>
      <c r="L1010" s="256"/>
      <c r="M1010" s="257"/>
      <c r="N1010" s="258"/>
      <c r="O1010" s="258"/>
      <c r="P1010" s="258"/>
      <c r="Q1010" s="258"/>
      <c r="R1010" s="258"/>
      <c r="S1010" s="258"/>
      <c r="T1010" s="259"/>
      <c r="AT1010" s="260" t="s">
        <v>177</v>
      </c>
      <c r="AU1010" s="260" t="s">
        <v>83</v>
      </c>
      <c r="AV1010" s="12" t="s">
        <v>81</v>
      </c>
      <c r="AW1010" s="12" t="s">
        <v>31</v>
      </c>
      <c r="AX1010" s="12" t="s">
        <v>74</v>
      </c>
      <c r="AY1010" s="260" t="s">
        <v>168</v>
      </c>
    </row>
    <row r="1011" s="13" customFormat="1">
      <c r="B1011" s="261"/>
      <c r="C1011" s="262"/>
      <c r="D1011" s="252" t="s">
        <v>177</v>
      </c>
      <c r="E1011" s="263" t="s">
        <v>1</v>
      </c>
      <c r="F1011" s="264" t="s">
        <v>982</v>
      </c>
      <c r="G1011" s="262"/>
      <c r="H1011" s="265">
        <v>0.125</v>
      </c>
      <c r="I1011" s="266"/>
      <c r="J1011" s="262"/>
      <c r="K1011" s="262"/>
      <c r="L1011" s="267"/>
      <c r="M1011" s="268"/>
      <c r="N1011" s="269"/>
      <c r="O1011" s="269"/>
      <c r="P1011" s="269"/>
      <c r="Q1011" s="269"/>
      <c r="R1011" s="269"/>
      <c r="S1011" s="269"/>
      <c r="T1011" s="270"/>
      <c r="AT1011" s="271" t="s">
        <v>177</v>
      </c>
      <c r="AU1011" s="271" t="s">
        <v>83</v>
      </c>
      <c r="AV1011" s="13" t="s">
        <v>83</v>
      </c>
      <c r="AW1011" s="13" t="s">
        <v>31</v>
      </c>
      <c r="AX1011" s="13" t="s">
        <v>74</v>
      </c>
      <c r="AY1011" s="271" t="s">
        <v>168</v>
      </c>
    </row>
    <row r="1012" s="12" customFormat="1">
      <c r="B1012" s="250"/>
      <c r="C1012" s="251"/>
      <c r="D1012" s="252" t="s">
        <v>177</v>
      </c>
      <c r="E1012" s="253" t="s">
        <v>1</v>
      </c>
      <c r="F1012" s="254" t="s">
        <v>964</v>
      </c>
      <c r="G1012" s="251"/>
      <c r="H1012" s="253" t="s">
        <v>1</v>
      </c>
      <c r="I1012" s="255"/>
      <c r="J1012" s="251"/>
      <c r="K1012" s="251"/>
      <c r="L1012" s="256"/>
      <c r="M1012" s="257"/>
      <c r="N1012" s="258"/>
      <c r="O1012" s="258"/>
      <c r="P1012" s="258"/>
      <c r="Q1012" s="258"/>
      <c r="R1012" s="258"/>
      <c r="S1012" s="258"/>
      <c r="T1012" s="259"/>
      <c r="AT1012" s="260" t="s">
        <v>177</v>
      </c>
      <c r="AU1012" s="260" t="s">
        <v>83</v>
      </c>
      <c r="AV1012" s="12" t="s">
        <v>81</v>
      </c>
      <c r="AW1012" s="12" t="s">
        <v>31</v>
      </c>
      <c r="AX1012" s="12" t="s">
        <v>74</v>
      </c>
      <c r="AY1012" s="260" t="s">
        <v>168</v>
      </c>
    </row>
    <row r="1013" s="13" customFormat="1">
      <c r="B1013" s="261"/>
      <c r="C1013" s="262"/>
      <c r="D1013" s="252" t="s">
        <v>177</v>
      </c>
      <c r="E1013" s="263" t="s">
        <v>1</v>
      </c>
      <c r="F1013" s="264" t="s">
        <v>983</v>
      </c>
      <c r="G1013" s="262"/>
      <c r="H1013" s="265">
        <v>1.448</v>
      </c>
      <c r="I1013" s="266"/>
      <c r="J1013" s="262"/>
      <c r="K1013" s="262"/>
      <c r="L1013" s="267"/>
      <c r="M1013" s="268"/>
      <c r="N1013" s="269"/>
      <c r="O1013" s="269"/>
      <c r="P1013" s="269"/>
      <c r="Q1013" s="269"/>
      <c r="R1013" s="269"/>
      <c r="S1013" s="269"/>
      <c r="T1013" s="270"/>
      <c r="AT1013" s="271" t="s">
        <v>177</v>
      </c>
      <c r="AU1013" s="271" t="s">
        <v>83</v>
      </c>
      <c r="AV1013" s="13" t="s">
        <v>83</v>
      </c>
      <c r="AW1013" s="13" t="s">
        <v>31</v>
      </c>
      <c r="AX1013" s="13" t="s">
        <v>74</v>
      </c>
      <c r="AY1013" s="271" t="s">
        <v>168</v>
      </c>
    </row>
    <row r="1014" s="14" customFormat="1">
      <c r="B1014" s="272"/>
      <c r="C1014" s="273"/>
      <c r="D1014" s="252" t="s">
        <v>177</v>
      </c>
      <c r="E1014" s="274" t="s">
        <v>1</v>
      </c>
      <c r="F1014" s="275" t="s">
        <v>186</v>
      </c>
      <c r="G1014" s="273"/>
      <c r="H1014" s="276">
        <v>2.0830000000000002</v>
      </c>
      <c r="I1014" s="277"/>
      <c r="J1014" s="273"/>
      <c r="K1014" s="273"/>
      <c r="L1014" s="278"/>
      <c r="M1014" s="279"/>
      <c r="N1014" s="280"/>
      <c r="O1014" s="280"/>
      <c r="P1014" s="280"/>
      <c r="Q1014" s="280"/>
      <c r="R1014" s="280"/>
      <c r="S1014" s="280"/>
      <c r="T1014" s="281"/>
      <c r="AT1014" s="282" t="s">
        <v>177</v>
      </c>
      <c r="AU1014" s="282" t="s">
        <v>83</v>
      </c>
      <c r="AV1014" s="14" t="s">
        <v>175</v>
      </c>
      <c r="AW1014" s="14" t="s">
        <v>31</v>
      </c>
      <c r="AX1014" s="14" t="s">
        <v>81</v>
      </c>
      <c r="AY1014" s="282" t="s">
        <v>168</v>
      </c>
    </row>
    <row r="1015" s="1" customFormat="1" ht="16.5" customHeight="1">
      <c r="B1015" s="38"/>
      <c r="C1015" s="237" t="s">
        <v>988</v>
      </c>
      <c r="D1015" s="237" t="s">
        <v>170</v>
      </c>
      <c r="E1015" s="238" t="s">
        <v>989</v>
      </c>
      <c r="F1015" s="239" t="s">
        <v>990</v>
      </c>
      <c r="G1015" s="240" t="s">
        <v>220</v>
      </c>
      <c r="H1015" s="241">
        <v>1.345</v>
      </c>
      <c r="I1015" s="242"/>
      <c r="J1015" s="243">
        <f>ROUND(I1015*H1015,2)</f>
        <v>0</v>
      </c>
      <c r="K1015" s="239" t="s">
        <v>174</v>
      </c>
      <c r="L1015" s="43"/>
      <c r="M1015" s="244" t="s">
        <v>1</v>
      </c>
      <c r="N1015" s="245" t="s">
        <v>39</v>
      </c>
      <c r="O1015" s="86"/>
      <c r="P1015" s="246">
        <f>O1015*H1015</f>
        <v>0</v>
      </c>
      <c r="Q1015" s="246">
        <v>1.06277</v>
      </c>
      <c r="R1015" s="246">
        <f>Q1015*H1015</f>
        <v>1.42942565</v>
      </c>
      <c r="S1015" s="246">
        <v>0</v>
      </c>
      <c r="T1015" s="247">
        <f>S1015*H1015</f>
        <v>0</v>
      </c>
      <c r="AR1015" s="248" t="s">
        <v>175</v>
      </c>
      <c r="AT1015" s="248" t="s">
        <v>170</v>
      </c>
      <c r="AU1015" s="248" t="s">
        <v>83</v>
      </c>
      <c r="AY1015" s="17" t="s">
        <v>168</v>
      </c>
      <c r="BE1015" s="249">
        <f>IF(N1015="základní",J1015,0)</f>
        <v>0</v>
      </c>
      <c r="BF1015" s="249">
        <f>IF(N1015="snížená",J1015,0)</f>
        <v>0</v>
      </c>
      <c r="BG1015" s="249">
        <f>IF(N1015="zákl. přenesená",J1015,0)</f>
        <v>0</v>
      </c>
      <c r="BH1015" s="249">
        <f>IF(N1015="sníž. přenesená",J1015,0)</f>
        <v>0</v>
      </c>
      <c r="BI1015" s="249">
        <f>IF(N1015="nulová",J1015,0)</f>
        <v>0</v>
      </c>
      <c r="BJ1015" s="17" t="s">
        <v>81</v>
      </c>
      <c r="BK1015" s="249">
        <f>ROUND(I1015*H1015,2)</f>
        <v>0</v>
      </c>
      <c r="BL1015" s="17" t="s">
        <v>175</v>
      </c>
      <c r="BM1015" s="248" t="s">
        <v>991</v>
      </c>
    </row>
    <row r="1016" s="12" customFormat="1">
      <c r="B1016" s="250"/>
      <c r="C1016" s="251"/>
      <c r="D1016" s="252" t="s">
        <v>177</v>
      </c>
      <c r="E1016" s="253" t="s">
        <v>1</v>
      </c>
      <c r="F1016" s="254" t="s">
        <v>194</v>
      </c>
      <c r="G1016" s="251"/>
      <c r="H1016" s="253" t="s">
        <v>1</v>
      </c>
      <c r="I1016" s="255"/>
      <c r="J1016" s="251"/>
      <c r="K1016" s="251"/>
      <c r="L1016" s="256"/>
      <c r="M1016" s="257"/>
      <c r="N1016" s="258"/>
      <c r="O1016" s="258"/>
      <c r="P1016" s="258"/>
      <c r="Q1016" s="258"/>
      <c r="R1016" s="258"/>
      <c r="S1016" s="258"/>
      <c r="T1016" s="259"/>
      <c r="AT1016" s="260" t="s">
        <v>177</v>
      </c>
      <c r="AU1016" s="260" t="s">
        <v>83</v>
      </c>
      <c r="AV1016" s="12" t="s">
        <v>81</v>
      </c>
      <c r="AW1016" s="12" t="s">
        <v>31</v>
      </c>
      <c r="AX1016" s="12" t="s">
        <v>74</v>
      </c>
      <c r="AY1016" s="260" t="s">
        <v>168</v>
      </c>
    </row>
    <row r="1017" s="12" customFormat="1">
      <c r="B1017" s="250"/>
      <c r="C1017" s="251"/>
      <c r="D1017" s="252" t="s">
        <v>177</v>
      </c>
      <c r="E1017" s="253" t="s">
        <v>1</v>
      </c>
      <c r="F1017" s="254" t="s">
        <v>927</v>
      </c>
      <c r="G1017" s="251"/>
      <c r="H1017" s="253" t="s">
        <v>1</v>
      </c>
      <c r="I1017" s="255"/>
      <c r="J1017" s="251"/>
      <c r="K1017" s="251"/>
      <c r="L1017" s="256"/>
      <c r="M1017" s="257"/>
      <c r="N1017" s="258"/>
      <c r="O1017" s="258"/>
      <c r="P1017" s="258"/>
      <c r="Q1017" s="258"/>
      <c r="R1017" s="258"/>
      <c r="S1017" s="258"/>
      <c r="T1017" s="259"/>
      <c r="AT1017" s="260" t="s">
        <v>177</v>
      </c>
      <c r="AU1017" s="260" t="s">
        <v>83</v>
      </c>
      <c r="AV1017" s="12" t="s">
        <v>81</v>
      </c>
      <c r="AW1017" s="12" t="s">
        <v>31</v>
      </c>
      <c r="AX1017" s="12" t="s">
        <v>74</v>
      </c>
      <c r="AY1017" s="260" t="s">
        <v>168</v>
      </c>
    </row>
    <row r="1018" s="12" customFormat="1">
      <c r="B1018" s="250"/>
      <c r="C1018" s="251"/>
      <c r="D1018" s="252" t="s">
        <v>177</v>
      </c>
      <c r="E1018" s="253" t="s">
        <v>1</v>
      </c>
      <c r="F1018" s="254" t="s">
        <v>359</v>
      </c>
      <c r="G1018" s="251"/>
      <c r="H1018" s="253" t="s">
        <v>1</v>
      </c>
      <c r="I1018" s="255"/>
      <c r="J1018" s="251"/>
      <c r="K1018" s="251"/>
      <c r="L1018" s="256"/>
      <c r="M1018" s="257"/>
      <c r="N1018" s="258"/>
      <c r="O1018" s="258"/>
      <c r="P1018" s="258"/>
      <c r="Q1018" s="258"/>
      <c r="R1018" s="258"/>
      <c r="S1018" s="258"/>
      <c r="T1018" s="259"/>
      <c r="AT1018" s="260" t="s">
        <v>177</v>
      </c>
      <c r="AU1018" s="260" t="s">
        <v>83</v>
      </c>
      <c r="AV1018" s="12" t="s">
        <v>81</v>
      </c>
      <c r="AW1018" s="12" t="s">
        <v>31</v>
      </c>
      <c r="AX1018" s="12" t="s">
        <v>74</v>
      </c>
      <c r="AY1018" s="260" t="s">
        <v>168</v>
      </c>
    </row>
    <row r="1019" s="13" customFormat="1">
      <c r="B1019" s="261"/>
      <c r="C1019" s="262"/>
      <c r="D1019" s="252" t="s">
        <v>177</v>
      </c>
      <c r="E1019" s="263" t="s">
        <v>1</v>
      </c>
      <c r="F1019" s="264" t="s">
        <v>992</v>
      </c>
      <c r="G1019" s="262"/>
      <c r="H1019" s="265">
        <v>0.097000000000000003</v>
      </c>
      <c r="I1019" s="266"/>
      <c r="J1019" s="262"/>
      <c r="K1019" s="262"/>
      <c r="L1019" s="267"/>
      <c r="M1019" s="268"/>
      <c r="N1019" s="269"/>
      <c r="O1019" s="269"/>
      <c r="P1019" s="269"/>
      <c r="Q1019" s="269"/>
      <c r="R1019" s="269"/>
      <c r="S1019" s="269"/>
      <c r="T1019" s="270"/>
      <c r="AT1019" s="271" t="s">
        <v>177</v>
      </c>
      <c r="AU1019" s="271" t="s">
        <v>83</v>
      </c>
      <c r="AV1019" s="13" t="s">
        <v>83</v>
      </c>
      <c r="AW1019" s="13" t="s">
        <v>31</v>
      </c>
      <c r="AX1019" s="13" t="s">
        <v>74</v>
      </c>
      <c r="AY1019" s="271" t="s">
        <v>168</v>
      </c>
    </row>
    <row r="1020" s="13" customFormat="1">
      <c r="B1020" s="261"/>
      <c r="C1020" s="262"/>
      <c r="D1020" s="252" t="s">
        <v>177</v>
      </c>
      <c r="E1020" s="263" t="s">
        <v>1</v>
      </c>
      <c r="F1020" s="264" t="s">
        <v>993</v>
      </c>
      <c r="G1020" s="262"/>
      <c r="H1020" s="265">
        <v>0.050000000000000003</v>
      </c>
      <c r="I1020" s="266"/>
      <c r="J1020" s="262"/>
      <c r="K1020" s="262"/>
      <c r="L1020" s="267"/>
      <c r="M1020" s="268"/>
      <c r="N1020" s="269"/>
      <c r="O1020" s="269"/>
      <c r="P1020" s="269"/>
      <c r="Q1020" s="269"/>
      <c r="R1020" s="269"/>
      <c r="S1020" s="269"/>
      <c r="T1020" s="270"/>
      <c r="AT1020" s="271" t="s">
        <v>177</v>
      </c>
      <c r="AU1020" s="271" t="s">
        <v>83</v>
      </c>
      <c r="AV1020" s="13" t="s">
        <v>83</v>
      </c>
      <c r="AW1020" s="13" t="s">
        <v>31</v>
      </c>
      <c r="AX1020" s="13" t="s">
        <v>74</v>
      </c>
      <c r="AY1020" s="271" t="s">
        <v>168</v>
      </c>
    </row>
    <row r="1021" s="13" customFormat="1">
      <c r="B1021" s="261"/>
      <c r="C1021" s="262"/>
      <c r="D1021" s="252" t="s">
        <v>177</v>
      </c>
      <c r="E1021" s="263" t="s">
        <v>1</v>
      </c>
      <c r="F1021" s="264" t="s">
        <v>994</v>
      </c>
      <c r="G1021" s="262"/>
      <c r="H1021" s="265">
        <v>0.245</v>
      </c>
      <c r="I1021" s="266"/>
      <c r="J1021" s="262"/>
      <c r="K1021" s="262"/>
      <c r="L1021" s="267"/>
      <c r="M1021" s="268"/>
      <c r="N1021" s="269"/>
      <c r="O1021" s="269"/>
      <c r="P1021" s="269"/>
      <c r="Q1021" s="269"/>
      <c r="R1021" s="269"/>
      <c r="S1021" s="269"/>
      <c r="T1021" s="270"/>
      <c r="AT1021" s="271" t="s">
        <v>177</v>
      </c>
      <c r="AU1021" s="271" t="s">
        <v>83</v>
      </c>
      <c r="AV1021" s="13" t="s">
        <v>83</v>
      </c>
      <c r="AW1021" s="13" t="s">
        <v>31</v>
      </c>
      <c r="AX1021" s="13" t="s">
        <v>74</v>
      </c>
      <c r="AY1021" s="271" t="s">
        <v>168</v>
      </c>
    </row>
    <row r="1022" s="13" customFormat="1">
      <c r="B1022" s="261"/>
      <c r="C1022" s="262"/>
      <c r="D1022" s="252" t="s">
        <v>177</v>
      </c>
      <c r="E1022" s="263" t="s">
        <v>1</v>
      </c>
      <c r="F1022" s="264" t="s">
        <v>995</v>
      </c>
      <c r="G1022" s="262"/>
      <c r="H1022" s="265">
        <v>0.19300000000000001</v>
      </c>
      <c r="I1022" s="266"/>
      <c r="J1022" s="262"/>
      <c r="K1022" s="262"/>
      <c r="L1022" s="267"/>
      <c r="M1022" s="268"/>
      <c r="N1022" s="269"/>
      <c r="O1022" s="269"/>
      <c r="P1022" s="269"/>
      <c r="Q1022" s="269"/>
      <c r="R1022" s="269"/>
      <c r="S1022" s="269"/>
      <c r="T1022" s="270"/>
      <c r="AT1022" s="271" t="s">
        <v>177</v>
      </c>
      <c r="AU1022" s="271" t="s">
        <v>83</v>
      </c>
      <c r="AV1022" s="13" t="s">
        <v>83</v>
      </c>
      <c r="AW1022" s="13" t="s">
        <v>31</v>
      </c>
      <c r="AX1022" s="13" t="s">
        <v>74</v>
      </c>
      <c r="AY1022" s="271" t="s">
        <v>168</v>
      </c>
    </row>
    <row r="1023" s="13" customFormat="1">
      <c r="B1023" s="261"/>
      <c r="C1023" s="262"/>
      <c r="D1023" s="252" t="s">
        <v>177</v>
      </c>
      <c r="E1023" s="263" t="s">
        <v>1</v>
      </c>
      <c r="F1023" s="264" t="s">
        <v>996</v>
      </c>
      <c r="G1023" s="262"/>
      <c r="H1023" s="265">
        <v>0.28899999999999998</v>
      </c>
      <c r="I1023" s="266"/>
      <c r="J1023" s="262"/>
      <c r="K1023" s="262"/>
      <c r="L1023" s="267"/>
      <c r="M1023" s="268"/>
      <c r="N1023" s="269"/>
      <c r="O1023" s="269"/>
      <c r="P1023" s="269"/>
      <c r="Q1023" s="269"/>
      <c r="R1023" s="269"/>
      <c r="S1023" s="269"/>
      <c r="T1023" s="270"/>
      <c r="AT1023" s="271" t="s">
        <v>177</v>
      </c>
      <c r="AU1023" s="271" t="s">
        <v>83</v>
      </c>
      <c r="AV1023" s="13" t="s">
        <v>83</v>
      </c>
      <c r="AW1023" s="13" t="s">
        <v>31</v>
      </c>
      <c r="AX1023" s="13" t="s">
        <v>74</v>
      </c>
      <c r="AY1023" s="271" t="s">
        <v>168</v>
      </c>
    </row>
    <row r="1024" s="13" customFormat="1">
      <c r="B1024" s="261"/>
      <c r="C1024" s="262"/>
      <c r="D1024" s="252" t="s">
        <v>177</v>
      </c>
      <c r="E1024" s="263" t="s">
        <v>1</v>
      </c>
      <c r="F1024" s="264" t="s">
        <v>997</v>
      </c>
      <c r="G1024" s="262"/>
      <c r="H1024" s="265">
        <v>0.245</v>
      </c>
      <c r="I1024" s="266"/>
      <c r="J1024" s="262"/>
      <c r="K1024" s="262"/>
      <c r="L1024" s="267"/>
      <c r="M1024" s="268"/>
      <c r="N1024" s="269"/>
      <c r="O1024" s="269"/>
      <c r="P1024" s="269"/>
      <c r="Q1024" s="269"/>
      <c r="R1024" s="269"/>
      <c r="S1024" s="269"/>
      <c r="T1024" s="270"/>
      <c r="AT1024" s="271" t="s">
        <v>177</v>
      </c>
      <c r="AU1024" s="271" t="s">
        <v>83</v>
      </c>
      <c r="AV1024" s="13" t="s">
        <v>83</v>
      </c>
      <c r="AW1024" s="13" t="s">
        <v>31</v>
      </c>
      <c r="AX1024" s="13" t="s">
        <v>74</v>
      </c>
      <c r="AY1024" s="271" t="s">
        <v>168</v>
      </c>
    </row>
    <row r="1025" s="12" customFormat="1">
      <c r="B1025" s="250"/>
      <c r="C1025" s="251"/>
      <c r="D1025" s="252" t="s">
        <v>177</v>
      </c>
      <c r="E1025" s="253" t="s">
        <v>1</v>
      </c>
      <c r="F1025" s="254" t="s">
        <v>268</v>
      </c>
      <c r="G1025" s="251"/>
      <c r="H1025" s="253" t="s">
        <v>1</v>
      </c>
      <c r="I1025" s="255"/>
      <c r="J1025" s="251"/>
      <c r="K1025" s="251"/>
      <c r="L1025" s="256"/>
      <c r="M1025" s="257"/>
      <c r="N1025" s="258"/>
      <c r="O1025" s="258"/>
      <c r="P1025" s="258"/>
      <c r="Q1025" s="258"/>
      <c r="R1025" s="258"/>
      <c r="S1025" s="258"/>
      <c r="T1025" s="259"/>
      <c r="AT1025" s="260" t="s">
        <v>177</v>
      </c>
      <c r="AU1025" s="260" t="s">
        <v>83</v>
      </c>
      <c r="AV1025" s="12" t="s">
        <v>81</v>
      </c>
      <c r="AW1025" s="12" t="s">
        <v>31</v>
      </c>
      <c r="AX1025" s="12" t="s">
        <v>74</v>
      </c>
      <c r="AY1025" s="260" t="s">
        <v>168</v>
      </c>
    </row>
    <row r="1026" s="12" customFormat="1">
      <c r="B1026" s="250"/>
      <c r="C1026" s="251"/>
      <c r="D1026" s="252" t="s">
        <v>177</v>
      </c>
      <c r="E1026" s="253" t="s">
        <v>1</v>
      </c>
      <c r="F1026" s="254" t="s">
        <v>998</v>
      </c>
      <c r="G1026" s="251"/>
      <c r="H1026" s="253" t="s">
        <v>1</v>
      </c>
      <c r="I1026" s="255"/>
      <c r="J1026" s="251"/>
      <c r="K1026" s="251"/>
      <c r="L1026" s="256"/>
      <c r="M1026" s="257"/>
      <c r="N1026" s="258"/>
      <c r="O1026" s="258"/>
      <c r="P1026" s="258"/>
      <c r="Q1026" s="258"/>
      <c r="R1026" s="258"/>
      <c r="S1026" s="258"/>
      <c r="T1026" s="259"/>
      <c r="AT1026" s="260" t="s">
        <v>177</v>
      </c>
      <c r="AU1026" s="260" t="s">
        <v>83</v>
      </c>
      <c r="AV1026" s="12" t="s">
        <v>81</v>
      </c>
      <c r="AW1026" s="12" t="s">
        <v>31</v>
      </c>
      <c r="AX1026" s="12" t="s">
        <v>74</v>
      </c>
      <c r="AY1026" s="260" t="s">
        <v>168</v>
      </c>
    </row>
    <row r="1027" s="12" customFormat="1">
      <c r="B1027" s="250"/>
      <c r="C1027" s="251"/>
      <c r="D1027" s="252" t="s">
        <v>177</v>
      </c>
      <c r="E1027" s="253" t="s">
        <v>1</v>
      </c>
      <c r="F1027" s="254" t="s">
        <v>999</v>
      </c>
      <c r="G1027" s="251"/>
      <c r="H1027" s="253" t="s">
        <v>1</v>
      </c>
      <c r="I1027" s="255"/>
      <c r="J1027" s="251"/>
      <c r="K1027" s="251"/>
      <c r="L1027" s="256"/>
      <c r="M1027" s="257"/>
      <c r="N1027" s="258"/>
      <c r="O1027" s="258"/>
      <c r="P1027" s="258"/>
      <c r="Q1027" s="258"/>
      <c r="R1027" s="258"/>
      <c r="S1027" s="258"/>
      <c r="T1027" s="259"/>
      <c r="AT1027" s="260" t="s">
        <v>177</v>
      </c>
      <c r="AU1027" s="260" t="s">
        <v>83</v>
      </c>
      <c r="AV1027" s="12" t="s">
        <v>81</v>
      </c>
      <c r="AW1027" s="12" t="s">
        <v>31</v>
      </c>
      <c r="AX1027" s="12" t="s">
        <v>74</v>
      </c>
      <c r="AY1027" s="260" t="s">
        <v>168</v>
      </c>
    </row>
    <row r="1028" s="13" customFormat="1">
      <c r="B1028" s="261"/>
      <c r="C1028" s="262"/>
      <c r="D1028" s="252" t="s">
        <v>177</v>
      </c>
      <c r="E1028" s="263" t="s">
        <v>1</v>
      </c>
      <c r="F1028" s="264" t="s">
        <v>1000</v>
      </c>
      <c r="G1028" s="262"/>
      <c r="H1028" s="265">
        <v>0.22600000000000001</v>
      </c>
      <c r="I1028" s="266"/>
      <c r="J1028" s="262"/>
      <c r="K1028" s="262"/>
      <c r="L1028" s="267"/>
      <c r="M1028" s="268"/>
      <c r="N1028" s="269"/>
      <c r="O1028" s="269"/>
      <c r="P1028" s="269"/>
      <c r="Q1028" s="269"/>
      <c r="R1028" s="269"/>
      <c r="S1028" s="269"/>
      <c r="T1028" s="270"/>
      <c r="AT1028" s="271" t="s">
        <v>177</v>
      </c>
      <c r="AU1028" s="271" t="s">
        <v>83</v>
      </c>
      <c r="AV1028" s="13" t="s">
        <v>83</v>
      </c>
      <c r="AW1028" s="13" t="s">
        <v>31</v>
      </c>
      <c r="AX1028" s="13" t="s">
        <v>74</v>
      </c>
      <c r="AY1028" s="271" t="s">
        <v>168</v>
      </c>
    </row>
    <row r="1029" s="14" customFormat="1">
      <c r="B1029" s="272"/>
      <c r="C1029" s="273"/>
      <c r="D1029" s="252" t="s">
        <v>177</v>
      </c>
      <c r="E1029" s="274" t="s">
        <v>1</v>
      </c>
      <c r="F1029" s="275" t="s">
        <v>186</v>
      </c>
      <c r="G1029" s="273"/>
      <c r="H1029" s="276">
        <v>1.3449999999999998</v>
      </c>
      <c r="I1029" s="277"/>
      <c r="J1029" s="273"/>
      <c r="K1029" s="273"/>
      <c r="L1029" s="278"/>
      <c r="M1029" s="279"/>
      <c r="N1029" s="280"/>
      <c r="O1029" s="280"/>
      <c r="P1029" s="280"/>
      <c r="Q1029" s="280"/>
      <c r="R1029" s="280"/>
      <c r="S1029" s="280"/>
      <c r="T1029" s="281"/>
      <c r="AT1029" s="282" t="s">
        <v>177</v>
      </c>
      <c r="AU1029" s="282" t="s">
        <v>83</v>
      </c>
      <c r="AV1029" s="14" t="s">
        <v>175</v>
      </c>
      <c r="AW1029" s="14" t="s">
        <v>31</v>
      </c>
      <c r="AX1029" s="14" t="s">
        <v>81</v>
      </c>
      <c r="AY1029" s="282" t="s">
        <v>168</v>
      </c>
    </row>
    <row r="1030" s="1" customFormat="1" ht="24" customHeight="1">
      <c r="B1030" s="38"/>
      <c r="C1030" s="237" t="s">
        <v>1001</v>
      </c>
      <c r="D1030" s="237" t="s">
        <v>170</v>
      </c>
      <c r="E1030" s="238" t="s">
        <v>1002</v>
      </c>
      <c r="F1030" s="239" t="s">
        <v>1003</v>
      </c>
      <c r="G1030" s="240" t="s">
        <v>226</v>
      </c>
      <c r="H1030" s="241">
        <v>46.485999999999997</v>
      </c>
      <c r="I1030" s="242"/>
      <c r="J1030" s="243">
        <f>ROUND(I1030*H1030,2)</f>
        <v>0</v>
      </c>
      <c r="K1030" s="239" t="s">
        <v>174</v>
      </c>
      <c r="L1030" s="43"/>
      <c r="M1030" s="244" t="s">
        <v>1</v>
      </c>
      <c r="N1030" s="245" t="s">
        <v>39</v>
      </c>
      <c r="O1030" s="86"/>
      <c r="P1030" s="246">
        <f>O1030*H1030</f>
        <v>0</v>
      </c>
      <c r="Q1030" s="246">
        <v>0.1231</v>
      </c>
      <c r="R1030" s="246">
        <f>Q1030*H1030</f>
        <v>5.7224265999999995</v>
      </c>
      <c r="S1030" s="246">
        <v>0</v>
      </c>
      <c r="T1030" s="247">
        <f>S1030*H1030</f>
        <v>0</v>
      </c>
      <c r="AR1030" s="248" t="s">
        <v>175</v>
      </c>
      <c r="AT1030" s="248" t="s">
        <v>170</v>
      </c>
      <c r="AU1030" s="248" t="s">
        <v>83</v>
      </c>
      <c r="AY1030" s="17" t="s">
        <v>168</v>
      </c>
      <c r="BE1030" s="249">
        <f>IF(N1030="základní",J1030,0)</f>
        <v>0</v>
      </c>
      <c r="BF1030" s="249">
        <f>IF(N1030="snížená",J1030,0)</f>
        <v>0</v>
      </c>
      <c r="BG1030" s="249">
        <f>IF(N1030="zákl. přenesená",J1030,0)</f>
        <v>0</v>
      </c>
      <c r="BH1030" s="249">
        <f>IF(N1030="sníž. přenesená",J1030,0)</f>
        <v>0</v>
      </c>
      <c r="BI1030" s="249">
        <f>IF(N1030="nulová",J1030,0)</f>
        <v>0</v>
      </c>
      <c r="BJ1030" s="17" t="s">
        <v>81</v>
      </c>
      <c r="BK1030" s="249">
        <f>ROUND(I1030*H1030,2)</f>
        <v>0</v>
      </c>
      <c r="BL1030" s="17" t="s">
        <v>175</v>
      </c>
      <c r="BM1030" s="248" t="s">
        <v>1004</v>
      </c>
    </row>
    <row r="1031" s="12" customFormat="1">
      <c r="B1031" s="250"/>
      <c r="C1031" s="251"/>
      <c r="D1031" s="252" t="s">
        <v>177</v>
      </c>
      <c r="E1031" s="253" t="s">
        <v>1</v>
      </c>
      <c r="F1031" s="254" t="s">
        <v>567</v>
      </c>
      <c r="G1031" s="251"/>
      <c r="H1031" s="253" t="s">
        <v>1</v>
      </c>
      <c r="I1031" s="255"/>
      <c r="J1031" s="251"/>
      <c r="K1031" s="251"/>
      <c r="L1031" s="256"/>
      <c r="M1031" s="257"/>
      <c r="N1031" s="258"/>
      <c r="O1031" s="258"/>
      <c r="P1031" s="258"/>
      <c r="Q1031" s="258"/>
      <c r="R1031" s="258"/>
      <c r="S1031" s="258"/>
      <c r="T1031" s="259"/>
      <c r="AT1031" s="260" t="s">
        <v>177</v>
      </c>
      <c r="AU1031" s="260" t="s">
        <v>83</v>
      </c>
      <c r="AV1031" s="12" t="s">
        <v>81</v>
      </c>
      <c r="AW1031" s="12" t="s">
        <v>31</v>
      </c>
      <c r="AX1031" s="12" t="s">
        <v>74</v>
      </c>
      <c r="AY1031" s="260" t="s">
        <v>168</v>
      </c>
    </row>
    <row r="1032" s="13" customFormat="1">
      <c r="B1032" s="261"/>
      <c r="C1032" s="262"/>
      <c r="D1032" s="252" t="s">
        <v>177</v>
      </c>
      <c r="E1032" s="263" t="s">
        <v>1</v>
      </c>
      <c r="F1032" s="264" t="s">
        <v>1005</v>
      </c>
      <c r="G1032" s="262"/>
      <c r="H1032" s="265">
        <v>4.5899999999999999</v>
      </c>
      <c r="I1032" s="266"/>
      <c r="J1032" s="262"/>
      <c r="K1032" s="262"/>
      <c r="L1032" s="267"/>
      <c r="M1032" s="268"/>
      <c r="N1032" s="269"/>
      <c r="O1032" s="269"/>
      <c r="P1032" s="269"/>
      <c r="Q1032" s="269"/>
      <c r="R1032" s="269"/>
      <c r="S1032" s="269"/>
      <c r="T1032" s="270"/>
      <c r="AT1032" s="271" t="s">
        <v>177</v>
      </c>
      <c r="AU1032" s="271" t="s">
        <v>83</v>
      </c>
      <c r="AV1032" s="13" t="s">
        <v>83</v>
      </c>
      <c r="AW1032" s="13" t="s">
        <v>31</v>
      </c>
      <c r="AX1032" s="13" t="s">
        <v>74</v>
      </c>
      <c r="AY1032" s="271" t="s">
        <v>168</v>
      </c>
    </row>
    <row r="1033" s="12" customFormat="1">
      <c r="B1033" s="250"/>
      <c r="C1033" s="251"/>
      <c r="D1033" s="252" t="s">
        <v>177</v>
      </c>
      <c r="E1033" s="253" t="s">
        <v>1</v>
      </c>
      <c r="F1033" s="254" t="s">
        <v>194</v>
      </c>
      <c r="G1033" s="251"/>
      <c r="H1033" s="253" t="s">
        <v>1</v>
      </c>
      <c r="I1033" s="255"/>
      <c r="J1033" s="251"/>
      <c r="K1033" s="251"/>
      <c r="L1033" s="256"/>
      <c r="M1033" s="257"/>
      <c r="N1033" s="258"/>
      <c r="O1033" s="258"/>
      <c r="P1033" s="258"/>
      <c r="Q1033" s="258"/>
      <c r="R1033" s="258"/>
      <c r="S1033" s="258"/>
      <c r="T1033" s="259"/>
      <c r="AT1033" s="260" t="s">
        <v>177</v>
      </c>
      <c r="AU1033" s="260" t="s">
        <v>83</v>
      </c>
      <c r="AV1033" s="12" t="s">
        <v>81</v>
      </c>
      <c r="AW1033" s="12" t="s">
        <v>31</v>
      </c>
      <c r="AX1033" s="12" t="s">
        <v>74</v>
      </c>
      <c r="AY1033" s="260" t="s">
        <v>168</v>
      </c>
    </row>
    <row r="1034" s="13" customFormat="1">
      <c r="B1034" s="261"/>
      <c r="C1034" s="262"/>
      <c r="D1034" s="252" t="s">
        <v>177</v>
      </c>
      <c r="E1034" s="263" t="s">
        <v>1</v>
      </c>
      <c r="F1034" s="264" t="s">
        <v>1006</v>
      </c>
      <c r="G1034" s="262"/>
      <c r="H1034" s="265">
        <v>0.81000000000000005</v>
      </c>
      <c r="I1034" s="266"/>
      <c r="J1034" s="262"/>
      <c r="K1034" s="262"/>
      <c r="L1034" s="267"/>
      <c r="M1034" s="268"/>
      <c r="N1034" s="269"/>
      <c r="O1034" s="269"/>
      <c r="P1034" s="269"/>
      <c r="Q1034" s="269"/>
      <c r="R1034" s="269"/>
      <c r="S1034" s="269"/>
      <c r="T1034" s="270"/>
      <c r="AT1034" s="271" t="s">
        <v>177</v>
      </c>
      <c r="AU1034" s="271" t="s">
        <v>83</v>
      </c>
      <c r="AV1034" s="13" t="s">
        <v>83</v>
      </c>
      <c r="AW1034" s="13" t="s">
        <v>31</v>
      </c>
      <c r="AX1034" s="13" t="s">
        <v>74</v>
      </c>
      <c r="AY1034" s="271" t="s">
        <v>168</v>
      </c>
    </row>
    <row r="1035" s="13" customFormat="1">
      <c r="B1035" s="261"/>
      <c r="C1035" s="262"/>
      <c r="D1035" s="252" t="s">
        <v>177</v>
      </c>
      <c r="E1035" s="263" t="s">
        <v>1</v>
      </c>
      <c r="F1035" s="264" t="s">
        <v>1007</v>
      </c>
      <c r="G1035" s="262"/>
      <c r="H1035" s="265">
        <v>0.45000000000000001</v>
      </c>
      <c r="I1035" s="266"/>
      <c r="J1035" s="262"/>
      <c r="K1035" s="262"/>
      <c r="L1035" s="267"/>
      <c r="M1035" s="268"/>
      <c r="N1035" s="269"/>
      <c r="O1035" s="269"/>
      <c r="P1035" s="269"/>
      <c r="Q1035" s="269"/>
      <c r="R1035" s="269"/>
      <c r="S1035" s="269"/>
      <c r="T1035" s="270"/>
      <c r="AT1035" s="271" t="s">
        <v>177</v>
      </c>
      <c r="AU1035" s="271" t="s">
        <v>83</v>
      </c>
      <c r="AV1035" s="13" t="s">
        <v>83</v>
      </c>
      <c r="AW1035" s="13" t="s">
        <v>31</v>
      </c>
      <c r="AX1035" s="13" t="s">
        <v>74</v>
      </c>
      <c r="AY1035" s="271" t="s">
        <v>168</v>
      </c>
    </row>
    <row r="1036" s="13" customFormat="1">
      <c r="B1036" s="261"/>
      <c r="C1036" s="262"/>
      <c r="D1036" s="252" t="s">
        <v>177</v>
      </c>
      <c r="E1036" s="263" t="s">
        <v>1</v>
      </c>
      <c r="F1036" s="264" t="s">
        <v>1008</v>
      </c>
      <c r="G1036" s="262"/>
      <c r="H1036" s="265">
        <v>3.6000000000000001</v>
      </c>
      <c r="I1036" s="266"/>
      <c r="J1036" s="262"/>
      <c r="K1036" s="262"/>
      <c r="L1036" s="267"/>
      <c r="M1036" s="268"/>
      <c r="N1036" s="269"/>
      <c r="O1036" s="269"/>
      <c r="P1036" s="269"/>
      <c r="Q1036" s="269"/>
      <c r="R1036" s="269"/>
      <c r="S1036" s="269"/>
      <c r="T1036" s="270"/>
      <c r="AT1036" s="271" t="s">
        <v>177</v>
      </c>
      <c r="AU1036" s="271" t="s">
        <v>83</v>
      </c>
      <c r="AV1036" s="13" t="s">
        <v>83</v>
      </c>
      <c r="AW1036" s="13" t="s">
        <v>31</v>
      </c>
      <c r="AX1036" s="13" t="s">
        <v>74</v>
      </c>
      <c r="AY1036" s="271" t="s">
        <v>168</v>
      </c>
    </row>
    <row r="1037" s="13" customFormat="1">
      <c r="B1037" s="261"/>
      <c r="C1037" s="262"/>
      <c r="D1037" s="252" t="s">
        <v>177</v>
      </c>
      <c r="E1037" s="263" t="s">
        <v>1</v>
      </c>
      <c r="F1037" s="264" t="s">
        <v>1009</v>
      </c>
      <c r="G1037" s="262"/>
      <c r="H1037" s="265">
        <v>1.6200000000000001</v>
      </c>
      <c r="I1037" s="266"/>
      <c r="J1037" s="262"/>
      <c r="K1037" s="262"/>
      <c r="L1037" s="267"/>
      <c r="M1037" s="268"/>
      <c r="N1037" s="269"/>
      <c r="O1037" s="269"/>
      <c r="P1037" s="269"/>
      <c r="Q1037" s="269"/>
      <c r="R1037" s="269"/>
      <c r="S1037" s="269"/>
      <c r="T1037" s="270"/>
      <c r="AT1037" s="271" t="s">
        <v>177</v>
      </c>
      <c r="AU1037" s="271" t="s">
        <v>83</v>
      </c>
      <c r="AV1037" s="13" t="s">
        <v>83</v>
      </c>
      <c r="AW1037" s="13" t="s">
        <v>31</v>
      </c>
      <c r="AX1037" s="13" t="s">
        <v>74</v>
      </c>
      <c r="AY1037" s="271" t="s">
        <v>168</v>
      </c>
    </row>
    <row r="1038" s="13" customFormat="1">
      <c r="B1038" s="261"/>
      <c r="C1038" s="262"/>
      <c r="D1038" s="252" t="s">
        <v>177</v>
      </c>
      <c r="E1038" s="263" t="s">
        <v>1</v>
      </c>
      <c r="F1038" s="264" t="s">
        <v>1010</v>
      </c>
      <c r="G1038" s="262"/>
      <c r="H1038" s="265">
        <v>0.90000000000000002</v>
      </c>
      <c r="I1038" s="266"/>
      <c r="J1038" s="262"/>
      <c r="K1038" s="262"/>
      <c r="L1038" s="267"/>
      <c r="M1038" s="268"/>
      <c r="N1038" s="269"/>
      <c r="O1038" s="269"/>
      <c r="P1038" s="269"/>
      <c r="Q1038" s="269"/>
      <c r="R1038" s="269"/>
      <c r="S1038" s="269"/>
      <c r="T1038" s="270"/>
      <c r="AT1038" s="271" t="s">
        <v>177</v>
      </c>
      <c r="AU1038" s="271" t="s">
        <v>83</v>
      </c>
      <c r="AV1038" s="13" t="s">
        <v>83</v>
      </c>
      <c r="AW1038" s="13" t="s">
        <v>31</v>
      </c>
      <c r="AX1038" s="13" t="s">
        <v>74</v>
      </c>
      <c r="AY1038" s="271" t="s">
        <v>168</v>
      </c>
    </row>
    <row r="1039" s="13" customFormat="1">
      <c r="B1039" s="261"/>
      <c r="C1039" s="262"/>
      <c r="D1039" s="252" t="s">
        <v>177</v>
      </c>
      <c r="E1039" s="263" t="s">
        <v>1</v>
      </c>
      <c r="F1039" s="264" t="s">
        <v>1011</v>
      </c>
      <c r="G1039" s="262"/>
      <c r="H1039" s="265">
        <v>12.15</v>
      </c>
      <c r="I1039" s="266"/>
      <c r="J1039" s="262"/>
      <c r="K1039" s="262"/>
      <c r="L1039" s="267"/>
      <c r="M1039" s="268"/>
      <c r="N1039" s="269"/>
      <c r="O1039" s="269"/>
      <c r="P1039" s="269"/>
      <c r="Q1039" s="269"/>
      <c r="R1039" s="269"/>
      <c r="S1039" s="269"/>
      <c r="T1039" s="270"/>
      <c r="AT1039" s="271" t="s">
        <v>177</v>
      </c>
      <c r="AU1039" s="271" t="s">
        <v>83</v>
      </c>
      <c r="AV1039" s="13" t="s">
        <v>83</v>
      </c>
      <c r="AW1039" s="13" t="s">
        <v>31</v>
      </c>
      <c r="AX1039" s="13" t="s">
        <v>74</v>
      </c>
      <c r="AY1039" s="271" t="s">
        <v>168</v>
      </c>
    </row>
    <row r="1040" s="13" customFormat="1">
      <c r="B1040" s="261"/>
      <c r="C1040" s="262"/>
      <c r="D1040" s="252" t="s">
        <v>177</v>
      </c>
      <c r="E1040" s="263" t="s">
        <v>1</v>
      </c>
      <c r="F1040" s="264" t="s">
        <v>1012</v>
      </c>
      <c r="G1040" s="262"/>
      <c r="H1040" s="265">
        <v>1.0800000000000001</v>
      </c>
      <c r="I1040" s="266"/>
      <c r="J1040" s="262"/>
      <c r="K1040" s="262"/>
      <c r="L1040" s="267"/>
      <c r="M1040" s="268"/>
      <c r="N1040" s="269"/>
      <c r="O1040" s="269"/>
      <c r="P1040" s="269"/>
      <c r="Q1040" s="269"/>
      <c r="R1040" s="269"/>
      <c r="S1040" s="269"/>
      <c r="T1040" s="270"/>
      <c r="AT1040" s="271" t="s">
        <v>177</v>
      </c>
      <c r="AU1040" s="271" t="s">
        <v>83</v>
      </c>
      <c r="AV1040" s="13" t="s">
        <v>83</v>
      </c>
      <c r="AW1040" s="13" t="s">
        <v>31</v>
      </c>
      <c r="AX1040" s="13" t="s">
        <v>74</v>
      </c>
      <c r="AY1040" s="271" t="s">
        <v>168</v>
      </c>
    </row>
    <row r="1041" s="13" customFormat="1">
      <c r="B1041" s="261"/>
      <c r="C1041" s="262"/>
      <c r="D1041" s="252" t="s">
        <v>177</v>
      </c>
      <c r="E1041" s="263" t="s">
        <v>1</v>
      </c>
      <c r="F1041" s="264" t="s">
        <v>1013</v>
      </c>
      <c r="G1041" s="262"/>
      <c r="H1041" s="265">
        <v>13.5</v>
      </c>
      <c r="I1041" s="266"/>
      <c r="J1041" s="262"/>
      <c r="K1041" s="262"/>
      <c r="L1041" s="267"/>
      <c r="M1041" s="268"/>
      <c r="N1041" s="269"/>
      <c r="O1041" s="269"/>
      <c r="P1041" s="269"/>
      <c r="Q1041" s="269"/>
      <c r="R1041" s="269"/>
      <c r="S1041" s="269"/>
      <c r="T1041" s="270"/>
      <c r="AT1041" s="271" t="s">
        <v>177</v>
      </c>
      <c r="AU1041" s="271" t="s">
        <v>83</v>
      </c>
      <c r="AV1041" s="13" t="s">
        <v>83</v>
      </c>
      <c r="AW1041" s="13" t="s">
        <v>31</v>
      </c>
      <c r="AX1041" s="13" t="s">
        <v>74</v>
      </c>
      <c r="AY1041" s="271" t="s">
        <v>168</v>
      </c>
    </row>
    <row r="1042" s="13" customFormat="1">
      <c r="B1042" s="261"/>
      <c r="C1042" s="262"/>
      <c r="D1042" s="252" t="s">
        <v>177</v>
      </c>
      <c r="E1042" s="263" t="s">
        <v>1</v>
      </c>
      <c r="F1042" s="264" t="s">
        <v>1014</v>
      </c>
      <c r="G1042" s="262"/>
      <c r="H1042" s="265">
        <v>0.47299999999999998</v>
      </c>
      <c r="I1042" s="266"/>
      <c r="J1042" s="262"/>
      <c r="K1042" s="262"/>
      <c r="L1042" s="267"/>
      <c r="M1042" s="268"/>
      <c r="N1042" s="269"/>
      <c r="O1042" s="269"/>
      <c r="P1042" s="269"/>
      <c r="Q1042" s="269"/>
      <c r="R1042" s="269"/>
      <c r="S1042" s="269"/>
      <c r="T1042" s="270"/>
      <c r="AT1042" s="271" t="s">
        <v>177</v>
      </c>
      <c r="AU1042" s="271" t="s">
        <v>83</v>
      </c>
      <c r="AV1042" s="13" t="s">
        <v>83</v>
      </c>
      <c r="AW1042" s="13" t="s">
        <v>31</v>
      </c>
      <c r="AX1042" s="13" t="s">
        <v>74</v>
      </c>
      <c r="AY1042" s="271" t="s">
        <v>168</v>
      </c>
    </row>
    <row r="1043" s="13" customFormat="1">
      <c r="B1043" s="261"/>
      <c r="C1043" s="262"/>
      <c r="D1043" s="252" t="s">
        <v>177</v>
      </c>
      <c r="E1043" s="263" t="s">
        <v>1</v>
      </c>
      <c r="F1043" s="264" t="s">
        <v>1015</v>
      </c>
      <c r="G1043" s="262"/>
      <c r="H1043" s="265">
        <v>2.0249999999999999</v>
      </c>
      <c r="I1043" s="266"/>
      <c r="J1043" s="262"/>
      <c r="K1043" s="262"/>
      <c r="L1043" s="267"/>
      <c r="M1043" s="268"/>
      <c r="N1043" s="269"/>
      <c r="O1043" s="269"/>
      <c r="P1043" s="269"/>
      <c r="Q1043" s="269"/>
      <c r="R1043" s="269"/>
      <c r="S1043" s="269"/>
      <c r="T1043" s="270"/>
      <c r="AT1043" s="271" t="s">
        <v>177</v>
      </c>
      <c r="AU1043" s="271" t="s">
        <v>83</v>
      </c>
      <c r="AV1043" s="13" t="s">
        <v>83</v>
      </c>
      <c r="AW1043" s="13" t="s">
        <v>31</v>
      </c>
      <c r="AX1043" s="13" t="s">
        <v>74</v>
      </c>
      <c r="AY1043" s="271" t="s">
        <v>168</v>
      </c>
    </row>
    <row r="1044" s="12" customFormat="1">
      <c r="B1044" s="250"/>
      <c r="C1044" s="251"/>
      <c r="D1044" s="252" t="s">
        <v>177</v>
      </c>
      <c r="E1044" s="253" t="s">
        <v>1</v>
      </c>
      <c r="F1044" s="254" t="s">
        <v>268</v>
      </c>
      <c r="G1044" s="251"/>
      <c r="H1044" s="253" t="s">
        <v>1</v>
      </c>
      <c r="I1044" s="255"/>
      <c r="J1044" s="251"/>
      <c r="K1044" s="251"/>
      <c r="L1044" s="256"/>
      <c r="M1044" s="257"/>
      <c r="N1044" s="258"/>
      <c r="O1044" s="258"/>
      <c r="P1044" s="258"/>
      <c r="Q1044" s="258"/>
      <c r="R1044" s="258"/>
      <c r="S1044" s="258"/>
      <c r="T1044" s="259"/>
      <c r="AT1044" s="260" t="s">
        <v>177</v>
      </c>
      <c r="AU1044" s="260" t="s">
        <v>83</v>
      </c>
      <c r="AV1044" s="12" t="s">
        <v>81</v>
      </c>
      <c r="AW1044" s="12" t="s">
        <v>31</v>
      </c>
      <c r="AX1044" s="12" t="s">
        <v>74</v>
      </c>
      <c r="AY1044" s="260" t="s">
        <v>168</v>
      </c>
    </row>
    <row r="1045" s="13" customFormat="1">
      <c r="B1045" s="261"/>
      <c r="C1045" s="262"/>
      <c r="D1045" s="252" t="s">
        <v>177</v>
      </c>
      <c r="E1045" s="263" t="s">
        <v>1</v>
      </c>
      <c r="F1045" s="264" t="s">
        <v>1016</v>
      </c>
      <c r="G1045" s="262"/>
      <c r="H1045" s="265">
        <v>1.6879999999999999</v>
      </c>
      <c r="I1045" s="266"/>
      <c r="J1045" s="262"/>
      <c r="K1045" s="262"/>
      <c r="L1045" s="267"/>
      <c r="M1045" s="268"/>
      <c r="N1045" s="269"/>
      <c r="O1045" s="269"/>
      <c r="P1045" s="269"/>
      <c r="Q1045" s="269"/>
      <c r="R1045" s="269"/>
      <c r="S1045" s="269"/>
      <c r="T1045" s="270"/>
      <c r="AT1045" s="271" t="s">
        <v>177</v>
      </c>
      <c r="AU1045" s="271" t="s">
        <v>83</v>
      </c>
      <c r="AV1045" s="13" t="s">
        <v>83</v>
      </c>
      <c r="AW1045" s="13" t="s">
        <v>31</v>
      </c>
      <c r="AX1045" s="13" t="s">
        <v>74</v>
      </c>
      <c r="AY1045" s="271" t="s">
        <v>168</v>
      </c>
    </row>
    <row r="1046" s="13" customFormat="1">
      <c r="B1046" s="261"/>
      <c r="C1046" s="262"/>
      <c r="D1046" s="252" t="s">
        <v>177</v>
      </c>
      <c r="E1046" s="263" t="s">
        <v>1</v>
      </c>
      <c r="F1046" s="264" t="s">
        <v>1017</v>
      </c>
      <c r="G1046" s="262"/>
      <c r="H1046" s="265">
        <v>3.6000000000000001</v>
      </c>
      <c r="I1046" s="266"/>
      <c r="J1046" s="262"/>
      <c r="K1046" s="262"/>
      <c r="L1046" s="267"/>
      <c r="M1046" s="268"/>
      <c r="N1046" s="269"/>
      <c r="O1046" s="269"/>
      <c r="P1046" s="269"/>
      <c r="Q1046" s="269"/>
      <c r="R1046" s="269"/>
      <c r="S1046" s="269"/>
      <c r="T1046" s="270"/>
      <c r="AT1046" s="271" t="s">
        <v>177</v>
      </c>
      <c r="AU1046" s="271" t="s">
        <v>83</v>
      </c>
      <c r="AV1046" s="13" t="s">
        <v>83</v>
      </c>
      <c r="AW1046" s="13" t="s">
        <v>31</v>
      </c>
      <c r="AX1046" s="13" t="s">
        <v>74</v>
      </c>
      <c r="AY1046" s="271" t="s">
        <v>168</v>
      </c>
    </row>
    <row r="1047" s="14" customFormat="1">
      <c r="B1047" s="272"/>
      <c r="C1047" s="273"/>
      <c r="D1047" s="252" t="s">
        <v>177</v>
      </c>
      <c r="E1047" s="274" t="s">
        <v>1</v>
      </c>
      <c r="F1047" s="275" t="s">
        <v>186</v>
      </c>
      <c r="G1047" s="273"/>
      <c r="H1047" s="276">
        <v>46.485999999999997</v>
      </c>
      <c r="I1047" s="277"/>
      <c r="J1047" s="273"/>
      <c r="K1047" s="273"/>
      <c r="L1047" s="278"/>
      <c r="M1047" s="279"/>
      <c r="N1047" s="280"/>
      <c r="O1047" s="280"/>
      <c r="P1047" s="280"/>
      <c r="Q1047" s="280"/>
      <c r="R1047" s="280"/>
      <c r="S1047" s="280"/>
      <c r="T1047" s="281"/>
      <c r="AT1047" s="282" t="s">
        <v>177</v>
      </c>
      <c r="AU1047" s="282" t="s">
        <v>83</v>
      </c>
      <c r="AV1047" s="14" t="s">
        <v>175</v>
      </c>
      <c r="AW1047" s="14" t="s">
        <v>31</v>
      </c>
      <c r="AX1047" s="14" t="s">
        <v>81</v>
      </c>
      <c r="AY1047" s="282" t="s">
        <v>168</v>
      </c>
    </row>
    <row r="1048" s="1" customFormat="1" ht="16.5" customHeight="1">
      <c r="B1048" s="38"/>
      <c r="C1048" s="237" t="s">
        <v>1018</v>
      </c>
      <c r="D1048" s="237" t="s">
        <v>170</v>
      </c>
      <c r="E1048" s="238" t="s">
        <v>1019</v>
      </c>
      <c r="F1048" s="239" t="s">
        <v>1020</v>
      </c>
      <c r="G1048" s="240" t="s">
        <v>226</v>
      </c>
      <c r="H1048" s="241">
        <v>189.24000000000001</v>
      </c>
      <c r="I1048" s="242"/>
      <c r="J1048" s="243">
        <f>ROUND(I1048*H1048,2)</f>
        <v>0</v>
      </c>
      <c r="K1048" s="239" t="s">
        <v>174</v>
      </c>
      <c r="L1048" s="43"/>
      <c r="M1048" s="244" t="s">
        <v>1</v>
      </c>
      <c r="N1048" s="245" t="s">
        <v>39</v>
      </c>
      <c r="O1048" s="86"/>
      <c r="P1048" s="246">
        <f>O1048*H1048</f>
        <v>0</v>
      </c>
      <c r="Q1048" s="246">
        <v>0.00012999999999999999</v>
      </c>
      <c r="R1048" s="246">
        <f>Q1048*H1048</f>
        <v>0.0246012</v>
      </c>
      <c r="S1048" s="246">
        <v>0</v>
      </c>
      <c r="T1048" s="247">
        <f>S1048*H1048</f>
        <v>0</v>
      </c>
      <c r="AR1048" s="248" t="s">
        <v>175</v>
      </c>
      <c r="AT1048" s="248" t="s">
        <v>170</v>
      </c>
      <c r="AU1048" s="248" t="s">
        <v>83</v>
      </c>
      <c r="AY1048" s="17" t="s">
        <v>168</v>
      </c>
      <c r="BE1048" s="249">
        <f>IF(N1048="základní",J1048,0)</f>
        <v>0</v>
      </c>
      <c r="BF1048" s="249">
        <f>IF(N1048="snížená",J1048,0)</f>
        <v>0</v>
      </c>
      <c r="BG1048" s="249">
        <f>IF(N1048="zákl. přenesená",J1048,0)</f>
        <v>0</v>
      </c>
      <c r="BH1048" s="249">
        <f>IF(N1048="sníž. přenesená",J1048,0)</f>
        <v>0</v>
      </c>
      <c r="BI1048" s="249">
        <f>IF(N1048="nulová",J1048,0)</f>
        <v>0</v>
      </c>
      <c r="BJ1048" s="17" t="s">
        <v>81</v>
      </c>
      <c r="BK1048" s="249">
        <f>ROUND(I1048*H1048,2)</f>
        <v>0</v>
      </c>
      <c r="BL1048" s="17" t="s">
        <v>175</v>
      </c>
      <c r="BM1048" s="248" t="s">
        <v>1021</v>
      </c>
    </row>
    <row r="1049" s="12" customFormat="1">
      <c r="B1049" s="250"/>
      <c r="C1049" s="251"/>
      <c r="D1049" s="252" t="s">
        <v>177</v>
      </c>
      <c r="E1049" s="253" t="s">
        <v>1</v>
      </c>
      <c r="F1049" s="254" t="s">
        <v>194</v>
      </c>
      <c r="G1049" s="251"/>
      <c r="H1049" s="253" t="s">
        <v>1</v>
      </c>
      <c r="I1049" s="255"/>
      <c r="J1049" s="251"/>
      <c r="K1049" s="251"/>
      <c r="L1049" s="256"/>
      <c r="M1049" s="257"/>
      <c r="N1049" s="258"/>
      <c r="O1049" s="258"/>
      <c r="P1049" s="258"/>
      <c r="Q1049" s="258"/>
      <c r="R1049" s="258"/>
      <c r="S1049" s="258"/>
      <c r="T1049" s="259"/>
      <c r="AT1049" s="260" t="s">
        <v>177</v>
      </c>
      <c r="AU1049" s="260" t="s">
        <v>83</v>
      </c>
      <c r="AV1049" s="12" t="s">
        <v>81</v>
      </c>
      <c r="AW1049" s="12" t="s">
        <v>31</v>
      </c>
      <c r="AX1049" s="12" t="s">
        <v>74</v>
      </c>
      <c r="AY1049" s="260" t="s">
        <v>168</v>
      </c>
    </row>
    <row r="1050" s="12" customFormat="1">
      <c r="B1050" s="250"/>
      <c r="C1050" s="251"/>
      <c r="D1050" s="252" t="s">
        <v>177</v>
      </c>
      <c r="E1050" s="253" t="s">
        <v>1</v>
      </c>
      <c r="F1050" s="254" t="s">
        <v>927</v>
      </c>
      <c r="G1050" s="251"/>
      <c r="H1050" s="253" t="s">
        <v>1</v>
      </c>
      <c r="I1050" s="255"/>
      <c r="J1050" s="251"/>
      <c r="K1050" s="251"/>
      <c r="L1050" s="256"/>
      <c r="M1050" s="257"/>
      <c r="N1050" s="258"/>
      <c r="O1050" s="258"/>
      <c r="P1050" s="258"/>
      <c r="Q1050" s="258"/>
      <c r="R1050" s="258"/>
      <c r="S1050" s="258"/>
      <c r="T1050" s="259"/>
      <c r="AT1050" s="260" t="s">
        <v>177</v>
      </c>
      <c r="AU1050" s="260" t="s">
        <v>83</v>
      </c>
      <c r="AV1050" s="12" t="s">
        <v>81</v>
      </c>
      <c r="AW1050" s="12" t="s">
        <v>31</v>
      </c>
      <c r="AX1050" s="12" t="s">
        <v>74</v>
      </c>
      <c r="AY1050" s="260" t="s">
        <v>168</v>
      </c>
    </row>
    <row r="1051" s="13" customFormat="1">
      <c r="B1051" s="261"/>
      <c r="C1051" s="262"/>
      <c r="D1051" s="252" t="s">
        <v>177</v>
      </c>
      <c r="E1051" s="263" t="s">
        <v>1</v>
      </c>
      <c r="F1051" s="264" t="s">
        <v>228</v>
      </c>
      <c r="G1051" s="262"/>
      <c r="H1051" s="265">
        <v>13.84</v>
      </c>
      <c r="I1051" s="266"/>
      <c r="J1051" s="262"/>
      <c r="K1051" s="262"/>
      <c r="L1051" s="267"/>
      <c r="M1051" s="268"/>
      <c r="N1051" s="269"/>
      <c r="O1051" s="269"/>
      <c r="P1051" s="269"/>
      <c r="Q1051" s="269"/>
      <c r="R1051" s="269"/>
      <c r="S1051" s="269"/>
      <c r="T1051" s="270"/>
      <c r="AT1051" s="271" t="s">
        <v>177</v>
      </c>
      <c r="AU1051" s="271" t="s">
        <v>83</v>
      </c>
      <c r="AV1051" s="13" t="s">
        <v>83</v>
      </c>
      <c r="AW1051" s="13" t="s">
        <v>31</v>
      </c>
      <c r="AX1051" s="13" t="s">
        <v>74</v>
      </c>
      <c r="AY1051" s="271" t="s">
        <v>168</v>
      </c>
    </row>
    <row r="1052" s="13" customFormat="1">
      <c r="B1052" s="261"/>
      <c r="C1052" s="262"/>
      <c r="D1052" s="252" t="s">
        <v>177</v>
      </c>
      <c r="E1052" s="263" t="s">
        <v>1</v>
      </c>
      <c r="F1052" s="264" t="s">
        <v>229</v>
      </c>
      <c r="G1052" s="262"/>
      <c r="H1052" s="265">
        <v>7.0899999999999999</v>
      </c>
      <c r="I1052" s="266"/>
      <c r="J1052" s="262"/>
      <c r="K1052" s="262"/>
      <c r="L1052" s="267"/>
      <c r="M1052" s="268"/>
      <c r="N1052" s="269"/>
      <c r="O1052" s="269"/>
      <c r="P1052" s="269"/>
      <c r="Q1052" s="269"/>
      <c r="R1052" s="269"/>
      <c r="S1052" s="269"/>
      <c r="T1052" s="270"/>
      <c r="AT1052" s="271" t="s">
        <v>177</v>
      </c>
      <c r="AU1052" s="271" t="s">
        <v>83</v>
      </c>
      <c r="AV1052" s="13" t="s">
        <v>83</v>
      </c>
      <c r="AW1052" s="13" t="s">
        <v>31</v>
      </c>
      <c r="AX1052" s="13" t="s">
        <v>74</v>
      </c>
      <c r="AY1052" s="271" t="s">
        <v>168</v>
      </c>
    </row>
    <row r="1053" s="13" customFormat="1">
      <c r="B1053" s="261"/>
      <c r="C1053" s="262"/>
      <c r="D1053" s="252" t="s">
        <v>177</v>
      </c>
      <c r="E1053" s="263" t="s">
        <v>1</v>
      </c>
      <c r="F1053" s="264" t="s">
        <v>230</v>
      </c>
      <c r="G1053" s="262"/>
      <c r="H1053" s="265">
        <v>35.030000000000001</v>
      </c>
      <c r="I1053" s="266"/>
      <c r="J1053" s="262"/>
      <c r="K1053" s="262"/>
      <c r="L1053" s="267"/>
      <c r="M1053" s="268"/>
      <c r="N1053" s="269"/>
      <c r="O1053" s="269"/>
      <c r="P1053" s="269"/>
      <c r="Q1053" s="269"/>
      <c r="R1053" s="269"/>
      <c r="S1053" s="269"/>
      <c r="T1053" s="270"/>
      <c r="AT1053" s="271" t="s">
        <v>177</v>
      </c>
      <c r="AU1053" s="271" t="s">
        <v>83</v>
      </c>
      <c r="AV1053" s="13" t="s">
        <v>83</v>
      </c>
      <c r="AW1053" s="13" t="s">
        <v>31</v>
      </c>
      <c r="AX1053" s="13" t="s">
        <v>74</v>
      </c>
      <c r="AY1053" s="271" t="s">
        <v>168</v>
      </c>
    </row>
    <row r="1054" s="13" customFormat="1">
      <c r="B1054" s="261"/>
      <c r="C1054" s="262"/>
      <c r="D1054" s="252" t="s">
        <v>177</v>
      </c>
      <c r="E1054" s="263" t="s">
        <v>1</v>
      </c>
      <c r="F1054" s="264" t="s">
        <v>1022</v>
      </c>
      <c r="G1054" s="262"/>
      <c r="H1054" s="265">
        <v>38.880000000000003</v>
      </c>
      <c r="I1054" s="266"/>
      <c r="J1054" s="262"/>
      <c r="K1054" s="262"/>
      <c r="L1054" s="267"/>
      <c r="M1054" s="268"/>
      <c r="N1054" s="269"/>
      <c r="O1054" s="269"/>
      <c r="P1054" s="269"/>
      <c r="Q1054" s="269"/>
      <c r="R1054" s="269"/>
      <c r="S1054" s="269"/>
      <c r="T1054" s="270"/>
      <c r="AT1054" s="271" t="s">
        <v>177</v>
      </c>
      <c r="AU1054" s="271" t="s">
        <v>83</v>
      </c>
      <c r="AV1054" s="13" t="s">
        <v>83</v>
      </c>
      <c r="AW1054" s="13" t="s">
        <v>31</v>
      </c>
      <c r="AX1054" s="13" t="s">
        <v>74</v>
      </c>
      <c r="AY1054" s="271" t="s">
        <v>168</v>
      </c>
    </row>
    <row r="1055" s="13" customFormat="1">
      <c r="B1055" s="261"/>
      <c r="C1055" s="262"/>
      <c r="D1055" s="252" t="s">
        <v>177</v>
      </c>
      <c r="E1055" s="263" t="s">
        <v>1</v>
      </c>
      <c r="F1055" s="264" t="s">
        <v>1023</v>
      </c>
      <c r="G1055" s="262"/>
      <c r="H1055" s="265">
        <v>59.369999999999997</v>
      </c>
      <c r="I1055" s="266"/>
      <c r="J1055" s="262"/>
      <c r="K1055" s="262"/>
      <c r="L1055" s="267"/>
      <c r="M1055" s="268"/>
      <c r="N1055" s="269"/>
      <c r="O1055" s="269"/>
      <c r="P1055" s="269"/>
      <c r="Q1055" s="269"/>
      <c r="R1055" s="269"/>
      <c r="S1055" s="269"/>
      <c r="T1055" s="270"/>
      <c r="AT1055" s="271" t="s">
        <v>177</v>
      </c>
      <c r="AU1055" s="271" t="s">
        <v>83</v>
      </c>
      <c r="AV1055" s="13" t="s">
        <v>83</v>
      </c>
      <c r="AW1055" s="13" t="s">
        <v>31</v>
      </c>
      <c r="AX1055" s="13" t="s">
        <v>74</v>
      </c>
      <c r="AY1055" s="271" t="s">
        <v>168</v>
      </c>
    </row>
    <row r="1056" s="13" customFormat="1">
      <c r="B1056" s="261"/>
      <c r="C1056" s="262"/>
      <c r="D1056" s="252" t="s">
        <v>177</v>
      </c>
      <c r="E1056" s="263" t="s">
        <v>1</v>
      </c>
      <c r="F1056" s="264" t="s">
        <v>233</v>
      </c>
      <c r="G1056" s="262"/>
      <c r="H1056" s="265">
        <v>35.030000000000001</v>
      </c>
      <c r="I1056" s="266"/>
      <c r="J1056" s="262"/>
      <c r="K1056" s="262"/>
      <c r="L1056" s="267"/>
      <c r="M1056" s="268"/>
      <c r="N1056" s="269"/>
      <c r="O1056" s="269"/>
      <c r="P1056" s="269"/>
      <c r="Q1056" s="269"/>
      <c r="R1056" s="269"/>
      <c r="S1056" s="269"/>
      <c r="T1056" s="270"/>
      <c r="AT1056" s="271" t="s">
        <v>177</v>
      </c>
      <c r="AU1056" s="271" t="s">
        <v>83</v>
      </c>
      <c r="AV1056" s="13" t="s">
        <v>83</v>
      </c>
      <c r="AW1056" s="13" t="s">
        <v>31</v>
      </c>
      <c r="AX1056" s="13" t="s">
        <v>74</v>
      </c>
      <c r="AY1056" s="271" t="s">
        <v>168</v>
      </c>
    </row>
    <row r="1057" s="14" customFormat="1">
      <c r="B1057" s="272"/>
      <c r="C1057" s="273"/>
      <c r="D1057" s="252" t="s">
        <v>177</v>
      </c>
      <c r="E1057" s="274" t="s">
        <v>1</v>
      </c>
      <c r="F1057" s="275" t="s">
        <v>186</v>
      </c>
      <c r="G1057" s="273"/>
      <c r="H1057" s="276">
        <v>189.24000000000001</v>
      </c>
      <c r="I1057" s="277"/>
      <c r="J1057" s="273"/>
      <c r="K1057" s="273"/>
      <c r="L1057" s="278"/>
      <c r="M1057" s="279"/>
      <c r="N1057" s="280"/>
      <c r="O1057" s="280"/>
      <c r="P1057" s="280"/>
      <c r="Q1057" s="280"/>
      <c r="R1057" s="280"/>
      <c r="S1057" s="280"/>
      <c r="T1057" s="281"/>
      <c r="AT1057" s="282" t="s">
        <v>177</v>
      </c>
      <c r="AU1057" s="282" t="s">
        <v>83</v>
      </c>
      <c r="AV1057" s="14" t="s">
        <v>175</v>
      </c>
      <c r="AW1057" s="14" t="s">
        <v>31</v>
      </c>
      <c r="AX1057" s="14" t="s">
        <v>81</v>
      </c>
      <c r="AY1057" s="282" t="s">
        <v>168</v>
      </c>
    </row>
    <row r="1058" s="1" customFormat="1" ht="36" customHeight="1">
      <c r="B1058" s="38"/>
      <c r="C1058" s="237" t="s">
        <v>1024</v>
      </c>
      <c r="D1058" s="237" t="s">
        <v>170</v>
      </c>
      <c r="E1058" s="238" t="s">
        <v>1025</v>
      </c>
      <c r="F1058" s="239" t="s">
        <v>1026</v>
      </c>
      <c r="G1058" s="240" t="s">
        <v>440</v>
      </c>
      <c r="H1058" s="241">
        <v>146.97999999999999</v>
      </c>
      <c r="I1058" s="242"/>
      <c r="J1058" s="243">
        <f>ROUND(I1058*H1058,2)</f>
        <v>0</v>
      </c>
      <c r="K1058" s="239" t="s">
        <v>174</v>
      </c>
      <c r="L1058" s="43"/>
      <c r="M1058" s="244" t="s">
        <v>1</v>
      </c>
      <c r="N1058" s="245" t="s">
        <v>39</v>
      </c>
      <c r="O1058" s="86"/>
      <c r="P1058" s="246">
        <f>O1058*H1058</f>
        <v>0</v>
      </c>
      <c r="Q1058" s="246">
        <v>2.0000000000000002E-05</v>
      </c>
      <c r="R1058" s="246">
        <f>Q1058*H1058</f>
        <v>0.0029396000000000001</v>
      </c>
      <c r="S1058" s="246">
        <v>0</v>
      </c>
      <c r="T1058" s="247">
        <f>S1058*H1058</f>
        <v>0</v>
      </c>
      <c r="AR1058" s="248" t="s">
        <v>175</v>
      </c>
      <c r="AT1058" s="248" t="s">
        <v>170</v>
      </c>
      <c r="AU1058" s="248" t="s">
        <v>83</v>
      </c>
      <c r="AY1058" s="17" t="s">
        <v>168</v>
      </c>
      <c r="BE1058" s="249">
        <f>IF(N1058="základní",J1058,0)</f>
        <v>0</v>
      </c>
      <c r="BF1058" s="249">
        <f>IF(N1058="snížená",J1058,0)</f>
        <v>0</v>
      </c>
      <c r="BG1058" s="249">
        <f>IF(N1058="zákl. přenesená",J1058,0)</f>
        <v>0</v>
      </c>
      <c r="BH1058" s="249">
        <f>IF(N1058="sníž. přenesená",J1058,0)</f>
        <v>0</v>
      </c>
      <c r="BI1058" s="249">
        <f>IF(N1058="nulová",J1058,0)</f>
        <v>0</v>
      </c>
      <c r="BJ1058" s="17" t="s">
        <v>81</v>
      </c>
      <c r="BK1058" s="249">
        <f>ROUND(I1058*H1058,2)</f>
        <v>0</v>
      </c>
      <c r="BL1058" s="17" t="s">
        <v>175</v>
      </c>
      <c r="BM1058" s="248" t="s">
        <v>1027</v>
      </c>
    </row>
    <row r="1059" s="12" customFormat="1">
      <c r="B1059" s="250"/>
      <c r="C1059" s="251"/>
      <c r="D1059" s="252" t="s">
        <v>177</v>
      </c>
      <c r="E1059" s="253" t="s">
        <v>1</v>
      </c>
      <c r="F1059" s="254" t="s">
        <v>194</v>
      </c>
      <c r="G1059" s="251"/>
      <c r="H1059" s="253" t="s">
        <v>1</v>
      </c>
      <c r="I1059" s="255"/>
      <c r="J1059" s="251"/>
      <c r="K1059" s="251"/>
      <c r="L1059" s="256"/>
      <c r="M1059" s="257"/>
      <c r="N1059" s="258"/>
      <c r="O1059" s="258"/>
      <c r="P1059" s="258"/>
      <c r="Q1059" s="258"/>
      <c r="R1059" s="258"/>
      <c r="S1059" s="258"/>
      <c r="T1059" s="259"/>
      <c r="AT1059" s="260" t="s">
        <v>177</v>
      </c>
      <c r="AU1059" s="260" t="s">
        <v>83</v>
      </c>
      <c r="AV1059" s="12" t="s">
        <v>81</v>
      </c>
      <c r="AW1059" s="12" t="s">
        <v>31</v>
      </c>
      <c r="AX1059" s="12" t="s">
        <v>74</v>
      </c>
      <c r="AY1059" s="260" t="s">
        <v>168</v>
      </c>
    </row>
    <row r="1060" s="12" customFormat="1">
      <c r="B1060" s="250"/>
      <c r="C1060" s="251"/>
      <c r="D1060" s="252" t="s">
        <v>177</v>
      </c>
      <c r="E1060" s="253" t="s">
        <v>1</v>
      </c>
      <c r="F1060" s="254" t="s">
        <v>927</v>
      </c>
      <c r="G1060" s="251"/>
      <c r="H1060" s="253" t="s">
        <v>1</v>
      </c>
      <c r="I1060" s="255"/>
      <c r="J1060" s="251"/>
      <c r="K1060" s="251"/>
      <c r="L1060" s="256"/>
      <c r="M1060" s="257"/>
      <c r="N1060" s="258"/>
      <c r="O1060" s="258"/>
      <c r="P1060" s="258"/>
      <c r="Q1060" s="258"/>
      <c r="R1060" s="258"/>
      <c r="S1060" s="258"/>
      <c r="T1060" s="259"/>
      <c r="AT1060" s="260" t="s">
        <v>177</v>
      </c>
      <c r="AU1060" s="260" t="s">
        <v>83</v>
      </c>
      <c r="AV1060" s="12" t="s">
        <v>81</v>
      </c>
      <c r="AW1060" s="12" t="s">
        <v>31</v>
      </c>
      <c r="AX1060" s="12" t="s">
        <v>74</v>
      </c>
      <c r="AY1060" s="260" t="s">
        <v>168</v>
      </c>
    </row>
    <row r="1061" s="13" customFormat="1">
      <c r="B1061" s="261"/>
      <c r="C1061" s="262"/>
      <c r="D1061" s="252" t="s">
        <v>177</v>
      </c>
      <c r="E1061" s="263" t="s">
        <v>1</v>
      </c>
      <c r="F1061" s="264" t="s">
        <v>1028</v>
      </c>
      <c r="G1061" s="262"/>
      <c r="H1061" s="265">
        <v>15.85</v>
      </c>
      <c r="I1061" s="266"/>
      <c r="J1061" s="262"/>
      <c r="K1061" s="262"/>
      <c r="L1061" s="267"/>
      <c r="M1061" s="268"/>
      <c r="N1061" s="269"/>
      <c r="O1061" s="269"/>
      <c r="P1061" s="269"/>
      <c r="Q1061" s="269"/>
      <c r="R1061" s="269"/>
      <c r="S1061" s="269"/>
      <c r="T1061" s="270"/>
      <c r="AT1061" s="271" t="s">
        <v>177</v>
      </c>
      <c r="AU1061" s="271" t="s">
        <v>83</v>
      </c>
      <c r="AV1061" s="13" t="s">
        <v>83</v>
      </c>
      <c r="AW1061" s="13" t="s">
        <v>31</v>
      </c>
      <c r="AX1061" s="13" t="s">
        <v>74</v>
      </c>
      <c r="AY1061" s="271" t="s">
        <v>168</v>
      </c>
    </row>
    <row r="1062" s="13" customFormat="1">
      <c r="B1062" s="261"/>
      <c r="C1062" s="262"/>
      <c r="D1062" s="252" t="s">
        <v>177</v>
      </c>
      <c r="E1062" s="263" t="s">
        <v>1</v>
      </c>
      <c r="F1062" s="264" t="s">
        <v>1029</v>
      </c>
      <c r="G1062" s="262"/>
      <c r="H1062" s="265">
        <v>11.85</v>
      </c>
      <c r="I1062" s="266"/>
      <c r="J1062" s="262"/>
      <c r="K1062" s="262"/>
      <c r="L1062" s="267"/>
      <c r="M1062" s="268"/>
      <c r="N1062" s="269"/>
      <c r="O1062" s="269"/>
      <c r="P1062" s="269"/>
      <c r="Q1062" s="269"/>
      <c r="R1062" s="269"/>
      <c r="S1062" s="269"/>
      <c r="T1062" s="270"/>
      <c r="AT1062" s="271" t="s">
        <v>177</v>
      </c>
      <c r="AU1062" s="271" t="s">
        <v>83</v>
      </c>
      <c r="AV1062" s="13" t="s">
        <v>83</v>
      </c>
      <c r="AW1062" s="13" t="s">
        <v>31</v>
      </c>
      <c r="AX1062" s="13" t="s">
        <v>74</v>
      </c>
      <c r="AY1062" s="271" t="s">
        <v>168</v>
      </c>
    </row>
    <row r="1063" s="13" customFormat="1">
      <c r="B1063" s="261"/>
      <c r="C1063" s="262"/>
      <c r="D1063" s="252" t="s">
        <v>177</v>
      </c>
      <c r="E1063" s="263" t="s">
        <v>1</v>
      </c>
      <c r="F1063" s="264" t="s">
        <v>1030</v>
      </c>
      <c r="G1063" s="262"/>
      <c r="H1063" s="265">
        <v>26.100000000000001</v>
      </c>
      <c r="I1063" s="266"/>
      <c r="J1063" s="262"/>
      <c r="K1063" s="262"/>
      <c r="L1063" s="267"/>
      <c r="M1063" s="268"/>
      <c r="N1063" s="269"/>
      <c r="O1063" s="269"/>
      <c r="P1063" s="269"/>
      <c r="Q1063" s="269"/>
      <c r="R1063" s="269"/>
      <c r="S1063" s="269"/>
      <c r="T1063" s="270"/>
      <c r="AT1063" s="271" t="s">
        <v>177</v>
      </c>
      <c r="AU1063" s="271" t="s">
        <v>83</v>
      </c>
      <c r="AV1063" s="13" t="s">
        <v>83</v>
      </c>
      <c r="AW1063" s="13" t="s">
        <v>31</v>
      </c>
      <c r="AX1063" s="13" t="s">
        <v>74</v>
      </c>
      <c r="AY1063" s="271" t="s">
        <v>168</v>
      </c>
    </row>
    <row r="1064" s="13" customFormat="1">
      <c r="B1064" s="261"/>
      <c r="C1064" s="262"/>
      <c r="D1064" s="252" t="s">
        <v>177</v>
      </c>
      <c r="E1064" s="263" t="s">
        <v>1</v>
      </c>
      <c r="F1064" s="264" t="s">
        <v>1031</v>
      </c>
      <c r="G1064" s="262"/>
      <c r="H1064" s="265">
        <v>26.100000000000001</v>
      </c>
      <c r="I1064" s="266"/>
      <c r="J1064" s="262"/>
      <c r="K1064" s="262"/>
      <c r="L1064" s="267"/>
      <c r="M1064" s="268"/>
      <c r="N1064" s="269"/>
      <c r="O1064" s="269"/>
      <c r="P1064" s="269"/>
      <c r="Q1064" s="269"/>
      <c r="R1064" s="269"/>
      <c r="S1064" s="269"/>
      <c r="T1064" s="270"/>
      <c r="AT1064" s="271" t="s">
        <v>177</v>
      </c>
      <c r="AU1064" s="271" t="s">
        <v>83</v>
      </c>
      <c r="AV1064" s="13" t="s">
        <v>83</v>
      </c>
      <c r="AW1064" s="13" t="s">
        <v>31</v>
      </c>
      <c r="AX1064" s="13" t="s">
        <v>74</v>
      </c>
      <c r="AY1064" s="271" t="s">
        <v>168</v>
      </c>
    </row>
    <row r="1065" s="13" customFormat="1">
      <c r="B1065" s="261"/>
      <c r="C1065" s="262"/>
      <c r="D1065" s="252" t="s">
        <v>177</v>
      </c>
      <c r="E1065" s="263" t="s">
        <v>1</v>
      </c>
      <c r="F1065" s="264" t="s">
        <v>1032</v>
      </c>
      <c r="G1065" s="262"/>
      <c r="H1065" s="265">
        <v>31.5</v>
      </c>
      <c r="I1065" s="266"/>
      <c r="J1065" s="262"/>
      <c r="K1065" s="262"/>
      <c r="L1065" s="267"/>
      <c r="M1065" s="268"/>
      <c r="N1065" s="269"/>
      <c r="O1065" s="269"/>
      <c r="P1065" s="269"/>
      <c r="Q1065" s="269"/>
      <c r="R1065" s="269"/>
      <c r="S1065" s="269"/>
      <c r="T1065" s="270"/>
      <c r="AT1065" s="271" t="s">
        <v>177</v>
      </c>
      <c r="AU1065" s="271" t="s">
        <v>83</v>
      </c>
      <c r="AV1065" s="13" t="s">
        <v>83</v>
      </c>
      <c r="AW1065" s="13" t="s">
        <v>31</v>
      </c>
      <c r="AX1065" s="13" t="s">
        <v>74</v>
      </c>
      <c r="AY1065" s="271" t="s">
        <v>168</v>
      </c>
    </row>
    <row r="1066" s="13" customFormat="1">
      <c r="B1066" s="261"/>
      <c r="C1066" s="262"/>
      <c r="D1066" s="252" t="s">
        <v>177</v>
      </c>
      <c r="E1066" s="263" t="s">
        <v>1</v>
      </c>
      <c r="F1066" s="264" t="s">
        <v>1033</v>
      </c>
      <c r="G1066" s="262"/>
      <c r="H1066" s="265">
        <v>35.579999999999998</v>
      </c>
      <c r="I1066" s="266"/>
      <c r="J1066" s="262"/>
      <c r="K1066" s="262"/>
      <c r="L1066" s="267"/>
      <c r="M1066" s="268"/>
      <c r="N1066" s="269"/>
      <c r="O1066" s="269"/>
      <c r="P1066" s="269"/>
      <c r="Q1066" s="269"/>
      <c r="R1066" s="269"/>
      <c r="S1066" s="269"/>
      <c r="T1066" s="270"/>
      <c r="AT1066" s="271" t="s">
        <v>177</v>
      </c>
      <c r="AU1066" s="271" t="s">
        <v>83</v>
      </c>
      <c r="AV1066" s="13" t="s">
        <v>83</v>
      </c>
      <c r="AW1066" s="13" t="s">
        <v>31</v>
      </c>
      <c r="AX1066" s="13" t="s">
        <v>74</v>
      </c>
      <c r="AY1066" s="271" t="s">
        <v>168</v>
      </c>
    </row>
    <row r="1067" s="14" customFormat="1">
      <c r="B1067" s="272"/>
      <c r="C1067" s="273"/>
      <c r="D1067" s="252" t="s">
        <v>177</v>
      </c>
      <c r="E1067" s="274" t="s">
        <v>1</v>
      </c>
      <c r="F1067" s="275" t="s">
        <v>186</v>
      </c>
      <c r="G1067" s="273"/>
      <c r="H1067" s="276">
        <v>146.97999999999999</v>
      </c>
      <c r="I1067" s="277"/>
      <c r="J1067" s="273"/>
      <c r="K1067" s="273"/>
      <c r="L1067" s="278"/>
      <c r="M1067" s="279"/>
      <c r="N1067" s="280"/>
      <c r="O1067" s="280"/>
      <c r="P1067" s="280"/>
      <c r="Q1067" s="280"/>
      <c r="R1067" s="280"/>
      <c r="S1067" s="280"/>
      <c r="T1067" s="281"/>
      <c r="AT1067" s="282" t="s">
        <v>177</v>
      </c>
      <c r="AU1067" s="282" t="s">
        <v>83</v>
      </c>
      <c r="AV1067" s="14" t="s">
        <v>175</v>
      </c>
      <c r="AW1067" s="14" t="s">
        <v>31</v>
      </c>
      <c r="AX1067" s="14" t="s">
        <v>81</v>
      </c>
      <c r="AY1067" s="282" t="s">
        <v>168</v>
      </c>
    </row>
    <row r="1068" s="1" customFormat="1" ht="24" customHeight="1">
      <c r="B1068" s="38"/>
      <c r="C1068" s="237" t="s">
        <v>1034</v>
      </c>
      <c r="D1068" s="237" t="s">
        <v>170</v>
      </c>
      <c r="E1068" s="238" t="s">
        <v>1035</v>
      </c>
      <c r="F1068" s="239" t="s">
        <v>1036</v>
      </c>
      <c r="G1068" s="240" t="s">
        <v>173</v>
      </c>
      <c r="H1068" s="241">
        <v>28.388000000000002</v>
      </c>
      <c r="I1068" s="242"/>
      <c r="J1068" s="243">
        <f>ROUND(I1068*H1068,2)</f>
        <v>0</v>
      </c>
      <c r="K1068" s="239" t="s">
        <v>174</v>
      </c>
      <c r="L1068" s="43"/>
      <c r="M1068" s="244" t="s">
        <v>1</v>
      </c>
      <c r="N1068" s="245" t="s">
        <v>39</v>
      </c>
      <c r="O1068" s="86"/>
      <c r="P1068" s="246">
        <f>O1068*H1068</f>
        <v>0</v>
      </c>
      <c r="Q1068" s="246">
        <v>2.1600000000000001</v>
      </c>
      <c r="R1068" s="246">
        <f>Q1068*H1068</f>
        <v>61.318080000000009</v>
      </c>
      <c r="S1068" s="246">
        <v>0</v>
      </c>
      <c r="T1068" s="247">
        <f>S1068*H1068</f>
        <v>0</v>
      </c>
      <c r="AR1068" s="248" t="s">
        <v>175</v>
      </c>
      <c r="AT1068" s="248" t="s">
        <v>170</v>
      </c>
      <c r="AU1068" s="248" t="s">
        <v>83</v>
      </c>
      <c r="AY1068" s="17" t="s">
        <v>168</v>
      </c>
      <c r="BE1068" s="249">
        <f>IF(N1068="základní",J1068,0)</f>
        <v>0</v>
      </c>
      <c r="BF1068" s="249">
        <f>IF(N1068="snížená",J1068,0)</f>
        <v>0</v>
      </c>
      <c r="BG1068" s="249">
        <f>IF(N1068="zákl. přenesená",J1068,0)</f>
        <v>0</v>
      </c>
      <c r="BH1068" s="249">
        <f>IF(N1068="sníž. přenesená",J1068,0)</f>
        <v>0</v>
      </c>
      <c r="BI1068" s="249">
        <f>IF(N1068="nulová",J1068,0)</f>
        <v>0</v>
      </c>
      <c r="BJ1068" s="17" t="s">
        <v>81</v>
      </c>
      <c r="BK1068" s="249">
        <f>ROUND(I1068*H1068,2)</f>
        <v>0</v>
      </c>
      <c r="BL1068" s="17" t="s">
        <v>175</v>
      </c>
      <c r="BM1068" s="248" t="s">
        <v>1037</v>
      </c>
    </row>
    <row r="1069" s="12" customFormat="1">
      <c r="B1069" s="250"/>
      <c r="C1069" s="251"/>
      <c r="D1069" s="252" t="s">
        <v>177</v>
      </c>
      <c r="E1069" s="253" t="s">
        <v>1</v>
      </c>
      <c r="F1069" s="254" t="s">
        <v>194</v>
      </c>
      <c r="G1069" s="251"/>
      <c r="H1069" s="253" t="s">
        <v>1</v>
      </c>
      <c r="I1069" s="255"/>
      <c r="J1069" s="251"/>
      <c r="K1069" s="251"/>
      <c r="L1069" s="256"/>
      <c r="M1069" s="257"/>
      <c r="N1069" s="258"/>
      <c r="O1069" s="258"/>
      <c r="P1069" s="258"/>
      <c r="Q1069" s="258"/>
      <c r="R1069" s="258"/>
      <c r="S1069" s="258"/>
      <c r="T1069" s="259"/>
      <c r="AT1069" s="260" t="s">
        <v>177</v>
      </c>
      <c r="AU1069" s="260" t="s">
        <v>83</v>
      </c>
      <c r="AV1069" s="12" t="s">
        <v>81</v>
      </c>
      <c r="AW1069" s="12" t="s">
        <v>31</v>
      </c>
      <c r="AX1069" s="12" t="s">
        <v>74</v>
      </c>
      <c r="AY1069" s="260" t="s">
        <v>168</v>
      </c>
    </row>
    <row r="1070" s="12" customFormat="1">
      <c r="B1070" s="250"/>
      <c r="C1070" s="251"/>
      <c r="D1070" s="252" t="s">
        <v>177</v>
      </c>
      <c r="E1070" s="253" t="s">
        <v>1</v>
      </c>
      <c r="F1070" s="254" t="s">
        <v>927</v>
      </c>
      <c r="G1070" s="251"/>
      <c r="H1070" s="253" t="s">
        <v>1</v>
      </c>
      <c r="I1070" s="255"/>
      <c r="J1070" s="251"/>
      <c r="K1070" s="251"/>
      <c r="L1070" s="256"/>
      <c r="M1070" s="257"/>
      <c r="N1070" s="258"/>
      <c r="O1070" s="258"/>
      <c r="P1070" s="258"/>
      <c r="Q1070" s="258"/>
      <c r="R1070" s="258"/>
      <c r="S1070" s="258"/>
      <c r="T1070" s="259"/>
      <c r="AT1070" s="260" t="s">
        <v>177</v>
      </c>
      <c r="AU1070" s="260" t="s">
        <v>83</v>
      </c>
      <c r="AV1070" s="12" t="s">
        <v>81</v>
      </c>
      <c r="AW1070" s="12" t="s">
        <v>31</v>
      </c>
      <c r="AX1070" s="12" t="s">
        <v>74</v>
      </c>
      <c r="AY1070" s="260" t="s">
        <v>168</v>
      </c>
    </row>
    <row r="1071" s="13" customFormat="1">
      <c r="B1071" s="261"/>
      <c r="C1071" s="262"/>
      <c r="D1071" s="252" t="s">
        <v>177</v>
      </c>
      <c r="E1071" s="263" t="s">
        <v>1</v>
      </c>
      <c r="F1071" s="264" t="s">
        <v>940</v>
      </c>
      <c r="G1071" s="262"/>
      <c r="H1071" s="265">
        <v>2.0760000000000001</v>
      </c>
      <c r="I1071" s="266"/>
      <c r="J1071" s="262"/>
      <c r="K1071" s="262"/>
      <c r="L1071" s="267"/>
      <c r="M1071" s="268"/>
      <c r="N1071" s="269"/>
      <c r="O1071" s="269"/>
      <c r="P1071" s="269"/>
      <c r="Q1071" s="269"/>
      <c r="R1071" s="269"/>
      <c r="S1071" s="269"/>
      <c r="T1071" s="270"/>
      <c r="AT1071" s="271" t="s">
        <v>177</v>
      </c>
      <c r="AU1071" s="271" t="s">
        <v>83</v>
      </c>
      <c r="AV1071" s="13" t="s">
        <v>83</v>
      </c>
      <c r="AW1071" s="13" t="s">
        <v>31</v>
      </c>
      <c r="AX1071" s="13" t="s">
        <v>74</v>
      </c>
      <c r="AY1071" s="271" t="s">
        <v>168</v>
      </c>
    </row>
    <row r="1072" s="13" customFormat="1">
      <c r="B1072" s="261"/>
      <c r="C1072" s="262"/>
      <c r="D1072" s="252" t="s">
        <v>177</v>
      </c>
      <c r="E1072" s="263" t="s">
        <v>1</v>
      </c>
      <c r="F1072" s="264" t="s">
        <v>941</v>
      </c>
      <c r="G1072" s="262"/>
      <c r="H1072" s="265">
        <v>1.0640000000000001</v>
      </c>
      <c r="I1072" s="266"/>
      <c r="J1072" s="262"/>
      <c r="K1072" s="262"/>
      <c r="L1072" s="267"/>
      <c r="M1072" s="268"/>
      <c r="N1072" s="269"/>
      <c r="O1072" s="269"/>
      <c r="P1072" s="269"/>
      <c r="Q1072" s="269"/>
      <c r="R1072" s="269"/>
      <c r="S1072" s="269"/>
      <c r="T1072" s="270"/>
      <c r="AT1072" s="271" t="s">
        <v>177</v>
      </c>
      <c r="AU1072" s="271" t="s">
        <v>83</v>
      </c>
      <c r="AV1072" s="13" t="s">
        <v>83</v>
      </c>
      <c r="AW1072" s="13" t="s">
        <v>31</v>
      </c>
      <c r="AX1072" s="13" t="s">
        <v>74</v>
      </c>
      <c r="AY1072" s="271" t="s">
        <v>168</v>
      </c>
    </row>
    <row r="1073" s="13" customFormat="1">
      <c r="B1073" s="261"/>
      <c r="C1073" s="262"/>
      <c r="D1073" s="252" t="s">
        <v>177</v>
      </c>
      <c r="E1073" s="263" t="s">
        <v>1</v>
      </c>
      <c r="F1073" s="264" t="s">
        <v>942</v>
      </c>
      <c r="G1073" s="262"/>
      <c r="H1073" s="265">
        <v>5.2549999999999999</v>
      </c>
      <c r="I1073" s="266"/>
      <c r="J1073" s="262"/>
      <c r="K1073" s="262"/>
      <c r="L1073" s="267"/>
      <c r="M1073" s="268"/>
      <c r="N1073" s="269"/>
      <c r="O1073" s="269"/>
      <c r="P1073" s="269"/>
      <c r="Q1073" s="269"/>
      <c r="R1073" s="269"/>
      <c r="S1073" s="269"/>
      <c r="T1073" s="270"/>
      <c r="AT1073" s="271" t="s">
        <v>177</v>
      </c>
      <c r="AU1073" s="271" t="s">
        <v>83</v>
      </c>
      <c r="AV1073" s="13" t="s">
        <v>83</v>
      </c>
      <c r="AW1073" s="13" t="s">
        <v>31</v>
      </c>
      <c r="AX1073" s="13" t="s">
        <v>74</v>
      </c>
      <c r="AY1073" s="271" t="s">
        <v>168</v>
      </c>
    </row>
    <row r="1074" s="13" customFormat="1">
      <c r="B1074" s="261"/>
      <c r="C1074" s="262"/>
      <c r="D1074" s="252" t="s">
        <v>177</v>
      </c>
      <c r="E1074" s="263" t="s">
        <v>1</v>
      </c>
      <c r="F1074" s="264" t="s">
        <v>1038</v>
      </c>
      <c r="G1074" s="262"/>
      <c r="H1074" s="265">
        <v>5.8319999999999999</v>
      </c>
      <c r="I1074" s="266"/>
      <c r="J1074" s="262"/>
      <c r="K1074" s="262"/>
      <c r="L1074" s="267"/>
      <c r="M1074" s="268"/>
      <c r="N1074" s="269"/>
      <c r="O1074" s="269"/>
      <c r="P1074" s="269"/>
      <c r="Q1074" s="269"/>
      <c r="R1074" s="269"/>
      <c r="S1074" s="269"/>
      <c r="T1074" s="270"/>
      <c r="AT1074" s="271" t="s">
        <v>177</v>
      </c>
      <c r="AU1074" s="271" t="s">
        <v>83</v>
      </c>
      <c r="AV1074" s="13" t="s">
        <v>83</v>
      </c>
      <c r="AW1074" s="13" t="s">
        <v>31</v>
      </c>
      <c r="AX1074" s="13" t="s">
        <v>74</v>
      </c>
      <c r="AY1074" s="271" t="s">
        <v>168</v>
      </c>
    </row>
    <row r="1075" s="13" customFormat="1">
      <c r="B1075" s="261"/>
      <c r="C1075" s="262"/>
      <c r="D1075" s="252" t="s">
        <v>177</v>
      </c>
      <c r="E1075" s="263" t="s">
        <v>1</v>
      </c>
      <c r="F1075" s="264" t="s">
        <v>1039</v>
      </c>
      <c r="G1075" s="262"/>
      <c r="H1075" s="265">
        <v>8.9060000000000006</v>
      </c>
      <c r="I1075" s="266"/>
      <c r="J1075" s="262"/>
      <c r="K1075" s="262"/>
      <c r="L1075" s="267"/>
      <c r="M1075" s="268"/>
      <c r="N1075" s="269"/>
      <c r="O1075" s="269"/>
      <c r="P1075" s="269"/>
      <c r="Q1075" s="269"/>
      <c r="R1075" s="269"/>
      <c r="S1075" s="269"/>
      <c r="T1075" s="270"/>
      <c r="AT1075" s="271" t="s">
        <v>177</v>
      </c>
      <c r="AU1075" s="271" t="s">
        <v>83</v>
      </c>
      <c r="AV1075" s="13" t="s">
        <v>83</v>
      </c>
      <c r="AW1075" s="13" t="s">
        <v>31</v>
      </c>
      <c r="AX1075" s="13" t="s">
        <v>74</v>
      </c>
      <c r="AY1075" s="271" t="s">
        <v>168</v>
      </c>
    </row>
    <row r="1076" s="13" customFormat="1">
      <c r="B1076" s="261"/>
      <c r="C1076" s="262"/>
      <c r="D1076" s="252" t="s">
        <v>177</v>
      </c>
      <c r="E1076" s="263" t="s">
        <v>1</v>
      </c>
      <c r="F1076" s="264" t="s">
        <v>945</v>
      </c>
      <c r="G1076" s="262"/>
      <c r="H1076" s="265">
        <v>5.2549999999999999</v>
      </c>
      <c r="I1076" s="266"/>
      <c r="J1076" s="262"/>
      <c r="K1076" s="262"/>
      <c r="L1076" s="267"/>
      <c r="M1076" s="268"/>
      <c r="N1076" s="269"/>
      <c r="O1076" s="269"/>
      <c r="P1076" s="269"/>
      <c r="Q1076" s="269"/>
      <c r="R1076" s="269"/>
      <c r="S1076" s="269"/>
      <c r="T1076" s="270"/>
      <c r="AT1076" s="271" t="s">
        <v>177</v>
      </c>
      <c r="AU1076" s="271" t="s">
        <v>83</v>
      </c>
      <c r="AV1076" s="13" t="s">
        <v>83</v>
      </c>
      <c r="AW1076" s="13" t="s">
        <v>31</v>
      </c>
      <c r="AX1076" s="13" t="s">
        <v>74</v>
      </c>
      <c r="AY1076" s="271" t="s">
        <v>168</v>
      </c>
    </row>
    <row r="1077" s="14" customFormat="1">
      <c r="B1077" s="272"/>
      <c r="C1077" s="273"/>
      <c r="D1077" s="252" t="s">
        <v>177</v>
      </c>
      <c r="E1077" s="274" t="s">
        <v>1</v>
      </c>
      <c r="F1077" s="275" t="s">
        <v>186</v>
      </c>
      <c r="G1077" s="273"/>
      <c r="H1077" s="276">
        <v>28.388000000000002</v>
      </c>
      <c r="I1077" s="277"/>
      <c r="J1077" s="273"/>
      <c r="K1077" s="273"/>
      <c r="L1077" s="278"/>
      <c r="M1077" s="279"/>
      <c r="N1077" s="280"/>
      <c r="O1077" s="280"/>
      <c r="P1077" s="280"/>
      <c r="Q1077" s="280"/>
      <c r="R1077" s="280"/>
      <c r="S1077" s="280"/>
      <c r="T1077" s="281"/>
      <c r="AT1077" s="282" t="s">
        <v>177</v>
      </c>
      <c r="AU1077" s="282" t="s">
        <v>83</v>
      </c>
      <c r="AV1077" s="14" t="s">
        <v>175</v>
      </c>
      <c r="AW1077" s="14" t="s">
        <v>31</v>
      </c>
      <c r="AX1077" s="14" t="s">
        <v>81</v>
      </c>
      <c r="AY1077" s="282" t="s">
        <v>168</v>
      </c>
    </row>
    <row r="1078" s="11" customFormat="1" ht="22.8" customHeight="1">
      <c r="B1078" s="221"/>
      <c r="C1078" s="222"/>
      <c r="D1078" s="223" t="s">
        <v>73</v>
      </c>
      <c r="E1078" s="235" t="s">
        <v>223</v>
      </c>
      <c r="F1078" s="235" t="s">
        <v>1040</v>
      </c>
      <c r="G1078" s="222"/>
      <c r="H1078" s="222"/>
      <c r="I1078" s="225"/>
      <c r="J1078" s="236">
        <f>BK1078</f>
        <v>0</v>
      </c>
      <c r="K1078" s="222"/>
      <c r="L1078" s="227"/>
      <c r="M1078" s="228"/>
      <c r="N1078" s="229"/>
      <c r="O1078" s="229"/>
      <c r="P1078" s="230">
        <f>SUM(P1079:P1370)</f>
        <v>0</v>
      </c>
      <c r="Q1078" s="229"/>
      <c r="R1078" s="230">
        <f>SUM(R1079:R1370)</f>
        <v>0.36196371999999999</v>
      </c>
      <c r="S1078" s="229"/>
      <c r="T1078" s="231">
        <f>SUM(T1079:T1370)</f>
        <v>190.08097700000005</v>
      </c>
      <c r="AR1078" s="232" t="s">
        <v>81</v>
      </c>
      <c r="AT1078" s="233" t="s">
        <v>73</v>
      </c>
      <c r="AU1078" s="233" t="s">
        <v>81</v>
      </c>
      <c r="AY1078" s="232" t="s">
        <v>168</v>
      </c>
      <c r="BK1078" s="234">
        <f>SUM(BK1079:BK1370)</f>
        <v>0</v>
      </c>
    </row>
    <row r="1079" s="1" customFormat="1" ht="36" customHeight="1">
      <c r="B1079" s="38"/>
      <c r="C1079" s="237" t="s">
        <v>1041</v>
      </c>
      <c r="D1079" s="237" t="s">
        <v>170</v>
      </c>
      <c r="E1079" s="238" t="s">
        <v>1042</v>
      </c>
      <c r="F1079" s="239" t="s">
        <v>1043</v>
      </c>
      <c r="G1079" s="240" t="s">
        <v>364</v>
      </c>
      <c r="H1079" s="241">
        <v>2</v>
      </c>
      <c r="I1079" s="242"/>
      <c r="J1079" s="243">
        <f>ROUND(I1079*H1079,2)</f>
        <v>0</v>
      </c>
      <c r="K1079" s="239" t="s">
        <v>1</v>
      </c>
      <c r="L1079" s="43"/>
      <c r="M1079" s="244" t="s">
        <v>1</v>
      </c>
      <c r="N1079" s="245" t="s">
        <v>39</v>
      </c>
      <c r="O1079" s="86"/>
      <c r="P1079" s="246">
        <f>O1079*H1079</f>
        <v>0</v>
      </c>
      <c r="Q1079" s="246">
        <v>0</v>
      </c>
      <c r="R1079" s="246">
        <f>Q1079*H1079</f>
        <v>0</v>
      </c>
      <c r="S1079" s="246">
        <v>0</v>
      </c>
      <c r="T1079" s="247">
        <f>S1079*H1079</f>
        <v>0</v>
      </c>
      <c r="AR1079" s="248" t="s">
        <v>175</v>
      </c>
      <c r="AT1079" s="248" t="s">
        <v>170</v>
      </c>
      <c r="AU1079" s="248" t="s">
        <v>83</v>
      </c>
      <c r="AY1079" s="17" t="s">
        <v>168</v>
      </c>
      <c r="BE1079" s="249">
        <f>IF(N1079="základní",J1079,0)</f>
        <v>0</v>
      </c>
      <c r="BF1079" s="249">
        <f>IF(N1079="snížená",J1079,0)</f>
        <v>0</v>
      </c>
      <c r="BG1079" s="249">
        <f>IF(N1079="zákl. přenesená",J1079,0)</f>
        <v>0</v>
      </c>
      <c r="BH1079" s="249">
        <f>IF(N1079="sníž. přenesená",J1079,0)</f>
        <v>0</v>
      </c>
      <c r="BI1079" s="249">
        <f>IF(N1079="nulová",J1079,0)</f>
        <v>0</v>
      </c>
      <c r="BJ1079" s="17" t="s">
        <v>81</v>
      </c>
      <c r="BK1079" s="249">
        <f>ROUND(I1079*H1079,2)</f>
        <v>0</v>
      </c>
      <c r="BL1079" s="17" t="s">
        <v>175</v>
      </c>
      <c r="BM1079" s="248" t="s">
        <v>1044</v>
      </c>
    </row>
    <row r="1080" s="13" customFormat="1">
      <c r="B1080" s="261"/>
      <c r="C1080" s="262"/>
      <c r="D1080" s="252" t="s">
        <v>177</v>
      </c>
      <c r="E1080" s="263" t="s">
        <v>1</v>
      </c>
      <c r="F1080" s="264" t="s">
        <v>83</v>
      </c>
      <c r="G1080" s="262"/>
      <c r="H1080" s="265">
        <v>2</v>
      </c>
      <c r="I1080" s="266"/>
      <c r="J1080" s="262"/>
      <c r="K1080" s="262"/>
      <c r="L1080" s="267"/>
      <c r="M1080" s="268"/>
      <c r="N1080" s="269"/>
      <c r="O1080" s="269"/>
      <c r="P1080" s="269"/>
      <c r="Q1080" s="269"/>
      <c r="R1080" s="269"/>
      <c r="S1080" s="269"/>
      <c r="T1080" s="270"/>
      <c r="AT1080" s="271" t="s">
        <v>177</v>
      </c>
      <c r="AU1080" s="271" t="s">
        <v>83</v>
      </c>
      <c r="AV1080" s="13" t="s">
        <v>83</v>
      </c>
      <c r="AW1080" s="13" t="s">
        <v>31</v>
      </c>
      <c r="AX1080" s="13" t="s">
        <v>74</v>
      </c>
      <c r="AY1080" s="271" t="s">
        <v>168</v>
      </c>
    </row>
    <row r="1081" s="14" customFormat="1">
      <c r="B1081" s="272"/>
      <c r="C1081" s="273"/>
      <c r="D1081" s="252" t="s">
        <v>177</v>
      </c>
      <c r="E1081" s="274" t="s">
        <v>1</v>
      </c>
      <c r="F1081" s="275" t="s">
        <v>186</v>
      </c>
      <c r="G1081" s="273"/>
      <c r="H1081" s="276">
        <v>2</v>
      </c>
      <c r="I1081" s="277"/>
      <c r="J1081" s="273"/>
      <c r="K1081" s="273"/>
      <c r="L1081" s="278"/>
      <c r="M1081" s="279"/>
      <c r="N1081" s="280"/>
      <c r="O1081" s="280"/>
      <c r="P1081" s="280"/>
      <c r="Q1081" s="280"/>
      <c r="R1081" s="280"/>
      <c r="S1081" s="280"/>
      <c r="T1081" s="281"/>
      <c r="AT1081" s="282" t="s">
        <v>177</v>
      </c>
      <c r="AU1081" s="282" t="s">
        <v>83</v>
      </c>
      <c r="AV1081" s="14" t="s">
        <v>175</v>
      </c>
      <c r="AW1081" s="14" t="s">
        <v>31</v>
      </c>
      <c r="AX1081" s="14" t="s">
        <v>81</v>
      </c>
      <c r="AY1081" s="282" t="s">
        <v>168</v>
      </c>
    </row>
    <row r="1082" s="1" customFormat="1" ht="36" customHeight="1">
      <c r="B1082" s="38"/>
      <c r="C1082" s="237" t="s">
        <v>1045</v>
      </c>
      <c r="D1082" s="237" t="s">
        <v>170</v>
      </c>
      <c r="E1082" s="238" t="s">
        <v>1046</v>
      </c>
      <c r="F1082" s="239" t="s">
        <v>1047</v>
      </c>
      <c r="G1082" s="240" t="s">
        <v>364</v>
      </c>
      <c r="H1082" s="241">
        <v>12</v>
      </c>
      <c r="I1082" s="242"/>
      <c r="J1082" s="243">
        <f>ROUND(I1082*H1082,2)</f>
        <v>0</v>
      </c>
      <c r="K1082" s="239" t="s">
        <v>1</v>
      </c>
      <c r="L1082" s="43"/>
      <c r="M1082" s="244" t="s">
        <v>1</v>
      </c>
      <c r="N1082" s="245" t="s">
        <v>39</v>
      </c>
      <c r="O1082" s="86"/>
      <c r="P1082" s="246">
        <f>O1082*H1082</f>
        <v>0</v>
      </c>
      <c r="Q1082" s="246">
        <v>0</v>
      </c>
      <c r="R1082" s="246">
        <f>Q1082*H1082</f>
        <v>0</v>
      </c>
      <c r="S1082" s="246">
        <v>0</v>
      </c>
      <c r="T1082" s="247">
        <f>S1082*H1082</f>
        <v>0</v>
      </c>
      <c r="AR1082" s="248" t="s">
        <v>175</v>
      </c>
      <c r="AT1082" s="248" t="s">
        <v>170</v>
      </c>
      <c r="AU1082" s="248" t="s">
        <v>83</v>
      </c>
      <c r="AY1082" s="17" t="s">
        <v>168</v>
      </c>
      <c r="BE1082" s="249">
        <f>IF(N1082="základní",J1082,0)</f>
        <v>0</v>
      </c>
      <c r="BF1082" s="249">
        <f>IF(N1082="snížená",J1082,0)</f>
        <v>0</v>
      </c>
      <c r="BG1082" s="249">
        <f>IF(N1082="zákl. přenesená",J1082,0)</f>
        <v>0</v>
      </c>
      <c r="BH1082" s="249">
        <f>IF(N1082="sníž. přenesená",J1082,0)</f>
        <v>0</v>
      </c>
      <c r="BI1082" s="249">
        <f>IF(N1082="nulová",J1082,0)</f>
        <v>0</v>
      </c>
      <c r="BJ1082" s="17" t="s">
        <v>81</v>
      </c>
      <c r="BK1082" s="249">
        <f>ROUND(I1082*H1082,2)</f>
        <v>0</v>
      </c>
      <c r="BL1082" s="17" t="s">
        <v>175</v>
      </c>
      <c r="BM1082" s="248" t="s">
        <v>1048</v>
      </c>
    </row>
    <row r="1083" s="13" customFormat="1">
      <c r="B1083" s="261"/>
      <c r="C1083" s="262"/>
      <c r="D1083" s="252" t="s">
        <v>177</v>
      </c>
      <c r="E1083" s="263" t="s">
        <v>1</v>
      </c>
      <c r="F1083" s="264" t="s">
        <v>258</v>
      </c>
      <c r="G1083" s="262"/>
      <c r="H1083" s="265">
        <v>12</v>
      </c>
      <c r="I1083" s="266"/>
      <c r="J1083" s="262"/>
      <c r="K1083" s="262"/>
      <c r="L1083" s="267"/>
      <c r="M1083" s="268"/>
      <c r="N1083" s="269"/>
      <c r="O1083" s="269"/>
      <c r="P1083" s="269"/>
      <c r="Q1083" s="269"/>
      <c r="R1083" s="269"/>
      <c r="S1083" s="269"/>
      <c r="T1083" s="270"/>
      <c r="AT1083" s="271" t="s">
        <v>177</v>
      </c>
      <c r="AU1083" s="271" t="s">
        <v>83</v>
      </c>
      <c r="AV1083" s="13" t="s">
        <v>83</v>
      </c>
      <c r="AW1083" s="13" t="s">
        <v>31</v>
      </c>
      <c r="AX1083" s="13" t="s">
        <v>74</v>
      </c>
      <c r="AY1083" s="271" t="s">
        <v>168</v>
      </c>
    </row>
    <row r="1084" s="14" customFormat="1">
      <c r="B1084" s="272"/>
      <c r="C1084" s="273"/>
      <c r="D1084" s="252" t="s">
        <v>177</v>
      </c>
      <c r="E1084" s="274" t="s">
        <v>1</v>
      </c>
      <c r="F1084" s="275" t="s">
        <v>186</v>
      </c>
      <c r="G1084" s="273"/>
      <c r="H1084" s="276">
        <v>12</v>
      </c>
      <c r="I1084" s="277"/>
      <c r="J1084" s="273"/>
      <c r="K1084" s="273"/>
      <c r="L1084" s="278"/>
      <c r="M1084" s="279"/>
      <c r="N1084" s="280"/>
      <c r="O1084" s="280"/>
      <c r="P1084" s="280"/>
      <c r="Q1084" s="280"/>
      <c r="R1084" s="280"/>
      <c r="S1084" s="280"/>
      <c r="T1084" s="281"/>
      <c r="AT1084" s="282" t="s">
        <v>177</v>
      </c>
      <c r="AU1084" s="282" t="s">
        <v>83</v>
      </c>
      <c r="AV1084" s="14" t="s">
        <v>175</v>
      </c>
      <c r="AW1084" s="14" t="s">
        <v>31</v>
      </c>
      <c r="AX1084" s="14" t="s">
        <v>81</v>
      </c>
      <c r="AY1084" s="282" t="s">
        <v>168</v>
      </c>
    </row>
    <row r="1085" s="1" customFormat="1" ht="24" customHeight="1">
      <c r="B1085" s="38"/>
      <c r="C1085" s="237" t="s">
        <v>1049</v>
      </c>
      <c r="D1085" s="237" t="s">
        <v>170</v>
      </c>
      <c r="E1085" s="238" t="s">
        <v>1050</v>
      </c>
      <c r="F1085" s="239" t="s">
        <v>1051</v>
      </c>
      <c r="G1085" s="240" t="s">
        <v>364</v>
      </c>
      <c r="H1085" s="241">
        <v>2</v>
      </c>
      <c r="I1085" s="242"/>
      <c r="J1085" s="243">
        <f>ROUND(I1085*H1085,2)</f>
        <v>0</v>
      </c>
      <c r="K1085" s="239" t="s">
        <v>1</v>
      </c>
      <c r="L1085" s="43"/>
      <c r="M1085" s="244" t="s">
        <v>1</v>
      </c>
      <c r="N1085" s="245" t="s">
        <v>39</v>
      </c>
      <c r="O1085" s="86"/>
      <c r="P1085" s="246">
        <f>O1085*H1085</f>
        <v>0</v>
      </c>
      <c r="Q1085" s="246">
        <v>0</v>
      </c>
      <c r="R1085" s="246">
        <f>Q1085*H1085</f>
        <v>0</v>
      </c>
      <c r="S1085" s="246">
        <v>0</v>
      </c>
      <c r="T1085" s="247">
        <f>S1085*H1085</f>
        <v>0</v>
      </c>
      <c r="AR1085" s="248" t="s">
        <v>175</v>
      </c>
      <c r="AT1085" s="248" t="s">
        <v>170</v>
      </c>
      <c r="AU1085" s="248" t="s">
        <v>83</v>
      </c>
      <c r="AY1085" s="17" t="s">
        <v>168</v>
      </c>
      <c r="BE1085" s="249">
        <f>IF(N1085="základní",J1085,0)</f>
        <v>0</v>
      </c>
      <c r="BF1085" s="249">
        <f>IF(N1085="snížená",J1085,0)</f>
        <v>0</v>
      </c>
      <c r="BG1085" s="249">
        <f>IF(N1085="zákl. přenesená",J1085,0)</f>
        <v>0</v>
      </c>
      <c r="BH1085" s="249">
        <f>IF(N1085="sníž. přenesená",J1085,0)</f>
        <v>0</v>
      </c>
      <c r="BI1085" s="249">
        <f>IF(N1085="nulová",J1085,0)</f>
        <v>0</v>
      </c>
      <c r="BJ1085" s="17" t="s">
        <v>81</v>
      </c>
      <c r="BK1085" s="249">
        <f>ROUND(I1085*H1085,2)</f>
        <v>0</v>
      </c>
      <c r="BL1085" s="17" t="s">
        <v>175</v>
      </c>
      <c r="BM1085" s="248" t="s">
        <v>1052</v>
      </c>
    </row>
    <row r="1086" s="13" customFormat="1">
      <c r="B1086" s="261"/>
      <c r="C1086" s="262"/>
      <c r="D1086" s="252" t="s">
        <v>177</v>
      </c>
      <c r="E1086" s="263" t="s">
        <v>1</v>
      </c>
      <c r="F1086" s="264" t="s">
        <v>83</v>
      </c>
      <c r="G1086" s="262"/>
      <c r="H1086" s="265">
        <v>2</v>
      </c>
      <c r="I1086" s="266"/>
      <c r="J1086" s="262"/>
      <c r="K1086" s="262"/>
      <c r="L1086" s="267"/>
      <c r="M1086" s="268"/>
      <c r="N1086" s="269"/>
      <c r="O1086" s="269"/>
      <c r="P1086" s="269"/>
      <c r="Q1086" s="269"/>
      <c r="R1086" s="269"/>
      <c r="S1086" s="269"/>
      <c r="T1086" s="270"/>
      <c r="AT1086" s="271" t="s">
        <v>177</v>
      </c>
      <c r="AU1086" s="271" t="s">
        <v>83</v>
      </c>
      <c r="AV1086" s="13" t="s">
        <v>83</v>
      </c>
      <c r="AW1086" s="13" t="s">
        <v>31</v>
      </c>
      <c r="AX1086" s="13" t="s">
        <v>74</v>
      </c>
      <c r="AY1086" s="271" t="s">
        <v>168</v>
      </c>
    </row>
    <row r="1087" s="14" customFormat="1">
      <c r="B1087" s="272"/>
      <c r="C1087" s="273"/>
      <c r="D1087" s="252" t="s">
        <v>177</v>
      </c>
      <c r="E1087" s="274" t="s">
        <v>1</v>
      </c>
      <c r="F1087" s="275" t="s">
        <v>186</v>
      </c>
      <c r="G1087" s="273"/>
      <c r="H1087" s="276">
        <v>2</v>
      </c>
      <c r="I1087" s="277"/>
      <c r="J1087" s="273"/>
      <c r="K1087" s="273"/>
      <c r="L1087" s="278"/>
      <c r="M1087" s="279"/>
      <c r="N1087" s="280"/>
      <c r="O1087" s="280"/>
      <c r="P1087" s="280"/>
      <c r="Q1087" s="280"/>
      <c r="R1087" s="280"/>
      <c r="S1087" s="280"/>
      <c r="T1087" s="281"/>
      <c r="AT1087" s="282" t="s">
        <v>177</v>
      </c>
      <c r="AU1087" s="282" t="s">
        <v>83</v>
      </c>
      <c r="AV1087" s="14" t="s">
        <v>175</v>
      </c>
      <c r="AW1087" s="14" t="s">
        <v>31</v>
      </c>
      <c r="AX1087" s="14" t="s">
        <v>81</v>
      </c>
      <c r="AY1087" s="282" t="s">
        <v>168</v>
      </c>
    </row>
    <row r="1088" s="1" customFormat="1" ht="24" customHeight="1">
      <c r="B1088" s="38"/>
      <c r="C1088" s="237" t="s">
        <v>1053</v>
      </c>
      <c r="D1088" s="237" t="s">
        <v>170</v>
      </c>
      <c r="E1088" s="238" t="s">
        <v>1054</v>
      </c>
      <c r="F1088" s="239" t="s">
        <v>1055</v>
      </c>
      <c r="G1088" s="240" t="s">
        <v>364</v>
      </c>
      <c r="H1088" s="241">
        <v>4</v>
      </c>
      <c r="I1088" s="242"/>
      <c r="J1088" s="243">
        <f>ROUND(I1088*H1088,2)</f>
        <v>0</v>
      </c>
      <c r="K1088" s="239" t="s">
        <v>1</v>
      </c>
      <c r="L1088" s="43"/>
      <c r="M1088" s="244" t="s">
        <v>1</v>
      </c>
      <c r="N1088" s="245" t="s">
        <v>39</v>
      </c>
      <c r="O1088" s="86"/>
      <c r="P1088" s="246">
        <f>O1088*H1088</f>
        <v>0</v>
      </c>
      <c r="Q1088" s="246">
        <v>0</v>
      </c>
      <c r="R1088" s="246">
        <f>Q1088*H1088</f>
        <v>0</v>
      </c>
      <c r="S1088" s="246">
        <v>0</v>
      </c>
      <c r="T1088" s="247">
        <f>S1088*H1088</f>
        <v>0</v>
      </c>
      <c r="AR1088" s="248" t="s">
        <v>175</v>
      </c>
      <c r="AT1088" s="248" t="s">
        <v>170</v>
      </c>
      <c r="AU1088" s="248" t="s">
        <v>83</v>
      </c>
      <c r="AY1088" s="17" t="s">
        <v>168</v>
      </c>
      <c r="BE1088" s="249">
        <f>IF(N1088="základní",J1088,0)</f>
        <v>0</v>
      </c>
      <c r="BF1088" s="249">
        <f>IF(N1088="snížená",J1088,0)</f>
        <v>0</v>
      </c>
      <c r="BG1088" s="249">
        <f>IF(N1088="zákl. přenesená",J1088,0)</f>
        <v>0</v>
      </c>
      <c r="BH1088" s="249">
        <f>IF(N1088="sníž. přenesená",J1088,0)</f>
        <v>0</v>
      </c>
      <c r="BI1088" s="249">
        <f>IF(N1088="nulová",J1088,0)</f>
        <v>0</v>
      </c>
      <c r="BJ1088" s="17" t="s">
        <v>81</v>
      </c>
      <c r="BK1088" s="249">
        <f>ROUND(I1088*H1088,2)</f>
        <v>0</v>
      </c>
      <c r="BL1088" s="17" t="s">
        <v>175</v>
      </c>
      <c r="BM1088" s="248" t="s">
        <v>1056</v>
      </c>
    </row>
    <row r="1089" s="13" customFormat="1">
      <c r="B1089" s="261"/>
      <c r="C1089" s="262"/>
      <c r="D1089" s="252" t="s">
        <v>177</v>
      </c>
      <c r="E1089" s="263" t="s">
        <v>1</v>
      </c>
      <c r="F1089" s="264" t="s">
        <v>175</v>
      </c>
      <c r="G1089" s="262"/>
      <c r="H1089" s="265">
        <v>4</v>
      </c>
      <c r="I1089" s="266"/>
      <c r="J1089" s="262"/>
      <c r="K1089" s="262"/>
      <c r="L1089" s="267"/>
      <c r="M1089" s="268"/>
      <c r="N1089" s="269"/>
      <c r="O1089" s="269"/>
      <c r="P1089" s="269"/>
      <c r="Q1089" s="269"/>
      <c r="R1089" s="269"/>
      <c r="S1089" s="269"/>
      <c r="T1089" s="270"/>
      <c r="AT1089" s="271" t="s">
        <v>177</v>
      </c>
      <c r="AU1089" s="271" t="s">
        <v>83</v>
      </c>
      <c r="AV1089" s="13" t="s">
        <v>83</v>
      </c>
      <c r="AW1089" s="13" t="s">
        <v>31</v>
      </c>
      <c r="AX1089" s="13" t="s">
        <v>74</v>
      </c>
      <c r="AY1089" s="271" t="s">
        <v>168</v>
      </c>
    </row>
    <row r="1090" s="14" customFormat="1">
      <c r="B1090" s="272"/>
      <c r="C1090" s="273"/>
      <c r="D1090" s="252" t="s">
        <v>177</v>
      </c>
      <c r="E1090" s="274" t="s">
        <v>1</v>
      </c>
      <c r="F1090" s="275" t="s">
        <v>186</v>
      </c>
      <c r="G1090" s="273"/>
      <c r="H1090" s="276">
        <v>4</v>
      </c>
      <c r="I1090" s="277"/>
      <c r="J1090" s="273"/>
      <c r="K1090" s="273"/>
      <c r="L1090" s="278"/>
      <c r="M1090" s="279"/>
      <c r="N1090" s="280"/>
      <c r="O1090" s="280"/>
      <c r="P1090" s="280"/>
      <c r="Q1090" s="280"/>
      <c r="R1090" s="280"/>
      <c r="S1090" s="280"/>
      <c r="T1090" s="281"/>
      <c r="AT1090" s="282" t="s">
        <v>177</v>
      </c>
      <c r="AU1090" s="282" t="s">
        <v>83</v>
      </c>
      <c r="AV1090" s="14" t="s">
        <v>175</v>
      </c>
      <c r="AW1090" s="14" t="s">
        <v>31</v>
      </c>
      <c r="AX1090" s="14" t="s">
        <v>81</v>
      </c>
      <c r="AY1090" s="282" t="s">
        <v>168</v>
      </c>
    </row>
    <row r="1091" s="1" customFormat="1" ht="24" customHeight="1">
      <c r="B1091" s="38"/>
      <c r="C1091" s="237" t="s">
        <v>1057</v>
      </c>
      <c r="D1091" s="237" t="s">
        <v>170</v>
      </c>
      <c r="E1091" s="238" t="s">
        <v>1058</v>
      </c>
      <c r="F1091" s="239" t="s">
        <v>1059</v>
      </c>
      <c r="G1091" s="240" t="s">
        <v>364</v>
      </c>
      <c r="H1091" s="241">
        <v>2</v>
      </c>
      <c r="I1091" s="242"/>
      <c r="J1091" s="243">
        <f>ROUND(I1091*H1091,2)</f>
        <v>0</v>
      </c>
      <c r="K1091" s="239" t="s">
        <v>1</v>
      </c>
      <c r="L1091" s="43"/>
      <c r="M1091" s="244" t="s">
        <v>1</v>
      </c>
      <c r="N1091" s="245" t="s">
        <v>39</v>
      </c>
      <c r="O1091" s="86"/>
      <c r="P1091" s="246">
        <f>O1091*H1091</f>
        <v>0</v>
      </c>
      <c r="Q1091" s="246">
        <v>0</v>
      </c>
      <c r="R1091" s="246">
        <f>Q1091*H1091</f>
        <v>0</v>
      </c>
      <c r="S1091" s="246">
        <v>0</v>
      </c>
      <c r="T1091" s="247">
        <f>S1091*H1091</f>
        <v>0</v>
      </c>
      <c r="AR1091" s="248" t="s">
        <v>175</v>
      </c>
      <c r="AT1091" s="248" t="s">
        <v>170</v>
      </c>
      <c r="AU1091" s="248" t="s">
        <v>83</v>
      </c>
      <c r="AY1091" s="17" t="s">
        <v>168</v>
      </c>
      <c r="BE1091" s="249">
        <f>IF(N1091="základní",J1091,0)</f>
        <v>0</v>
      </c>
      <c r="BF1091" s="249">
        <f>IF(N1091="snížená",J1091,0)</f>
        <v>0</v>
      </c>
      <c r="BG1091" s="249">
        <f>IF(N1091="zákl. přenesená",J1091,0)</f>
        <v>0</v>
      </c>
      <c r="BH1091" s="249">
        <f>IF(N1091="sníž. přenesená",J1091,0)</f>
        <v>0</v>
      </c>
      <c r="BI1091" s="249">
        <f>IF(N1091="nulová",J1091,0)</f>
        <v>0</v>
      </c>
      <c r="BJ1091" s="17" t="s">
        <v>81</v>
      </c>
      <c r="BK1091" s="249">
        <f>ROUND(I1091*H1091,2)</f>
        <v>0</v>
      </c>
      <c r="BL1091" s="17" t="s">
        <v>175</v>
      </c>
      <c r="BM1091" s="248" t="s">
        <v>1060</v>
      </c>
    </row>
    <row r="1092" s="13" customFormat="1">
      <c r="B1092" s="261"/>
      <c r="C1092" s="262"/>
      <c r="D1092" s="252" t="s">
        <v>177</v>
      </c>
      <c r="E1092" s="263" t="s">
        <v>1</v>
      </c>
      <c r="F1092" s="264" t="s">
        <v>83</v>
      </c>
      <c r="G1092" s="262"/>
      <c r="H1092" s="265">
        <v>2</v>
      </c>
      <c r="I1092" s="266"/>
      <c r="J1092" s="262"/>
      <c r="K1092" s="262"/>
      <c r="L1092" s="267"/>
      <c r="M1092" s="268"/>
      <c r="N1092" s="269"/>
      <c r="O1092" s="269"/>
      <c r="P1092" s="269"/>
      <c r="Q1092" s="269"/>
      <c r="R1092" s="269"/>
      <c r="S1092" s="269"/>
      <c r="T1092" s="270"/>
      <c r="AT1092" s="271" t="s">
        <v>177</v>
      </c>
      <c r="AU1092" s="271" t="s">
        <v>83</v>
      </c>
      <c r="AV1092" s="13" t="s">
        <v>83</v>
      </c>
      <c r="AW1092" s="13" t="s">
        <v>31</v>
      </c>
      <c r="AX1092" s="13" t="s">
        <v>74</v>
      </c>
      <c r="AY1092" s="271" t="s">
        <v>168</v>
      </c>
    </row>
    <row r="1093" s="14" customFormat="1">
      <c r="B1093" s="272"/>
      <c r="C1093" s="273"/>
      <c r="D1093" s="252" t="s">
        <v>177</v>
      </c>
      <c r="E1093" s="274" t="s">
        <v>1</v>
      </c>
      <c r="F1093" s="275" t="s">
        <v>186</v>
      </c>
      <c r="G1093" s="273"/>
      <c r="H1093" s="276">
        <v>2</v>
      </c>
      <c r="I1093" s="277"/>
      <c r="J1093" s="273"/>
      <c r="K1093" s="273"/>
      <c r="L1093" s="278"/>
      <c r="M1093" s="279"/>
      <c r="N1093" s="280"/>
      <c r="O1093" s="280"/>
      <c r="P1093" s="280"/>
      <c r="Q1093" s="280"/>
      <c r="R1093" s="280"/>
      <c r="S1093" s="280"/>
      <c r="T1093" s="281"/>
      <c r="AT1093" s="282" t="s">
        <v>177</v>
      </c>
      <c r="AU1093" s="282" t="s">
        <v>83</v>
      </c>
      <c r="AV1093" s="14" t="s">
        <v>175</v>
      </c>
      <c r="AW1093" s="14" t="s">
        <v>31</v>
      </c>
      <c r="AX1093" s="14" t="s">
        <v>81</v>
      </c>
      <c r="AY1093" s="282" t="s">
        <v>168</v>
      </c>
    </row>
    <row r="1094" s="1" customFormat="1" ht="48" customHeight="1">
      <c r="B1094" s="38"/>
      <c r="C1094" s="237" t="s">
        <v>1061</v>
      </c>
      <c r="D1094" s="237" t="s">
        <v>170</v>
      </c>
      <c r="E1094" s="238" t="s">
        <v>1062</v>
      </c>
      <c r="F1094" s="239" t="s">
        <v>1063</v>
      </c>
      <c r="G1094" s="240" t="s">
        <v>226</v>
      </c>
      <c r="H1094" s="241">
        <v>132.34</v>
      </c>
      <c r="I1094" s="242"/>
      <c r="J1094" s="243">
        <f>ROUND(I1094*H1094,2)</f>
        <v>0</v>
      </c>
      <c r="K1094" s="239" t="s">
        <v>1</v>
      </c>
      <c r="L1094" s="43"/>
      <c r="M1094" s="244" t="s">
        <v>1</v>
      </c>
      <c r="N1094" s="245" t="s">
        <v>39</v>
      </c>
      <c r="O1094" s="86"/>
      <c r="P1094" s="246">
        <f>O1094*H1094</f>
        <v>0</v>
      </c>
      <c r="Q1094" s="246">
        <v>0</v>
      </c>
      <c r="R1094" s="246">
        <f>Q1094*H1094</f>
        <v>0</v>
      </c>
      <c r="S1094" s="246">
        <v>0</v>
      </c>
      <c r="T1094" s="247">
        <f>S1094*H1094</f>
        <v>0</v>
      </c>
      <c r="AR1094" s="248" t="s">
        <v>175</v>
      </c>
      <c r="AT1094" s="248" t="s">
        <v>170</v>
      </c>
      <c r="AU1094" s="248" t="s">
        <v>83</v>
      </c>
      <c r="AY1094" s="17" t="s">
        <v>168</v>
      </c>
      <c r="BE1094" s="249">
        <f>IF(N1094="základní",J1094,0)</f>
        <v>0</v>
      </c>
      <c r="BF1094" s="249">
        <f>IF(N1094="snížená",J1094,0)</f>
        <v>0</v>
      </c>
      <c r="BG1094" s="249">
        <f>IF(N1094="zákl. přenesená",J1094,0)</f>
        <v>0</v>
      </c>
      <c r="BH1094" s="249">
        <f>IF(N1094="sníž. přenesená",J1094,0)</f>
        <v>0</v>
      </c>
      <c r="BI1094" s="249">
        <f>IF(N1094="nulová",J1094,0)</f>
        <v>0</v>
      </c>
      <c r="BJ1094" s="17" t="s">
        <v>81</v>
      </c>
      <c r="BK1094" s="249">
        <f>ROUND(I1094*H1094,2)</f>
        <v>0</v>
      </c>
      <c r="BL1094" s="17" t="s">
        <v>175</v>
      </c>
      <c r="BM1094" s="248" t="s">
        <v>1064</v>
      </c>
    </row>
    <row r="1095" s="13" customFormat="1">
      <c r="B1095" s="261"/>
      <c r="C1095" s="262"/>
      <c r="D1095" s="252" t="s">
        <v>177</v>
      </c>
      <c r="E1095" s="263" t="s">
        <v>1</v>
      </c>
      <c r="F1095" s="264" t="s">
        <v>502</v>
      </c>
      <c r="G1095" s="262"/>
      <c r="H1095" s="265">
        <v>132.34</v>
      </c>
      <c r="I1095" s="266"/>
      <c r="J1095" s="262"/>
      <c r="K1095" s="262"/>
      <c r="L1095" s="267"/>
      <c r="M1095" s="268"/>
      <c r="N1095" s="269"/>
      <c r="O1095" s="269"/>
      <c r="P1095" s="269"/>
      <c r="Q1095" s="269"/>
      <c r="R1095" s="269"/>
      <c r="S1095" s="269"/>
      <c r="T1095" s="270"/>
      <c r="AT1095" s="271" t="s">
        <v>177</v>
      </c>
      <c r="AU1095" s="271" t="s">
        <v>83</v>
      </c>
      <c r="AV1095" s="13" t="s">
        <v>83</v>
      </c>
      <c r="AW1095" s="13" t="s">
        <v>31</v>
      </c>
      <c r="AX1095" s="13" t="s">
        <v>74</v>
      </c>
      <c r="AY1095" s="271" t="s">
        <v>168</v>
      </c>
    </row>
    <row r="1096" s="14" customFormat="1">
      <c r="B1096" s="272"/>
      <c r="C1096" s="273"/>
      <c r="D1096" s="252" t="s">
        <v>177</v>
      </c>
      <c r="E1096" s="274" t="s">
        <v>1</v>
      </c>
      <c r="F1096" s="275" t="s">
        <v>186</v>
      </c>
      <c r="G1096" s="273"/>
      <c r="H1096" s="276">
        <v>132.34</v>
      </c>
      <c r="I1096" s="277"/>
      <c r="J1096" s="273"/>
      <c r="K1096" s="273"/>
      <c r="L1096" s="278"/>
      <c r="M1096" s="279"/>
      <c r="N1096" s="280"/>
      <c r="O1096" s="280"/>
      <c r="P1096" s="280"/>
      <c r="Q1096" s="280"/>
      <c r="R1096" s="280"/>
      <c r="S1096" s="280"/>
      <c r="T1096" s="281"/>
      <c r="AT1096" s="282" t="s">
        <v>177</v>
      </c>
      <c r="AU1096" s="282" t="s">
        <v>83</v>
      </c>
      <c r="AV1096" s="14" t="s">
        <v>175</v>
      </c>
      <c r="AW1096" s="14" t="s">
        <v>31</v>
      </c>
      <c r="AX1096" s="14" t="s">
        <v>81</v>
      </c>
      <c r="AY1096" s="282" t="s">
        <v>168</v>
      </c>
    </row>
    <row r="1097" s="1" customFormat="1" ht="24" customHeight="1">
      <c r="B1097" s="38"/>
      <c r="C1097" s="237" t="s">
        <v>1065</v>
      </c>
      <c r="D1097" s="237" t="s">
        <v>170</v>
      </c>
      <c r="E1097" s="238" t="s">
        <v>1066</v>
      </c>
      <c r="F1097" s="239" t="s">
        <v>1067</v>
      </c>
      <c r="G1097" s="240" t="s">
        <v>226</v>
      </c>
      <c r="H1097" s="241">
        <v>366.19900000000001</v>
      </c>
      <c r="I1097" s="242"/>
      <c r="J1097" s="243">
        <f>ROUND(I1097*H1097,2)</f>
        <v>0</v>
      </c>
      <c r="K1097" s="239" t="s">
        <v>1</v>
      </c>
      <c r="L1097" s="43"/>
      <c r="M1097" s="244" t="s">
        <v>1</v>
      </c>
      <c r="N1097" s="245" t="s">
        <v>39</v>
      </c>
      <c r="O1097" s="86"/>
      <c r="P1097" s="246">
        <f>O1097*H1097</f>
        <v>0</v>
      </c>
      <c r="Q1097" s="246">
        <v>0</v>
      </c>
      <c r="R1097" s="246">
        <f>Q1097*H1097</f>
        <v>0</v>
      </c>
      <c r="S1097" s="246">
        <v>0</v>
      </c>
      <c r="T1097" s="247">
        <f>S1097*H1097</f>
        <v>0</v>
      </c>
      <c r="AR1097" s="248" t="s">
        <v>175</v>
      </c>
      <c r="AT1097" s="248" t="s">
        <v>170</v>
      </c>
      <c r="AU1097" s="248" t="s">
        <v>83</v>
      </c>
      <c r="AY1097" s="17" t="s">
        <v>168</v>
      </c>
      <c r="BE1097" s="249">
        <f>IF(N1097="základní",J1097,0)</f>
        <v>0</v>
      </c>
      <c r="BF1097" s="249">
        <f>IF(N1097="snížená",J1097,0)</f>
        <v>0</v>
      </c>
      <c r="BG1097" s="249">
        <f>IF(N1097="zákl. přenesená",J1097,0)</f>
        <v>0</v>
      </c>
      <c r="BH1097" s="249">
        <f>IF(N1097="sníž. přenesená",J1097,0)</f>
        <v>0</v>
      </c>
      <c r="BI1097" s="249">
        <f>IF(N1097="nulová",J1097,0)</f>
        <v>0</v>
      </c>
      <c r="BJ1097" s="17" t="s">
        <v>81</v>
      </c>
      <c r="BK1097" s="249">
        <f>ROUND(I1097*H1097,2)</f>
        <v>0</v>
      </c>
      <c r="BL1097" s="17" t="s">
        <v>175</v>
      </c>
      <c r="BM1097" s="248" t="s">
        <v>1068</v>
      </c>
    </row>
    <row r="1098" s="13" customFormat="1">
      <c r="B1098" s="261"/>
      <c r="C1098" s="262"/>
      <c r="D1098" s="252" t="s">
        <v>177</v>
      </c>
      <c r="E1098" s="263" t="s">
        <v>1</v>
      </c>
      <c r="F1098" s="264" t="s">
        <v>1069</v>
      </c>
      <c r="G1098" s="262"/>
      <c r="H1098" s="265">
        <v>188.41800000000001</v>
      </c>
      <c r="I1098" s="266"/>
      <c r="J1098" s="262"/>
      <c r="K1098" s="262"/>
      <c r="L1098" s="267"/>
      <c r="M1098" s="268"/>
      <c r="N1098" s="269"/>
      <c r="O1098" s="269"/>
      <c r="P1098" s="269"/>
      <c r="Q1098" s="269"/>
      <c r="R1098" s="269"/>
      <c r="S1098" s="269"/>
      <c r="T1098" s="270"/>
      <c r="AT1098" s="271" t="s">
        <v>177</v>
      </c>
      <c r="AU1098" s="271" t="s">
        <v>83</v>
      </c>
      <c r="AV1098" s="13" t="s">
        <v>83</v>
      </c>
      <c r="AW1098" s="13" t="s">
        <v>31</v>
      </c>
      <c r="AX1098" s="13" t="s">
        <v>74</v>
      </c>
      <c r="AY1098" s="271" t="s">
        <v>168</v>
      </c>
    </row>
    <row r="1099" s="13" customFormat="1">
      <c r="B1099" s="261"/>
      <c r="C1099" s="262"/>
      <c r="D1099" s="252" t="s">
        <v>177</v>
      </c>
      <c r="E1099" s="263" t="s">
        <v>1</v>
      </c>
      <c r="F1099" s="264" t="s">
        <v>1070</v>
      </c>
      <c r="G1099" s="262"/>
      <c r="H1099" s="265">
        <v>21.937999999999999</v>
      </c>
      <c r="I1099" s="266"/>
      <c r="J1099" s="262"/>
      <c r="K1099" s="262"/>
      <c r="L1099" s="267"/>
      <c r="M1099" s="268"/>
      <c r="N1099" s="269"/>
      <c r="O1099" s="269"/>
      <c r="P1099" s="269"/>
      <c r="Q1099" s="269"/>
      <c r="R1099" s="269"/>
      <c r="S1099" s="269"/>
      <c r="T1099" s="270"/>
      <c r="AT1099" s="271" t="s">
        <v>177</v>
      </c>
      <c r="AU1099" s="271" t="s">
        <v>83</v>
      </c>
      <c r="AV1099" s="13" t="s">
        <v>83</v>
      </c>
      <c r="AW1099" s="13" t="s">
        <v>31</v>
      </c>
      <c r="AX1099" s="13" t="s">
        <v>74</v>
      </c>
      <c r="AY1099" s="271" t="s">
        <v>168</v>
      </c>
    </row>
    <row r="1100" s="13" customFormat="1">
      <c r="B1100" s="261"/>
      <c r="C1100" s="262"/>
      <c r="D1100" s="252" t="s">
        <v>177</v>
      </c>
      <c r="E1100" s="263" t="s">
        <v>1</v>
      </c>
      <c r="F1100" s="264" t="s">
        <v>1071</v>
      </c>
      <c r="G1100" s="262"/>
      <c r="H1100" s="265">
        <v>58.32</v>
      </c>
      <c r="I1100" s="266"/>
      <c r="J1100" s="262"/>
      <c r="K1100" s="262"/>
      <c r="L1100" s="267"/>
      <c r="M1100" s="268"/>
      <c r="N1100" s="269"/>
      <c r="O1100" s="269"/>
      <c r="P1100" s="269"/>
      <c r="Q1100" s="269"/>
      <c r="R1100" s="269"/>
      <c r="S1100" s="269"/>
      <c r="T1100" s="270"/>
      <c r="AT1100" s="271" t="s">
        <v>177</v>
      </c>
      <c r="AU1100" s="271" t="s">
        <v>83</v>
      </c>
      <c r="AV1100" s="13" t="s">
        <v>83</v>
      </c>
      <c r="AW1100" s="13" t="s">
        <v>31</v>
      </c>
      <c r="AX1100" s="13" t="s">
        <v>74</v>
      </c>
      <c r="AY1100" s="271" t="s">
        <v>168</v>
      </c>
    </row>
    <row r="1101" s="13" customFormat="1">
      <c r="B1101" s="261"/>
      <c r="C1101" s="262"/>
      <c r="D1101" s="252" t="s">
        <v>177</v>
      </c>
      <c r="E1101" s="263" t="s">
        <v>1</v>
      </c>
      <c r="F1101" s="264" t="s">
        <v>1072</v>
      </c>
      <c r="G1101" s="262"/>
      <c r="H1101" s="265">
        <v>39.899999999999999</v>
      </c>
      <c r="I1101" s="266"/>
      <c r="J1101" s="262"/>
      <c r="K1101" s="262"/>
      <c r="L1101" s="267"/>
      <c r="M1101" s="268"/>
      <c r="N1101" s="269"/>
      <c r="O1101" s="269"/>
      <c r="P1101" s="269"/>
      <c r="Q1101" s="269"/>
      <c r="R1101" s="269"/>
      <c r="S1101" s="269"/>
      <c r="T1101" s="270"/>
      <c r="AT1101" s="271" t="s">
        <v>177</v>
      </c>
      <c r="AU1101" s="271" t="s">
        <v>83</v>
      </c>
      <c r="AV1101" s="13" t="s">
        <v>83</v>
      </c>
      <c r="AW1101" s="13" t="s">
        <v>31</v>
      </c>
      <c r="AX1101" s="13" t="s">
        <v>74</v>
      </c>
      <c r="AY1101" s="271" t="s">
        <v>168</v>
      </c>
    </row>
    <row r="1102" s="13" customFormat="1">
      <c r="B1102" s="261"/>
      <c r="C1102" s="262"/>
      <c r="D1102" s="252" t="s">
        <v>177</v>
      </c>
      <c r="E1102" s="263" t="s">
        <v>1</v>
      </c>
      <c r="F1102" s="264" t="s">
        <v>1073</v>
      </c>
      <c r="G1102" s="262"/>
      <c r="H1102" s="265">
        <v>57.622999999999998</v>
      </c>
      <c r="I1102" s="266"/>
      <c r="J1102" s="262"/>
      <c r="K1102" s="262"/>
      <c r="L1102" s="267"/>
      <c r="M1102" s="268"/>
      <c r="N1102" s="269"/>
      <c r="O1102" s="269"/>
      <c r="P1102" s="269"/>
      <c r="Q1102" s="269"/>
      <c r="R1102" s="269"/>
      <c r="S1102" s="269"/>
      <c r="T1102" s="270"/>
      <c r="AT1102" s="271" t="s">
        <v>177</v>
      </c>
      <c r="AU1102" s="271" t="s">
        <v>83</v>
      </c>
      <c r="AV1102" s="13" t="s">
        <v>83</v>
      </c>
      <c r="AW1102" s="13" t="s">
        <v>31</v>
      </c>
      <c r="AX1102" s="13" t="s">
        <v>74</v>
      </c>
      <c r="AY1102" s="271" t="s">
        <v>168</v>
      </c>
    </row>
    <row r="1103" s="14" customFormat="1">
      <c r="B1103" s="272"/>
      <c r="C1103" s="273"/>
      <c r="D1103" s="252" t="s">
        <v>177</v>
      </c>
      <c r="E1103" s="274" t="s">
        <v>1</v>
      </c>
      <c r="F1103" s="275" t="s">
        <v>186</v>
      </c>
      <c r="G1103" s="273"/>
      <c r="H1103" s="276">
        <v>366.19900000000001</v>
      </c>
      <c r="I1103" s="277"/>
      <c r="J1103" s="273"/>
      <c r="K1103" s="273"/>
      <c r="L1103" s="278"/>
      <c r="M1103" s="279"/>
      <c r="N1103" s="280"/>
      <c r="O1103" s="280"/>
      <c r="P1103" s="280"/>
      <c r="Q1103" s="280"/>
      <c r="R1103" s="280"/>
      <c r="S1103" s="280"/>
      <c r="T1103" s="281"/>
      <c r="AT1103" s="282" t="s">
        <v>177</v>
      </c>
      <c r="AU1103" s="282" t="s">
        <v>83</v>
      </c>
      <c r="AV1103" s="14" t="s">
        <v>175</v>
      </c>
      <c r="AW1103" s="14" t="s">
        <v>31</v>
      </c>
      <c r="AX1103" s="14" t="s">
        <v>81</v>
      </c>
      <c r="AY1103" s="282" t="s">
        <v>168</v>
      </c>
    </row>
    <row r="1104" s="1" customFormat="1" ht="16.5" customHeight="1">
      <c r="B1104" s="38"/>
      <c r="C1104" s="237" t="s">
        <v>1074</v>
      </c>
      <c r="D1104" s="237" t="s">
        <v>170</v>
      </c>
      <c r="E1104" s="238" t="s">
        <v>1075</v>
      </c>
      <c r="F1104" s="239" t="s">
        <v>1076</v>
      </c>
      <c r="G1104" s="240" t="s">
        <v>440</v>
      </c>
      <c r="H1104" s="241">
        <v>18</v>
      </c>
      <c r="I1104" s="242"/>
      <c r="J1104" s="243">
        <f>ROUND(I1104*H1104,2)</f>
        <v>0</v>
      </c>
      <c r="K1104" s="239" t="s">
        <v>174</v>
      </c>
      <c r="L1104" s="43"/>
      <c r="M1104" s="244" t="s">
        <v>1</v>
      </c>
      <c r="N1104" s="245" t="s">
        <v>39</v>
      </c>
      <c r="O1104" s="86"/>
      <c r="P1104" s="246">
        <f>O1104*H1104</f>
        <v>0</v>
      </c>
      <c r="Q1104" s="246">
        <v>0</v>
      </c>
      <c r="R1104" s="246">
        <f>Q1104*H1104</f>
        <v>0</v>
      </c>
      <c r="S1104" s="246">
        <v>0</v>
      </c>
      <c r="T1104" s="247">
        <f>S1104*H1104</f>
        <v>0</v>
      </c>
      <c r="AR1104" s="248" t="s">
        <v>175</v>
      </c>
      <c r="AT1104" s="248" t="s">
        <v>170</v>
      </c>
      <c r="AU1104" s="248" t="s">
        <v>83</v>
      </c>
      <c r="AY1104" s="17" t="s">
        <v>168</v>
      </c>
      <c r="BE1104" s="249">
        <f>IF(N1104="základní",J1104,0)</f>
        <v>0</v>
      </c>
      <c r="BF1104" s="249">
        <f>IF(N1104="snížená",J1104,0)</f>
        <v>0</v>
      </c>
      <c r="BG1104" s="249">
        <f>IF(N1104="zákl. přenesená",J1104,0)</f>
        <v>0</v>
      </c>
      <c r="BH1104" s="249">
        <f>IF(N1104="sníž. přenesená",J1104,0)</f>
        <v>0</v>
      </c>
      <c r="BI1104" s="249">
        <f>IF(N1104="nulová",J1104,0)</f>
        <v>0</v>
      </c>
      <c r="BJ1104" s="17" t="s">
        <v>81</v>
      </c>
      <c r="BK1104" s="249">
        <f>ROUND(I1104*H1104,2)</f>
        <v>0</v>
      </c>
      <c r="BL1104" s="17" t="s">
        <v>175</v>
      </c>
      <c r="BM1104" s="248" t="s">
        <v>1077</v>
      </c>
    </row>
    <row r="1105" s="12" customFormat="1">
      <c r="B1105" s="250"/>
      <c r="C1105" s="251"/>
      <c r="D1105" s="252" t="s">
        <v>177</v>
      </c>
      <c r="E1105" s="253" t="s">
        <v>1</v>
      </c>
      <c r="F1105" s="254" t="s">
        <v>194</v>
      </c>
      <c r="G1105" s="251"/>
      <c r="H1105" s="253" t="s">
        <v>1</v>
      </c>
      <c r="I1105" s="255"/>
      <c r="J1105" s="251"/>
      <c r="K1105" s="251"/>
      <c r="L1105" s="256"/>
      <c r="M1105" s="257"/>
      <c r="N1105" s="258"/>
      <c r="O1105" s="258"/>
      <c r="P1105" s="258"/>
      <c r="Q1105" s="258"/>
      <c r="R1105" s="258"/>
      <c r="S1105" s="258"/>
      <c r="T1105" s="259"/>
      <c r="AT1105" s="260" t="s">
        <v>177</v>
      </c>
      <c r="AU1105" s="260" t="s">
        <v>83</v>
      </c>
      <c r="AV1105" s="12" t="s">
        <v>81</v>
      </c>
      <c r="AW1105" s="12" t="s">
        <v>31</v>
      </c>
      <c r="AX1105" s="12" t="s">
        <v>74</v>
      </c>
      <c r="AY1105" s="260" t="s">
        <v>168</v>
      </c>
    </row>
    <row r="1106" s="12" customFormat="1">
      <c r="B1106" s="250"/>
      <c r="C1106" s="251"/>
      <c r="D1106" s="252" t="s">
        <v>177</v>
      </c>
      <c r="E1106" s="253" t="s">
        <v>1</v>
      </c>
      <c r="F1106" s="254" t="s">
        <v>1078</v>
      </c>
      <c r="G1106" s="251"/>
      <c r="H1106" s="253" t="s">
        <v>1</v>
      </c>
      <c r="I1106" s="255"/>
      <c r="J1106" s="251"/>
      <c r="K1106" s="251"/>
      <c r="L1106" s="256"/>
      <c r="M1106" s="257"/>
      <c r="N1106" s="258"/>
      <c r="O1106" s="258"/>
      <c r="P1106" s="258"/>
      <c r="Q1106" s="258"/>
      <c r="R1106" s="258"/>
      <c r="S1106" s="258"/>
      <c r="T1106" s="259"/>
      <c r="AT1106" s="260" t="s">
        <v>177</v>
      </c>
      <c r="AU1106" s="260" t="s">
        <v>83</v>
      </c>
      <c r="AV1106" s="12" t="s">
        <v>81</v>
      </c>
      <c r="AW1106" s="12" t="s">
        <v>31</v>
      </c>
      <c r="AX1106" s="12" t="s">
        <v>74</v>
      </c>
      <c r="AY1106" s="260" t="s">
        <v>168</v>
      </c>
    </row>
    <row r="1107" s="13" customFormat="1">
      <c r="B1107" s="261"/>
      <c r="C1107" s="262"/>
      <c r="D1107" s="252" t="s">
        <v>177</v>
      </c>
      <c r="E1107" s="263" t="s">
        <v>1</v>
      </c>
      <c r="F1107" s="264" t="s">
        <v>1079</v>
      </c>
      <c r="G1107" s="262"/>
      <c r="H1107" s="265">
        <v>7.2000000000000002</v>
      </c>
      <c r="I1107" s="266"/>
      <c r="J1107" s="262"/>
      <c r="K1107" s="262"/>
      <c r="L1107" s="267"/>
      <c r="M1107" s="268"/>
      <c r="N1107" s="269"/>
      <c r="O1107" s="269"/>
      <c r="P1107" s="269"/>
      <c r="Q1107" s="269"/>
      <c r="R1107" s="269"/>
      <c r="S1107" s="269"/>
      <c r="T1107" s="270"/>
      <c r="AT1107" s="271" t="s">
        <v>177</v>
      </c>
      <c r="AU1107" s="271" t="s">
        <v>83</v>
      </c>
      <c r="AV1107" s="13" t="s">
        <v>83</v>
      </c>
      <c r="AW1107" s="13" t="s">
        <v>31</v>
      </c>
      <c r="AX1107" s="13" t="s">
        <v>74</v>
      </c>
      <c r="AY1107" s="271" t="s">
        <v>168</v>
      </c>
    </row>
    <row r="1108" s="13" customFormat="1">
      <c r="B1108" s="261"/>
      <c r="C1108" s="262"/>
      <c r="D1108" s="252" t="s">
        <v>177</v>
      </c>
      <c r="E1108" s="263" t="s">
        <v>1</v>
      </c>
      <c r="F1108" s="264" t="s">
        <v>1080</v>
      </c>
      <c r="G1108" s="262"/>
      <c r="H1108" s="265">
        <v>10.800000000000001</v>
      </c>
      <c r="I1108" s="266"/>
      <c r="J1108" s="262"/>
      <c r="K1108" s="262"/>
      <c r="L1108" s="267"/>
      <c r="M1108" s="268"/>
      <c r="N1108" s="269"/>
      <c r="O1108" s="269"/>
      <c r="P1108" s="269"/>
      <c r="Q1108" s="269"/>
      <c r="R1108" s="269"/>
      <c r="S1108" s="269"/>
      <c r="T1108" s="270"/>
      <c r="AT1108" s="271" t="s">
        <v>177</v>
      </c>
      <c r="AU1108" s="271" t="s">
        <v>83</v>
      </c>
      <c r="AV1108" s="13" t="s">
        <v>83</v>
      </c>
      <c r="AW1108" s="13" t="s">
        <v>31</v>
      </c>
      <c r="AX1108" s="13" t="s">
        <v>74</v>
      </c>
      <c r="AY1108" s="271" t="s">
        <v>168</v>
      </c>
    </row>
    <row r="1109" s="14" customFormat="1">
      <c r="B1109" s="272"/>
      <c r="C1109" s="273"/>
      <c r="D1109" s="252" t="s">
        <v>177</v>
      </c>
      <c r="E1109" s="274" t="s">
        <v>1</v>
      </c>
      <c r="F1109" s="275" t="s">
        <v>186</v>
      </c>
      <c r="G1109" s="273"/>
      <c r="H1109" s="276">
        <v>18</v>
      </c>
      <c r="I1109" s="277"/>
      <c r="J1109" s="273"/>
      <c r="K1109" s="273"/>
      <c r="L1109" s="278"/>
      <c r="M1109" s="279"/>
      <c r="N1109" s="280"/>
      <c r="O1109" s="280"/>
      <c r="P1109" s="280"/>
      <c r="Q1109" s="280"/>
      <c r="R1109" s="280"/>
      <c r="S1109" s="280"/>
      <c r="T1109" s="281"/>
      <c r="AT1109" s="282" t="s">
        <v>177</v>
      </c>
      <c r="AU1109" s="282" t="s">
        <v>83</v>
      </c>
      <c r="AV1109" s="14" t="s">
        <v>175</v>
      </c>
      <c r="AW1109" s="14" t="s">
        <v>31</v>
      </c>
      <c r="AX1109" s="14" t="s">
        <v>81</v>
      </c>
      <c r="AY1109" s="282" t="s">
        <v>168</v>
      </c>
    </row>
    <row r="1110" s="1" customFormat="1" ht="24" customHeight="1">
      <c r="B1110" s="38"/>
      <c r="C1110" s="237" t="s">
        <v>1081</v>
      </c>
      <c r="D1110" s="237" t="s">
        <v>170</v>
      </c>
      <c r="E1110" s="238" t="s">
        <v>1082</v>
      </c>
      <c r="F1110" s="239" t="s">
        <v>1083</v>
      </c>
      <c r="G1110" s="240" t="s">
        <v>226</v>
      </c>
      <c r="H1110" s="241">
        <v>1292.29</v>
      </c>
      <c r="I1110" s="242"/>
      <c r="J1110" s="243">
        <f>ROUND(I1110*H1110,2)</f>
        <v>0</v>
      </c>
      <c r="K1110" s="239" t="s">
        <v>174</v>
      </c>
      <c r="L1110" s="43"/>
      <c r="M1110" s="244" t="s">
        <v>1</v>
      </c>
      <c r="N1110" s="245" t="s">
        <v>39</v>
      </c>
      <c r="O1110" s="86"/>
      <c r="P1110" s="246">
        <f>O1110*H1110</f>
        <v>0</v>
      </c>
      <c r="Q1110" s="246">
        <v>4.0000000000000003E-05</v>
      </c>
      <c r="R1110" s="246">
        <f>Q1110*H1110</f>
        <v>0.051691600000000004</v>
      </c>
      <c r="S1110" s="246">
        <v>0</v>
      </c>
      <c r="T1110" s="247">
        <f>S1110*H1110</f>
        <v>0</v>
      </c>
      <c r="AR1110" s="248" t="s">
        <v>175</v>
      </c>
      <c r="AT1110" s="248" t="s">
        <v>170</v>
      </c>
      <c r="AU1110" s="248" t="s">
        <v>83</v>
      </c>
      <c r="AY1110" s="17" t="s">
        <v>168</v>
      </c>
      <c r="BE1110" s="249">
        <f>IF(N1110="základní",J1110,0)</f>
        <v>0</v>
      </c>
      <c r="BF1110" s="249">
        <f>IF(N1110="snížená",J1110,0)</f>
        <v>0</v>
      </c>
      <c r="BG1110" s="249">
        <f>IF(N1110="zákl. přenesená",J1110,0)</f>
        <v>0</v>
      </c>
      <c r="BH1110" s="249">
        <f>IF(N1110="sníž. přenesená",J1110,0)</f>
        <v>0</v>
      </c>
      <c r="BI1110" s="249">
        <f>IF(N1110="nulová",J1110,0)</f>
        <v>0</v>
      </c>
      <c r="BJ1110" s="17" t="s">
        <v>81</v>
      </c>
      <c r="BK1110" s="249">
        <f>ROUND(I1110*H1110,2)</f>
        <v>0</v>
      </c>
      <c r="BL1110" s="17" t="s">
        <v>175</v>
      </c>
      <c r="BM1110" s="248" t="s">
        <v>1084</v>
      </c>
    </row>
    <row r="1111" s="13" customFormat="1">
      <c r="B1111" s="261"/>
      <c r="C1111" s="262"/>
      <c r="D1111" s="252" t="s">
        <v>177</v>
      </c>
      <c r="E1111" s="263" t="s">
        <v>1</v>
      </c>
      <c r="F1111" s="264" t="s">
        <v>1085</v>
      </c>
      <c r="G1111" s="262"/>
      <c r="H1111" s="265">
        <v>154.02000000000001</v>
      </c>
      <c r="I1111" s="266"/>
      <c r="J1111" s="262"/>
      <c r="K1111" s="262"/>
      <c r="L1111" s="267"/>
      <c r="M1111" s="268"/>
      <c r="N1111" s="269"/>
      <c r="O1111" s="269"/>
      <c r="P1111" s="269"/>
      <c r="Q1111" s="269"/>
      <c r="R1111" s="269"/>
      <c r="S1111" s="269"/>
      <c r="T1111" s="270"/>
      <c r="AT1111" s="271" t="s">
        <v>177</v>
      </c>
      <c r="AU1111" s="271" t="s">
        <v>83</v>
      </c>
      <c r="AV1111" s="13" t="s">
        <v>83</v>
      </c>
      <c r="AW1111" s="13" t="s">
        <v>31</v>
      </c>
      <c r="AX1111" s="13" t="s">
        <v>74</v>
      </c>
      <c r="AY1111" s="271" t="s">
        <v>168</v>
      </c>
    </row>
    <row r="1112" s="13" customFormat="1">
      <c r="B1112" s="261"/>
      <c r="C1112" s="262"/>
      <c r="D1112" s="252" t="s">
        <v>177</v>
      </c>
      <c r="E1112" s="263" t="s">
        <v>1</v>
      </c>
      <c r="F1112" s="264" t="s">
        <v>1086</v>
      </c>
      <c r="G1112" s="262"/>
      <c r="H1112" s="265">
        <v>482.88</v>
      </c>
      <c r="I1112" s="266"/>
      <c r="J1112" s="262"/>
      <c r="K1112" s="262"/>
      <c r="L1112" s="267"/>
      <c r="M1112" s="268"/>
      <c r="N1112" s="269"/>
      <c r="O1112" s="269"/>
      <c r="P1112" s="269"/>
      <c r="Q1112" s="269"/>
      <c r="R1112" s="269"/>
      <c r="S1112" s="269"/>
      <c r="T1112" s="270"/>
      <c r="AT1112" s="271" t="s">
        <v>177</v>
      </c>
      <c r="AU1112" s="271" t="s">
        <v>83</v>
      </c>
      <c r="AV1112" s="13" t="s">
        <v>83</v>
      </c>
      <c r="AW1112" s="13" t="s">
        <v>31</v>
      </c>
      <c r="AX1112" s="13" t="s">
        <v>74</v>
      </c>
      <c r="AY1112" s="271" t="s">
        <v>168</v>
      </c>
    </row>
    <row r="1113" s="13" customFormat="1">
      <c r="B1113" s="261"/>
      <c r="C1113" s="262"/>
      <c r="D1113" s="252" t="s">
        <v>177</v>
      </c>
      <c r="E1113" s="263" t="s">
        <v>1</v>
      </c>
      <c r="F1113" s="264" t="s">
        <v>1087</v>
      </c>
      <c r="G1113" s="262"/>
      <c r="H1113" s="265">
        <v>127.69</v>
      </c>
      <c r="I1113" s="266"/>
      <c r="J1113" s="262"/>
      <c r="K1113" s="262"/>
      <c r="L1113" s="267"/>
      <c r="M1113" s="268"/>
      <c r="N1113" s="269"/>
      <c r="O1113" s="269"/>
      <c r="P1113" s="269"/>
      <c r="Q1113" s="269"/>
      <c r="R1113" s="269"/>
      <c r="S1113" s="269"/>
      <c r="T1113" s="270"/>
      <c r="AT1113" s="271" t="s">
        <v>177</v>
      </c>
      <c r="AU1113" s="271" t="s">
        <v>83</v>
      </c>
      <c r="AV1113" s="13" t="s">
        <v>83</v>
      </c>
      <c r="AW1113" s="13" t="s">
        <v>31</v>
      </c>
      <c r="AX1113" s="13" t="s">
        <v>74</v>
      </c>
      <c r="AY1113" s="271" t="s">
        <v>168</v>
      </c>
    </row>
    <row r="1114" s="13" customFormat="1">
      <c r="B1114" s="261"/>
      <c r="C1114" s="262"/>
      <c r="D1114" s="252" t="s">
        <v>177</v>
      </c>
      <c r="E1114" s="263" t="s">
        <v>1</v>
      </c>
      <c r="F1114" s="264" t="s">
        <v>1088</v>
      </c>
      <c r="G1114" s="262"/>
      <c r="H1114" s="265">
        <v>527.70000000000005</v>
      </c>
      <c r="I1114" s="266"/>
      <c r="J1114" s="262"/>
      <c r="K1114" s="262"/>
      <c r="L1114" s="267"/>
      <c r="M1114" s="268"/>
      <c r="N1114" s="269"/>
      <c r="O1114" s="269"/>
      <c r="P1114" s="269"/>
      <c r="Q1114" s="269"/>
      <c r="R1114" s="269"/>
      <c r="S1114" s="269"/>
      <c r="T1114" s="270"/>
      <c r="AT1114" s="271" t="s">
        <v>177</v>
      </c>
      <c r="AU1114" s="271" t="s">
        <v>83</v>
      </c>
      <c r="AV1114" s="13" t="s">
        <v>83</v>
      </c>
      <c r="AW1114" s="13" t="s">
        <v>31</v>
      </c>
      <c r="AX1114" s="13" t="s">
        <v>74</v>
      </c>
      <c r="AY1114" s="271" t="s">
        <v>168</v>
      </c>
    </row>
    <row r="1115" s="14" customFormat="1">
      <c r="B1115" s="272"/>
      <c r="C1115" s="273"/>
      <c r="D1115" s="252" t="s">
        <v>177</v>
      </c>
      <c r="E1115" s="274" t="s">
        <v>1</v>
      </c>
      <c r="F1115" s="275" t="s">
        <v>186</v>
      </c>
      <c r="G1115" s="273"/>
      <c r="H1115" s="276">
        <v>1292.29</v>
      </c>
      <c r="I1115" s="277"/>
      <c r="J1115" s="273"/>
      <c r="K1115" s="273"/>
      <c r="L1115" s="278"/>
      <c r="M1115" s="279"/>
      <c r="N1115" s="280"/>
      <c r="O1115" s="280"/>
      <c r="P1115" s="280"/>
      <c r="Q1115" s="280"/>
      <c r="R1115" s="280"/>
      <c r="S1115" s="280"/>
      <c r="T1115" s="281"/>
      <c r="AT1115" s="282" t="s">
        <v>177</v>
      </c>
      <c r="AU1115" s="282" t="s">
        <v>83</v>
      </c>
      <c r="AV1115" s="14" t="s">
        <v>175</v>
      </c>
      <c r="AW1115" s="14" t="s">
        <v>31</v>
      </c>
      <c r="AX1115" s="14" t="s">
        <v>81</v>
      </c>
      <c r="AY1115" s="282" t="s">
        <v>168</v>
      </c>
    </row>
    <row r="1116" s="1" customFormat="1" ht="24" customHeight="1">
      <c r="B1116" s="38"/>
      <c r="C1116" s="237" t="s">
        <v>1089</v>
      </c>
      <c r="D1116" s="237" t="s">
        <v>170</v>
      </c>
      <c r="E1116" s="238" t="s">
        <v>1090</v>
      </c>
      <c r="F1116" s="239" t="s">
        <v>1091</v>
      </c>
      <c r="G1116" s="240" t="s">
        <v>173</v>
      </c>
      <c r="H1116" s="241">
        <v>0.82699999999999996</v>
      </c>
      <c r="I1116" s="242"/>
      <c r="J1116" s="243">
        <f>ROUND(I1116*H1116,2)</f>
        <v>0</v>
      </c>
      <c r="K1116" s="239" t="s">
        <v>174</v>
      </c>
      <c r="L1116" s="43"/>
      <c r="M1116" s="244" t="s">
        <v>1</v>
      </c>
      <c r="N1116" s="245" t="s">
        <v>39</v>
      </c>
      <c r="O1116" s="86"/>
      <c r="P1116" s="246">
        <f>O1116*H1116</f>
        <v>0</v>
      </c>
      <c r="Q1116" s="246">
        <v>0</v>
      </c>
      <c r="R1116" s="246">
        <f>Q1116*H1116</f>
        <v>0</v>
      </c>
      <c r="S1116" s="246">
        <v>1.8</v>
      </c>
      <c r="T1116" s="247">
        <f>S1116*H1116</f>
        <v>1.4885999999999999</v>
      </c>
      <c r="AR1116" s="248" t="s">
        <v>175</v>
      </c>
      <c r="AT1116" s="248" t="s">
        <v>170</v>
      </c>
      <c r="AU1116" s="248" t="s">
        <v>83</v>
      </c>
      <c r="AY1116" s="17" t="s">
        <v>168</v>
      </c>
      <c r="BE1116" s="249">
        <f>IF(N1116="základní",J1116,0)</f>
        <v>0</v>
      </c>
      <c r="BF1116" s="249">
        <f>IF(N1116="snížená",J1116,0)</f>
        <v>0</v>
      </c>
      <c r="BG1116" s="249">
        <f>IF(N1116="zákl. přenesená",J1116,0)</f>
        <v>0</v>
      </c>
      <c r="BH1116" s="249">
        <f>IF(N1116="sníž. přenesená",J1116,0)</f>
        <v>0</v>
      </c>
      <c r="BI1116" s="249">
        <f>IF(N1116="nulová",J1116,0)</f>
        <v>0</v>
      </c>
      <c r="BJ1116" s="17" t="s">
        <v>81</v>
      </c>
      <c r="BK1116" s="249">
        <f>ROUND(I1116*H1116,2)</f>
        <v>0</v>
      </c>
      <c r="BL1116" s="17" t="s">
        <v>175</v>
      </c>
      <c r="BM1116" s="248" t="s">
        <v>1092</v>
      </c>
    </row>
    <row r="1117" s="12" customFormat="1">
      <c r="B1117" s="250"/>
      <c r="C1117" s="251"/>
      <c r="D1117" s="252" t="s">
        <v>177</v>
      </c>
      <c r="E1117" s="253" t="s">
        <v>1</v>
      </c>
      <c r="F1117" s="254" t="s">
        <v>194</v>
      </c>
      <c r="G1117" s="251"/>
      <c r="H1117" s="253" t="s">
        <v>1</v>
      </c>
      <c r="I1117" s="255"/>
      <c r="J1117" s="251"/>
      <c r="K1117" s="251"/>
      <c r="L1117" s="256"/>
      <c r="M1117" s="257"/>
      <c r="N1117" s="258"/>
      <c r="O1117" s="258"/>
      <c r="P1117" s="258"/>
      <c r="Q1117" s="258"/>
      <c r="R1117" s="258"/>
      <c r="S1117" s="258"/>
      <c r="T1117" s="259"/>
      <c r="AT1117" s="260" t="s">
        <v>177</v>
      </c>
      <c r="AU1117" s="260" t="s">
        <v>83</v>
      </c>
      <c r="AV1117" s="12" t="s">
        <v>81</v>
      </c>
      <c r="AW1117" s="12" t="s">
        <v>31</v>
      </c>
      <c r="AX1117" s="12" t="s">
        <v>74</v>
      </c>
      <c r="AY1117" s="260" t="s">
        <v>168</v>
      </c>
    </row>
    <row r="1118" s="13" customFormat="1">
      <c r="B1118" s="261"/>
      <c r="C1118" s="262"/>
      <c r="D1118" s="252" t="s">
        <v>177</v>
      </c>
      <c r="E1118" s="263" t="s">
        <v>1</v>
      </c>
      <c r="F1118" s="264" t="s">
        <v>1093</v>
      </c>
      <c r="G1118" s="262"/>
      <c r="H1118" s="265">
        <v>0.23599999999999999</v>
      </c>
      <c r="I1118" s="266"/>
      <c r="J1118" s="262"/>
      <c r="K1118" s="262"/>
      <c r="L1118" s="267"/>
      <c r="M1118" s="268"/>
      <c r="N1118" s="269"/>
      <c r="O1118" s="269"/>
      <c r="P1118" s="269"/>
      <c r="Q1118" s="269"/>
      <c r="R1118" s="269"/>
      <c r="S1118" s="269"/>
      <c r="T1118" s="270"/>
      <c r="AT1118" s="271" t="s">
        <v>177</v>
      </c>
      <c r="AU1118" s="271" t="s">
        <v>83</v>
      </c>
      <c r="AV1118" s="13" t="s">
        <v>83</v>
      </c>
      <c r="AW1118" s="13" t="s">
        <v>31</v>
      </c>
      <c r="AX1118" s="13" t="s">
        <v>74</v>
      </c>
      <c r="AY1118" s="271" t="s">
        <v>168</v>
      </c>
    </row>
    <row r="1119" s="12" customFormat="1">
      <c r="B1119" s="250"/>
      <c r="C1119" s="251"/>
      <c r="D1119" s="252" t="s">
        <v>177</v>
      </c>
      <c r="E1119" s="253" t="s">
        <v>1</v>
      </c>
      <c r="F1119" s="254" t="s">
        <v>268</v>
      </c>
      <c r="G1119" s="251"/>
      <c r="H1119" s="253" t="s">
        <v>1</v>
      </c>
      <c r="I1119" s="255"/>
      <c r="J1119" s="251"/>
      <c r="K1119" s="251"/>
      <c r="L1119" s="256"/>
      <c r="M1119" s="257"/>
      <c r="N1119" s="258"/>
      <c r="O1119" s="258"/>
      <c r="P1119" s="258"/>
      <c r="Q1119" s="258"/>
      <c r="R1119" s="258"/>
      <c r="S1119" s="258"/>
      <c r="T1119" s="259"/>
      <c r="AT1119" s="260" t="s">
        <v>177</v>
      </c>
      <c r="AU1119" s="260" t="s">
        <v>83</v>
      </c>
      <c r="AV1119" s="12" t="s">
        <v>81</v>
      </c>
      <c r="AW1119" s="12" t="s">
        <v>31</v>
      </c>
      <c r="AX1119" s="12" t="s">
        <v>74</v>
      </c>
      <c r="AY1119" s="260" t="s">
        <v>168</v>
      </c>
    </row>
    <row r="1120" s="13" customFormat="1">
      <c r="B1120" s="261"/>
      <c r="C1120" s="262"/>
      <c r="D1120" s="252" t="s">
        <v>177</v>
      </c>
      <c r="E1120" s="263" t="s">
        <v>1</v>
      </c>
      <c r="F1120" s="264" t="s">
        <v>1094</v>
      </c>
      <c r="G1120" s="262"/>
      <c r="H1120" s="265">
        <v>0.59099999999999997</v>
      </c>
      <c r="I1120" s="266"/>
      <c r="J1120" s="262"/>
      <c r="K1120" s="262"/>
      <c r="L1120" s="267"/>
      <c r="M1120" s="268"/>
      <c r="N1120" s="269"/>
      <c r="O1120" s="269"/>
      <c r="P1120" s="269"/>
      <c r="Q1120" s="269"/>
      <c r="R1120" s="269"/>
      <c r="S1120" s="269"/>
      <c r="T1120" s="270"/>
      <c r="AT1120" s="271" t="s">
        <v>177</v>
      </c>
      <c r="AU1120" s="271" t="s">
        <v>83</v>
      </c>
      <c r="AV1120" s="13" t="s">
        <v>83</v>
      </c>
      <c r="AW1120" s="13" t="s">
        <v>31</v>
      </c>
      <c r="AX1120" s="13" t="s">
        <v>74</v>
      </c>
      <c r="AY1120" s="271" t="s">
        <v>168</v>
      </c>
    </row>
    <row r="1121" s="14" customFormat="1">
      <c r="B1121" s="272"/>
      <c r="C1121" s="273"/>
      <c r="D1121" s="252" t="s">
        <v>177</v>
      </c>
      <c r="E1121" s="274" t="s">
        <v>1</v>
      </c>
      <c r="F1121" s="275" t="s">
        <v>186</v>
      </c>
      <c r="G1121" s="273"/>
      <c r="H1121" s="276">
        <v>0.82699999999999996</v>
      </c>
      <c r="I1121" s="277"/>
      <c r="J1121" s="273"/>
      <c r="K1121" s="273"/>
      <c r="L1121" s="278"/>
      <c r="M1121" s="279"/>
      <c r="N1121" s="280"/>
      <c r="O1121" s="280"/>
      <c r="P1121" s="280"/>
      <c r="Q1121" s="280"/>
      <c r="R1121" s="280"/>
      <c r="S1121" s="280"/>
      <c r="T1121" s="281"/>
      <c r="AT1121" s="282" t="s">
        <v>177</v>
      </c>
      <c r="AU1121" s="282" t="s">
        <v>83</v>
      </c>
      <c r="AV1121" s="14" t="s">
        <v>175</v>
      </c>
      <c r="AW1121" s="14" t="s">
        <v>31</v>
      </c>
      <c r="AX1121" s="14" t="s">
        <v>81</v>
      </c>
      <c r="AY1121" s="282" t="s">
        <v>168</v>
      </c>
    </row>
    <row r="1122" s="1" customFormat="1" ht="24" customHeight="1">
      <c r="B1122" s="38"/>
      <c r="C1122" s="237" t="s">
        <v>1095</v>
      </c>
      <c r="D1122" s="237" t="s">
        <v>170</v>
      </c>
      <c r="E1122" s="238" t="s">
        <v>1096</v>
      </c>
      <c r="F1122" s="239" t="s">
        <v>1097</v>
      </c>
      <c r="G1122" s="240" t="s">
        <v>173</v>
      </c>
      <c r="H1122" s="241">
        <v>14.516</v>
      </c>
      <c r="I1122" s="242"/>
      <c r="J1122" s="243">
        <f>ROUND(I1122*H1122,2)</f>
        <v>0</v>
      </c>
      <c r="K1122" s="239" t="s">
        <v>174</v>
      </c>
      <c r="L1122" s="43"/>
      <c r="M1122" s="244" t="s">
        <v>1</v>
      </c>
      <c r="N1122" s="245" t="s">
        <v>39</v>
      </c>
      <c r="O1122" s="86"/>
      <c r="P1122" s="246">
        <f>O1122*H1122</f>
        <v>0</v>
      </c>
      <c r="Q1122" s="246">
        <v>0</v>
      </c>
      <c r="R1122" s="246">
        <f>Q1122*H1122</f>
        <v>0</v>
      </c>
      <c r="S1122" s="246">
        <v>1.8</v>
      </c>
      <c r="T1122" s="247">
        <f>S1122*H1122</f>
        <v>26.128800000000002</v>
      </c>
      <c r="AR1122" s="248" t="s">
        <v>175</v>
      </c>
      <c r="AT1122" s="248" t="s">
        <v>170</v>
      </c>
      <c r="AU1122" s="248" t="s">
        <v>83</v>
      </c>
      <c r="AY1122" s="17" t="s">
        <v>168</v>
      </c>
      <c r="BE1122" s="249">
        <f>IF(N1122="základní",J1122,0)</f>
        <v>0</v>
      </c>
      <c r="BF1122" s="249">
        <f>IF(N1122="snížená",J1122,0)</f>
        <v>0</v>
      </c>
      <c r="BG1122" s="249">
        <f>IF(N1122="zákl. přenesená",J1122,0)</f>
        <v>0</v>
      </c>
      <c r="BH1122" s="249">
        <f>IF(N1122="sníž. přenesená",J1122,0)</f>
        <v>0</v>
      </c>
      <c r="BI1122" s="249">
        <f>IF(N1122="nulová",J1122,0)</f>
        <v>0</v>
      </c>
      <c r="BJ1122" s="17" t="s">
        <v>81</v>
      </c>
      <c r="BK1122" s="249">
        <f>ROUND(I1122*H1122,2)</f>
        <v>0</v>
      </c>
      <c r="BL1122" s="17" t="s">
        <v>175</v>
      </c>
      <c r="BM1122" s="248" t="s">
        <v>1098</v>
      </c>
    </row>
    <row r="1123" s="12" customFormat="1">
      <c r="B1123" s="250"/>
      <c r="C1123" s="251"/>
      <c r="D1123" s="252" t="s">
        <v>177</v>
      </c>
      <c r="E1123" s="253" t="s">
        <v>1</v>
      </c>
      <c r="F1123" s="254" t="s">
        <v>194</v>
      </c>
      <c r="G1123" s="251"/>
      <c r="H1123" s="253" t="s">
        <v>1</v>
      </c>
      <c r="I1123" s="255"/>
      <c r="J1123" s="251"/>
      <c r="K1123" s="251"/>
      <c r="L1123" s="256"/>
      <c r="M1123" s="257"/>
      <c r="N1123" s="258"/>
      <c r="O1123" s="258"/>
      <c r="P1123" s="258"/>
      <c r="Q1123" s="258"/>
      <c r="R1123" s="258"/>
      <c r="S1123" s="258"/>
      <c r="T1123" s="259"/>
      <c r="AT1123" s="260" t="s">
        <v>177</v>
      </c>
      <c r="AU1123" s="260" t="s">
        <v>83</v>
      </c>
      <c r="AV1123" s="12" t="s">
        <v>81</v>
      </c>
      <c r="AW1123" s="12" t="s">
        <v>31</v>
      </c>
      <c r="AX1123" s="12" t="s">
        <v>74</v>
      </c>
      <c r="AY1123" s="260" t="s">
        <v>168</v>
      </c>
    </row>
    <row r="1124" s="13" customFormat="1">
      <c r="B1124" s="261"/>
      <c r="C1124" s="262"/>
      <c r="D1124" s="252" t="s">
        <v>177</v>
      </c>
      <c r="E1124" s="263" t="s">
        <v>1</v>
      </c>
      <c r="F1124" s="264" t="s">
        <v>1099</v>
      </c>
      <c r="G1124" s="262"/>
      <c r="H1124" s="265">
        <v>1.913</v>
      </c>
      <c r="I1124" s="266"/>
      <c r="J1124" s="262"/>
      <c r="K1124" s="262"/>
      <c r="L1124" s="267"/>
      <c r="M1124" s="268"/>
      <c r="N1124" s="269"/>
      <c r="O1124" s="269"/>
      <c r="P1124" s="269"/>
      <c r="Q1124" s="269"/>
      <c r="R1124" s="269"/>
      <c r="S1124" s="269"/>
      <c r="T1124" s="270"/>
      <c r="AT1124" s="271" t="s">
        <v>177</v>
      </c>
      <c r="AU1124" s="271" t="s">
        <v>83</v>
      </c>
      <c r="AV1124" s="13" t="s">
        <v>83</v>
      </c>
      <c r="AW1124" s="13" t="s">
        <v>31</v>
      </c>
      <c r="AX1124" s="13" t="s">
        <v>74</v>
      </c>
      <c r="AY1124" s="271" t="s">
        <v>168</v>
      </c>
    </row>
    <row r="1125" s="13" customFormat="1">
      <c r="B1125" s="261"/>
      <c r="C1125" s="262"/>
      <c r="D1125" s="252" t="s">
        <v>177</v>
      </c>
      <c r="E1125" s="263" t="s">
        <v>1</v>
      </c>
      <c r="F1125" s="264" t="s">
        <v>1100</v>
      </c>
      <c r="G1125" s="262"/>
      <c r="H1125" s="265">
        <v>1.913</v>
      </c>
      <c r="I1125" s="266"/>
      <c r="J1125" s="262"/>
      <c r="K1125" s="262"/>
      <c r="L1125" s="267"/>
      <c r="M1125" s="268"/>
      <c r="N1125" s="269"/>
      <c r="O1125" s="269"/>
      <c r="P1125" s="269"/>
      <c r="Q1125" s="269"/>
      <c r="R1125" s="269"/>
      <c r="S1125" s="269"/>
      <c r="T1125" s="270"/>
      <c r="AT1125" s="271" t="s">
        <v>177</v>
      </c>
      <c r="AU1125" s="271" t="s">
        <v>83</v>
      </c>
      <c r="AV1125" s="13" t="s">
        <v>83</v>
      </c>
      <c r="AW1125" s="13" t="s">
        <v>31</v>
      </c>
      <c r="AX1125" s="13" t="s">
        <v>74</v>
      </c>
      <c r="AY1125" s="271" t="s">
        <v>168</v>
      </c>
    </row>
    <row r="1126" s="12" customFormat="1">
      <c r="B1126" s="250"/>
      <c r="C1126" s="251"/>
      <c r="D1126" s="252" t="s">
        <v>177</v>
      </c>
      <c r="E1126" s="253" t="s">
        <v>1</v>
      </c>
      <c r="F1126" s="254" t="s">
        <v>268</v>
      </c>
      <c r="G1126" s="251"/>
      <c r="H1126" s="253" t="s">
        <v>1</v>
      </c>
      <c r="I1126" s="255"/>
      <c r="J1126" s="251"/>
      <c r="K1126" s="251"/>
      <c r="L1126" s="256"/>
      <c r="M1126" s="257"/>
      <c r="N1126" s="258"/>
      <c r="O1126" s="258"/>
      <c r="P1126" s="258"/>
      <c r="Q1126" s="258"/>
      <c r="R1126" s="258"/>
      <c r="S1126" s="258"/>
      <c r="T1126" s="259"/>
      <c r="AT1126" s="260" t="s">
        <v>177</v>
      </c>
      <c r="AU1126" s="260" t="s">
        <v>83</v>
      </c>
      <c r="AV1126" s="12" t="s">
        <v>81</v>
      </c>
      <c r="AW1126" s="12" t="s">
        <v>31</v>
      </c>
      <c r="AX1126" s="12" t="s">
        <v>74</v>
      </c>
      <c r="AY1126" s="260" t="s">
        <v>168</v>
      </c>
    </row>
    <row r="1127" s="12" customFormat="1">
      <c r="B1127" s="250"/>
      <c r="C1127" s="251"/>
      <c r="D1127" s="252" t="s">
        <v>177</v>
      </c>
      <c r="E1127" s="253" t="s">
        <v>1</v>
      </c>
      <c r="F1127" s="254" t="s">
        <v>279</v>
      </c>
      <c r="G1127" s="251"/>
      <c r="H1127" s="253" t="s">
        <v>1</v>
      </c>
      <c r="I1127" s="255"/>
      <c r="J1127" s="251"/>
      <c r="K1127" s="251"/>
      <c r="L1127" s="256"/>
      <c r="M1127" s="257"/>
      <c r="N1127" s="258"/>
      <c r="O1127" s="258"/>
      <c r="P1127" s="258"/>
      <c r="Q1127" s="258"/>
      <c r="R1127" s="258"/>
      <c r="S1127" s="258"/>
      <c r="T1127" s="259"/>
      <c r="AT1127" s="260" t="s">
        <v>177</v>
      </c>
      <c r="AU1127" s="260" t="s">
        <v>83</v>
      </c>
      <c r="AV1127" s="12" t="s">
        <v>81</v>
      </c>
      <c r="AW1127" s="12" t="s">
        <v>31</v>
      </c>
      <c r="AX1127" s="12" t="s">
        <v>74</v>
      </c>
      <c r="AY1127" s="260" t="s">
        <v>168</v>
      </c>
    </row>
    <row r="1128" s="13" customFormat="1">
      <c r="B1128" s="261"/>
      <c r="C1128" s="262"/>
      <c r="D1128" s="252" t="s">
        <v>177</v>
      </c>
      <c r="E1128" s="263" t="s">
        <v>1</v>
      </c>
      <c r="F1128" s="264" t="s">
        <v>1101</v>
      </c>
      <c r="G1128" s="262"/>
      <c r="H1128" s="265">
        <v>9.4049999999999994</v>
      </c>
      <c r="I1128" s="266"/>
      <c r="J1128" s="262"/>
      <c r="K1128" s="262"/>
      <c r="L1128" s="267"/>
      <c r="M1128" s="268"/>
      <c r="N1128" s="269"/>
      <c r="O1128" s="269"/>
      <c r="P1128" s="269"/>
      <c r="Q1128" s="269"/>
      <c r="R1128" s="269"/>
      <c r="S1128" s="269"/>
      <c r="T1128" s="270"/>
      <c r="AT1128" s="271" t="s">
        <v>177</v>
      </c>
      <c r="AU1128" s="271" t="s">
        <v>83</v>
      </c>
      <c r="AV1128" s="13" t="s">
        <v>83</v>
      </c>
      <c r="AW1128" s="13" t="s">
        <v>31</v>
      </c>
      <c r="AX1128" s="13" t="s">
        <v>74</v>
      </c>
      <c r="AY1128" s="271" t="s">
        <v>168</v>
      </c>
    </row>
    <row r="1129" s="13" customFormat="1">
      <c r="B1129" s="261"/>
      <c r="C1129" s="262"/>
      <c r="D1129" s="252" t="s">
        <v>177</v>
      </c>
      <c r="E1129" s="263" t="s">
        <v>1</v>
      </c>
      <c r="F1129" s="264" t="s">
        <v>1102</v>
      </c>
      <c r="G1129" s="262"/>
      <c r="H1129" s="265">
        <v>1.2849999999999999</v>
      </c>
      <c r="I1129" s="266"/>
      <c r="J1129" s="262"/>
      <c r="K1129" s="262"/>
      <c r="L1129" s="267"/>
      <c r="M1129" s="268"/>
      <c r="N1129" s="269"/>
      <c r="O1129" s="269"/>
      <c r="P1129" s="269"/>
      <c r="Q1129" s="269"/>
      <c r="R1129" s="269"/>
      <c r="S1129" s="269"/>
      <c r="T1129" s="270"/>
      <c r="AT1129" s="271" t="s">
        <v>177</v>
      </c>
      <c r="AU1129" s="271" t="s">
        <v>83</v>
      </c>
      <c r="AV1129" s="13" t="s">
        <v>83</v>
      </c>
      <c r="AW1129" s="13" t="s">
        <v>31</v>
      </c>
      <c r="AX1129" s="13" t="s">
        <v>74</v>
      </c>
      <c r="AY1129" s="271" t="s">
        <v>168</v>
      </c>
    </row>
    <row r="1130" s="14" customFormat="1">
      <c r="B1130" s="272"/>
      <c r="C1130" s="273"/>
      <c r="D1130" s="252" t="s">
        <v>177</v>
      </c>
      <c r="E1130" s="274" t="s">
        <v>1</v>
      </c>
      <c r="F1130" s="275" t="s">
        <v>186</v>
      </c>
      <c r="G1130" s="273"/>
      <c r="H1130" s="276">
        <v>14.516</v>
      </c>
      <c r="I1130" s="277"/>
      <c r="J1130" s="273"/>
      <c r="K1130" s="273"/>
      <c r="L1130" s="278"/>
      <c r="M1130" s="279"/>
      <c r="N1130" s="280"/>
      <c r="O1130" s="280"/>
      <c r="P1130" s="280"/>
      <c r="Q1130" s="280"/>
      <c r="R1130" s="280"/>
      <c r="S1130" s="280"/>
      <c r="T1130" s="281"/>
      <c r="AT1130" s="282" t="s">
        <v>177</v>
      </c>
      <c r="AU1130" s="282" t="s">
        <v>83</v>
      </c>
      <c r="AV1130" s="14" t="s">
        <v>175</v>
      </c>
      <c r="AW1130" s="14" t="s">
        <v>31</v>
      </c>
      <c r="AX1130" s="14" t="s">
        <v>81</v>
      </c>
      <c r="AY1130" s="282" t="s">
        <v>168</v>
      </c>
    </row>
    <row r="1131" s="1" customFormat="1" ht="24" customHeight="1">
      <c r="B1131" s="38"/>
      <c r="C1131" s="237" t="s">
        <v>1103</v>
      </c>
      <c r="D1131" s="237" t="s">
        <v>170</v>
      </c>
      <c r="E1131" s="238" t="s">
        <v>1104</v>
      </c>
      <c r="F1131" s="239" t="s">
        <v>1105</v>
      </c>
      <c r="G1131" s="240" t="s">
        <v>173</v>
      </c>
      <c r="H1131" s="241">
        <v>0.71999999999999997</v>
      </c>
      <c r="I1131" s="242"/>
      <c r="J1131" s="243">
        <f>ROUND(I1131*H1131,2)</f>
        <v>0</v>
      </c>
      <c r="K1131" s="239" t="s">
        <v>174</v>
      </c>
      <c r="L1131" s="43"/>
      <c r="M1131" s="244" t="s">
        <v>1</v>
      </c>
      <c r="N1131" s="245" t="s">
        <v>39</v>
      </c>
      <c r="O1131" s="86"/>
      <c r="P1131" s="246">
        <f>O1131*H1131</f>
        <v>0</v>
      </c>
      <c r="Q1131" s="246">
        <v>0</v>
      </c>
      <c r="R1131" s="246">
        <f>Q1131*H1131</f>
        <v>0</v>
      </c>
      <c r="S1131" s="246">
        <v>2.3999999999999999</v>
      </c>
      <c r="T1131" s="247">
        <f>S1131*H1131</f>
        <v>1.728</v>
      </c>
      <c r="AR1131" s="248" t="s">
        <v>175</v>
      </c>
      <c r="AT1131" s="248" t="s">
        <v>170</v>
      </c>
      <c r="AU1131" s="248" t="s">
        <v>83</v>
      </c>
      <c r="AY1131" s="17" t="s">
        <v>168</v>
      </c>
      <c r="BE1131" s="249">
        <f>IF(N1131="základní",J1131,0)</f>
        <v>0</v>
      </c>
      <c r="BF1131" s="249">
        <f>IF(N1131="snížená",J1131,0)</f>
        <v>0</v>
      </c>
      <c r="BG1131" s="249">
        <f>IF(N1131="zákl. přenesená",J1131,0)</f>
        <v>0</v>
      </c>
      <c r="BH1131" s="249">
        <f>IF(N1131="sníž. přenesená",J1131,0)</f>
        <v>0</v>
      </c>
      <c r="BI1131" s="249">
        <f>IF(N1131="nulová",J1131,0)</f>
        <v>0</v>
      </c>
      <c r="BJ1131" s="17" t="s">
        <v>81</v>
      </c>
      <c r="BK1131" s="249">
        <f>ROUND(I1131*H1131,2)</f>
        <v>0</v>
      </c>
      <c r="BL1131" s="17" t="s">
        <v>175</v>
      </c>
      <c r="BM1131" s="248" t="s">
        <v>1106</v>
      </c>
    </row>
    <row r="1132" s="12" customFormat="1">
      <c r="B1132" s="250"/>
      <c r="C1132" s="251"/>
      <c r="D1132" s="252" t="s">
        <v>177</v>
      </c>
      <c r="E1132" s="253" t="s">
        <v>1</v>
      </c>
      <c r="F1132" s="254" t="s">
        <v>194</v>
      </c>
      <c r="G1132" s="251"/>
      <c r="H1132" s="253" t="s">
        <v>1</v>
      </c>
      <c r="I1132" s="255"/>
      <c r="J1132" s="251"/>
      <c r="K1132" s="251"/>
      <c r="L1132" s="256"/>
      <c r="M1132" s="257"/>
      <c r="N1132" s="258"/>
      <c r="O1132" s="258"/>
      <c r="P1132" s="258"/>
      <c r="Q1132" s="258"/>
      <c r="R1132" s="258"/>
      <c r="S1132" s="258"/>
      <c r="T1132" s="259"/>
      <c r="AT1132" s="260" t="s">
        <v>177</v>
      </c>
      <c r="AU1132" s="260" t="s">
        <v>83</v>
      </c>
      <c r="AV1132" s="12" t="s">
        <v>81</v>
      </c>
      <c r="AW1132" s="12" t="s">
        <v>31</v>
      </c>
      <c r="AX1132" s="12" t="s">
        <v>74</v>
      </c>
      <c r="AY1132" s="260" t="s">
        <v>168</v>
      </c>
    </row>
    <row r="1133" s="13" customFormat="1">
      <c r="B1133" s="261"/>
      <c r="C1133" s="262"/>
      <c r="D1133" s="252" t="s">
        <v>177</v>
      </c>
      <c r="E1133" s="263" t="s">
        <v>1</v>
      </c>
      <c r="F1133" s="264" t="s">
        <v>1107</v>
      </c>
      <c r="G1133" s="262"/>
      <c r="H1133" s="265">
        <v>0.35999999999999999</v>
      </c>
      <c r="I1133" s="266"/>
      <c r="J1133" s="262"/>
      <c r="K1133" s="262"/>
      <c r="L1133" s="267"/>
      <c r="M1133" s="268"/>
      <c r="N1133" s="269"/>
      <c r="O1133" s="269"/>
      <c r="P1133" s="269"/>
      <c r="Q1133" s="269"/>
      <c r="R1133" s="269"/>
      <c r="S1133" s="269"/>
      <c r="T1133" s="270"/>
      <c r="AT1133" s="271" t="s">
        <v>177</v>
      </c>
      <c r="AU1133" s="271" t="s">
        <v>83</v>
      </c>
      <c r="AV1133" s="13" t="s">
        <v>83</v>
      </c>
      <c r="AW1133" s="13" t="s">
        <v>31</v>
      </c>
      <c r="AX1133" s="13" t="s">
        <v>74</v>
      </c>
      <c r="AY1133" s="271" t="s">
        <v>168</v>
      </c>
    </row>
    <row r="1134" s="13" customFormat="1">
      <c r="B1134" s="261"/>
      <c r="C1134" s="262"/>
      <c r="D1134" s="252" t="s">
        <v>177</v>
      </c>
      <c r="E1134" s="263" t="s">
        <v>1</v>
      </c>
      <c r="F1134" s="264" t="s">
        <v>1108</v>
      </c>
      <c r="G1134" s="262"/>
      <c r="H1134" s="265">
        <v>0.35999999999999999</v>
      </c>
      <c r="I1134" s="266"/>
      <c r="J1134" s="262"/>
      <c r="K1134" s="262"/>
      <c r="L1134" s="267"/>
      <c r="M1134" s="268"/>
      <c r="N1134" s="269"/>
      <c r="O1134" s="269"/>
      <c r="P1134" s="269"/>
      <c r="Q1134" s="269"/>
      <c r="R1134" s="269"/>
      <c r="S1134" s="269"/>
      <c r="T1134" s="270"/>
      <c r="AT1134" s="271" t="s">
        <v>177</v>
      </c>
      <c r="AU1134" s="271" t="s">
        <v>83</v>
      </c>
      <c r="AV1134" s="13" t="s">
        <v>83</v>
      </c>
      <c r="AW1134" s="13" t="s">
        <v>31</v>
      </c>
      <c r="AX1134" s="13" t="s">
        <v>74</v>
      </c>
      <c r="AY1134" s="271" t="s">
        <v>168</v>
      </c>
    </row>
    <row r="1135" s="14" customFormat="1">
      <c r="B1135" s="272"/>
      <c r="C1135" s="273"/>
      <c r="D1135" s="252" t="s">
        <v>177</v>
      </c>
      <c r="E1135" s="274" t="s">
        <v>1</v>
      </c>
      <c r="F1135" s="275" t="s">
        <v>186</v>
      </c>
      <c r="G1135" s="273"/>
      <c r="H1135" s="276">
        <v>0.71999999999999997</v>
      </c>
      <c r="I1135" s="277"/>
      <c r="J1135" s="273"/>
      <c r="K1135" s="273"/>
      <c r="L1135" s="278"/>
      <c r="M1135" s="279"/>
      <c r="N1135" s="280"/>
      <c r="O1135" s="280"/>
      <c r="P1135" s="280"/>
      <c r="Q1135" s="280"/>
      <c r="R1135" s="280"/>
      <c r="S1135" s="280"/>
      <c r="T1135" s="281"/>
      <c r="AT1135" s="282" t="s">
        <v>177</v>
      </c>
      <c r="AU1135" s="282" t="s">
        <v>83</v>
      </c>
      <c r="AV1135" s="14" t="s">
        <v>175</v>
      </c>
      <c r="AW1135" s="14" t="s">
        <v>31</v>
      </c>
      <c r="AX1135" s="14" t="s">
        <v>81</v>
      </c>
      <c r="AY1135" s="282" t="s">
        <v>168</v>
      </c>
    </row>
    <row r="1136" s="1" customFormat="1" ht="24" customHeight="1">
      <c r="B1136" s="38"/>
      <c r="C1136" s="237" t="s">
        <v>1109</v>
      </c>
      <c r="D1136" s="237" t="s">
        <v>170</v>
      </c>
      <c r="E1136" s="238" t="s">
        <v>1110</v>
      </c>
      <c r="F1136" s="239" t="s">
        <v>1111</v>
      </c>
      <c r="G1136" s="240" t="s">
        <v>220</v>
      </c>
      <c r="H1136" s="241">
        <v>0.085999999999999993</v>
      </c>
      <c r="I1136" s="242"/>
      <c r="J1136" s="243">
        <f>ROUND(I1136*H1136,2)</f>
        <v>0</v>
      </c>
      <c r="K1136" s="239" t="s">
        <v>1112</v>
      </c>
      <c r="L1136" s="43"/>
      <c r="M1136" s="244" t="s">
        <v>1</v>
      </c>
      <c r="N1136" s="245" t="s">
        <v>39</v>
      </c>
      <c r="O1136" s="86"/>
      <c r="P1136" s="246">
        <f>O1136*H1136</f>
        <v>0</v>
      </c>
      <c r="Q1136" s="246">
        <v>0.038420000000000003</v>
      </c>
      <c r="R1136" s="246">
        <f>Q1136*H1136</f>
        <v>0.0033041199999999998</v>
      </c>
      <c r="S1136" s="246">
        <v>1.258</v>
      </c>
      <c r="T1136" s="247">
        <f>S1136*H1136</f>
        <v>0.10818799999999999</v>
      </c>
      <c r="AR1136" s="248" t="s">
        <v>175</v>
      </c>
      <c r="AT1136" s="248" t="s">
        <v>170</v>
      </c>
      <c r="AU1136" s="248" t="s">
        <v>83</v>
      </c>
      <c r="AY1136" s="17" t="s">
        <v>168</v>
      </c>
      <c r="BE1136" s="249">
        <f>IF(N1136="základní",J1136,0)</f>
        <v>0</v>
      </c>
      <c r="BF1136" s="249">
        <f>IF(N1136="snížená",J1136,0)</f>
        <v>0</v>
      </c>
      <c r="BG1136" s="249">
        <f>IF(N1136="zákl. přenesená",J1136,0)</f>
        <v>0</v>
      </c>
      <c r="BH1136" s="249">
        <f>IF(N1136="sníž. přenesená",J1136,0)</f>
        <v>0</v>
      </c>
      <c r="BI1136" s="249">
        <f>IF(N1136="nulová",J1136,0)</f>
        <v>0</v>
      </c>
      <c r="BJ1136" s="17" t="s">
        <v>81</v>
      </c>
      <c r="BK1136" s="249">
        <f>ROUND(I1136*H1136,2)</f>
        <v>0</v>
      </c>
      <c r="BL1136" s="17" t="s">
        <v>175</v>
      </c>
      <c r="BM1136" s="248" t="s">
        <v>1113</v>
      </c>
    </row>
    <row r="1137" s="12" customFormat="1">
      <c r="B1137" s="250"/>
      <c r="C1137" s="251"/>
      <c r="D1137" s="252" t="s">
        <v>177</v>
      </c>
      <c r="E1137" s="253" t="s">
        <v>1</v>
      </c>
      <c r="F1137" s="254" t="s">
        <v>194</v>
      </c>
      <c r="G1137" s="251"/>
      <c r="H1137" s="253" t="s">
        <v>1</v>
      </c>
      <c r="I1137" s="255"/>
      <c r="J1137" s="251"/>
      <c r="K1137" s="251"/>
      <c r="L1137" s="256"/>
      <c r="M1137" s="257"/>
      <c r="N1137" s="258"/>
      <c r="O1137" s="258"/>
      <c r="P1137" s="258"/>
      <c r="Q1137" s="258"/>
      <c r="R1137" s="258"/>
      <c r="S1137" s="258"/>
      <c r="T1137" s="259"/>
      <c r="AT1137" s="260" t="s">
        <v>177</v>
      </c>
      <c r="AU1137" s="260" t="s">
        <v>83</v>
      </c>
      <c r="AV1137" s="12" t="s">
        <v>81</v>
      </c>
      <c r="AW1137" s="12" t="s">
        <v>31</v>
      </c>
      <c r="AX1137" s="12" t="s">
        <v>74</v>
      </c>
      <c r="AY1137" s="260" t="s">
        <v>168</v>
      </c>
    </row>
    <row r="1138" s="13" customFormat="1">
      <c r="B1138" s="261"/>
      <c r="C1138" s="262"/>
      <c r="D1138" s="252" t="s">
        <v>177</v>
      </c>
      <c r="E1138" s="263" t="s">
        <v>1</v>
      </c>
      <c r="F1138" s="264" t="s">
        <v>1114</v>
      </c>
      <c r="G1138" s="262"/>
      <c r="H1138" s="265">
        <v>0.085999999999999993</v>
      </c>
      <c r="I1138" s="266"/>
      <c r="J1138" s="262"/>
      <c r="K1138" s="262"/>
      <c r="L1138" s="267"/>
      <c r="M1138" s="268"/>
      <c r="N1138" s="269"/>
      <c r="O1138" s="269"/>
      <c r="P1138" s="269"/>
      <c r="Q1138" s="269"/>
      <c r="R1138" s="269"/>
      <c r="S1138" s="269"/>
      <c r="T1138" s="270"/>
      <c r="AT1138" s="271" t="s">
        <v>177</v>
      </c>
      <c r="AU1138" s="271" t="s">
        <v>83</v>
      </c>
      <c r="AV1138" s="13" t="s">
        <v>83</v>
      </c>
      <c r="AW1138" s="13" t="s">
        <v>31</v>
      </c>
      <c r="AX1138" s="13" t="s">
        <v>81</v>
      </c>
      <c r="AY1138" s="271" t="s">
        <v>168</v>
      </c>
    </row>
    <row r="1139" s="1" customFormat="1" ht="36" customHeight="1">
      <c r="B1139" s="38"/>
      <c r="C1139" s="237" t="s">
        <v>1115</v>
      </c>
      <c r="D1139" s="237" t="s">
        <v>170</v>
      </c>
      <c r="E1139" s="238" t="s">
        <v>1116</v>
      </c>
      <c r="F1139" s="239" t="s">
        <v>1117</v>
      </c>
      <c r="G1139" s="240" t="s">
        <v>173</v>
      </c>
      <c r="H1139" s="241">
        <v>35.429000000000002</v>
      </c>
      <c r="I1139" s="242"/>
      <c r="J1139" s="243">
        <f>ROUND(I1139*H1139,2)</f>
        <v>0</v>
      </c>
      <c r="K1139" s="239" t="s">
        <v>174</v>
      </c>
      <c r="L1139" s="43"/>
      <c r="M1139" s="244" t="s">
        <v>1</v>
      </c>
      <c r="N1139" s="245" t="s">
        <v>39</v>
      </c>
      <c r="O1139" s="86"/>
      <c r="P1139" s="246">
        <f>O1139*H1139</f>
        <v>0</v>
      </c>
      <c r="Q1139" s="246">
        <v>0</v>
      </c>
      <c r="R1139" s="246">
        <f>Q1139*H1139</f>
        <v>0</v>
      </c>
      <c r="S1139" s="246">
        <v>2.2000000000000002</v>
      </c>
      <c r="T1139" s="247">
        <f>S1139*H1139</f>
        <v>77.94380000000001</v>
      </c>
      <c r="AR1139" s="248" t="s">
        <v>175</v>
      </c>
      <c r="AT1139" s="248" t="s">
        <v>170</v>
      </c>
      <c r="AU1139" s="248" t="s">
        <v>83</v>
      </c>
      <c r="AY1139" s="17" t="s">
        <v>168</v>
      </c>
      <c r="BE1139" s="249">
        <f>IF(N1139="základní",J1139,0)</f>
        <v>0</v>
      </c>
      <c r="BF1139" s="249">
        <f>IF(N1139="snížená",J1139,0)</f>
        <v>0</v>
      </c>
      <c r="BG1139" s="249">
        <f>IF(N1139="zákl. přenesená",J1139,0)</f>
        <v>0</v>
      </c>
      <c r="BH1139" s="249">
        <f>IF(N1139="sníž. přenesená",J1139,0)</f>
        <v>0</v>
      </c>
      <c r="BI1139" s="249">
        <f>IF(N1139="nulová",J1139,0)</f>
        <v>0</v>
      </c>
      <c r="BJ1139" s="17" t="s">
        <v>81</v>
      </c>
      <c r="BK1139" s="249">
        <f>ROUND(I1139*H1139,2)</f>
        <v>0</v>
      </c>
      <c r="BL1139" s="17" t="s">
        <v>175</v>
      </c>
      <c r="BM1139" s="248" t="s">
        <v>1118</v>
      </c>
    </row>
    <row r="1140" s="12" customFormat="1">
      <c r="B1140" s="250"/>
      <c r="C1140" s="251"/>
      <c r="D1140" s="252" t="s">
        <v>177</v>
      </c>
      <c r="E1140" s="253" t="s">
        <v>1</v>
      </c>
      <c r="F1140" s="254" t="s">
        <v>194</v>
      </c>
      <c r="G1140" s="251"/>
      <c r="H1140" s="253" t="s">
        <v>1</v>
      </c>
      <c r="I1140" s="255"/>
      <c r="J1140" s="251"/>
      <c r="K1140" s="251"/>
      <c r="L1140" s="256"/>
      <c r="M1140" s="257"/>
      <c r="N1140" s="258"/>
      <c r="O1140" s="258"/>
      <c r="P1140" s="258"/>
      <c r="Q1140" s="258"/>
      <c r="R1140" s="258"/>
      <c r="S1140" s="258"/>
      <c r="T1140" s="259"/>
      <c r="AT1140" s="260" t="s">
        <v>177</v>
      </c>
      <c r="AU1140" s="260" t="s">
        <v>83</v>
      </c>
      <c r="AV1140" s="12" t="s">
        <v>81</v>
      </c>
      <c r="AW1140" s="12" t="s">
        <v>31</v>
      </c>
      <c r="AX1140" s="12" t="s">
        <v>74</v>
      </c>
      <c r="AY1140" s="260" t="s">
        <v>168</v>
      </c>
    </row>
    <row r="1141" s="12" customFormat="1">
      <c r="B1141" s="250"/>
      <c r="C1141" s="251"/>
      <c r="D1141" s="252" t="s">
        <v>177</v>
      </c>
      <c r="E1141" s="253" t="s">
        <v>1</v>
      </c>
      <c r="F1141" s="254" t="s">
        <v>1119</v>
      </c>
      <c r="G1141" s="251"/>
      <c r="H1141" s="253" t="s">
        <v>1</v>
      </c>
      <c r="I1141" s="255"/>
      <c r="J1141" s="251"/>
      <c r="K1141" s="251"/>
      <c r="L1141" s="256"/>
      <c r="M1141" s="257"/>
      <c r="N1141" s="258"/>
      <c r="O1141" s="258"/>
      <c r="P1141" s="258"/>
      <c r="Q1141" s="258"/>
      <c r="R1141" s="258"/>
      <c r="S1141" s="258"/>
      <c r="T1141" s="259"/>
      <c r="AT1141" s="260" t="s">
        <v>177</v>
      </c>
      <c r="AU1141" s="260" t="s">
        <v>83</v>
      </c>
      <c r="AV1141" s="12" t="s">
        <v>81</v>
      </c>
      <c r="AW1141" s="12" t="s">
        <v>31</v>
      </c>
      <c r="AX1141" s="12" t="s">
        <v>74</v>
      </c>
      <c r="AY1141" s="260" t="s">
        <v>168</v>
      </c>
    </row>
    <row r="1142" s="13" customFormat="1">
      <c r="B1142" s="261"/>
      <c r="C1142" s="262"/>
      <c r="D1142" s="252" t="s">
        <v>177</v>
      </c>
      <c r="E1142" s="263" t="s">
        <v>1</v>
      </c>
      <c r="F1142" s="264" t="s">
        <v>1120</v>
      </c>
      <c r="G1142" s="262"/>
      <c r="H1142" s="265">
        <v>1.3839999999999999</v>
      </c>
      <c r="I1142" s="266"/>
      <c r="J1142" s="262"/>
      <c r="K1142" s="262"/>
      <c r="L1142" s="267"/>
      <c r="M1142" s="268"/>
      <c r="N1142" s="269"/>
      <c r="O1142" s="269"/>
      <c r="P1142" s="269"/>
      <c r="Q1142" s="269"/>
      <c r="R1142" s="269"/>
      <c r="S1142" s="269"/>
      <c r="T1142" s="270"/>
      <c r="AT1142" s="271" t="s">
        <v>177</v>
      </c>
      <c r="AU1142" s="271" t="s">
        <v>83</v>
      </c>
      <c r="AV1142" s="13" t="s">
        <v>83</v>
      </c>
      <c r="AW1142" s="13" t="s">
        <v>31</v>
      </c>
      <c r="AX1142" s="13" t="s">
        <v>74</v>
      </c>
      <c r="AY1142" s="271" t="s">
        <v>168</v>
      </c>
    </row>
    <row r="1143" s="13" customFormat="1">
      <c r="B1143" s="261"/>
      <c r="C1143" s="262"/>
      <c r="D1143" s="252" t="s">
        <v>177</v>
      </c>
      <c r="E1143" s="263" t="s">
        <v>1</v>
      </c>
      <c r="F1143" s="264" t="s">
        <v>1121</v>
      </c>
      <c r="G1143" s="262"/>
      <c r="H1143" s="265">
        <v>0.70899999999999996</v>
      </c>
      <c r="I1143" s="266"/>
      <c r="J1143" s="262"/>
      <c r="K1143" s="262"/>
      <c r="L1143" s="267"/>
      <c r="M1143" s="268"/>
      <c r="N1143" s="269"/>
      <c r="O1143" s="269"/>
      <c r="P1143" s="269"/>
      <c r="Q1143" s="269"/>
      <c r="R1143" s="269"/>
      <c r="S1143" s="269"/>
      <c r="T1143" s="270"/>
      <c r="AT1143" s="271" t="s">
        <v>177</v>
      </c>
      <c r="AU1143" s="271" t="s">
        <v>83</v>
      </c>
      <c r="AV1143" s="13" t="s">
        <v>83</v>
      </c>
      <c r="AW1143" s="13" t="s">
        <v>31</v>
      </c>
      <c r="AX1143" s="13" t="s">
        <v>74</v>
      </c>
      <c r="AY1143" s="271" t="s">
        <v>168</v>
      </c>
    </row>
    <row r="1144" s="13" customFormat="1">
      <c r="B1144" s="261"/>
      <c r="C1144" s="262"/>
      <c r="D1144" s="252" t="s">
        <v>177</v>
      </c>
      <c r="E1144" s="263" t="s">
        <v>1</v>
      </c>
      <c r="F1144" s="264" t="s">
        <v>1122</v>
      </c>
      <c r="G1144" s="262"/>
      <c r="H1144" s="265">
        <v>3.5030000000000001</v>
      </c>
      <c r="I1144" s="266"/>
      <c r="J1144" s="262"/>
      <c r="K1144" s="262"/>
      <c r="L1144" s="267"/>
      <c r="M1144" s="268"/>
      <c r="N1144" s="269"/>
      <c r="O1144" s="269"/>
      <c r="P1144" s="269"/>
      <c r="Q1144" s="269"/>
      <c r="R1144" s="269"/>
      <c r="S1144" s="269"/>
      <c r="T1144" s="270"/>
      <c r="AT1144" s="271" t="s">
        <v>177</v>
      </c>
      <c r="AU1144" s="271" t="s">
        <v>83</v>
      </c>
      <c r="AV1144" s="13" t="s">
        <v>83</v>
      </c>
      <c r="AW1144" s="13" t="s">
        <v>31</v>
      </c>
      <c r="AX1144" s="13" t="s">
        <v>74</v>
      </c>
      <c r="AY1144" s="271" t="s">
        <v>168</v>
      </c>
    </row>
    <row r="1145" s="13" customFormat="1">
      <c r="B1145" s="261"/>
      <c r="C1145" s="262"/>
      <c r="D1145" s="252" t="s">
        <v>177</v>
      </c>
      <c r="E1145" s="263" t="s">
        <v>1</v>
      </c>
      <c r="F1145" s="264" t="s">
        <v>1123</v>
      </c>
      <c r="G1145" s="262"/>
      <c r="H1145" s="265">
        <v>2.75</v>
      </c>
      <c r="I1145" s="266"/>
      <c r="J1145" s="262"/>
      <c r="K1145" s="262"/>
      <c r="L1145" s="267"/>
      <c r="M1145" s="268"/>
      <c r="N1145" s="269"/>
      <c r="O1145" s="269"/>
      <c r="P1145" s="269"/>
      <c r="Q1145" s="269"/>
      <c r="R1145" s="269"/>
      <c r="S1145" s="269"/>
      <c r="T1145" s="270"/>
      <c r="AT1145" s="271" t="s">
        <v>177</v>
      </c>
      <c r="AU1145" s="271" t="s">
        <v>83</v>
      </c>
      <c r="AV1145" s="13" t="s">
        <v>83</v>
      </c>
      <c r="AW1145" s="13" t="s">
        <v>31</v>
      </c>
      <c r="AX1145" s="13" t="s">
        <v>74</v>
      </c>
      <c r="AY1145" s="271" t="s">
        <v>168</v>
      </c>
    </row>
    <row r="1146" s="13" customFormat="1">
      <c r="B1146" s="261"/>
      <c r="C1146" s="262"/>
      <c r="D1146" s="252" t="s">
        <v>177</v>
      </c>
      <c r="E1146" s="263" t="s">
        <v>1</v>
      </c>
      <c r="F1146" s="264" t="s">
        <v>1124</v>
      </c>
      <c r="G1146" s="262"/>
      <c r="H1146" s="265">
        <v>4.1260000000000003</v>
      </c>
      <c r="I1146" s="266"/>
      <c r="J1146" s="262"/>
      <c r="K1146" s="262"/>
      <c r="L1146" s="267"/>
      <c r="M1146" s="268"/>
      <c r="N1146" s="269"/>
      <c r="O1146" s="269"/>
      <c r="P1146" s="269"/>
      <c r="Q1146" s="269"/>
      <c r="R1146" s="269"/>
      <c r="S1146" s="269"/>
      <c r="T1146" s="270"/>
      <c r="AT1146" s="271" t="s">
        <v>177</v>
      </c>
      <c r="AU1146" s="271" t="s">
        <v>83</v>
      </c>
      <c r="AV1146" s="13" t="s">
        <v>83</v>
      </c>
      <c r="AW1146" s="13" t="s">
        <v>31</v>
      </c>
      <c r="AX1146" s="13" t="s">
        <v>74</v>
      </c>
      <c r="AY1146" s="271" t="s">
        <v>168</v>
      </c>
    </row>
    <row r="1147" s="13" customFormat="1">
      <c r="B1147" s="261"/>
      <c r="C1147" s="262"/>
      <c r="D1147" s="252" t="s">
        <v>177</v>
      </c>
      <c r="E1147" s="263" t="s">
        <v>1</v>
      </c>
      <c r="F1147" s="264" t="s">
        <v>1125</v>
      </c>
      <c r="G1147" s="262"/>
      <c r="H1147" s="265">
        <v>3.5030000000000001</v>
      </c>
      <c r="I1147" s="266"/>
      <c r="J1147" s="262"/>
      <c r="K1147" s="262"/>
      <c r="L1147" s="267"/>
      <c r="M1147" s="268"/>
      <c r="N1147" s="269"/>
      <c r="O1147" s="269"/>
      <c r="P1147" s="269"/>
      <c r="Q1147" s="269"/>
      <c r="R1147" s="269"/>
      <c r="S1147" s="269"/>
      <c r="T1147" s="270"/>
      <c r="AT1147" s="271" t="s">
        <v>177</v>
      </c>
      <c r="AU1147" s="271" t="s">
        <v>83</v>
      </c>
      <c r="AV1147" s="13" t="s">
        <v>83</v>
      </c>
      <c r="AW1147" s="13" t="s">
        <v>31</v>
      </c>
      <c r="AX1147" s="13" t="s">
        <v>74</v>
      </c>
      <c r="AY1147" s="271" t="s">
        <v>168</v>
      </c>
    </row>
    <row r="1148" s="12" customFormat="1">
      <c r="B1148" s="250"/>
      <c r="C1148" s="251"/>
      <c r="D1148" s="252" t="s">
        <v>177</v>
      </c>
      <c r="E1148" s="253" t="s">
        <v>1</v>
      </c>
      <c r="F1148" s="254" t="s">
        <v>268</v>
      </c>
      <c r="G1148" s="251"/>
      <c r="H1148" s="253" t="s">
        <v>1</v>
      </c>
      <c r="I1148" s="255"/>
      <c r="J1148" s="251"/>
      <c r="K1148" s="251"/>
      <c r="L1148" s="256"/>
      <c r="M1148" s="257"/>
      <c r="N1148" s="258"/>
      <c r="O1148" s="258"/>
      <c r="P1148" s="258"/>
      <c r="Q1148" s="258"/>
      <c r="R1148" s="258"/>
      <c r="S1148" s="258"/>
      <c r="T1148" s="259"/>
      <c r="AT1148" s="260" t="s">
        <v>177</v>
      </c>
      <c r="AU1148" s="260" t="s">
        <v>83</v>
      </c>
      <c r="AV1148" s="12" t="s">
        <v>81</v>
      </c>
      <c r="AW1148" s="12" t="s">
        <v>31</v>
      </c>
      <c r="AX1148" s="12" t="s">
        <v>74</v>
      </c>
      <c r="AY1148" s="260" t="s">
        <v>168</v>
      </c>
    </row>
    <row r="1149" s="12" customFormat="1">
      <c r="B1149" s="250"/>
      <c r="C1149" s="251"/>
      <c r="D1149" s="252" t="s">
        <v>177</v>
      </c>
      <c r="E1149" s="253" t="s">
        <v>1</v>
      </c>
      <c r="F1149" s="254" t="s">
        <v>1126</v>
      </c>
      <c r="G1149" s="251"/>
      <c r="H1149" s="253" t="s">
        <v>1</v>
      </c>
      <c r="I1149" s="255"/>
      <c r="J1149" s="251"/>
      <c r="K1149" s="251"/>
      <c r="L1149" s="256"/>
      <c r="M1149" s="257"/>
      <c r="N1149" s="258"/>
      <c r="O1149" s="258"/>
      <c r="P1149" s="258"/>
      <c r="Q1149" s="258"/>
      <c r="R1149" s="258"/>
      <c r="S1149" s="258"/>
      <c r="T1149" s="259"/>
      <c r="AT1149" s="260" t="s">
        <v>177</v>
      </c>
      <c r="AU1149" s="260" t="s">
        <v>83</v>
      </c>
      <c r="AV1149" s="12" t="s">
        <v>81</v>
      </c>
      <c r="AW1149" s="12" t="s">
        <v>31</v>
      </c>
      <c r="AX1149" s="12" t="s">
        <v>74</v>
      </c>
      <c r="AY1149" s="260" t="s">
        <v>168</v>
      </c>
    </row>
    <row r="1150" s="13" customFormat="1">
      <c r="B1150" s="261"/>
      <c r="C1150" s="262"/>
      <c r="D1150" s="252" t="s">
        <v>177</v>
      </c>
      <c r="E1150" s="263" t="s">
        <v>1</v>
      </c>
      <c r="F1150" s="264" t="s">
        <v>1127</v>
      </c>
      <c r="G1150" s="262"/>
      <c r="H1150" s="265">
        <v>8.8919999999999995</v>
      </c>
      <c r="I1150" s="266"/>
      <c r="J1150" s="262"/>
      <c r="K1150" s="262"/>
      <c r="L1150" s="267"/>
      <c r="M1150" s="268"/>
      <c r="N1150" s="269"/>
      <c r="O1150" s="269"/>
      <c r="P1150" s="269"/>
      <c r="Q1150" s="269"/>
      <c r="R1150" s="269"/>
      <c r="S1150" s="269"/>
      <c r="T1150" s="270"/>
      <c r="AT1150" s="271" t="s">
        <v>177</v>
      </c>
      <c r="AU1150" s="271" t="s">
        <v>83</v>
      </c>
      <c r="AV1150" s="13" t="s">
        <v>83</v>
      </c>
      <c r="AW1150" s="13" t="s">
        <v>31</v>
      </c>
      <c r="AX1150" s="13" t="s">
        <v>74</v>
      </c>
      <c r="AY1150" s="271" t="s">
        <v>168</v>
      </c>
    </row>
    <row r="1151" s="13" customFormat="1">
      <c r="B1151" s="261"/>
      <c r="C1151" s="262"/>
      <c r="D1151" s="252" t="s">
        <v>177</v>
      </c>
      <c r="E1151" s="263" t="s">
        <v>1</v>
      </c>
      <c r="F1151" s="264" t="s">
        <v>1128</v>
      </c>
      <c r="G1151" s="262"/>
      <c r="H1151" s="265">
        <v>2.7120000000000002</v>
      </c>
      <c r="I1151" s="266"/>
      <c r="J1151" s="262"/>
      <c r="K1151" s="262"/>
      <c r="L1151" s="267"/>
      <c r="M1151" s="268"/>
      <c r="N1151" s="269"/>
      <c r="O1151" s="269"/>
      <c r="P1151" s="269"/>
      <c r="Q1151" s="269"/>
      <c r="R1151" s="269"/>
      <c r="S1151" s="269"/>
      <c r="T1151" s="270"/>
      <c r="AT1151" s="271" t="s">
        <v>177</v>
      </c>
      <c r="AU1151" s="271" t="s">
        <v>83</v>
      </c>
      <c r="AV1151" s="13" t="s">
        <v>83</v>
      </c>
      <c r="AW1151" s="13" t="s">
        <v>31</v>
      </c>
      <c r="AX1151" s="13" t="s">
        <v>74</v>
      </c>
      <c r="AY1151" s="271" t="s">
        <v>168</v>
      </c>
    </row>
    <row r="1152" s="13" customFormat="1">
      <c r="B1152" s="261"/>
      <c r="C1152" s="262"/>
      <c r="D1152" s="252" t="s">
        <v>177</v>
      </c>
      <c r="E1152" s="263" t="s">
        <v>1</v>
      </c>
      <c r="F1152" s="264" t="s">
        <v>1129</v>
      </c>
      <c r="G1152" s="262"/>
      <c r="H1152" s="265">
        <v>3.1190000000000002</v>
      </c>
      <c r="I1152" s="266"/>
      <c r="J1152" s="262"/>
      <c r="K1152" s="262"/>
      <c r="L1152" s="267"/>
      <c r="M1152" s="268"/>
      <c r="N1152" s="269"/>
      <c r="O1152" s="269"/>
      <c r="P1152" s="269"/>
      <c r="Q1152" s="269"/>
      <c r="R1152" s="269"/>
      <c r="S1152" s="269"/>
      <c r="T1152" s="270"/>
      <c r="AT1152" s="271" t="s">
        <v>177</v>
      </c>
      <c r="AU1152" s="271" t="s">
        <v>83</v>
      </c>
      <c r="AV1152" s="13" t="s">
        <v>83</v>
      </c>
      <c r="AW1152" s="13" t="s">
        <v>31</v>
      </c>
      <c r="AX1152" s="13" t="s">
        <v>74</v>
      </c>
      <c r="AY1152" s="271" t="s">
        <v>168</v>
      </c>
    </row>
    <row r="1153" s="13" customFormat="1">
      <c r="B1153" s="261"/>
      <c r="C1153" s="262"/>
      <c r="D1153" s="252" t="s">
        <v>177</v>
      </c>
      <c r="E1153" s="263" t="s">
        <v>1</v>
      </c>
      <c r="F1153" s="264" t="s">
        <v>1130</v>
      </c>
      <c r="G1153" s="262"/>
      <c r="H1153" s="265">
        <v>0.96099999999999997</v>
      </c>
      <c r="I1153" s="266"/>
      <c r="J1153" s="262"/>
      <c r="K1153" s="262"/>
      <c r="L1153" s="267"/>
      <c r="M1153" s="268"/>
      <c r="N1153" s="269"/>
      <c r="O1153" s="269"/>
      <c r="P1153" s="269"/>
      <c r="Q1153" s="269"/>
      <c r="R1153" s="269"/>
      <c r="S1153" s="269"/>
      <c r="T1153" s="270"/>
      <c r="AT1153" s="271" t="s">
        <v>177</v>
      </c>
      <c r="AU1153" s="271" t="s">
        <v>83</v>
      </c>
      <c r="AV1153" s="13" t="s">
        <v>83</v>
      </c>
      <c r="AW1153" s="13" t="s">
        <v>31</v>
      </c>
      <c r="AX1153" s="13" t="s">
        <v>74</v>
      </c>
      <c r="AY1153" s="271" t="s">
        <v>168</v>
      </c>
    </row>
    <row r="1154" s="13" customFormat="1">
      <c r="B1154" s="261"/>
      <c r="C1154" s="262"/>
      <c r="D1154" s="252" t="s">
        <v>177</v>
      </c>
      <c r="E1154" s="263" t="s">
        <v>1</v>
      </c>
      <c r="F1154" s="264" t="s">
        <v>1131</v>
      </c>
      <c r="G1154" s="262"/>
      <c r="H1154" s="265">
        <v>3.77</v>
      </c>
      <c r="I1154" s="266"/>
      <c r="J1154" s="262"/>
      <c r="K1154" s="262"/>
      <c r="L1154" s="267"/>
      <c r="M1154" s="268"/>
      <c r="N1154" s="269"/>
      <c r="O1154" s="269"/>
      <c r="P1154" s="269"/>
      <c r="Q1154" s="269"/>
      <c r="R1154" s="269"/>
      <c r="S1154" s="269"/>
      <c r="T1154" s="270"/>
      <c r="AT1154" s="271" t="s">
        <v>177</v>
      </c>
      <c r="AU1154" s="271" t="s">
        <v>83</v>
      </c>
      <c r="AV1154" s="13" t="s">
        <v>83</v>
      </c>
      <c r="AW1154" s="13" t="s">
        <v>31</v>
      </c>
      <c r="AX1154" s="13" t="s">
        <v>74</v>
      </c>
      <c r="AY1154" s="271" t="s">
        <v>168</v>
      </c>
    </row>
    <row r="1155" s="14" customFormat="1">
      <c r="B1155" s="272"/>
      <c r="C1155" s="273"/>
      <c r="D1155" s="252" t="s">
        <v>177</v>
      </c>
      <c r="E1155" s="274" t="s">
        <v>1</v>
      </c>
      <c r="F1155" s="275" t="s">
        <v>186</v>
      </c>
      <c r="G1155" s="273"/>
      <c r="H1155" s="276">
        <v>35.429000000000002</v>
      </c>
      <c r="I1155" s="277"/>
      <c r="J1155" s="273"/>
      <c r="K1155" s="273"/>
      <c r="L1155" s="278"/>
      <c r="M1155" s="279"/>
      <c r="N1155" s="280"/>
      <c r="O1155" s="280"/>
      <c r="P1155" s="280"/>
      <c r="Q1155" s="280"/>
      <c r="R1155" s="280"/>
      <c r="S1155" s="280"/>
      <c r="T1155" s="281"/>
      <c r="AT1155" s="282" t="s">
        <v>177</v>
      </c>
      <c r="AU1155" s="282" t="s">
        <v>83</v>
      </c>
      <c r="AV1155" s="14" t="s">
        <v>175</v>
      </c>
      <c r="AW1155" s="14" t="s">
        <v>31</v>
      </c>
      <c r="AX1155" s="14" t="s">
        <v>81</v>
      </c>
      <c r="AY1155" s="282" t="s">
        <v>168</v>
      </c>
    </row>
    <row r="1156" s="1" customFormat="1" ht="24" customHeight="1">
      <c r="B1156" s="38"/>
      <c r="C1156" s="237" t="s">
        <v>1132</v>
      </c>
      <c r="D1156" s="237" t="s">
        <v>170</v>
      </c>
      <c r="E1156" s="238" t="s">
        <v>1133</v>
      </c>
      <c r="F1156" s="239" t="s">
        <v>1134</v>
      </c>
      <c r="G1156" s="240" t="s">
        <v>226</v>
      </c>
      <c r="H1156" s="241">
        <v>47.701000000000001</v>
      </c>
      <c r="I1156" s="242"/>
      <c r="J1156" s="243">
        <f>ROUND(I1156*H1156,2)</f>
        <v>0</v>
      </c>
      <c r="K1156" s="239" t="s">
        <v>174</v>
      </c>
      <c r="L1156" s="43"/>
      <c r="M1156" s="244" t="s">
        <v>1</v>
      </c>
      <c r="N1156" s="245" t="s">
        <v>39</v>
      </c>
      <c r="O1156" s="86"/>
      <c r="P1156" s="246">
        <f>O1156*H1156</f>
        <v>0</v>
      </c>
      <c r="Q1156" s="246">
        <v>0</v>
      </c>
      <c r="R1156" s="246">
        <f>Q1156*H1156</f>
        <v>0</v>
      </c>
      <c r="S1156" s="246">
        <v>0.089999999999999997</v>
      </c>
      <c r="T1156" s="247">
        <f>S1156*H1156</f>
        <v>4.2930900000000003</v>
      </c>
      <c r="AR1156" s="248" t="s">
        <v>175</v>
      </c>
      <c r="AT1156" s="248" t="s">
        <v>170</v>
      </c>
      <c r="AU1156" s="248" t="s">
        <v>83</v>
      </c>
      <c r="AY1156" s="17" t="s">
        <v>168</v>
      </c>
      <c r="BE1156" s="249">
        <f>IF(N1156="základní",J1156,0)</f>
        <v>0</v>
      </c>
      <c r="BF1156" s="249">
        <f>IF(N1156="snížená",J1156,0)</f>
        <v>0</v>
      </c>
      <c r="BG1156" s="249">
        <f>IF(N1156="zákl. přenesená",J1156,0)</f>
        <v>0</v>
      </c>
      <c r="BH1156" s="249">
        <f>IF(N1156="sníž. přenesená",J1156,0)</f>
        <v>0</v>
      </c>
      <c r="BI1156" s="249">
        <f>IF(N1156="nulová",J1156,0)</f>
        <v>0</v>
      </c>
      <c r="BJ1156" s="17" t="s">
        <v>81</v>
      </c>
      <c r="BK1156" s="249">
        <f>ROUND(I1156*H1156,2)</f>
        <v>0</v>
      </c>
      <c r="BL1156" s="17" t="s">
        <v>175</v>
      </c>
      <c r="BM1156" s="248" t="s">
        <v>1135</v>
      </c>
    </row>
    <row r="1157" s="12" customFormat="1">
      <c r="B1157" s="250"/>
      <c r="C1157" s="251"/>
      <c r="D1157" s="252" t="s">
        <v>177</v>
      </c>
      <c r="E1157" s="253" t="s">
        <v>1</v>
      </c>
      <c r="F1157" s="254" t="s">
        <v>567</v>
      </c>
      <c r="G1157" s="251"/>
      <c r="H1157" s="253" t="s">
        <v>1</v>
      </c>
      <c r="I1157" s="255"/>
      <c r="J1157" s="251"/>
      <c r="K1157" s="251"/>
      <c r="L1157" s="256"/>
      <c r="M1157" s="257"/>
      <c r="N1157" s="258"/>
      <c r="O1157" s="258"/>
      <c r="P1157" s="258"/>
      <c r="Q1157" s="258"/>
      <c r="R1157" s="258"/>
      <c r="S1157" s="258"/>
      <c r="T1157" s="259"/>
      <c r="AT1157" s="260" t="s">
        <v>177</v>
      </c>
      <c r="AU1157" s="260" t="s">
        <v>83</v>
      </c>
      <c r="AV1157" s="12" t="s">
        <v>81</v>
      </c>
      <c r="AW1157" s="12" t="s">
        <v>31</v>
      </c>
      <c r="AX1157" s="12" t="s">
        <v>74</v>
      </c>
      <c r="AY1157" s="260" t="s">
        <v>168</v>
      </c>
    </row>
    <row r="1158" s="13" customFormat="1">
      <c r="B1158" s="261"/>
      <c r="C1158" s="262"/>
      <c r="D1158" s="252" t="s">
        <v>177</v>
      </c>
      <c r="E1158" s="263" t="s">
        <v>1</v>
      </c>
      <c r="F1158" s="264" t="s">
        <v>1005</v>
      </c>
      <c r="G1158" s="262"/>
      <c r="H1158" s="265">
        <v>4.5899999999999999</v>
      </c>
      <c r="I1158" s="266"/>
      <c r="J1158" s="262"/>
      <c r="K1158" s="262"/>
      <c r="L1158" s="267"/>
      <c r="M1158" s="268"/>
      <c r="N1158" s="269"/>
      <c r="O1158" s="269"/>
      <c r="P1158" s="269"/>
      <c r="Q1158" s="269"/>
      <c r="R1158" s="269"/>
      <c r="S1158" s="269"/>
      <c r="T1158" s="270"/>
      <c r="AT1158" s="271" t="s">
        <v>177</v>
      </c>
      <c r="AU1158" s="271" t="s">
        <v>83</v>
      </c>
      <c r="AV1158" s="13" t="s">
        <v>83</v>
      </c>
      <c r="AW1158" s="13" t="s">
        <v>31</v>
      </c>
      <c r="AX1158" s="13" t="s">
        <v>74</v>
      </c>
      <c r="AY1158" s="271" t="s">
        <v>168</v>
      </c>
    </row>
    <row r="1159" s="12" customFormat="1">
      <c r="B1159" s="250"/>
      <c r="C1159" s="251"/>
      <c r="D1159" s="252" t="s">
        <v>177</v>
      </c>
      <c r="E1159" s="253" t="s">
        <v>1</v>
      </c>
      <c r="F1159" s="254" t="s">
        <v>194</v>
      </c>
      <c r="G1159" s="251"/>
      <c r="H1159" s="253" t="s">
        <v>1</v>
      </c>
      <c r="I1159" s="255"/>
      <c r="J1159" s="251"/>
      <c r="K1159" s="251"/>
      <c r="L1159" s="256"/>
      <c r="M1159" s="257"/>
      <c r="N1159" s="258"/>
      <c r="O1159" s="258"/>
      <c r="P1159" s="258"/>
      <c r="Q1159" s="258"/>
      <c r="R1159" s="258"/>
      <c r="S1159" s="258"/>
      <c r="T1159" s="259"/>
      <c r="AT1159" s="260" t="s">
        <v>177</v>
      </c>
      <c r="AU1159" s="260" t="s">
        <v>83</v>
      </c>
      <c r="AV1159" s="12" t="s">
        <v>81</v>
      </c>
      <c r="AW1159" s="12" t="s">
        <v>31</v>
      </c>
      <c r="AX1159" s="12" t="s">
        <v>74</v>
      </c>
      <c r="AY1159" s="260" t="s">
        <v>168</v>
      </c>
    </row>
    <row r="1160" s="13" customFormat="1">
      <c r="B1160" s="261"/>
      <c r="C1160" s="262"/>
      <c r="D1160" s="252" t="s">
        <v>177</v>
      </c>
      <c r="E1160" s="263" t="s">
        <v>1</v>
      </c>
      <c r="F1160" s="264" t="s">
        <v>1136</v>
      </c>
      <c r="G1160" s="262"/>
      <c r="H1160" s="265">
        <v>0.495</v>
      </c>
      <c r="I1160" s="266"/>
      <c r="J1160" s="262"/>
      <c r="K1160" s="262"/>
      <c r="L1160" s="267"/>
      <c r="M1160" s="268"/>
      <c r="N1160" s="269"/>
      <c r="O1160" s="269"/>
      <c r="P1160" s="269"/>
      <c r="Q1160" s="269"/>
      <c r="R1160" s="269"/>
      <c r="S1160" s="269"/>
      <c r="T1160" s="270"/>
      <c r="AT1160" s="271" t="s">
        <v>177</v>
      </c>
      <c r="AU1160" s="271" t="s">
        <v>83</v>
      </c>
      <c r="AV1160" s="13" t="s">
        <v>83</v>
      </c>
      <c r="AW1160" s="13" t="s">
        <v>31</v>
      </c>
      <c r="AX1160" s="13" t="s">
        <v>74</v>
      </c>
      <c r="AY1160" s="271" t="s">
        <v>168</v>
      </c>
    </row>
    <row r="1161" s="13" customFormat="1">
      <c r="B1161" s="261"/>
      <c r="C1161" s="262"/>
      <c r="D1161" s="252" t="s">
        <v>177</v>
      </c>
      <c r="E1161" s="263" t="s">
        <v>1</v>
      </c>
      <c r="F1161" s="264" t="s">
        <v>1006</v>
      </c>
      <c r="G1161" s="262"/>
      <c r="H1161" s="265">
        <v>0.81000000000000005</v>
      </c>
      <c r="I1161" s="266"/>
      <c r="J1161" s="262"/>
      <c r="K1161" s="262"/>
      <c r="L1161" s="267"/>
      <c r="M1161" s="268"/>
      <c r="N1161" s="269"/>
      <c r="O1161" s="269"/>
      <c r="P1161" s="269"/>
      <c r="Q1161" s="269"/>
      <c r="R1161" s="269"/>
      <c r="S1161" s="269"/>
      <c r="T1161" s="270"/>
      <c r="AT1161" s="271" t="s">
        <v>177</v>
      </c>
      <c r="AU1161" s="271" t="s">
        <v>83</v>
      </c>
      <c r="AV1161" s="13" t="s">
        <v>83</v>
      </c>
      <c r="AW1161" s="13" t="s">
        <v>31</v>
      </c>
      <c r="AX1161" s="13" t="s">
        <v>74</v>
      </c>
      <c r="AY1161" s="271" t="s">
        <v>168</v>
      </c>
    </row>
    <row r="1162" s="13" customFormat="1">
      <c r="B1162" s="261"/>
      <c r="C1162" s="262"/>
      <c r="D1162" s="252" t="s">
        <v>177</v>
      </c>
      <c r="E1162" s="263" t="s">
        <v>1</v>
      </c>
      <c r="F1162" s="264" t="s">
        <v>1007</v>
      </c>
      <c r="G1162" s="262"/>
      <c r="H1162" s="265">
        <v>0.45000000000000001</v>
      </c>
      <c r="I1162" s="266"/>
      <c r="J1162" s="262"/>
      <c r="K1162" s="262"/>
      <c r="L1162" s="267"/>
      <c r="M1162" s="268"/>
      <c r="N1162" s="269"/>
      <c r="O1162" s="269"/>
      <c r="P1162" s="269"/>
      <c r="Q1162" s="269"/>
      <c r="R1162" s="269"/>
      <c r="S1162" s="269"/>
      <c r="T1162" s="270"/>
      <c r="AT1162" s="271" t="s">
        <v>177</v>
      </c>
      <c r="AU1162" s="271" t="s">
        <v>83</v>
      </c>
      <c r="AV1162" s="13" t="s">
        <v>83</v>
      </c>
      <c r="AW1162" s="13" t="s">
        <v>31</v>
      </c>
      <c r="AX1162" s="13" t="s">
        <v>74</v>
      </c>
      <c r="AY1162" s="271" t="s">
        <v>168</v>
      </c>
    </row>
    <row r="1163" s="13" customFormat="1">
      <c r="B1163" s="261"/>
      <c r="C1163" s="262"/>
      <c r="D1163" s="252" t="s">
        <v>177</v>
      </c>
      <c r="E1163" s="263" t="s">
        <v>1</v>
      </c>
      <c r="F1163" s="264" t="s">
        <v>1008</v>
      </c>
      <c r="G1163" s="262"/>
      <c r="H1163" s="265">
        <v>3.6000000000000001</v>
      </c>
      <c r="I1163" s="266"/>
      <c r="J1163" s="262"/>
      <c r="K1163" s="262"/>
      <c r="L1163" s="267"/>
      <c r="M1163" s="268"/>
      <c r="N1163" s="269"/>
      <c r="O1163" s="269"/>
      <c r="P1163" s="269"/>
      <c r="Q1163" s="269"/>
      <c r="R1163" s="269"/>
      <c r="S1163" s="269"/>
      <c r="T1163" s="270"/>
      <c r="AT1163" s="271" t="s">
        <v>177</v>
      </c>
      <c r="AU1163" s="271" t="s">
        <v>83</v>
      </c>
      <c r="AV1163" s="13" t="s">
        <v>83</v>
      </c>
      <c r="AW1163" s="13" t="s">
        <v>31</v>
      </c>
      <c r="AX1163" s="13" t="s">
        <v>74</v>
      </c>
      <c r="AY1163" s="271" t="s">
        <v>168</v>
      </c>
    </row>
    <row r="1164" s="13" customFormat="1">
      <c r="B1164" s="261"/>
      <c r="C1164" s="262"/>
      <c r="D1164" s="252" t="s">
        <v>177</v>
      </c>
      <c r="E1164" s="263" t="s">
        <v>1</v>
      </c>
      <c r="F1164" s="264" t="s">
        <v>1009</v>
      </c>
      <c r="G1164" s="262"/>
      <c r="H1164" s="265">
        <v>1.6200000000000001</v>
      </c>
      <c r="I1164" s="266"/>
      <c r="J1164" s="262"/>
      <c r="K1164" s="262"/>
      <c r="L1164" s="267"/>
      <c r="M1164" s="268"/>
      <c r="N1164" s="269"/>
      <c r="O1164" s="269"/>
      <c r="P1164" s="269"/>
      <c r="Q1164" s="269"/>
      <c r="R1164" s="269"/>
      <c r="S1164" s="269"/>
      <c r="T1164" s="270"/>
      <c r="AT1164" s="271" t="s">
        <v>177</v>
      </c>
      <c r="AU1164" s="271" t="s">
        <v>83</v>
      </c>
      <c r="AV1164" s="13" t="s">
        <v>83</v>
      </c>
      <c r="AW1164" s="13" t="s">
        <v>31</v>
      </c>
      <c r="AX1164" s="13" t="s">
        <v>74</v>
      </c>
      <c r="AY1164" s="271" t="s">
        <v>168</v>
      </c>
    </row>
    <row r="1165" s="13" customFormat="1">
      <c r="B1165" s="261"/>
      <c r="C1165" s="262"/>
      <c r="D1165" s="252" t="s">
        <v>177</v>
      </c>
      <c r="E1165" s="263" t="s">
        <v>1</v>
      </c>
      <c r="F1165" s="264" t="s">
        <v>1137</v>
      </c>
      <c r="G1165" s="262"/>
      <c r="H1165" s="265">
        <v>12.15</v>
      </c>
      <c r="I1165" s="266"/>
      <c r="J1165" s="262"/>
      <c r="K1165" s="262"/>
      <c r="L1165" s="267"/>
      <c r="M1165" s="268"/>
      <c r="N1165" s="269"/>
      <c r="O1165" s="269"/>
      <c r="P1165" s="269"/>
      <c r="Q1165" s="269"/>
      <c r="R1165" s="269"/>
      <c r="S1165" s="269"/>
      <c r="T1165" s="270"/>
      <c r="AT1165" s="271" t="s">
        <v>177</v>
      </c>
      <c r="AU1165" s="271" t="s">
        <v>83</v>
      </c>
      <c r="AV1165" s="13" t="s">
        <v>83</v>
      </c>
      <c r="AW1165" s="13" t="s">
        <v>31</v>
      </c>
      <c r="AX1165" s="13" t="s">
        <v>74</v>
      </c>
      <c r="AY1165" s="271" t="s">
        <v>168</v>
      </c>
    </row>
    <row r="1166" s="13" customFormat="1">
      <c r="B1166" s="261"/>
      <c r="C1166" s="262"/>
      <c r="D1166" s="252" t="s">
        <v>177</v>
      </c>
      <c r="E1166" s="263" t="s">
        <v>1</v>
      </c>
      <c r="F1166" s="264" t="s">
        <v>1138</v>
      </c>
      <c r="G1166" s="262"/>
      <c r="H1166" s="265">
        <v>16.199999999999999</v>
      </c>
      <c r="I1166" s="266"/>
      <c r="J1166" s="262"/>
      <c r="K1166" s="262"/>
      <c r="L1166" s="267"/>
      <c r="M1166" s="268"/>
      <c r="N1166" s="269"/>
      <c r="O1166" s="269"/>
      <c r="P1166" s="269"/>
      <c r="Q1166" s="269"/>
      <c r="R1166" s="269"/>
      <c r="S1166" s="269"/>
      <c r="T1166" s="270"/>
      <c r="AT1166" s="271" t="s">
        <v>177</v>
      </c>
      <c r="AU1166" s="271" t="s">
        <v>83</v>
      </c>
      <c r="AV1166" s="13" t="s">
        <v>83</v>
      </c>
      <c r="AW1166" s="13" t="s">
        <v>31</v>
      </c>
      <c r="AX1166" s="13" t="s">
        <v>74</v>
      </c>
      <c r="AY1166" s="271" t="s">
        <v>168</v>
      </c>
    </row>
    <row r="1167" s="13" customFormat="1">
      <c r="B1167" s="261"/>
      <c r="C1167" s="262"/>
      <c r="D1167" s="252" t="s">
        <v>177</v>
      </c>
      <c r="E1167" s="263" t="s">
        <v>1</v>
      </c>
      <c r="F1167" s="264" t="s">
        <v>1014</v>
      </c>
      <c r="G1167" s="262"/>
      <c r="H1167" s="265">
        <v>0.47299999999999998</v>
      </c>
      <c r="I1167" s="266"/>
      <c r="J1167" s="262"/>
      <c r="K1167" s="262"/>
      <c r="L1167" s="267"/>
      <c r="M1167" s="268"/>
      <c r="N1167" s="269"/>
      <c r="O1167" s="269"/>
      <c r="P1167" s="269"/>
      <c r="Q1167" s="269"/>
      <c r="R1167" s="269"/>
      <c r="S1167" s="269"/>
      <c r="T1167" s="270"/>
      <c r="AT1167" s="271" t="s">
        <v>177</v>
      </c>
      <c r="AU1167" s="271" t="s">
        <v>83</v>
      </c>
      <c r="AV1167" s="13" t="s">
        <v>83</v>
      </c>
      <c r="AW1167" s="13" t="s">
        <v>31</v>
      </c>
      <c r="AX1167" s="13" t="s">
        <v>74</v>
      </c>
      <c r="AY1167" s="271" t="s">
        <v>168</v>
      </c>
    </row>
    <row r="1168" s="13" customFormat="1">
      <c r="B1168" s="261"/>
      <c r="C1168" s="262"/>
      <c r="D1168" s="252" t="s">
        <v>177</v>
      </c>
      <c r="E1168" s="263" t="s">
        <v>1</v>
      </c>
      <c r="F1168" s="264" t="s">
        <v>1015</v>
      </c>
      <c r="G1168" s="262"/>
      <c r="H1168" s="265">
        <v>2.0249999999999999</v>
      </c>
      <c r="I1168" s="266"/>
      <c r="J1168" s="262"/>
      <c r="K1168" s="262"/>
      <c r="L1168" s="267"/>
      <c r="M1168" s="268"/>
      <c r="N1168" s="269"/>
      <c r="O1168" s="269"/>
      <c r="P1168" s="269"/>
      <c r="Q1168" s="269"/>
      <c r="R1168" s="269"/>
      <c r="S1168" s="269"/>
      <c r="T1168" s="270"/>
      <c r="AT1168" s="271" t="s">
        <v>177</v>
      </c>
      <c r="AU1168" s="271" t="s">
        <v>83</v>
      </c>
      <c r="AV1168" s="13" t="s">
        <v>83</v>
      </c>
      <c r="AW1168" s="13" t="s">
        <v>31</v>
      </c>
      <c r="AX1168" s="13" t="s">
        <v>74</v>
      </c>
      <c r="AY1168" s="271" t="s">
        <v>168</v>
      </c>
    </row>
    <row r="1169" s="12" customFormat="1">
      <c r="B1169" s="250"/>
      <c r="C1169" s="251"/>
      <c r="D1169" s="252" t="s">
        <v>177</v>
      </c>
      <c r="E1169" s="253" t="s">
        <v>1</v>
      </c>
      <c r="F1169" s="254" t="s">
        <v>268</v>
      </c>
      <c r="G1169" s="251"/>
      <c r="H1169" s="253" t="s">
        <v>1</v>
      </c>
      <c r="I1169" s="255"/>
      <c r="J1169" s="251"/>
      <c r="K1169" s="251"/>
      <c r="L1169" s="256"/>
      <c r="M1169" s="257"/>
      <c r="N1169" s="258"/>
      <c r="O1169" s="258"/>
      <c r="P1169" s="258"/>
      <c r="Q1169" s="258"/>
      <c r="R1169" s="258"/>
      <c r="S1169" s="258"/>
      <c r="T1169" s="259"/>
      <c r="AT1169" s="260" t="s">
        <v>177</v>
      </c>
      <c r="AU1169" s="260" t="s">
        <v>83</v>
      </c>
      <c r="AV1169" s="12" t="s">
        <v>81</v>
      </c>
      <c r="AW1169" s="12" t="s">
        <v>31</v>
      </c>
      <c r="AX1169" s="12" t="s">
        <v>74</v>
      </c>
      <c r="AY1169" s="260" t="s">
        <v>168</v>
      </c>
    </row>
    <row r="1170" s="13" customFormat="1">
      <c r="B1170" s="261"/>
      <c r="C1170" s="262"/>
      <c r="D1170" s="252" t="s">
        <v>177</v>
      </c>
      <c r="E1170" s="263" t="s">
        <v>1</v>
      </c>
      <c r="F1170" s="264" t="s">
        <v>1016</v>
      </c>
      <c r="G1170" s="262"/>
      <c r="H1170" s="265">
        <v>1.6879999999999999</v>
      </c>
      <c r="I1170" s="266"/>
      <c r="J1170" s="262"/>
      <c r="K1170" s="262"/>
      <c r="L1170" s="267"/>
      <c r="M1170" s="268"/>
      <c r="N1170" s="269"/>
      <c r="O1170" s="269"/>
      <c r="P1170" s="269"/>
      <c r="Q1170" s="269"/>
      <c r="R1170" s="269"/>
      <c r="S1170" s="269"/>
      <c r="T1170" s="270"/>
      <c r="AT1170" s="271" t="s">
        <v>177</v>
      </c>
      <c r="AU1170" s="271" t="s">
        <v>83</v>
      </c>
      <c r="AV1170" s="13" t="s">
        <v>83</v>
      </c>
      <c r="AW1170" s="13" t="s">
        <v>31</v>
      </c>
      <c r="AX1170" s="13" t="s">
        <v>74</v>
      </c>
      <c r="AY1170" s="271" t="s">
        <v>168</v>
      </c>
    </row>
    <row r="1171" s="13" customFormat="1">
      <c r="B1171" s="261"/>
      <c r="C1171" s="262"/>
      <c r="D1171" s="252" t="s">
        <v>177</v>
      </c>
      <c r="E1171" s="263" t="s">
        <v>1</v>
      </c>
      <c r="F1171" s="264" t="s">
        <v>1017</v>
      </c>
      <c r="G1171" s="262"/>
      <c r="H1171" s="265">
        <v>3.6000000000000001</v>
      </c>
      <c r="I1171" s="266"/>
      <c r="J1171" s="262"/>
      <c r="K1171" s="262"/>
      <c r="L1171" s="267"/>
      <c r="M1171" s="268"/>
      <c r="N1171" s="269"/>
      <c r="O1171" s="269"/>
      <c r="P1171" s="269"/>
      <c r="Q1171" s="269"/>
      <c r="R1171" s="269"/>
      <c r="S1171" s="269"/>
      <c r="T1171" s="270"/>
      <c r="AT1171" s="271" t="s">
        <v>177</v>
      </c>
      <c r="AU1171" s="271" t="s">
        <v>83</v>
      </c>
      <c r="AV1171" s="13" t="s">
        <v>83</v>
      </c>
      <c r="AW1171" s="13" t="s">
        <v>31</v>
      </c>
      <c r="AX1171" s="13" t="s">
        <v>74</v>
      </c>
      <c r="AY1171" s="271" t="s">
        <v>168</v>
      </c>
    </row>
    <row r="1172" s="14" customFormat="1">
      <c r="B1172" s="272"/>
      <c r="C1172" s="273"/>
      <c r="D1172" s="252" t="s">
        <v>177</v>
      </c>
      <c r="E1172" s="274" t="s">
        <v>1</v>
      </c>
      <c r="F1172" s="275" t="s">
        <v>186</v>
      </c>
      <c r="G1172" s="273"/>
      <c r="H1172" s="276">
        <v>47.701000000000001</v>
      </c>
      <c r="I1172" s="277"/>
      <c r="J1172" s="273"/>
      <c r="K1172" s="273"/>
      <c r="L1172" s="278"/>
      <c r="M1172" s="279"/>
      <c r="N1172" s="280"/>
      <c r="O1172" s="280"/>
      <c r="P1172" s="280"/>
      <c r="Q1172" s="280"/>
      <c r="R1172" s="280"/>
      <c r="S1172" s="280"/>
      <c r="T1172" s="281"/>
      <c r="AT1172" s="282" t="s">
        <v>177</v>
      </c>
      <c r="AU1172" s="282" t="s">
        <v>83</v>
      </c>
      <c r="AV1172" s="14" t="s">
        <v>175</v>
      </c>
      <c r="AW1172" s="14" t="s">
        <v>31</v>
      </c>
      <c r="AX1172" s="14" t="s">
        <v>81</v>
      </c>
      <c r="AY1172" s="282" t="s">
        <v>168</v>
      </c>
    </row>
    <row r="1173" s="1" customFormat="1" ht="24" customHeight="1">
      <c r="B1173" s="38"/>
      <c r="C1173" s="237" t="s">
        <v>1139</v>
      </c>
      <c r="D1173" s="237" t="s">
        <v>170</v>
      </c>
      <c r="E1173" s="238" t="s">
        <v>1140</v>
      </c>
      <c r="F1173" s="239" t="s">
        <v>1141</v>
      </c>
      <c r="G1173" s="240" t="s">
        <v>226</v>
      </c>
      <c r="H1173" s="241">
        <v>159.75</v>
      </c>
      <c r="I1173" s="242"/>
      <c r="J1173" s="243">
        <f>ROUND(I1173*H1173,2)</f>
        <v>0</v>
      </c>
      <c r="K1173" s="239" t="s">
        <v>174</v>
      </c>
      <c r="L1173" s="43"/>
      <c r="M1173" s="244" t="s">
        <v>1</v>
      </c>
      <c r="N1173" s="245" t="s">
        <v>39</v>
      </c>
      <c r="O1173" s="86"/>
      <c r="P1173" s="246">
        <f>O1173*H1173</f>
        <v>0</v>
      </c>
      <c r="Q1173" s="246">
        <v>0</v>
      </c>
      <c r="R1173" s="246">
        <f>Q1173*H1173</f>
        <v>0</v>
      </c>
      <c r="S1173" s="246">
        <v>0.089999999999999997</v>
      </c>
      <c r="T1173" s="247">
        <f>S1173*H1173</f>
        <v>14.3775</v>
      </c>
      <c r="AR1173" s="248" t="s">
        <v>175</v>
      </c>
      <c r="AT1173" s="248" t="s">
        <v>170</v>
      </c>
      <c r="AU1173" s="248" t="s">
        <v>83</v>
      </c>
      <c r="AY1173" s="17" t="s">
        <v>168</v>
      </c>
      <c r="BE1173" s="249">
        <f>IF(N1173="základní",J1173,0)</f>
        <v>0</v>
      </c>
      <c r="BF1173" s="249">
        <f>IF(N1173="snížená",J1173,0)</f>
        <v>0</v>
      </c>
      <c r="BG1173" s="249">
        <f>IF(N1173="zákl. přenesená",J1173,0)</f>
        <v>0</v>
      </c>
      <c r="BH1173" s="249">
        <f>IF(N1173="sníž. přenesená",J1173,0)</f>
        <v>0</v>
      </c>
      <c r="BI1173" s="249">
        <f>IF(N1173="nulová",J1173,0)</f>
        <v>0</v>
      </c>
      <c r="BJ1173" s="17" t="s">
        <v>81</v>
      </c>
      <c r="BK1173" s="249">
        <f>ROUND(I1173*H1173,2)</f>
        <v>0</v>
      </c>
      <c r="BL1173" s="17" t="s">
        <v>175</v>
      </c>
      <c r="BM1173" s="248" t="s">
        <v>1142</v>
      </c>
    </row>
    <row r="1174" s="12" customFormat="1">
      <c r="B1174" s="250"/>
      <c r="C1174" s="251"/>
      <c r="D1174" s="252" t="s">
        <v>177</v>
      </c>
      <c r="E1174" s="253" t="s">
        <v>1</v>
      </c>
      <c r="F1174" s="254" t="s">
        <v>194</v>
      </c>
      <c r="G1174" s="251"/>
      <c r="H1174" s="253" t="s">
        <v>1</v>
      </c>
      <c r="I1174" s="255"/>
      <c r="J1174" s="251"/>
      <c r="K1174" s="251"/>
      <c r="L1174" s="256"/>
      <c r="M1174" s="257"/>
      <c r="N1174" s="258"/>
      <c r="O1174" s="258"/>
      <c r="P1174" s="258"/>
      <c r="Q1174" s="258"/>
      <c r="R1174" s="258"/>
      <c r="S1174" s="258"/>
      <c r="T1174" s="259"/>
      <c r="AT1174" s="260" t="s">
        <v>177</v>
      </c>
      <c r="AU1174" s="260" t="s">
        <v>83</v>
      </c>
      <c r="AV1174" s="12" t="s">
        <v>81</v>
      </c>
      <c r="AW1174" s="12" t="s">
        <v>31</v>
      </c>
      <c r="AX1174" s="12" t="s">
        <v>74</v>
      </c>
      <c r="AY1174" s="260" t="s">
        <v>168</v>
      </c>
    </row>
    <row r="1175" s="12" customFormat="1">
      <c r="B1175" s="250"/>
      <c r="C1175" s="251"/>
      <c r="D1175" s="252" t="s">
        <v>177</v>
      </c>
      <c r="E1175" s="253" t="s">
        <v>1</v>
      </c>
      <c r="F1175" s="254" t="s">
        <v>1078</v>
      </c>
      <c r="G1175" s="251"/>
      <c r="H1175" s="253" t="s">
        <v>1</v>
      </c>
      <c r="I1175" s="255"/>
      <c r="J1175" s="251"/>
      <c r="K1175" s="251"/>
      <c r="L1175" s="256"/>
      <c r="M1175" s="257"/>
      <c r="N1175" s="258"/>
      <c r="O1175" s="258"/>
      <c r="P1175" s="258"/>
      <c r="Q1175" s="258"/>
      <c r="R1175" s="258"/>
      <c r="S1175" s="258"/>
      <c r="T1175" s="259"/>
      <c r="AT1175" s="260" t="s">
        <v>177</v>
      </c>
      <c r="AU1175" s="260" t="s">
        <v>83</v>
      </c>
      <c r="AV1175" s="12" t="s">
        <v>81</v>
      </c>
      <c r="AW1175" s="12" t="s">
        <v>31</v>
      </c>
      <c r="AX1175" s="12" t="s">
        <v>74</v>
      </c>
      <c r="AY1175" s="260" t="s">
        <v>168</v>
      </c>
    </row>
    <row r="1176" s="13" customFormat="1">
      <c r="B1176" s="261"/>
      <c r="C1176" s="262"/>
      <c r="D1176" s="252" t="s">
        <v>177</v>
      </c>
      <c r="E1176" s="263" t="s">
        <v>1</v>
      </c>
      <c r="F1176" s="264" t="s">
        <v>228</v>
      </c>
      <c r="G1176" s="262"/>
      <c r="H1176" s="265">
        <v>13.84</v>
      </c>
      <c r="I1176" s="266"/>
      <c r="J1176" s="262"/>
      <c r="K1176" s="262"/>
      <c r="L1176" s="267"/>
      <c r="M1176" s="268"/>
      <c r="N1176" s="269"/>
      <c r="O1176" s="269"/>
      <c r="P1176" s="269"/>
      <c r="Q1176" s="269"/>
      <c r="R1176" s="269"/>
      <c r="S1176" s="269"/>
      <c r="T1176" s="270"/>
      <c r="AT1176" s="271" t="s">
        <v>177</v>
      </c>
      <c r="AU1176" s="271" t="s">
        <v>83</v>
      </c>
      <c r="AV1176" s="13" t="s">
        <v>83</v>
      </c>
      <c r="AW1176" s="13" t="s">
        <v>31</v>
      </c>
      <c r="AX1176" s="13" t="s">
        <v>74</v>
      </c>
      <c r="AY1176" s="271" t="s">
        <v>168</v>
      </c>
    </row>
    <row r="1177" s="13" customFormat="1">
      <c r="B1177" s="261"/>
      <c r="C1177" s="262"/>
      <c r="D1177" s="252" t="s">
        <v>177</v>
      </c>
      <c r="E1177" s="263" t="s">
        <v>1</v>
      </c>
      <c r="F1177" s="264" t="s">
        <v>229</v>
      </c>
      <c r="G1177" s="262"/>
      <c r="H1177" s="265">
        <v>7.0899999999999999</v>
      </c>
      <c r="I1177" s="266"/>
      <c r="J1177" s="262"/>
      <c r="K1177" s="262"/>
      <c r="L1177" s="267"/>
      <c r="M1177" s="268"/>
      <c r="N1177" s="269"/>
      <c r="O1177" s="269"/>
      <c r="P1177" s="269"/>
      <c r="Q1177" s="269"/>
      <c r="R1177" s="269"/>
      <c r="S1177" s="269"/>
      <c r="T1177" s="270"/>
      <c r="AT1177" s="271" t="s">
        <v>177</v>
      </c>
      <c r="AU1177" s="271" t="s">
        <v>83</v>
      </c>
      <c r="AV1177" s="13" t="s">
        <v>83</v>
      </c>
      <c r="AW1177" s="13" t="s">
        <v>31</v>
      </c>
      <c r="AX1177" s="13" t="s">
        <v>74</v>
      </c>
      <c r="AY1177" s="271" t="s">
        <v>168</v>
      </c>
    </row>
    <row r="1178" s="13" customFormat="1">
      <c r="B1178" s="261"/>
      <c r="C1178" s="262"/>
      <c r="D1178" s="252" t="s">
        <v>177</v>
      </c>
      <c r="E1178" s="263" t="s">
        <v>1</v>
      </c>
      <c r="F1178" s="264" t="s">
        <v>230</v>
      </c>
      <c r="G1178" s="262"/>
      <c r="H1178" s="265">
        <v>35.030000000000001</v>
      </c>
      <c r="I1178" s="266"/>
      <c r="J1178" s="262"/>
      <c r="K1178" s="262"/>
      <c r="L1178" s="267"/>
      <c r="M1178" s="268"/>
      <c r="N1178" s="269"/>
      <c r="O1178" s="269"/>
      <c r="P1178" s="269"/>
      <c r="Q1178" s="269"/>
      <c r="R1178" s="269"/>
      <c r="S1178" s="269"/>
      <c r="T1178" s="270"/>
      <c r="AT1178" s="271" t="s">
        <v>177</v>
      </c>
      <c r="AU1178" s="271" t="s">
        <v>83</v>
      </c>
      <c r="AV1178" s="13" t="s">
        <v>83</v>
      </c>
      <c r="AW1178" s="13" t="s">
        <v>31</v>
      </c>
      <c r="AX1178" s="13" t="s">
        <v>74</v>
      </c>
      <c r="AY1178" s="271" t="s">
        <v>168</v>
      </c>
    </row>
    <row r="1179" s="13" customFormat="1">
      <c r="B1179" s="261"/>
      <c r="C1179" s="262"/>
      <c r="D1179" s="252" t="s">
        <v>177</v>
      </c>
      <c r="E1179" s="263" t="s">
        <v>1</v>
      </c>
      <c r="F1179" s="264" t="s">
        <v>1143</v>
      </c>
      <c r="G1179" s="262"/>
      <c r="H1179" s="265">
        <v>27.504000000000001</v>
      </c>
      <c r="I1179" s="266"/>
      <c r="J1179" s="262"/>
      <c r="K1179" s="262"/>
      <c r="L1179" s="267"/>
      <c r="M1179" s="268"/>
      <c r="N1179" s="269"/>
      <c r="O1179" s="269"/>
      <c r="P1179" s="269"/>
      <c r="Q1179" s="269"/>
      <c r="R1179" s="269"/>
      <c r="S1179" s="269"/>
      <c r="T1179" s="270"/>
      <c r="AT1179" s="271" t="s">
        <v>177</v>
      </c>
      <c r="AU1179" s="271" t="s">
        <v>83</v>
      </c>
      <c r="AV1179" s="13" t="s">
        <v>83</v>
      </c>
      <c r="AW1179" s="13" t="s">
        <v>31</v>
      </c>
      <c r="AX1179" s="13" t="s">
        <v>74</v>
      </c>
      <c r="AY1179" s="271" t="s">
        <v>168</v>
      </c>
    </row>
    <row r="1180" s="13" customFormat="1">
      <c r="B1180" s="261"/>
      <c r="C1180" s="262"/>
      <c r="D1180" s="252" t="s">
        <v>177</v>
      </c>
      <c r="E1180" s="263" t="s">
        <v>1</v>
      </c>
      <c r="F1180" s="264" t="s">
        <v>232</v>
      </c>
      <c r="G1180" s="262"/>
      <c r="H1180" s="265">
        <v>41.256</v>
      </c>
      <c r="I1180" s="266"/>
      <c r="J1180" s="262"/>
      <c r="K1180" s="262"/>
      <c r="L1180" s="267"/>
      <c r="M1180" s="268"/>
      <c r="N1180" s="269"/>
      <c r="O1180" s="269"/>
      <c r="P1180" s="269"/>
      <c r="Q1180" s="269"/>
      <c r="R1180" s="269"/>
      <c r="S1180" s="269"/>
      <c r="T1180" s="270"/>
      <c r="AT1180" s="271" t="s">
        <v>177</v>
      </c>
      <c r="AU1180" s="271" t="s">
        <v>83</v>
      </c>
      <c r="AV1180" s="13" t="s">
        <v>83</v>
      </c>
      <c r="AW1180" s="13" t="s">
        <v>31</v>
      </c>
      <c r="AX1180" s="13" t="s">
        <v>74</v>
      </c>
      <c r="AY1180" s="271" t="s">
        <v>168</v>
      </c>
    </row>
    <row r="1181" s="13" customFormat="1">
      <c r="B1181" s="261"/>
      <c r="C1181" s="262"/>
      <c r="D1181" s="252" t="s">
        <v>177</v>
      </c>
      <c r="E1181" s="263" t="s">
        <v>1</v>
      </c>
      <c r="F1181" s="264" t="s">
        <v>233</v>
      </c>
      <c r="G1181" s="262"/>
      <c r="H1181" s="265">
        <v>35.030000000000001</v>
      </c>
      <c r="I1181" s="266"/>
      <c r="J1181" s="262"/>
      <c r="K1181" s="262"/>
      <c r="L1181" s="267"/>
      <c r="M1181" s="268"/>
      <c r="N1181" s="269"/>
      <c r="O1181" s="269"/>
      <c r="P1181" s="269"/>
      <c r="Q1181" s="269"/>
      <c r="R1181" s="269"/>
      <c r="S1181" s="269"/>
      <c r="T1181" s="270"/>
      <c r="AT1181" s="271" t="s">
        <v>177</v>
      </c>
      <c r="AU1181" s="271" t="s">
        <v>83</v>
      </c>
      <c r="AV1181" s="13" t="s">
        <v>83</v>
      </c>
      <c r="AW1181" s="13" t="s">
        <v>31</v>
      </c>
      <c r="AX1181" s="13" t="s">
        <v>74</v>
      </c>
      <c r="AY1181" s="271" t="s">
        <v>168</v>
      </c>
    </row>
    <row r="1182" s="14" customFormat="1">
      <c r="B1182" s="272"/>
      <c r="C1182" s="273"/>
      <c r="D1182" s="252" t="s">
        <v>177</v>
      </c>
      <c r="E1182" s="274" t="s">
        <v>1</v>
      </c>
      <c r="F1182" s="275" t="s">
        <v>186</v>
      </c>
      <c r="G1182" s="273"/>
      <c r="H1182" s="276">
        <v>159.75</v>
      </c>
      <c r="I1182" s="277"/>
      <c r="J1182" s="273"/>
      <c r="K1182" s="273"/>
      <c r="L1182" s="278"/>
      <c r="M1182" s="279"/>
      <c r="N1182" s="280"/>
      <c r="O1182" s="280"/>
      <c r="P1182" s="280"/>
      <c r="Q1182" s="280"/>
      <c r="R1182" s="280"/>
      <c r="S1182" s="280"/>
      <c r="T1182" s="281"/>
      <c r="AT1182" s="282" t="s">
        <v>177</v>
      </c>
      <c r="AU1182" s="282" t="s">
        <v>83</v>
      </c>
      <c r="AV1182" s="14" t="s">
        <v>175</v>
      </c>
      <c r="AW1182" s="14" t="s">
        <v>31</v>
      </c>
      <c r="AX1182" s="14" t="s">
        <v>81</v>
      </c>
      <c r="AY1182" s="282" t="s">
        <v>168</v>
      </c>
    </row>
    <row r="1183" s="1" customFormat="1" ht="24" customHeight="1">
      <c r="B1183" s="38"/>
      <c r="C1183" s="237" t="s">
        <v>1144</v>
      </c>
      <c r="D1183" s="237" t="s">
        <v>170</v>
      </c>
      <c r="E1183" s="238" t="s">
        <v>1145</v>
      </c>
      <c r="F1183" s="239" t="s">
        <v>1146</v>
      </c>
      <c r="G1183" s="240" t="s">
        <v>173</v>
      </c>
      <c r="H1183" s="241">
        <v>15.975</v>
      </c>
      <c r="I1183" s="242"/>
      <c r="J1183" s="243">
        <f>ROUND(I1183*H1183,2)</f>
        <v>0</v>
      </c>
      <c r="K1183" s="239" t="s">
        <v>174</v>
      </c>
      <c r="L1183" s="43"/>
      <c r="M1183" s="244" t="s">
        <v>1</v>
      </c>
      <c r="N1183" s="245" t="s">
        <v>39</v>
      </c>
      <c r="O1183" s="86"/>
      <c r="P1183" s="246">
        <f>O1183*H1183</f>
        <v>0</v>
      </c>
      <c r="Q1183" s="246">
        <v>0</v>
      </c>
      <c r="R1183" s="246">
        <f>Q1183*H1183</f>
        <v>0</v>
      </c>
      <c r="S1183" s="246">
        <v>0.029000000000000001</v>
      </c>
      <c r="T1183" s="247">
        <f>S1183*H1183</f>
        <v>0.46327499999999999</v>
      </c>
      <c r="AR1183" s="248" t="s">
        <v>175</v>
      </c>
      <c r="AT1183" s="248" t="s">
        <v>170</v>
      </c>
      <c r="AU1183" s="248" t="s">
        <v>83</v>
      </c>
      <c r="AY1183" s="17" t="s">
        <v>168</v>
      </c>
      <c r="BE1183" s="249">
        <f>IF(N1183="základní",J1183,0)</f>
        <v>0</v>
      </c>
      <c r="BF1183" s="249">
        <f>IF(N1183="snížená",J1183,0)</f>
        <v>0</v>
      </c>
      <c r="BG1183" s="249">
        <f>IF(N1183="zákl. přenesená",J1183,0)</f>
        <v>0</v>
      </c>
      <c r="BH1183" s="249">
        <f>IF(N1183="sníž. přenesená",J1183,0)</f>
        <v>0</v>
      </c>
      <c r="BI1183" s="249">
        <f>IF(N1183="nulová",J1183,0)</f>
        <v>0</v>
      </c>
      <c r="BJ1183" s="17" t="s">
        <v>81</v>
      </c>
      <c r="BK1183" s="249">
        <f>ROUND(I1183*H1183,2)</f>
        <v>0</v>
      </c>
      <c r="BL1183" s="17" t="s">
        <v>175</v>
      </c>
      <c r="BM1183" s="248" t="s">
        <v>1147</v>
      </c>
    </row>
    <row r="1184" s="12" customFormat="1">
      <c r="B1184" s="250"/>
      <c r="C1184" s="251"/>
      <c r="D1184" s="252" t="s">
        <v>177</v>
      </c>
      <c r="E1184" s="253" t="s">
        <v>1</v>
      </c>
      <c r="F1184" s="254" t="s">
        <v>194</v>
      </c>
      <c r="G1184" s="251"/>
      <c r="H1184" s="253" t="s">
        <v>1</v>
      </c>
      <c r="I1184" s="255"/>
      <c r="J1184" s="251"/>
      <c r="K1184" s="251"/>
      <c r="L1184" s="256"/>
      <c r="M1184" s="257"/>
      <c r="N1184" s="258"/>
      <c r="O1184" s="258"/>
      <c r="P1184" s="258"/>
      <c r="Q1184" s="258"/>
      <c r="R1184" s="258"/>
      <c r="S1184" s="258"/>
      <c r="T1184" s="259"/>
      <c r="AT1184" s="260" t="s">
        <v>177</v>
      </c>
      <c r="AU1184" s="260" t="s">
        <v>83</v>
      </c>
      <c r="AV1184" s="12" t="s">
        <v>81</v>
      </c>
      <c r="AW1184" s="12" t="s">
        <v>31</v>
      </c>
      <c r="AX1184" s="12" t="s">
        <v>74</v>
      </c>
      <c r="AY1184" s="260" t="s">
        <v>168</v>
      </c>
    </row>
    <row r="1185" s="12" customFormat="1">
      <c r="B1185" s="250"/>
      <c r="C1185" s="251"/>
      <c r="D1185" s="252" t="s">
        <v>177</v>
      </c>
      <c r="E1185" s="253" t="s">
        <v>1</v>
      </c>
      <c r="F1185" s="254" t="s">
        <v>1148</v>
      </c>
      <c r="G1185" s="251"/>
      <c r="H1185" s="253" t="s">
        <v>1</v>
      </c>
      <c r="I1185" s="255"/>
      <c r="J1185" s="251"/>
      <c r="K1185" s="251"/>
      <c r="L1185" s="256"/>
      <c r="M1185" s="257"/>
      <c r="N1185" s="258"/>
      <c r="O1185" s="258"/>
      <c r="P1185" s="258"/>
      <c r="Q1185" s="258"/>
      <c r="R1185" s="258"/>
      <c r="S1185" s="258"/>
      <c r="T1185" s="259"/>
      <c r="AT1185" s="260" t="s">
        <v>177</v>
      </c>
      <c r="AU1185" s="260" t="s">
        <v>83</v>
      </c>
      <c r="AV1185" s="12" t="s">
        <v>81</v>
      </c>
      <c r="AW1185" s="12" t="s">
        <v>31</v>
      </c>
      <c r="AX1185" s="12" t="s">
        <v>74</v>
      </c>
      <c r="AY1185" s="260" t="s">
        <v>168</v>
      </c>
    </row>
    <row r="1186" s="13" customFormat="1">
      <c r="B1186" s="261"/>
      <c r="C1186" s="262"/>
      <c r="D1186" s="252" t="s">
        <v>177</v>
      </c>
      <c r="E1186" s="263" t="s">
        <v>1</v>
      </c>
      <c r="F1186" s="264" t="s">
        <v>1120</v>
      </c>
      <c r="G1186" s="262"/>
      <c r="H1186" s="265">
        <v>1.3839999999999999</v>
      </c>
      <c r="I1186" s="266"/>
      <c r="J1186" s="262"/>
      <c r="K1186" s="262"/>
      <c r="L1186" s="267"/>
      <c r="M1186" s="268"/>
      <c r="N1186" s="269"/>
      <c r="O1186" s="269"/>
      <c r="P1186" s="269"/>
      <c r="Q1186" s="269"/>
      <c r="R1186" s="269"/>
      <c r="S1186" s="269"/>
      <c r="T1186" s="270"/>
      <c r="AT1186" s="271" t="s">
        <v>177</v>
      </c>
      <c r="AU1186" s="271" t="s">
        <v>83</v>
      </c>
      <c r="AV1186" s="13" t="s">
        <v>83</v>
      </c>
      <c r="AW1186" s="13" t="s">
        <v>31</v>
      </c>
      <c r="AX1186" s="13" t="s">
        <v>74</v>
      </c>
      <c r="AY1186" s="271" t="s">
        <v>168</v>
      </c>
    </row>
    <row r="1187" s="13" customFormat="1">
      <c r="B1187" s="261"/>
      <c r="C1187" s="262"/>
      <c r="D1187" s="252" t="s">
        <v>177</v>
      </c>
      <c r="E1187" s="263" t="s">
        <v>1</v>
      </c>
      <c r="F1187" s="264" t="s">
        <v>1121</v>
      </c>
      <c r="G1187" s="262"/>
      <c r="H1187" s="265">
        <v>0.70899999999999996</v>
      </c>
      <c r="I1187" s="266"/>
      <c r="J1187" s="262"/>
      <c r="K1187" s="262"/>
      <c r="L1187" s="267"/>
      <c r="M1187" s="268"/>
      <c r="N1187" s="269"/>
      <c r="O1187" s="269"/>
      <c r="P1187" s="269"/>
      <c r="Q1187" s="269"/>
      <c r="R1187" s="269"/>
      <c r="S1187" s="269"/>
      <c r="T1187" s="270"/>
      <c r="AT1187" s="271" t="s">
        <v>177</v>
      </c>
      <c r="AU1187" s="271" t="s">
        <v>83</v>
      </c>
      <c r="AV1187" s="13" t="s">
        <v>83</v>
      </c>
      <c r="AW1187" s="13" t="s">
        <v>31</v>
      </c>
      <c r="AX1187" s="13" t="s">
        <v>74</v>
      </c>
      <c r="AY1187" s="271" t="s">
        <v>168</v>
      </c>
    </row>
    <row r="1188" s="13" customFormat="1">
      <c r="B1188" s="261"/>
      <c r="C1188" s="262"/>
      <c r="D1188" s="252" t="s">
        <v>177</v>
      </c>
      <c r="E1188" s="263" t="s">
        <v>1</v>
      </c>
      <c r="F1188" s="264" t="s">
        <v>1122</v>
      </c>
      <c r="G1188" s="262"/>
      <c r="H1188" s="265">
        <v>3.5030000000000001</v>
      </c>
      <c r="I1188" s="266"/>
      <c r="J1188" s="262"/>
      <c r="K1188" s="262"/>
      <c r="L1188" s="267"/>
      <c r="M1188" s="268"/>
      <c r="N1188" s="269"/>
      <c r="O1188" s="269"/>
      <c r="P1188" s="269"/>
      <c r="Q1188" s="269"/>
      <c r="R1188" s="269"/>
      <c r="S1188" s="269"/>
      <c r="T1188" s="270"/>
      <c r="AT1188" s="271" t="s">
        <v>177</v>
      </c>
      <c r="AU1188" s="271" t="s">
        <v>83</v>
      </c>
      <c r="AV1188" s="13" t="s">
        <v>83</v>
      </c>
      <c r="AW1188" s="13" t="s">
        <v>31</v>
      </c>
      <c r="AX1188" s="13" t="s">
        <v>74</v>
      </c>
      <c r="AY1188" s="271" t="s">
        <v>168</v>
      </c>
    </row>
    <row r="1189" s="13" customFormat="1">
      <c r="B1189" s="261"/>
      <c r="C1189" s="262"/>
      <c r="D1189" s="252" t="s">
        <v>177</v>
      </c>
      <c r="E1189" s="263" t="s">
        <v>1</v>
      </c>
      <c r="F1189" s="264" t="s">
        <v>1123</v>
      </c>
      <c r="G1189" s="262"/>
      <c r="H1189" s="265">
        <v>2.75</v>
      </c>
      <c r="I1189" s="266"/>
      <c r="J1189" s="262"/>
      <c r="K1189" s="262"/>
      <c r="L1189" s="267"/>
      <c r="M1189" s="268"/>
      <c r="N1189" s="269"/>
      <c r="O1189" s="269"/>
      <c r="P1189" s="269"/>
      <c r="Q1189" s="269"/>
      <c r="R1189" s="269"/>
      <c r="S1189" s="269"/>
      <c r="T1189" s="270"/>
      <c r="AT1189" s="271" t="s">
        <v>177</v>
      </c>
      <c r="AU1189" s="271" t="s">
        <v>83</v>
      </c>
      <c r="AV1189" s="13" t="s">
        <v>83</v>
      </c>
      <c r="AW1189" s="13" t="s">
        <v>31</v>
      </c>
      <c r="AX1189" s="13" t="s">
        <v>74</v>
      </c>
      <c r="AY1189" s="271" t="s">
        <v>168</v>
      </c>
    </row>
    <row r="1190" s="13" customFormat="1">
      <c r="B1190" s="261"/>
      <c r="C1190" s="262"/>
      <c r="D1190" s="252" t="s">
        <v>177</v>
      </c>
      <c r="E1190" s="263" t="s">
        <v>1</v>
      </c>
      <c r="F1190" s="264" t="s">
        <v>1124</v>
      </c>
      <c r="G1190" s="262"/>
      <c r="H1190" s="265">
        <v>4.1260000000000003</v>
      </c>
      <c r="I1190" s="266"/>
      <c r="J1190" s="262"/>
      <c r="K1190" s="262"/>
      <c r="L1190" s="267"/>
      <c r="M1190" s="268"/>
      <c r="N1190" s="269"/>
      <c r="O1190" s="269"/>
      <c r="P1190" s="269"/>
      <c r="Q1190" s="269"/>
      <c r="R1190" s="269"/>
      <c r="S1190" s="269"/>
      <c r="T1190" s="270"/>
      <c r="AT1190" s="271" t="s">
        <v>177</v>
      </c>
      <c r="AU1190" s="271" t="s">
        <v>83</v>
      </c>
      <c r="AV1190" s="13" t="s">
        <v>83</v>
      </c>
      <c r="AW1190" s="13" t="s">
        <v>31</v>
      </c>
      <c r="AX1190" s="13" t="s">
        <v>74</v>
      </c>
      <c r="AY1190" s="271" t="s">
        <v>168</v>
      </c>
    </row>
    <row r="1191" s="13" customFormat="1">
      <c r="B1191" s="261"/>
      <c r="C1191" s="262"/>
      <c r="D1191" s="252" t="s">
        <v>177</v>
      </c>
      <c r="E1191" s="263" t="s">
        <v>1</v>
      </c>
      <c r="F1191" s="264" t="s">
        <v>1125</v>
      </c>
      <c r="G1191" s="262"/>
      <c r="H1191" s="265">
        <v>3.5030000000000001</v>
      </c>
      <c r="I1191" s="266"/>
      <c r="J1191" s="262"/>
      <c r="K1191" s="262"/>
      <c r="L1191" s="267"/>
      <c r="M1191" s="268"/>
      <c r="N1191" s="269"/>
      <c r="O1191" s="269"/>
      <c r="P1191" s="269"/>
      <c r="Q1191" s="269"/>
      <c r="R1191" s="269"/>
      <c r="S1191" s="269"/>
      <c r="T1191" s="270"/>
      <c r="AT1191" s="271" t="s">
        <v>177</v>
      </c>
      <c r="AU1191" s="271" t="s">
        <v>83</v>
      </c>
      <c r="AV1191" s="13" t="s">
        <v>83</v>
      </c>
      <c r="AW1191" s="13" t="s">
        <v>31</v>
      </c>
      <c r="AX1191" s="13" t="s">
        <v>74</v>
      </c>
      <c r="AY1191" s="271" t="s">
        <v>168</v>
      </c>
    </row>
    <row r="1192" s="14" customFormat="1">
      <c r="B1192" s="272"/>
      <c r="C1192" s="273"/>
      <c r="D1192" s="252" t="s">
        <v>177</v>
      </c>
      <c r="E1192" s="274" t="s">
        <v>1</v>
      </c>
      <c r="F1192" s="275" t="s">
        <v>186</v>
      </c>
      <c r="G1192" s="273"/>
      <c r="H1192" s="276">
        <v>15.975000000000001</v>
      </c>
      <c r="I1192" s="277"/>
      <c r="J1192" s="273"/>
      <c r="K1192" s="273"/>
      <c r="L1192" s="278"/>
      <c r="M1192" s="279"/>
      <c r="N1192" s="280"/>
      <c r="O1192" s="280"/>
      <c r="P1192" s="280"/>
      <c r="Q1192" s="280"/>
      <c r="R1192" s="280"/>
      <c r="S1192" s="280"/>
      <c r="T1192" s="281"/>
      <c r="AT1192" s="282" t="s">
        <v>177</v>
      </c>
      <c r="AU1192" s="282" t="s">
        <v>83</v>
      </c>
      <c r="AV1192" s="14" t="s">
        <v>175</v>
      </c>
      <c r="AW1192" s="14" t="s">
        <v>31</v>
      </c>
      <c r="AX1192" s="14" t="s">
        <v>81</v>
      </c>
      <c r="AY1192" s="282" t="s">
        <v>168</v>
      </c>
    </row>
    <row r="1193" s="1" customFormat="1" ht="24" customHeight="1">
      <c r="B1193" s="38"/>
      <c r="C1193" s="237" t="s">
        <v>1149</v>
      </c>
      <c r="D1193" s="237" t="s">
        <v>170</v>
      </c>
      <c r="E1193" s="238" t="s">
        <v>1150</v>
      </c>
      <c r="F1193" s="239" t="s">
        <v>1151</v>
      </c>
      <c r="G1193" s="240" t="s">
        <v>173</v>
      </c>
      <c r="H1193" s="241">
        <v>12.778000000000001</v>
      </c>
      <c r="I1193" s="242"/>
      <c r="J1193" s="243">
        <f>ROUND(I1193*H1193,2)</f>
        <v>0</v>
      </c>
      <c r="K1193" s="239" t="s">
        <v>174</v>
      </c>
      <c r="L1193" s="43"/>
      <c r="M1193" s="244" t="s">
        <v>1</v>
      </c>
      <c r="N1193" s="245" t="s">
        <v>39</v>
      </c>
      <c r="O1193" s="86"/>
      <c r="P1193" s="246">
        <f>O1193*H1193</f>
        <v>0</v>
      </c>
      <c r="Q1193" s="246">
        <v>0</v>
      </c>
      <c r="R1193" s="246">
        <f>Q1193*H1193</f>
        <v>0</v>
      </c>
      <c r="S1193" s="246">
        <v>1.3999999999999999</v>
      </c>
      <c r="T1193" s="247">
        <f>S1193*H1193</f>
        <v>17.889199999999999</v>
      </c>
      <c r="AR1193" s="248" t="s">
        <v>175</v>
      </c>
      <c r="AT1193" s="248" t="s">
        <v>170</v>
      </c>
      <c r="AU1193" s="248" t="s">
        <v>83</v>
      </c>
      <c r="AY1193" s="17" t="s">
        <v>168</v>
      </c>
      <c r="BE1193" s="249">
        <f>IF(N1193="základní",J1193,0)</f>
        <v>0</v>
      </c>
      <c r="BF1193" s="249">
        <f>IF(N1193="snížená",J1193,0)</f>
        <v>0</v>
      </c>
      <c r="BG1193" s="249">
        <f>IF(N1193="zákl. přenesená",J1193,0)</f>
        <v>0</v>
      </c>
      <c r="BH1193" s="249">
        <f>IF(N1193="sníž. přenesená",J1193,0)</f>
        <v>0</v>
      </c>
      <c r="BI1193" s="249">
        <f>IF(N1193="nulová",J1193,0)</f>
        <v>0</v>
      </c>
      <c r="BJ1193" s="17" t="s">
        <v>81</v>
      </c>
      <c r="BK1193" s="249">
        <f>ROUND(I1193*H1193,2)</f>
        <v>0</v>
      </c>
      <c r="BL1193" s="17" t="s">
        <v>175</v>
      </c>
      <c r="BM1193" s="248" t="s">
        <v>1152</v>
      </c>
    </row>
    <row r="1194" s="12" customFormat="1">
      <c r="B1194" s="250"/>
      <c r="C1194" s="251"/>
      <c r="D1194" s="252" t="s">
        <v>177</v>
      </c>
      <c r="E1194" s="253" t="s">
        <v>1</v>
      </c>
      <c r="F1194" s="254" t="s">
        <v>194</v>
      </c>
      <c r="G1194" s="251"/>
      <c r="H1194" s="253" t="s">
        <v>1</v>
      </c>
      <c r="I1194" s="255"/>
      <c r="J1194" s="251"/>
      <c r="K1194" s="251"/>
      <c r="L1194" s="256"/>
      <c r="M1194" s="257"/>
      <c r="N1194" s="258"/>
      <c r="O1194" s="258"/>
      <c r="P1194" s="258"/>
      <c r="Q1194" s="258"/>
      <c r="R1194" s="258"/>
      <c r="S1194" s="258"/>
      <c r="T1194" s="259"/>
      <c r="AT1194" s="260" t="s">
        <v>177</v>
      </c>
      <c r="AU1194" s="260" t="s">
        <v>83</v>
      </c>
      <c r="AV1194" s="12" t="s">
        <v>81</v>
      </c>
      <c r="AW1194" s="12" t="s">
        <v>31</v>
      </c>
      <c r="AX1194" s="12" t="s">
        <v>74</v>
      </c>
      <c r="AY1194" s="260" t="s">
        <v>168</v>
      </c>
    </row>
    <row r="1195" s="12" customFormat="1">
      <c r="B1195" s="250"/>
      <c r="C1195" s="251"/>
      <c r="D1195" s="252" t="s">
        <v>177</v>
      </c>
      <c r="E1195" s="253" t="s">
        <v>1</v>
      </c>
      <c r="F1195" s="254" t="s">
        <v>1153</v>
      </c>
      <c r="G1195" s="251"/>
      <c r="H1195" s="253" t="s">
        <v>1</v>
      </c>
      <c r="I1195" s="255"/>
      <c r="J1195" s="251"/>
      <c r="K1195" s="251"/>
      <c r="L1195" s="256"/>
      <c r="M1195" s="257"/>
      <c r="N1195" s="258"/>
      <c r="O1195" s="258"/>
      <c r="P1195" s="258"/>
      <c r="Q1195" s="258"/>
      <c r="R1195" s="258"/>
      <c r="S1195" s="258"/>
      <c r="T1195" s="259"/>
      <c r="AT1195" s="260" t="s">
        <v>177</v>
      </c>
      <c r="AU1195" s="260" t="s">
        <v>83</v>
      </c>
      <c r="AV1195" s="12" t="s">
        <v>81</v>
      </c>
      <c r="AW1195" s="12" t="s">
        <v>31</v>
      </c>
      <c r="AX1195" s="12" t="s">
        <v>74</v>
      </c>
      <c r="AY1195" s="260" t="s">
        <v>168</v>
      </c>
    </row>
    <row r="1196" s="13" customFormat="1">
      <c r="B1196" s="261"/>
      <c r="C1196" s="262"/>
      <c r="D1196" s="252" t="s">
        <v>177</v>
      </c>
      <c r="E1196" s="263" t="s">
        <v>1</v>
      </c>
      <c r="F1196" s="264" t="s">
        <v>928</v>
      </c>
      <c r="G1196" s="262"/>
      <c r="H1196" s="265">
        <v>1.107</v>
      </c>
      <c r="I1196" s="266"/>
      <c r="J1196" s="262"/>
      <c r="K1196" s="262"/>
      <c r="L1196" s="267"/>
      <c r="M1196" s="268"/>
      <c r="N1196" s="269"/>
      <c r="O1196" s="269"/>
      <c r="P1196" s="269"/>
      <c r="Q1196" s="269"/>
      <c r="R1196" s="269"/>
      <c r="S1196" s="269"/>
      <c r="T1196" s="270"/>
      <c r="AT1196" s="271" t="s">
        <v>177</v>
      </c>
      <c r="AU1196" s="271" t="s">
        <v>83</v>
      </c>
      <c r="AV1196" s="13" t="s">
        <v>83</v>
      </c>
      <c r="AW1196" s="13" t="s">
        <v>31</v>
      </c>
      <c r="AX1196" s="13" t="s">
        <v>74</v>
      </c>
      <c r="AY1196" s="271" t="s">
        <v>168</v>
      </c>
    </row>
    <row r="1197" s="13" customFormat="1">
      <c r="B1197" s="261"/>
      <c r="C1197" s="262"/>
      <c r="D1197" s="252" t="s">
        <v>177</v>
      </c>
      <c r="E1197" s="263" t="s">
        <v>1</v>
      </c>
      <c r="F1197" s="264" t="s">
        <v>929</v>
      </c>
      <c r="G1197" s="262"/>
      <c r="H1197" s="265">
        <v>0.56699999999999995</v>
      </c>
      <c r="I1197" s="266"/>
      <c r="J1197" s="262"/>
      <c r="K1197" s="262"/>
      <c r="L1197" s="267"/>
      <c r="M1197" s="268"/>
      <c r="N1197" s="269"/>
      <c r="O1197" s="269"/>
      <c r="P1197" s="269"/>
      <c r="Q1197" s="269"/>
      <c r="R1197" s="269"/>
      <c r="S1197" s="269"/>
      <c r="T1197" s="270"/>
      <c r="AT1197" s="271" t="s">
        <v>177</v>
      </c>
      <c r="AU1197" s="271" t="s">
        <v>83</v>
      </c>
      <c r="AV1197" s="13" t="s">
        <v>83</v>
      </c>
      <c r="AW1197" s="13" t="s">
        <v>31</v>
      </c>
      <c r="AX1197" s="13" t="s">
        <v>74</v>
      </c>
      <c r="AY1197" s="271" t="s">
        <v>168</v>
      </c>
    </row>
    <row r="1198" s="13" customFormat="1">
      <c r="B1198" s="261"/>
      <c r="C1198" s="262"/>
      <c r="D1198" s="252" t="s">
        <v>177</v>
      </c>
      <c r="E1198" s="263" t="s">
        <v>1</v>
      </c>
      <c r="F1198" s="264" t="s">
        <v>930</v>
      </c>
      <c r="G1198" s="262"/>
      <c r="H1198" s="265">
        <v>2.802</v>
      </c>
      <c r="I1198" s="266"/>
      <c r="J1198" s="262"/>
      <c r="K1198" s="262"/>
      <c r="L1198" s="267"/>
      <c r="M1198" s="268"/>
      <c r="N1198" s="269"/>
      <c r="O1198" s="269"/>
      <c r="P1198" s="269"/>
      <c r="Q1198" s="269"/>
      <c r="R1198" s="269"/>
      <c r="S1198" s="269"/>
      <c r="T1198" s="270"/>
      <c r="AT1198" s="271" t="s">
        <v>177</v>
      </c>
      <c r="AU1198" s="271" t="s">
        <v>83</v>
      </c>
      <c r="AV1198" s="13" t="s">
        <v>83</v>
      </c>
      <c r="AW1198" s="13" t="s">
        <v>31</v>
      </c>
      <c r="AX1198" s="13" t="s">
        <v>74</v>
      </c>
      <c r="AY1198" s="271" t="s">
        <v>168</v>
      </c>
    </row>
    <row r="1199" s="13" customFormat="1">
      <c r="B1199" s="261"/>
      <c r="C1199" s="262"/>
      <c r="D1199" s="252" t="s">
        <v>177</v>
      </c>
      <c r="E1199" s="263" t="s">
        <v>1</v>
      </c>
      <c r="F1199" s="264" t="s">
        <v>931</v>
      </c>
      <c r="G1199" s="262"/>
      <c r="H1199" s="265">
        <v>2.2000000000000002</v>
      </c>
      <c r="I1199" s="266"/>
      <c r="J1199" s="262"/>
      <c r="K1199" s="262"/>
      <c r="L1199" s="267"/>
      <c r="M1199" s="268"/>
      <c r="N1199" s="269"/>
      <c r="O1199" s="269"/>
      <c r="P1199" s="269"/>
      <c r="Q1199" s="269"/>
      <c r="R1199" s="269"/>
      <c r="S1199" s="269"/>
      <c r="T1199" s="270"/>
      <c r="AT1199" s="271" t="s">
        <v>177</v>
      </c>
      <c r="AU1199" s="271" t="s">
        <v>83</v>
      </c>
      <c r="AV1199" s="13" t="s">
        <v>83</v>
      </c>
      <c r="AW1199" s="13" t="s">
        <v>31</v>
      </c>
      <c r="AX1199" s="13" t="s">
        <v>74</v>
      </c>
      <c r="AY1199" s="271" t="s">
        <v>168</v>
      </c>
    </row>
    <row r="1200" s="13" customFormat="1">
      <c r="B1200" s="261"/>
      <c r="C1200" s="262"/>
      <c r="D1200" s="252" t="s">
        <v>177</v>
      </c>
      <c r="E1200" s="263" t="s">
        <v>1</v>
      </c>
      <c r="F1200" s="264" t="s">
        <v>932</v>
      </c>
      <c r="G1200" s="262"/>
      <c r="H1200" s="265">
        <v>3.2999999999999998</v>
      </c>
      <c r="I1200" s="266"/>
      <c r="J1200" s="262"/>
      <c r="K1200" s="262"/>
      <c r="L1200" s="267"/>
      <c r="M1200" s="268"/>
      <c r="N1200" s="269"/>
      <c r="O1200" s="269"/>
      <c r="P1200" s="269"/>
      <c r="Q1200" s="269"/>
      <c r="R1200" s="269"/>
      <c r="S1200" s="269"/>
      <c r="T1200" s="270"/>
      <c r="AT1200" s="271" t="s">
        <v>177</v>
      </c>
      <c r="AU1200" s="271" t="s">
        <v>83</v>
      </c>
      <c r="AV1200" s="13" t="s">
        <v>83</v>
      </c>
      <c r="AW1200" s="13" t="s">
        <v>31</v>
      </c>
      <c r="AX1200" s="13" t="s">
        <v>74</v>
      </c>
      <c r="AY1200" s="271" t="s">
        <v>168</v>
      </c>
    </row>
    <row r="1201" s="13" customFormat="1">
      <c r="B1201" s="261"/>
      <c r="C1201" s="262"/>
      <c r="D1201" s="252" t="s">
        <v>177</v>
      </c>
      <c r="E1201" s="263" t="s">
        <v>1</v>
      </c>
      <c r="F1201" s="264" t="s">
        <v>933</v>
      </c>
      <c r="G1201" s="262"/>
      <c r="H1201" s="265">
        <v>2.802</v>
      </c>
      <c r="I1201" s="266"/>
      <c r="J1201" s="262"/>
      <c r="K1201" s="262"/>
      <c r="L1201" s="267"/>
      <c r="M1201" s="268"/>
      <c r="N1201" s="269"/>
      <c r="O1201" s="269"/>
      <c r="P1201" s="269"/>
      <c r="Q1201" s="269"/>
      <c r="R1201" s="269"/>
      <c r="S1201" s="269"/>
      <c r="T1201" s="270"/>
      <c r="AT1201" s="271" t="s">
        <v>177</v>
      </c>
      <c r="AU1201" s="271" t="s">
        <v>83</v>
      </c>
      <c r="AV1201" s="13" t="s">
        <v>83</v>
      </c>
      <c r="AW1201" s="13" t="s">
        <v>31</v>
      </c>
      <c r="AX1201" s="13" t="s">
        <v>74</v>
      </c>
      <c r="AY1201" s="271" t="s">
        <v>168</v>
      </c>
    </row>
    <row r="1202" s="14" customFormat="1">
      <c r="B1202" s="272"/>
      <c r="C1202" s="273"/>
      <c r="D1202" s="252" t="s">
        <v>177</v>
      </c>
      <c r="E1202" s="274" t="s">
        <v>1</v>
      </c>
      <c r="F1202" s="275" t="s">
        <v>186</v>
      </c>
      <c r="G1202" s="273"/>
      <c r="H1202" s="276">
        <v>12.777999999999999</v>
      </c>
      <c r="I1202" s="277"/>
      <c r="J1202" s="273"/>
      <c r="K1202" s="273"/>
      <c r="L1202" s="278"/>
      <c r="M1202" s="279"/>
      <c r="N1202" s="280"/>
      <c r="O1202" s="280"/>
      <c r="P1202" s="280"/>
      <c r="Q1202" s="280"/>
      <c r="R1202" s="280"/>
      <c r="S1202" s="280"/>
      <c r="T1202" s="281"/>
      <c r="AT1202" s="282" t="s">
        <v>177</v>
      </c>
      <c r="AU1202" s="282" t="s">
        <v>83</v>
      </c>
      <c r="AV1202" s="14" t="s">
        <v>175</v>
      </c>
      <c r="AW1202" s="14" t="s">
        <v>31</v>
      </c>
      <c r="AX1202" s="14" t="s">
        <v>81</v>
      </c>
      <c r="AY1202" s="282" t="s">
        <v>168</v>
      </c>
    </row>
    <row r="1203" s="1" customFormat="1" ht="16.5" customHeight="1">
      <c r="B1203" s="38"/>
      <c r="C1203" s="237" t="s">
        <v>1154</v>
      </c>
      <c r="D1203" s="237" t="s">
        <v>170</v>
      </c>
      <c r="E1203" s="238" t="s">
        <v>1155</v>
      </c>
      <c r="F1203" s="239" t="s">
        <v>1156</v>
      </c>
      <c r="G1203" s="240" t="s">
        <v>440</v>
      </c>
      <c r="H1203" s="241">
        <v>3.6200000000000001</v>
      </c>
      <c r="I1203" s="242"/>
      <c r="J1203" s="243">
        <f>ROUND(I1203*H1203,2)</f>
        <v>0</v>
      </c>
      <c r="K1203" s="239" t="s">
        <v>174</v>
      </c>
      <c r="L1203" s="43"/>
      <c r="M1203" s="244" t="s">
        <v>1</v>
      </c>
      <c r="N1203" s="245" t="s">
        <v>39</v>
      </c>
      <c r="O1203" s="86"/>
      <c r="P1203" s="246">
        <f>O1203*H1203</f>
        <v>0</v>
      </c>
      <c r="Q1203" s="246">
        <v>0</v>
      </c>
      <c r="R1203" s="246">
        <f>Q1203*H1203</f>
        <v>0</v>
      </c>
      <c r="S1203" s="246">
        <v>0.108</v>
      </c>
      <c r="T1203" s="247">
        <f>S1203*H1203</f>
        <v>0.39096000000000003</v>
      </c>
      <c r="AR1203" s="248" t="s">
        <v>175</v>
      </c>
      <c r="AT1203" s="248" t="s">
        <v>170</v>
      </c>
      <c r="AU1203" s="248" t="s">
        <v>83</v>
      </c>
      <c r="AY1203" s="17" t="s">
        <v>168</v>
      </c>
      <c r="BE1203" s="249">
        <f>IF(N1203="základní",J1203,0)</f>
        <v>0</v>
      </c>
      <c r="BF1203" s="249">
        <f>IF(N1203="snížená",J1203,0)</f>
        <v>0</v>
      </c>
      <c r="BG1203" s="249">
        <f>IF(N1203="zákl. přenesená",J1203,0)</f>
        <v>0</v>
      </c>
      <c r="BH1203" s="249">
        <f>IF(N1203="sníž. přenesená",J1203,0)</f>
        <v>0</v>
      </c>
      <c r="BI1203" s="249">
        <f>IF(N1203="nulová",J1203,0)</f>
        <v>0</v>
      </c>
      <c r="BJ1203" s="17" t="s">
        <v>81</v>
      </c>
      <c r="BK1203" s="249">
        <f>ROUND(I1203*H1203,2)</f>
        <v>0</v>
      </c>
      <c r="BL1203" s="17" t="s">
        <v>175</v>
      </c>
      <c r="BM1203" s="248" t="s">
        <v>1157</v>
      </c>
    </row>
    <row r="1204" s="13" customFormat="1">
      <c r="B1204" s="261"/>
      <c r="C1204" s="262"/>
      <c r="D1204" s="252" t="s">
        <v>177</v>
      </c>
      <c r="E1204" s="263" t="s">
        <v>1</v>
      </c>
      <c r="F1204" s="264" t="s">
        <v>1158</v>
      </c>
      <c r="G1204" s="262"/>
      <c r="H1204" s="265">
        <v>1.8200000000000001</v>
      </c>
      <c r="I1204" s="266"/>
      <c r="J1204" s="262"/>
      <c r="K1204" s="262"/>
      <c r="L1204" s="267"/>
      <c r="M1204" s="268"/>
      <c r="N1204" s="269"/>
      <c r="O1204" s="269"/>
      <c r="P1204" s="269"/>
      <c r="Q1204" s="269"/>
      <c r="R1204" s="269"/>
      <c r="S1204" s="269"/>
      <c r="T1204" s="270"/>
      <c r="AT1204" s="271" t="s">
        <v>177</v>
      </c>
      <c r="AU1204" s="271" t="s">
        <v>83</v>
      </c>
      <c r="AV1204" s="13" t="s">
        <v>83</v>
      </c>
      <c r="AW1204" s="13" t="s">
        <v>31</v>
      </c>
      <c r="AX1204" s="13" t="s">
        <v>74</v>
      </c>
      <c r="AY1204" s="271" t="s">
        <v>168</v>
      </c>
    </row>
    <row r="1205" s="13" customFormat="1">
      <c r="B1205" s="261"/>
      <c r="C1205" s="262"/>
      <c r="D1205" s="252" t="s">
        <v>177</v>
      </c>
      <c r="E1205" s="263" t="s">
        <v>1</v>
      </c>
      <c r="F1205" s="264" t="s">
        <v>1159</v>
      </c>
      <c r="G1205" s="262"/>
      <c r="H1205" s="265">
        <v>1.8</v>
      </c>
      <c r="I1205" s="266"/>
      <c r="J1205" s="262"/>
      <c r="K1205" s="262"/>
      <c r="L1205" s="267"/>
      <c r="M1205" s="268"/>
      <c r="N1205" s="269"/>
      <c r="O1205" s="269"/>
      <c r="P1205" s="269"/>
      <c r="Q1205" s="269"/>
      <c r="R1205" s="269"/>
      <c r="S1205" s="269"/>
      <c r="T1205" s="270"/>
      <c r="AT1205" s="271" t="s">
        <v>177</v>
      </c>
      <c r="AU1205" s="271" t="s">
        <v>83</v>
      </c>
      <c r="AV1205" s="13" t="s">
        <v>83</v>
      </c>
      <c r="AW1205" s="13" t="s">
        <v>31</v>
      </c>
      <c r="AX1205" s="13" t="s">
        <v>74</v>
      </c>
      <c r="AY1205" s="271" t="s">
        <v>168</v>
      </c>
    </row>
    <row r="1206" s="14" customFormat="1">
      <c r="B1206" s="272"/>
      <c r="C1206" s="273"/>
      <c r="D1206" s="252" t="s">
        <v>177</v>
      </c>
      <c r="E1206" s="274" t="s">
        <v>1</v>
      </c>
      <c r="F1206" s="275" t="s">
        <v>186</v>
      </c>
      <c r="G1206" s="273"/>
      <c r="H1206" s="276">
        <v>3.6200000000000001</v>
      </c>
      <c r="I1206" s="277"/>
      <c r="J1206" s="273"/>
      <c r="K1206" s="273"/>
      <c r="L1206" s="278"/>
      <c r="M1206" s="279"/>
      <c r="N1206" s="280"/>
      <c r="O1206" s="280"/>
      <c r="P1206" s="280"/>
      <c r="Q1206" s="280"/>
      <c r="R1206" s="280"/>
      <c r="S1206" s="280"/>
      <c r="T1206" s="281"/>
      <c r="AT1206" s="282" t="s">
        <v>177</v>
      </c>
      <c r="AU1206" s="282" t="s">
        <v>83</v>
      </c>
      <c r="AV1206" s="14" t="s">
        <v>175</v>
      </c>
      <c r="AW1206" s="14" t="s">
        <v>31</v>
      </c>
      <c r="AX1206" s="14" t="s">
        <v>81</v>
      </c>
      <c r="AY1206" s="282" t="s">
        <v>168</v>
      </c>
    </row>
    <row r="1207" s="1" customFormat="1" ht="24" customHeight="1">
      <c r="B1207" s="38"/>
      <c r="C1207" s="237" t="s">
        <v>1160</v>
      </c>
      <c r="D1207" s="237" t="s">
        <v>170</v>
      </c>
      <c r="E1207" s="238" t="s">
        <v>1161</v>
      </c>
      <c r="F1207" s="239" t="s">
        <v>1162</v>
      </c>
      <c r="G1207" s="240" t="s">
        <v>226</v>
      </c>
      <c r="H1207" s="241">
        <v>6.1200000000000001</v>
      </c>
      <c r="I1207" s="242"/>
      <c r="J1207" s="243">
        <f>ROUND(I1207*H1207,2)</f>
        <v>0</v>
      </c>
      <c r="K1207" s="239" t="s">
        <v>174</v>
      </c>
      <c r="L1207" s="43"/>
      <c r="M1207" s="244" t="s">
        <v>1</v>
      </c>
      <c r="N1207" s="245" t="s">
        <v>39</v>
      </c>
      <c r="O1207" s="86"/>
      <c r="P1207" s="246">
        <f>O1207*H1207</f>
        <v>0</v>
      </c>
      <c r="Q1207" s="246">
        <v>0</v>
      </c>
      <c r="R1207" s="246">
        <f>Q1207*H1207</f>
        <v>0</v>
      </c>
      <c r="S1207" s="246">
        <v>0.088999999999999996</v>
      </c>
      <c r="T1207" s="247">
        <f>S1207*H1207</f>
        <v>0.54467999999999994</v>
      </c>
      <c r="AR1207" s="248" t="s">
        <v>175</v>
      </c>
      <c r="AT1207" s="248" t="s">
        <v>170</v>
      </c>
      <c r="AU1207" s="248" t="s">
        <v>83</v>
      </c>
      <c r="AY1207" s="17" t="s">
        <v>168</v>
      </c>
      <c r="BE1207" s="249">
        <f>IF(N1207="základní",J1207,0)</f>
        <v>0</v>
      </c>
      <c r="BF1207" s="249">
        <f>IF(N1207="snížená",J1207,0)</f>
        <v>0</v>
      </c>
      <c r="BG1207" s="249">
        <f>IF(N1207="zákl. přenesená",J1207,0)</f>
        <v>0</v>
      </c>
      <c r="BH1207" s="249">
        <f>IF(N1207="sníž. přenesená",J1207,0)</f>
        <v>0</v>
      </c>
      <c r="BI1207" s="249">
        <f>IF(N1207="nulová",J1207,0)</f>
        <v>0</v>
      </c>
      <c r="BJ1207" s="17" t="s">
        <v>81</v>
      </c>
      <c r="BK1207" s="249">
        <f>ROUND(I1207*H1207,2)</f>
        <v>0</v>
      </c>
      <c r="BL1207" s="17" t="s">
        <v>175</v>
      </c>
      <c r="BM1207" s="248" t="s">
        <v>1163</v>
      </c>
    </row>
    <row r="1208" s="12" customFormat="1">
      <c r="B1208" s="250"/>
      <c r="C1208" s="251"/>
      <c r="D1208" s="252" t="s">
        <v>177</v>
      </c>
      <c r="E1208" s="253" t="s">
        <v>1</v>
      </c>
      <c r="F1208" s="254" t="s">
        <v>567</v>
      </c>
      <c r="G1208" s="251"/>
      <c r="H1208" s="253" t="s">
        <v>1</v>
      </c>
      <c r="I1208" s="255"/>
      <c r="J1208" s="251"/>
      <c r="K1208" s="251"/>
      <c r="L1208" s="256"/>
      <c r="M1208" s="257"/>
      <c r="N1208" s="258"/>
      <c r="O1208" s="258"/>
      <c r="P1208" s="258"/>
      <c r="Q1208" s="258"/>
      <c r="R1208" s="258"/>
      <c r="S1208" s="258"/>
      <c r="T1208" s="259"/>
      <c r="AT1208" s="260" t="s">
        <v>177</v>
      </c>
      <c r="AU1208" s="260" t="s">
        <v>83</v>
      </c>
      <c r="AV1208" s="12" t="s">
        <v>81</v>
      </c>
      <c r="AW1208" s="12" t="s">
        <v>31</v>
      </c>
      <c r="AX1208" s="12" t="s">
        <v>74</v>
      </c>
      <c r="AY1208" s="260" t="s">
        <v>168</v>
      </c>
    </row>
    <row r="1209" s="13" customFormat="1">
      <c r="B1209" s="261"/>
      <c r="C1209" s="262"/>
      <c r="D1209" s="252" t="s">
        <v>177</v>
      </c>
      <c r="E1209" s="263" t="s">
        <v>1</v>
      </c>
      <c r="F1209" s="264" t="s">
        <v>1164</v>
      </c>
      <c r="G1209" s="262"/>
      <c r="H1209" s="265">
        <v>6.1200000000000001</v>
      </c>
      <c r="I1209" s="266"/>
      <c r="J1209" s="262"/>
      <c r="K1209" s="262"/>
      <c r="L1209" s="267"/>
      <c r="M1209" s="268"/>
      <c r="N1209" s="269"/>
      <c r="O1209" s="269"/>
      <c r="P1209" s="269"/>
      <c r="Q1209" s="269"/>
      <c r="R1209" s="269"/>
      <c r="S1209" s="269"/>
      <c r="T1209" s="270"/>
      <c r="AT1209" s="271" t="s">
        <v>177</v>
      </c>
      <c r="AU1209" s="271" t="s">
        <v>83</v>
      </c>
      <c r="AV1209" s="13" t="s">
        <v>83</v>
      </c>
      <c r="AW1209" s="13" t="s">
        <v>31</v>
      </c>
      <c r="AX1209" s="13" t="s">
        <v>74</v>
      </c>
      <c r="AY1209" s="271" t="s">
        <v>168</v>
      </c>
    </row>
    <row r="1210" s="14" customFormat="1">
      <c r="B1210" s="272"/>
      <c r="C1210" s="273"/>
      <c r="D1210" s="252" t="s">
        <v>177</v>
      </c>
      <c r="E1210" s="274" t="s">
        <v>1</v>
      </c>
      <c r="F1210" s="275" t="s">
        <v>186</v>
      </c>
      <c r="G1210" s="273"/>
      <c r="H1210" s="276">
        <v>6.1200000000000001</v>
      </c>
      <c r="I1210" s="277"/>
      <c r="J1210" s="273"/>
      <c r="K1210" s="273"/>
      <c r="L1210" s="278"/>
      <c r="M1210" s="279"/>
      <c r="N1210" s="280"/>
      <c r="O1210" s="280"/>
      <c r="P1210" s="280"/>
      <c r="Q1210" s="280"/>
      <c r="R1210" s="280"/>
      <c r="S1210" s="280"/>
      <c r="T1210" s="281"/>
      <c r="AT1210" s="282" t="s">
        <v>177</v>
      </c>
      <c r="AU1210" s="282" t="s">
        <v>83</v>
      </c>
      <c r="AV1210" s="14" t="s">
        <v>175</v>
      </c>
      <c r="AW1210" s="14" t="s">
        <v>31</v>
      </c>
      <c r="AX1210" s="14" t="s">
        <v>81</v>
      </c>
      <c r="AY1210" s="282" t="s">
        <v>168</v>
      </c>
    </row>
    <row r="1211" s="1" customFormat="1" ht="24" customHeight="1">
      <c r="B1211" s="38"/>
      <c r="C1211" s="237" t="s">
        <v>1165</v>
      </c>
      <c r="D1211" s="237" t="s">
        <v>170</v>
      </c>
      <c r="E1211" s="238" t="s">
        <v>1166</v>
      </c>
      <c r="F1211" s="239" t="s">
        <v>1167</v>
      </c>
      <c r="G1211" s="240" t="s">
        <v>226</v>
      </c>
      <c r="H1211" s="241">
        <v>2.79</v>
      </c>
      <c r="I1211" s="242"/>
      <c r="J1211" s="243">
        <f>ROUND(I1211*H1211,2)</f>
        <v>0</v>
      </c>
      <c r="K1211" s="239" t="s">
        <v>174</v>
      </c>
      <c r="L1211" s="43"/>
      <c r="M1211" s="244" t="s">
        <v>1</v>
      </c>
      <c r="N1211" s="245" t="s">
        <v>39</v>
      </c>
      <c r="O1211" s="86"/>
      <c r="P1211" s="246">
        <f>O1211*H1211</f>
        <v>0</v>
      </c>
      <c r="Q1211" s="246">
        <v>0</v>
      </c>
      <c r="R1211" s="246">
        <f>Q1211*H1211</f>
        <v>0</v>
      </c>
      <c r="S1211" s="246">
        <v>0.072999999999999995</v>
      </c>
      <c r="T1211" s="247">
        <f>S1211*H1211</f>
        <v>0.20366999999999999</v>
      </c>
      <c r="AR1211" s="248" t="s">
        <v>175</v>
      </c>
      <c r="AT1211" s="248" t="s">
        <v>170</v>
      </c>
      <c r="AU1211" s="248" t="s">
        <v>83</v>
      </c>
      <c r="AY1211" s="17" t="s">
        <v>168</v>
      </c>
      <c r="BE1211" s="249">
        <f>IF(N1211="základní",J1211,0)</f>
        <v>0</v>
      </c>
      <c r="BF1211" s="249">
        <f>IF(N1211="snížená",J1211,0)</f>
        <v>0</v>
      </c>
      <c r="BG1211" s="249">
        <f>IF(N1211="zákl. přenesená",J1211,0)</f>
        <v>0</v>
      </c>
      <c r="BH1211" s="249">
        <f>IF(N1211="sníž. přenesená",J1211,0)</f>
        <v>0</v>
      </c>
      <c r="BI1211" s="249">
        <f>IF(N1211="nulová",J1211,0)</f>
        <v>0</v>
      </c>
      <c r="BJ1211" s="17" t="s">
        <v>81</v>
      </c>
      <c r="BK1211" s="249">
        <f>ROUND(I1211*H1211,2)</f>
        <v>0</v>
      </c>
      <c r="BL1211" s="17" t="s">
        <v>175</v>
      </c>
      <c r="BM1211" s="248" t="s">
        <v>1168</v>
      </c>
    </row>
    <row r="1212" s="12" customFormat="1">
      <c r="B1212" s="250"/>
      <c r="C1212" s="251"/>
      <c r="D1212" s="252" t="s">
        <v>177</v>
      </c>
      <c r="E1212" s="253" t="s">
        <v>1</v>
      </c>
      <c r="F1212" s="254" t="s">
        <v>194</v>
      </c>
      <c r="G1212" s="251"/>
      <c r="H1212" s="253" t="s">
        <v>1</v>
      </c>
      <c r="I1212" s="255"/>
      <c r="J1212" s="251"/>
      <c r="K1212" s="251"/>
      <c r="L1212" s="256"/>
      <c r="M1212" s="257"/>
      <c r="N1212" s="258"/>
      <c r="O1212" s="258"/>
      <c r="P1212" s="258"/>
      <c r="Q1212" s="258"/>
      <c r="R1212" s="258"/>
      <c r="S1212" s="258"/>
      <c r="T1212" s="259"/>
      <c r="AT1212" s="260" t="s">
        <v>177</v>
      </c>
      <c r="AU1212" s="260" t="s">
        <v>83</v>
      </c>
      <c r="AV1212" s="12" t="s">
        <v>81</v>
      </c>
      <c r="AW1212" s="12" t="s">
        <v>31</v>
      </c>
      <c r="AX1212" s="12" t="s">
        <v>74</v>
      </c>
      <c r="AY1212" s="260" t="s">
        <v>168</v>
      </c>
    </row>
    <row r="1213" s="13" customFormat="1">
      <c r="B1213" s="261"/>
      <c r="C1213" s="262"/>
      <c r="D1213" s="252" t="s">
        <v>177</v>
      </c>
      <c r="E1213" s="263" t="s">
        <v>1</v>
      </c>
      <c r="F1213" s="264" t="s">
        <v>1169</v>
      </c>
      <c r="G1213" s="262"/>
      <c r="H1213" s="265">
        <v>0.98999999999999999</v>
      </c>
      <c r="I1213" s="266"/>
      <c r="J1213" s="262"/>
      <c r="K1213" s="262"/>
      <c r="L1213" s="267"/>
      <c r="M1213" s="268"/>
      <c r="N1213" s="269"/>
      <c r="O1213" s="269"/>
      <c r="P1213" s="269"/>
      <c r="Q1213" s="269"/>
      <c r="R1213" s="269"/>
      <c r="S1213" s="269"/>
      <c r="T1213" s="270"/>
      <c r="AT1213" s="271" t="s">
        <v>177</v>
      </c>
      <c r="AU1213" s="271" t="s">
        <v>83</v>
      </c>
      <c r="AV1213" s="13" t="s">
        <v>83</v>
      </c>
      <c r="AW1213" s="13" t="s">
        <v>31</v>
      </c>
      <c r="AX1213" s="13" t="s">
        <v>74</v>
      </c>
      <c r="AY1213" s="271" t="s">
        <v>168</v>
      </c>
    </row>
    <row r="1214" s="13" customFormat="1">
      <c r="B1214" s="261"/>
      <c r="C1214" s="262"/>
      <c r="D1214" s="252" t="s">
        <v>177</v>
      </c>
      <c r="E1214" s="263" t="s">
        <v>1</v>
      </c>
      <c r="F1214" s="264" t="s">
        <v>1170</v>
      </c>
      <c r="G1214" s="262"/>
      <c r="H1214" s="265">
        <v>1.8</v>
      </c>
      <c r="I1214" s="266"/>
      <c r="J1214" s="262"/>
      <c r="K1214" s="262"/>
      <c r="L1214" s="267"/>
      <c r="M1214" s="268"/>
      <c r="N1214" s="269"/>
      <c r="O1214" s="269"/>
      <c r="P1214" s="269"/>
      <c r="Q1214" s="269"/>
      <c r="R1214" s="269"/>
      <c r="S1214" s="269"/>
      <c r="T1214" s="270"/>
      <c r="AT1214" s="271" t="s">
        <v>177</v>
      </c>
      <c r="AU1214" s="271" t="s">
        <v>83</v>
      </c>
      <c r="AV1214" s="13" t="s">
        <v>83</v>
      </c>
      <c r="AW1214" s="13" t="s">
        <v>31</v>
      </c>
      <c r="AX1214" s="13" t="s">
        <v>74</v>
      </c>
      <c r="AY1214" s="271" t="s">
        <v>168</v>
      </c>
    </row>
    <row r="1215" s="14" customFormat="1">
      <c r="B1215" s="272"/>
      <c r="C1215" s="273"/>
      <c r="D1215" s="252" t="s">
        <v>177</v>
      </c>
      <c r="E1215" s="274" t="s">
        <v>1</v>
      </c>
      <c r="F1215" s="275" t="s">
        <v>186</v>
      </c>
      <c r="G1215" s="273"/>
      <c r="H1215" s="276">
        <v>2.79</v>
      </c>
      <c r="I1215" s="277"/>
      <c r="J1215" s="273"/>
      <c r="K1215" s="273"/>
      <c r="L1215" s="278"/>
      <c r="M1215" s="279"/>
      <c r="N1215" s="280"/>
      <c r="O1215" s="280"/>
      <c r="P1215" s="280"/>
      <c r="Q1215" s="280"/>
      <c r="R1215" s="280"/>
      <c r="S1215" s="280"/>
      <c r="T1215" s="281"/>
      <c r="AT1215" s="282" t="s">
        <v>177</v>
      </c>
      <c r="AU1215" s="282" t="s">
        <v>83</v>
      </c>
      <c r="AV1215" s="14" t="s">
        <v>175</v>
      </c>
      <c r="AW1215" s="14" t="s">
        <v>31</v>
      </c>
      <c r="AX1215" s="14" t="s">
        <v>81</v>
      </c>
      <c r="AY1215" s="282" t="s">
        <v>168</v>
      </c>
    </row>
    <row r="1216" s="1" customFormat="1" ht="24" customHeight="1">
      <c r="B1216" s="38"/>
      <c r="C1216" s="237" t="s">
        <v>1171</v>
      </c>
      <c r="D1216" s="237" t="s">
        <v>170</v>
      </c>
      <c r="E1216" s="238" t="s">
        <v>1172</v>
      </c>
      <c r="F1216" s="239" t="s">
        <v>1173</v>
      </c>
      <c r="G1216" s="240" t="s">
        <v>226</v>
      </c>
      <c r="H1216" s="241">
        <v>11.6</v>
      </c>
      <c r="I1216" s="242"/>
      <c r="J1216" s="243">
        <f>ROUND(I1216*H1216,2)</f>
        <v>0</v>
      </c>
      <c r="K1216" s="239" t="s">
        <v>174</v>
      </c>
      <c r="L1216" s="43"/>
      <c r="M1216" s="244" t="s">
        <v>1</v>
      </c>
      <c r="N1216" s="245" t="s">
        <v>39</v>
      </c>
      <c r="O1216" s="86"/>
      <c r="P1216" s="246">
        <f>O1216*H1216</f>
        <v>0</v>
      </c>
      <c r="Q1216" s="246">
        <v>0</v>
      </c>
      <c r="R1216" s="246">
        <f>Q1216*H1216</f>
        <v>0</v>
      </c>
      <c r="S1216" s="246">
        <v>0.058999999999999997</v>
      </c>
      <c r="T1216" s="247">
        <f>S1216*H1216</f>
        <v>0.6843999999999999</v>
      </c>
      <c r="AR1216" s="248" t="s">
        <v>175</v>
      </c>
      <c r="AT1216" s="248" t="s">
        <v>170</v>
      </c>
      <c r="AU1216" s="248" t="s">
        <v>83</v>
      </c>
      <c r="AY1216" s="17" t="s">
        <v>168</v>
      </c>
      <c r="BE1216" s="249">
        <f>IF(N1216="základní",J1216,0)</f>
        <v>0</v>
      </c>
      <c r="BF1216" s="249">
        <f>IF(N1216="snížená",J1216,0)</f>
        <v>0</v>
      </c>
      <c r="BG1216" s="249">
        <f>IF(N1216="zákl. přenesená",J1216,0)</f>
        <v>0</v>
      </c>
      <c r="BH1216" s="249">
        <f>IF(N1216="sníž. přenesená",J1216,0)</f>
        <v>0</v>
      </c>
      <c r="BI1216" s="249">
        <f>IF(N1216="nulová",J1216,0)</f>
        <v>0</v>
      </c>
      <c r="BJ1216" s="17" t="s">
        <v>81</v>
      </c>
      <c r="BK1216" s="249">
        <f>ROUND(I1216*H1216,2)</f>
        <v>0</v>
      </c>
      <c r="BL1216" s="17" t="s">
        <v>175</v>
      </c>
      <c r="BM1216" s="248" t="s">
        <v>1174</v>
      </c>
    </row>
    <row r="1217" s="12" customFormat="1">
      <c r="B1217" s="250"/>
      <c r="C1217" s="251"/>
      <c r="D1217" s="252" t="s">
        <v>177</v>
      </c>
      <c r="E1217" s="253" t="s">
        <v>1</v>
      </c>
      <c r="F1217" s="254" t="s">
        <v>194</v>
      </c>
      <c r="G1217" s="251"/>
      <c r="H1217" s="253" t="s">
        <v>1</v>
      </c>
      <c r="I1217" s="255"/>
      <c r="J1217" s="251"/>
      <c r="K1217" s="251"/>
      <c r="L1217" s="256"/>
      <c r="M1217" s="257"/>
      <c r="N1217" s="258"/>
      <c r="O1217" s="258"/>
      <c r="P1217" s="258"/>
      <c r="Q1217" s="258"/>
      <c r="R1217" s="258"/>
      <c r="S1217" s="258"/>
      <c r="T1217" s="259"/>
      <c r="AT1217" s="260" t="s">
        <v>177</v>
      </c>
      <c r="AU1217" s="260" t="s">
        <v>83</v>
      </c>
      <c r="AV1217" s="12" t="s">
        <v>81</v>
      </c>
      <c r="AW1217" s="12" t="s">
        <v>31</v>
      </c>
      <c r="AX1217" s="12" t="s">
        <v>74</v>
      </c>
      <c r="AY1217" s="260" t="s">
        <v>168</v>
      </c>
    </row>
    <row r="1218" s="13" customFormat="1">
      <c r="B1218" s="261"/>
      <c r="C1218" s="262"/>
      <c r="D1218" s="252" t="s">
        <v>177</v>
      </c>
      <c r="E1218" s="263" t="s">
        <v>1</v>
      </c>
      <c r="F1218" s="264" t="s">
        <v>1175</v>
      </c>
      <c r="G1218" s="262"/>
      <c r="H1218" s="265">
        <v>3.6000000000000001</v>
      </c>
      <c r="I1218" s="266"/>
      <c r="J1218" s="262"/>
      <c r="K1218" s="262"/>
      <c r="L1218" s="267"/>
      <c r="M1218" s="268"/>
      <c r="N1218" s="269"/>
      <c r="O1218" s="269"/>
      <c r="P1218" s="269"/>
      <c r="Q1218" s="269"/>
      <c r="R1218" s="269"/>
      <c r="S1218" s="269"/>
      <c r="T1218" s="270"/>
      <c r="AT1218" s="271" t="s">
        <v>177</v>
      </c>
      <c r="AU1218" s="271" t="s">
        <v>83</v>
      </c>
      <c r="AV1218" s="13" t="s">
        <v>83</v>
      </c>
      <c r="AW1218" s="13" t="s">
        <v>31</v>
      </c>
      <c r="AX1218" s="13" t="s">
        <v>74</v>
      </c>
      <c r="AY1218" s="271" t="s">
        <v>168</v>
      </c>
    </row>
    <row r="1219" s="12" customFormat="1">
      <c r="B1219" s="250"/>
      <c r="C1219" s="251"/>
      <c r="D1219" s="252" t="s">
        <v>177</v>
      </c>
      <c r="E1219" s="253" t="s">
        <v>1</v>
      </c>
      <c r="F1219" s="254" t="s">
        <v>268</v>
      </c>
      <c r="G1219" s="251"/>
      <c r="H1219" s="253" t="s">
        <v>1</v>
      </c>
      <c r="I1219" s="255"/>
      <c r="J1219" s="251"/>
      <c r="K1219" s="251"/>
      <c r="L1219" s="256"/>
      <c r="M1219" s="257"/>
      <c r="N1219" s="258"/>
      <c r="O1219" s="258"/>
      <c r="P1219" s="258"/>
      <c r="Q1219" s="258"/>
      <c r="R1219" s="258"/>
      <c r="S1219" s="258"/>
      <c r="T1219" s="259"/>
      <c r="AT1219" s="260" t="s">
        <v>177</v>
      </c>
      <c r="AU1219" s="260" t="s">
        <v>83</v>
      </c>
      <c r="AV1219" s="12" t="s">
        <v>81</v>
      </c>
      <c r="AW1219" s="12" t="s">
        <v>31</v>
      </c>
      <c r="AX1219" s="12" t="s">
        <v>74</v>
      </c>
      <c r="AY1219" s="260" t="s">
        <v>168</v>
      </c>
    </row>
    <row r="1220" s="13" customFormat="1">
      <c r="B1220" s="261"/>
      <c r="C1220" s="262"/>
      <c r="D1220" s="252" t="s">
        <v>177</v>
      </c>
      <c r="E1220" s="263" t="s">
        <v>1</v>
      </c>
      <c r="F1220" s="264" t="s">
        <v>1176</v>
      </c>
      <c r="G1220" s="262"/>
      <c r="H1220" s="265">
        <v>8</v>
      </c>
      <c r="I1220" s="266"/>
      <c r="J1220" s="262"/>
      <c r="K1220" s="262"/>
      <c r="L1220" s="267"/>
      <c r="M1220" s="268"/>
      <c r="N1220" s="269"/>
      <c r="O1220" s="269"/>
      <c r="P1220" s="269"/>
      <c r="Q1220" s="269"/>
      <c r="R1220" s="269"/>
      <c r="S1220" s="269"/>
      <c r="T1220" s="270"/>
      <c r="AT1220" s="271" t="s">
        <v>177</v>
      </c>
      <c r="AU1220" s="271" t="s">
        <v>83</v>
      </c>
      <c r="AV1220" s="13" t="s">
        <v>83</v>
      </c>
      <c r="AW1220" s="13" t="s">
        <v>31</v>
      </c>
      <c r="AX1220" s="13" t="s">
        <v>74</v>
      </c>
      <c r="AY1220" s="271" t="s">
        <v>168</v>
      </c>
    </row>
    <row r="1221" s="14" customFormat="1">
      <c r="B1221" s="272"/>
      <c r="C1221" s="273"/>
      <c r="D1221" s="252" t="s">
        <v>177</v>
      </c>
      <c r="E1221" s="274" t="s">
        <v>1</v>
      </c>
      <c r="F1221" s="275" t="s">
        <v>186</v>
      </c>
      <c r="G1221" s="273"/>
      <c r="H1221" s="276">
        <v>11.6</v>
      </c>
      <c r="I1221" s="277"/>
      <c r="J1221" s="273"/>
      <c r="K1221" s="273"/>
      <c r="L1221" s="278"/>
      <c r="M1221" s="279"/>
      <c r="N1221" s="280"/>
      <c r="O1221" s="280"/>
      <c r="P1221" s="280"/>
      <c r="Q1221" s="280"/>
      <c r="R1221" s="280"/>
      <c r="S1221" s="280"/>
      <c r="T1221" s="281"/>
      <c r="AT1221" s="282" t="s">
        <v>177</v>
      </c>
      <c r="AU1221" s="282" t="s">
        <v>83</v>
      </c>
      <c r="AV1221" s="14" t="s">
        <v>175</v>
      </c>
      <c r="AW1221" s="14" t="s">
        <v>31</v>
      </c>
      <c r="AX1221" s="14" t="s">
        <v>81</v>
      </c>
      <c r="AY1221" s="282" t="s">
        <v>168</v>
      </c>
    </row>
    <row r="1222" s="1" customFormat="1" ht="24" customHeight="1">
      <c r="B1222" s="38"/>
      <c r="C1222" s="237" t="s">
        <v>1177</v>
      </c>
      <c r="D1222" s="237" t="s">
        <v>170</v>
      </c>
      <c r="E1222" s="238" t="s">
        <v>1178</v>
      </c>
      <c r="F1222" s="239" t="s">
        <v>1179</v>
      </c>
      <c r="G1222" s="240" t="s">
        <v>226</v>
      </c>
      <c r="H1222" s="241">
        <v>161.476</v>
      </c>
      <c r="I1222" s="242"/>
      <c r="J1222" s="243">
        <f>ROUND(I1222*H1222,2)</f>
        <v>0</v>
      </c>
      <c r="K1222" s="239" t="s">
        <v>174</v>
      </c>
      <c r="L1222" s="43"/>
      <c r="M1222" s="244" t="s">
        <v>1</v>
      </c>
      <c r="N1222" s="245" t="s">
        <v>39</v>
      </c>
      <c r="O1222" s="86"/>
      <c r="P1222" s="246">
        <f>O1222*H1222</f>
        <v>0</v>
      </c>
      <c r="Q1222" s="246">
        <v>0</v>
      </c>
      <c r="R1222" s="246">
        <f>Q1222*H1222</f>
        <v>0</v>
      </c>
      <c r="S1222" s="246">
        <v>0.050999999999999997</v>
      </c>
      <c r="T1222" s="247">
        <f>S1222*H1222</f>
        <v>8.2352759999999989</v>
      </c>
      <c r="AR1222" s="248" t="s">
        <v>175</v>
      </c>
      <c r="AT1222" s="248" t="s">
        <v>170</v>
      </c>
      <c r="AU1222" s="248" t="s">
        <v>83</v>
      </c>
      <c r="AY1222" s="17" t="s">
        <v>168</v>
      </c>
      <c r="BE1222" s="249">
        <f>IF(N1222="základní",J1222,0)</f>
        <v>0</v>
      </c>
      <c r="BF1222" s="249">
        <f>IF(N1222="snížená",J1222,0)</f>
        <v>0</v>
      </c>
      <c r="BG1222" s="249">
        <f>IF(N1222="zákl. přenesená",J1222,0)</f>
        <v>0</v>
      </c>
      <c r="BH1222" s="249">
        <f>IF(N1222="sníž. přenesená",J1222,0)</f>
        <v>0</v>
      </c>
      <c r="BI1222" s="249">
        <f>IF(N1222="nulová",J1222,0)</f>
        <v>0</v>
      </c>
      <c r="BJ1222" s="17" t="s">
        <v>81</v>
      </c>
      <c r="BK1222" s="249">
        <f>ROUND(I1222*H1222,2)</f>
        <v>0</v>
      </c>
      <c r="BL1222" s="17" t="s">
        <v>175</v>
      </c>
      <c r="BM1222" s="248" t="s">
        <v>1180</v>
      </c>
    </row>
    <row r="1223" s="12" customFormat="1">
      <c r="B1223" s="250"/>
      <c r="C1223" s="251"/>
      <c r="D1223" s="252" t="s">
        <v>177</v>
      </c>
      <c r="E1223" s="253" t="s">
        <v>1</v>
      </c>
      <c r="F1223" s="254" t="s">
        <v>194</v>
      </c>
      <c r="G1223" s="251"/>
      <c r="H1223" s="253" t="s">
        <v>1</v>
      </c>
      <c r="I1223" s="255"/>
      <c r="J1223" s="251"/>
      <c r="K1223" s="251"/>
      <c r="L1223" s="256"/>
      <c r="M1223" s="257"/>
      <c r="N1223" s="258"/>
      <c r="O1223" s="258"/>
      <c r="P1223" s="258"/>
      <c r="Q1223" s="258"/>
      <c r="R1223" s="258"/>
      <c r="S1223" s="258"/>
      <c r="T1223" s="259"/>
      <c r="AT1223" s="260" t="s">
        <v>177</v>
      </c>
      <c r="AU1223" s="260" t="s">
        <v>83</v>
      </c>
      <c r="AV1223" s="12" t="s">
        <v>81</v>
      </c>
      <c r="AW1223" s="12" t="s">
        <v>31</v>
      </c>
      <c r="AX1223" s="12" t="s">
        <v>74</v>
      </c>
      <c r="AY1223" s="260" t="s">
        <v>168</v>
      </c>
    </row>
    <row r="1224" s="13" customFormat="1">
      <c r="B1224" s="261"/>
      <c r="C1224" s="262"/>
      <c r="D1224" s="252" t="s">
        <v>177</v>
      </c>
      <c r="E1224" s="263" t="s">
        <v>1</v>
      </c>
      <c r="F1224" s="264" t="s">
        <v>1181</v>
      </c>
      <c r="G1224" s="262"/>
      <c r="H1224" s="265">
        <v>14.4</v>
      </c>
      <c r="I1224" s="266"/>
      <c r="J1224" s="262"/>
      <c r="K1224" s="262"/>
      <c r="L1224" s="267"/>
      <c r="M1224" s="268"/>
      <c r="N1224" s="269"/>
      <c r="O1224" s="269"/>
      <c r="P1224" s="269"/>
      <c r="Q1224" s="269"/>
      <c r="R1224" s="269"/>
      <c r="S1224" s="269"/>
      <c r="T1224" s="270"/>
      <c r="AT1224" s="271" t="s">
        <v>177</v>
      </c>
      <c r="AU1224" s="271" t="s">
        <v>83</v>
      </c>
      <c r="AV1224" s="13" t="s">
        <v>83</v>
      </c>
      <c r="AW1224" s="13" t="s">
        <v>31</v>
      </c>
      <c r="AX1224" s="13" t="s">
        <v>74</v>
      </c>
      <c r="AY1224" s="271" t="s">
        <v>168</v>
      </c>
    </row>
    <row r="1225" s="13" customFormat="1">
      <c r="B1225" s="261"/>
      <c r="C1225" s="262"/>
      <c r="D1225" s="252" t="s">
        <v>177</v>
      </c>
      <c r="E1225" s="263" t="s">
        <v>1</v>
      </c>
      <c r="F1225" s="264" t="s">
        <v>1182</v>
      </c>
      <c r="G1225" s="262"/>
      <c r="H1225" s="265">
        <v>6.4800000000000004</v>
      </c>
      <c r="I1225" s="266"/>
      <c r="J1225" s="262"/>
      <c r="K1225" s="262"/>
      <c r="L1225" s="267"/>
      <c r="M1225" s="268"/>
      <c r="N1225" s="269"/>
      <c r="O1225" s="269"/>
      <c r="P1225" s="269"/>
      <c r="Q1225" s="269"/>
      <c r="R1225" s="269"/>
      <c r="S1225" s="269"/>
      <c r="T1225" s="270"/>
      <c r="AT1225" s="271" t="s">
        <v>177</v>
      </c>
      <c r="AU1225" s="271" t="s">
        <v>83</v>
      </c>
      <c r="AV1225" s="13" t="s">
        <v>83</v>
      </c>
      <c r="AW1225" s="13" t="s">
        <v>31</v>
      </c>
      <c r="AX1225" s="13" t="s">
        <v>74</v>
      </c>
      <c r="AY1225" s="271" t="s">
        <v>168</v>
      </c>
    </row>
    <row r="1226" s="13" customFormat="1">
      <c r="B1226" s="261"/>
      <c r="C1226" s="262"/>
      <c r="D1226" s="252" t="s">
        <v>177</v>
      </c>
      <c r="E1226" s="263" t="s">
        <v>1</v>
      </c>
      <c r="F1226" s="264" t="s">
        <v>1183</v>
      </c>
      <c r="G1226" s="262"/>
      <c r="H1226" s="265">
        <v>48.600000000000001</v>
      </c>
      <c r="I1226" s="266"/>
      <c r="J1226" s="262"/>
      <c r="K1226" s="262"/>
      <c r="L1226" s="267"/>
      <c r="M1226" s="268"/>
      <c r="N1226" s="269"/>
      <c r="O1226" s="269"/>
      <c r="P1226" s="269"/>
      <c r="Q1226" s="269"/>
      <c r="R1226" s="269"/>
      <c r="S1226" s="269"/>
      <c r="T1226" s="270"/>
      <c r="AT1226" s="271" t="s">
        <v>177</v>
      </c>
      <c r="AU1226" s="271" t="s">
        <v>83</v>
      </c>
      <c r="AV1226" s="13" t="s">
        <v>83</v>
      </c>
      <c r="AW1226" s="13" t="s">
        <v>31</v>
      </c>
      <c r="AX1226" s="13" t="s">
        <v>74</v>
      </c>
      <c r="AY1226" s="271" t="s">
        <v>168</v>
      </c>
    </row>
    <row r="1227" s="13" customFormat="1">
      <c r="B1227" s="261"/>
      <c r="C1227" s="262"/>
      <c r="D1227" s="252" t="s">
        <v>177</v>
      </c>
      <c r="E1227" s="263" t="s">
        <v>1</v>
      </c>
      <c r="F1227" s="264" t="s">
        <v>1184</v>
      </c>
      <c r="G1227" s="262"/>
      <c r="H1227" s="265">
        <v>73.799999999999997</v>
      </c>
      <c r="I1227" s="266"/>
      <c r="J1227" s="262"/>
      <c r="K1227" s="262"/>
      <c r="L1227" s="267"/>
      <c r="M1227" s="268"/>
      <c r="N1227" s="269"/>
      <c r="O1227" s="269"/>
      <c r="P1227" s="269"/>
      <c r="Q1227" s="269"/>
      <c r="R1227" s="269"/>
      <c r="S1227" s="269"/>
      <c r="T1227" s="270"/>
      <c r="AT1227" s="271" t="s">
        <v>177</v>
      </c>
      <c r="AU1227" s="271" t="s">
        <v>83</v>
      </c>
      <c r="AV1227" s="13" t="s">
        <v>83</v>
      </c>
      <c r="AW1227" s="13" t="s">
        <v>31</v>
      </c>
      <c r="AX1227" s="13" t="s">
        <v>74</v>
      </c>
      <c r="AY1227" s="271" t="s">
        <v>168</v>
      </c>
    </row>
    <row r="1228" s="13" customFormat="1">
      <c r="B1228" s="261"/>
      <c r="C1228" s="262"/>
      <c r="D1228" s="252" t="s">
        <v>177</v>
      </c>
      <c r="E1228" s="263" t="s">
        <v>1</v>
      </c>
      <c r="F1228" s="264" t="s">
        <v>1185</v>
      </c>
      <c r="G1228" s="262"/>
      <c r="H1228" s="265">
        <v>2.7829999999999999</v>
      </c>
      <c r="I1228" s="266"/>
      <c r="J1228" s="262"/>
      <c r="K1228" s="262"/>
      <c r="L1228" s="267"/>
      <c r="M1228" s="268"/>
      <c r="N1228" s="269"/>
      <c r="O1228" s="269"/>
      <c r="P1228" s="269"/>
      <c r="Q1228" s="269"/>
      <c r="R1228" s="269"/>
      <c r="S1228" s="269"/>
      <c r="T1228" s="270"/>
      <c r="AT1228" s="271" t="s">
        <v>177</v>
      </c>
      <c r="AU1228" s="271" t="s">
        <v>83</v>
      </c>
      <c r="AV1228" s="13" t="s">
        <v>83</v>
      </c>
      <c r="AW1228" s="13" t="s">
        <v>31</v>
      </c>
      <c r="AX1228" s="13" t="s">
        <v>74</v>
      </c>
      <c r="AY1228" s="271" t="s">
        <v>168</v>
      </c>
    </row>
    <row r="1229" s="13" customFormat="1">
      <c r="B1229" s="261"/>
      <c r="C1229" s="262"/>
      <c r="D1229" s="252" t="s">
        <v>177</v>
      </c>
      <c r="E1229" s="263" t="s">
        <v>1</v>
      </c>
      <c r="F1229" s="264" t="s">
        <v>1186</v>
      </c>
      <c r="G1229" s="262"/>
      <c r="H1229" s="265">
        <v>8.0999999999999996</v>
      </c>
      <c r="I1229" s="266"/>
      <c r="J1229" s="262"/>
      <c r="K1229" s="262"/>
      <c r="L1229" s="267"/>
      <c r="M1229" s="268"/>
      <c r="N1229" s="269"/>
      <c r="O1229" s="269"/>
      <c r="P1229" s="269"/>
      <c r="Q1229" s="269"/>
      <c r="R1229" s="269"/>
      <c r="S1229" s="269"/>
      <c r="T1229" s="270"/>
      <c r="AT1229" s="271" t="s">
        <v>177</v>
      </c>
      <c r="AU1229" s="271" t="s">
        <v>83</v>
      </c>
      <c r="AV1229" s="13" t="s">
        <v>83</v>
      </c>
      <c r="AW1229" s="13" t="s">
        <v>31</v>
      </c>
      <c r="AX1229" s="13" t="s">
        <v>74</v>
      </c>
      <c r="AY1229" s="271" t="s">
        <v>168</v>
      </c>
    </row>
    <row r="1230" s="12" customFormat="1">
      <c r="B1230" s="250"/>
      <c r="C1230" s="251"/>
      <c r="D1230" s="252" t="s">
        <v>177</v>
      </c>
      <c r="E1230" s="253" t="s">
        <v>1</v>
      </c>
      <c r="F1230" s="254" t="s">
        <v>268</v>
      </c>
      <c r="G1230" s="251"/>
      <c r="H1230" s="253" t="s">
        <v>1</v>
      </c>
      <c r="I1230" s="255"/>
      <c r="J1230" s="251"/>
      <c r="K1230" s="251"/>
      <c r="L1230" s="256"/>
      <c r="M1230" s="257"/>
      <c r="N1230" s="258"/>
      <c r="O1230" s="258"/>
      <c r="P1230" s="258"/>
      <c r="Q1230" s="258"/>
      <c r="R1230" s="258"/>
      <c r="S1230" s="258"/>
      <c r="T1230" s="259"/>
      <c r="AT1230" s="260" t="s">
        <v>177</v>
      </c>
      <c r="AU1230" s="260" t="s">
        <v>83</v>
      </c>
      <c r="AV1230" s="12" t="s">
        <v>81</v>
      </c>
      <c r="AW1230" s="12" t="s">
        <v>31</v>
      </c>
      <c r="AX1230" s="12" t="s">
        <v>74</v>
      </c>
      <c r="AY1230" s="260" t="s">
        <v>168</v>
      </c>
    </row>
    <row r="1231" s="13" customFormat="1">
      <c r="B1231" s="261"/>
      <c r="C1231" s="262"/>
      <c r="D1231" s="252" t="s">
        <v>177</v>
      </c>
      <c r="E1231" s="263" t="s">
        <v>1</v>
      </c>
      <c r="F1231" s="264" t="s">
        <v>1187</v>
      </c>
      <c r="G1231" s="262"/>
      <c r="H1231" s="265">
        <v>7.3129999999999997</v>
      </c>
      <c r="I1231" s="266"/>
      <c r="J1231" s="262"/>
      <c r="K1231" s="262"/>
      <c r="L1231" s="267"/>
      <c r="M1231" s="268"/>
      <c r="N1231" s="269"/>
      <c r="O1231" s="269"/>
      <c r="P1231" s="269"/>
      <c r="Q1231" s="269"/>
      <c r="R1231" s="269"/>
      <c r="S1231" s="269"/>
      <c r="T1231" s="270"/>
      <c r="AT1231" s="271" t="s">
        <v>177</v>
      </c>
      <c r="AU1231" s="271" t="s">
        <v>83</v>
      </c>
      <c r="AV1231" s="13" t="s">
        <v>83</v>
      </c>
      <c r="AW1231" s="13" t="s">
        <v>31</v>
      </c>
      <c r="AX1231" s="13" t="s">
        <v>74</v>
      </c>
      <c r="AY1231" s="271" t="s">
        <v>168</v>
      </c>
    </row>
    <row r="1232" s="14" customFormat="1">
      <c r="B1232" s="272"/>
      <c r="C1232" s="273"/>
      <c r="D1232" s="252" t="s">
        <v>177</v>
      </c>
      <c r="E1232" s="274" t="s">
        <v>1</v>
      </c>
      <c r="F1232" s="275" t="s">
        <v>186</v>
      </c>
      <c r="G1232" s="273"/>
      <c r="H1232" s="276">
        <v>161.476</v>
      </c>
      <c r="I1232" s="277"/>
      <c r="J1232" s="273"/>
      <c r="K1232" s="273"/>
      <c r="L1232" s="278"/>
      <c r="M1232" s="279"/>
      <c r="N1232" s="280"/>
      <c r="O1232" s="280"/>
      <c r="P1232" s="280"/>
      <c r="Q1232" s="280"/>
      <c r="R1232" s="280"/>
      <c r="S1232" s="280"/>
      <c r="T1232" s="281"/>
      <c r="AT1232" s="282" t="s">
        <v>177</v>
      </c>
      <c r="AU1232" s="282" t="s">
        <v>83</v>
      </c>
      <c r="AV1232" s="14" t="s">
        <v>175</v>
      </c>
      <c r="AW1232" s="14" t="s">
        <v>31</v>
      </c>
      <c r="AX1232" s="14" t="s">
        <v>81</v>
      </c>
      <c r="AY1232" s="282" t="s">
        <v>168</v>
      </c>
    </row>
    <row r="1233" s="1" customFormat="1" ht="24" customHeight="1">
      <c r="B1233" s="38"/>
      <c r="C1233" s="237" t="s">
        <v>1188</v>
      </c>
      <c r="D1233" s="237" t="s">
        <v>170</v>
      </c>
      <c r="E1233" s="238" t="s">
        <v>1189</v>
      </c>
      <c r="F1233" s="239" t="s">
        <v>1190</v>
      </c>
      <c r="G1233" s="240" t="s">
        <v>226</v>
      </c>
      <c r="H1233" s="241">
        <v>5.2800000000000002</v>
      </c>
      <c r="I1233" s="242"/>
      <c r="J1233" s="243">
        <f>ROUND(I1233*H1233,2)</f>
        <v>0</v>
      </c>
      <c r="K1233" s="239" t="s">
        <v>174</v>
      </c>
      <c r="L1233" s="43"/>
      <c r="M1233" s="244" t="s">
        <v>1</v>
      </c>
      <c r="N1233" s="245" t="s">
        <v>39</v>
      </c>
      <c r="O1233" s="86"/>
      <c r="P1233" s="246">
        <f>O1233*H1233</f>
        <v>0</v>
      </c>
      <c r="Q1233" s="246">
        <v>0</v>
      </c>
      <c r="R1233" s="246">
        <f>Q1233*H1233</f>
        <v>0</v>
      </c>
      <c r="S1233" s="246">
        <v>0.042999999999999997</v>
      </c>
      <c r="T1233" s="247">
        <f>S1233*H1233</f>
        <v>0.22703999999999999</v>
      </c>
      <c r="AR1233" s="248" t="s">
        <v>175</v>
      </c>
      <c r="AT1233" s="248" t="s">
        <v>170</v>
      </c>
      <c r="AU1233" s="248" t="s">
        <v>83</v>
      </c>
      <c r="AY1233" s="17" t="s">
        <v>168</v>
      </c>
      <c r="BE1233" s="249">
        <f>IF(N1233="základní",J1233,0)</f>
        <v>0</v>
      </c>
      <c r="BF1233" s="249">
        <f>IF(N1233="snížená",J1233,0)</f>
        <v>0</v>
      </c>
      <c r="BG1233" s="249">
        <f>IF(N1233="zákl. přenesená",J1233,0)</f>
        <v>0</v>
      </c>
      <c r="BH1233" s="249">
        <f>IF(N1233="sníž. přenesená",J1233,0)</f>
        <v>0</v>
      </c>
      <c r="BI1233" s="249">
        <f>IF(N1233="nulová",J1233,0)</f>
        <v>0</v>
      </c>
      <c r="BJ1233" s="17" t="s">
        <v>81</v>
      </c>
      <c r="BK1233" s="249">
        <f>ROUND(I1233*H1233,2)</f>
        <v>0</v>
      </c>
      <c r="BL1233" s="17" t="s">
        <v>175</v>
      </c>
      <c r="BM1233" s="248" t="s">
        <v>1191</v>
      </c>
    </row>
    <row r="1234" s="12" customFormat="1">
      <c r="B1234" s="250"/>
      <c r="C1234" s="251"/>
      <c r="D1234" s="252" t="s">
        <v>177</v>
      </c>
      <c r="E1234" s="253" t="s">
        <v>1</v>
      </c>
      <c r="F1234" s="254" t="s">
        <v>194</v>
      </c>
      <c r="G1234" s="251"/>
      <c r="H1234" s="253" t="s">
        <v>1</v>
      </c>
      <c r="I1234" s="255"/>
      <c r="J1234" s="251"/>
      <c r="K1234" s="251"/>
      <c r="L1234" s="256"/>
      <c r="M1234" s="257"/>
      <c r="N1234" s="258"/>
      <c r="O1234" s="258"/>
      <c r="P1234" s="258"/>
      <c r="Q1234" s="258"/>
      <c r="R1234" s="258"/>
      <c r="S1234" s="258"/>
      <c r="T1234" s="259"/>
      <c r="AT1234" s="260" t="s">
        <v>177</v>
      </c>
      <c r="AU1234" s="260" t="s">
        <v>83</v>
      </c>
      <c r="AV1234" s="12" t="s">
        <v>81</v>
      </c>
      <c r="AW1234" s="12" t="s">
        <v>31</v>
      </c>
      <c r="AX1234" s="12" t="s">
        <v>74</v>
      </c>
      <c r="AY1234" s="260" t="s">
        <v>168</v>
      </c>
    </row>
    <row r="1235" s="13" customFormat="1">
      <c r="B1235" s="261"/>
      <c r="C1235" s="262"/>
      <c r="D1235" s="252" t="s">
        <v>177</v>
      </c>
      <c r="E1235" s="263" t="s">
        <v>1</v>
      </c>
      <c r="F1235" s="264" t="s">
        <v>1192</v>
      </c>
      <c r="G1235" s="262"/>
      <c r="H1235" s="265">
        <v>5.2800000000000002</v>
      </c>
      <c r="I1235" s="266"/>
      <c r="J1235" s="262"/>
      <c r="K1235" s="262"/>
      <c r="L1235" s="267"/>
      <c r="M1235" s="268"/>
      <c r="N1235" s="269"/>
      <c r="O1235" s="269"/>
      <c r="P1235" s="269"/>
      <c r="Q1235" s="269"/>
      <c r="R1235" s="269"/>
      <c r="S1235" s="269"/>
      <c r="T1235" s="270"/>
      <c r="AT1235" s="271" t="s">
        <v>177</v>
      </c>
      <c r="AU1235" s="271" t="s">
        <v>83</v>
      </c>
      <c r="AV1235" s="13" t="s">
        <v>83</v>
      </c>
      <c r="AW1235" s="13" t="s">
        <v>31</v>
      </c>
      <c r="AX1235" s="13" t="s">
        <v>74</v>
      </c>
      <c r="AY1235" s="271" t="s">
        <v>168</v>
      </c>
    </row>
    <row r="1236" s="14" customFormat="1">
      <c r="B1236" s="272"/>
      <c r="C1236" s="273"/>
      <c r="D1236" s="252" t="s">
        <v>177</v>
      </c>
      <c r="E1236" s="274" t="s">
        <v>1</v>
      </c>
      <c r="F1236" s="275" t="s">
        <v>186</v>
      </c>
      <c r="G1236" s="273"/>
      <c r="H1236" s="276">
        <v>5.2800000000000002</v>
      </c>
      <c r="I1236" s="277"/>
      <c r="J1236" s="273"/>
      <c r="K1236" s="273"/>
      <c r="L1236" s="278"/>
      <c r="M1236" s="279"/>
      <c r="N1236" s="280"/>
      <c r="O1236" s="280"/>
      <c r="P1236" s="280"/>
      <c r="Q1236" s="280"/>
      <c r="R1236" s="280"/>
      <c r="S1236" s="280"/>
      <c r="T1236" s="281"/>
      <c r="AT1236" s="282" t="s">
        <v>177</v>
      </c>
      <c r="AU1236" s="282" t="s">
        <v>83</v>
      </c>
      <c r="AV1236" s="14" t="s">
        <v>175</v>
      </c>
      <c r="AW1236" s="14" t="s">
        <v>31</v>
      </c>
      <c r="AX1236" s="14" t="s">
        <v>81</v>
      </c>
      <c r="AY1236" s="282" t="s">
        <v>168</v>
      </c>
    </row>
    <row r="1237" s="1" customFormat="1" ht="16.5" customHeight="1">
      <c r="B1237" s="38"/>
      <c r="C1237" s="237" t="s">
        <v>1193</v>
      </c>
      <c r="D1237" s="237" t="s">
        <v>170</v>
      </c>
      <c r="E1237" s="238" t="s">
        <v>1194</v>
      </c>
      <c r="F1237" s="239" t="s">
        <v>1195</v>
      </c>
      <c r="G1237" s="240" t="s">
        <v>226</v>
      </c>
      <c r="H1237" s="241">
        <v>2</v>
      </c>
      <c r="I1237" s="242"/>
      <c r="J1237" s="243">
        <f>ROUND(I1237*H1237,2)</f>
        <v>0</v>
      </c>
      <c r="K1237" s="239" t="s">
        <v>174</v>
      </c>
      <c r="L1237" s="43"/>
      <c r="M1237" s="244" t="s">
        <v>1</v>
      </c>
      <c r="N1237" s="245" t="s">
        <v>39</v>
      </c>
      <c r="O1237" s="86"/>
      <c r="P1237" s="246">
        <f>O1237*H1237</f>
        <v>0</v>
      </c>
      <c r="Q1237" s="246">
        <v>0</v>
      </c>
      <c r="R1237" s="246">
        <f>Q1237*H1237</f>
        <v>0</v>
      </c>
      <c r="S1237" s="246">
        <v>0.083000000000000004</v>
      </c>
      <c r="T1237" s="247">
        <f>S1237*H1237</f>
        <v>0.16600000000000001</v>
      </c>
      <c r="AR1237" s="248" t="s">
        <v>175</v>
      </c>
      <c r="AT1237" s="248" t="s">
        <v>170</v>
      </c>
      <c r="AU1237" s="248" t="s">
        <v>83</v>
      </c>
      <c r="AY1237" s="17" t="s">
        <v>168</v>
      </c>
      <c r="BE1237" s="249">
        <f>IF(N1237="základní",J1237,0)</f>
        <v>0</v>
      </c>
      <c r="BF1237" s="249">
        <f>IF(N1237="snížená",J1237,0)</f>
        <v>0</v>
      </c>
      <c r="BG1237" s="249">
        <f>IF(N1237="zákl. přenesená",J1237,0)</f>
        <v>0</v>
      </c>
      <c r="BH1237" s="249">
        <f>IF(N1237="sníž. přenesená",J1237,0)</f>
        <v>0</v>
      </c>
      <c r="BI1237" s="249">
        <f>IF(N1237="nulová",J1237,0)</f>
        <v>0</v>
      </c>
      <c r="BJ1237" s="17" t="s">
        <v>81</v>
      </c>
      <c r="BK1237" s="249">
        <f>ROUND(I1237*H1237,2)</f>
        <v>0</v>
      </c>
      <c r="BL1237" s="17" t="s">
        <v>175</v>
      </c>
      <c r="BM1237" s="248" t="s">
        <v>1196</v>
      </c>
    </row>
    <row r="1238" s="12" customFormat="1">
      <c r="B1238" s="250"/>
      <c r="C1238" s="251"/>
      <c r="D1238" s="252" t="s">
        <v>177</v>
      </c>
      <c r="E1238" s="253" t="s">
        <v>1</v>
      </c>
      <c r="F1238" s="254" t="s">
        <v>194</v>
      </c>
      <c r="G1238" s="251"/>
      <c r="H1238" s="253" t="s">
        <v>1</v>
      </c>
      <c r="I1238" s="255"/>
      <c r="J1238" s="251"/>
      <c r="K1238" s="251"/>
      <c r="L1238" s="256"/>
      <c r="M1238" s="257"/>
      <c r="N1238" s="258"/>
      <c r="O1238" s="258"/>
      <c r="P1238" s="258"/>
      <c r="Q1238" s="258"/>
      <c r="R1238" s="258"/>
      <c r="S1238" s="258"/>
      <c r="T1238" s="259"/>
      <c r="AT1238" s="260" t="s">
        <v>177</v>
      </c>
      <c r="AU1238" s="260" t="s">
        <v>83</v>
      </c>
      <c r="AV1238" s="12" t="s">
        <v>81</v>
      </c>
      <c r="AW1238" s="12" t="s">
        <v>31</v>
      </c>
      <c r="AX1238" s="12" t="s">
        <v>74</v>
      </c>
      <c r="AY1238" s="260" t="s">
        <v>168</v>
      </c>
    </row>
    <row r="1239" s="13" customFormat="1">
      <c r="B1239" s="261"/>
      <c r="C1239" s="262"/>
      <c r="D1239" s="252" t="s">
        <v>177</v>
      </c>
      <c r="E1239" s="263" t="s">
        <v>1</v>
      </c>
      <c r="F1239" s="264" t="s">
        <v>1197</v>
      </c>
      <c r="G1239" s="262"/>
      <c r="H1239" s="265">
        <v>2</v>
      </c>
      <c r="I1239" s="266"/>
      <c r="J1239" s="262"/>
      <c r="K1239" s="262"/>
      <c r="L1239" s="267"/>
      <c r="M1239" s="268"/>
      <c r="N1239" s="269"/>
      <c r="O1239" s="269"/>
      <c r="P1239" s="269"/>
      <c r="Q1239" s="269"/>
      <c r="R1239" s="269"/>
      <c r="S1239" s="269"/>
      <c r="T1239" s="270"/>
      <c r="AT1239" s="271" t="s">
        <v>177</v>
      </c>
      <c r="AU1239" s="271" t="s">
        <v>83</v>
      </c>
      <c r="AV1239" s="13" t="s">
        <v>83</v>
      </c>
      <c r="AW1239" s="13" t="s">
        <v>31</v>
      </c>
      <c r="AX1239" s="13" t="s">
        <v>74</v>
      </c>
      <c r="AY1239" s="271" t="s">
        <v>168</v>
      </c>
    </row>
    <row r="1240" s="14" customFormat="1">
      <c r="B1240" s="272"/>
      <c r="C1240" s="273"/>
      <c r="D1240" s="252" t="s">
        <v>177</v>
      </c>
      <c r="E1240" s="274" t="s">
        <v>1</v>
      </c>
      <c r="F1240" s="275" t="s">
        <v>186</v>
      </c>
      <c r="G1240" s="273"/>
      <c r="H1240" s="276">
        <v>2</v>
      </c>
      <c r="I1240" s="277"/>
      <c r="J1240" s="273"/>
      <c r="K1240" s="273"/>
      <c r="L1240" s="278"/>
      <c r="M1240" s="279"/>
      <c r="N1240" s="280"/>
      <c r="O1240" s="280"/>
      <c r="P1240" s="280"/>
      <c r="Q1240" s="280"/>
      <c r="R1240" s="280"/>
      <c r="S1240" s="280"/>
      <c r="T1240" s="281"/>
      <c r="AT1240" s="282" t="s">
        <v>177</v>
      </c>
      <c r="AU1240" s="282" t="s">
        <v>83</v>
      </c>
      <c r="AV1240" s="14" t="s">
        <v>175</v>
      </c>
      <c r="AW1240" s="14" t="s">
        <v>31</v>
      </c>
      <c r="AX1240" s="14" t="s">
        <v>81</v>
      </c>
      <c r="AY1240" s="282" t="s">
        <v>168</v>
      </c>
    </row>
    <row r="1241" s="1" customFormat="1" ht="16.5" customHeight="1">
      <c r="B1241" s="38"/>
      <c r="C1241" s="237" t="s">
        <v>1198</v>
      </c>
      <c r="D1241" s="237" t="s">
        <v>170</v>
      </c>
      <c r="E1241" s="238" t="s">
        <v>1199</v>
      </c>
      <c r="F1241" s="239" t="s">
        <v>1200</v>
      </c>
      <c r="G1241" s="240" t="s">
        <v>226</v>
      </c>
      <c r="H1241" s="241">
        <v>14.6</v>
      </c>
      <c r="I1241" s="242"/>
      <c r="J1241" s="243">
        <f>ROUND(I1241*H1241,2)</f>
        <v>0</v>
      </c>
      <c r="K1241" s="239" t="s">
        <v>174</v>
      </c>
      <c r="L1241" s="43"/>
      <c r="M1241" s="244" t="s">
        <v>1</v>
      </c>
      <c r="N1241" s="245" t="s">
        <v>39</v>
      </c>
      <c r="O1241" s="86"/>
      <c r="P1241" s="246">
        <f>O1241*H1241</f>
        <v>0</v>
      </c>
      <c r="Q1241" s="246">
        <v>0</v>
      </c>
      <c r="R1241" s="246">
        <f>Q1241*H1241</f>
        <v>0</v>
      </c>
      <c r="S1241" s="246">
        <v>0.062</v>
      </c>
      <c r="T1241" s="247">
        <f>S1241*H1241</f>
        <v>0.9052</v>
      </c>
      <c r="AR1241" s="248" t="s">
        <v>175</v>
      </c>
      <c r="AT1241" s="248" t="s">
        <v>170</v>
      </c>
      <c r="AU1241" s="248" t="s">
        <v>83</v>
      </c>
      <c r="AY1241" s="17" t="s">
        <v>168</v>
      </c>
      <c r="BE1241" s="249">
        <f>IF(N1241="základní",J1241,0)</f>
        <v>0</v>
      </c>
      <c r="BF1241" s="249">
        <f>IF(N1241="snížená",J1241,0)</f>
        <v>0</v>
      </c>
      <c r="BG1241" s="249">
        <f>IF(N1241="zákl. přenesená",J1241,0)</f>
        <v>0</v>
      </c>
      <c r="BH1241" s="249">
        <f>IF(N1241="sníž. přenesená",J1241,0)</f>
        <v>0</v>
      </c>
      <c r="BI1241" s="249">
        <f>IF(N1241="nulová",J1241,0)</f>
        <v>0</v>
      </c>
      <c r="BJ1241" s="17" t="s">
        <v>81</v>
      </c>
      <c r="BK1241" s="249">
        <f>ROUND(I1241*H1241,2)</f>
        <v>0</v>
      </c>
      <c r="BL1241" s="17" t="s">
        <v>175</v>
      </c>
      <c r="BM1241" s="248" t="s">
        <v>1201</v>
      </c>
    </row>
    <row r="1242" s="12" customFormat="1">
      <c r="B1242" s="250"/>
      <c r="C1242" s="251"/>
      <c r="D1242" s="252" t="s">
        <v>177</v>
      </c>
      <c r="E1242" s="253" t="s">
        <v>1</v>
      </c>
      <c r="F1242" s="254" t="s">
        <v>194</v>
      </c>
      <c r="G1242" s="251"/>
      <c r="H1242" s="253" t="s">
        <v>1</v>
      </c>
      <c r="I1242" s="255"/>
      <c r="J1242" s="251"/>
      <c r="K1242" s="251"/>
      <c r="L1242" s="256"/>
      <c r="M1242" s="257"/>
      <c r="N1242" s="258"/>
      <c r="O1242" s="258"/>
      <c r="P1242" s="258"/>
      <c r="Q1242" s="258"/>
      <c r="R1242" s="258"/>
      <c r="S1242" s="258"/>
      <c r="T1242" s="259"/>
      <c r="AT1242" s="260" t="s">
        <v>177</v>
      </c>
      <c r="AU1242" s="260" t="s">
        <v>83</v>
      </c>
      <c r="AV1242" s="12" t="s">
        <v>81</v>
      </c>
      <c r="AW1242" s="12" t="s">
        <v>31</v>
      </c>
      <c r="AX1242" s="12" t="s">
        <v>74</v>
      </c>
      <c r="AY1242" s="260" t="s">
        <v>168</v>
      </c>
    </row>
    <row r="1243" s="13" customFormat="1">
      <c r="B1243" s="261"/>
      <c r="C1243" s="262"/>
      <c r="D1243" s="252" t="s">
        <v>177</v>
      </c>
      <c r="E1243" s="263" t="s">
        <v>1</v>
      </c>
      <c r="F1243" s="264" t="s">
        <v>1202</v>
      </c>
      <c r="G1243" s="262"/>
      <c r="H1243" s="265">
        <v>3.0249999999999999</v>
      </c>
      <c r="I1243" s="266"/>
      <c r="J1243" s="262"/>
      <c r="K1243" s="262"/>
      <c r="L1243" s="267"/>
      <c r="M1243" s="268"/>
      <c r="N1243" s="269"/>
      <c r="O1243" s="269"/>
      <c r="P1243" s="269"/>
      <c r="Q1243" s="269"/>
      <c r="R1243" s="269"/>
      <c r="S1243" s="269"/>
      <c r="T1243" s="270"/>
      <c r="AT1243" s="271" t="s">
        <v>177</v>
      </c>
      <c r="AU1243" s="271" t="s">
        <v>83</v>
      </c>
      <c r="AV1243" s="13" t="s">
        <v>83</v>
      </c>
      <c r="AW1243" s="13" t="s">
        <v>31</v>
      </c>
      <c r="AX1243" s="13" t="s">
        <v>74</v>
      </c>
      <c r="AY1243" s="271" t="s">
        <v>168</v>
      </c>
    </row>
    <row r="1244" s="13" customFormat="1">
      <c r="B1244" s="261"/>
      <c r="C1244" s="262"/>
      <c r="D1244" s="252" t="s">
        <v>177</v>
      </c>
      <c r="E1244" s="263" t="s">
        <v>1</v>
      </c>
      <c r="F1244" s="264" t="s">
        <v>1203</v>
      </c>
      <c r="G1244" s="262"/>
      <c r="H1244" s="265">
        <v>7.9500000000000002</v>
      </c>
      <c r="I1244" s="266"/>
      <c r="J1244" s="262"/>
      <c r="K1244" s="262"/>
      <c r="L1244" s="267"/>
      <c r="M1244" s="268"/>
      <c r="N1244" s="269"/>
      <c r="O1244" s="269"/>
      <c r="P1244" s="269"/>
      <c r="Q1244" s="269"/>
      <c r="R1244" s="269"/>
      <c r="S1244" s="269"/>
      <c r="T1244" s="270"/>
      <c r="AT1244" s="271" t="s">
        <v>177</v>
      </c>
      <c r="AU1244" s="271" t="s">
        <v>83</v>
      </c>
      <c r="AV1244" s="13" t="s">
        <v>83</v>
      </c>
      <c r="AW1244" s="13" t="s">
        <v>31</v>
      </c>
      <c r="AX1244" s="13" t="s">
        <v>74</v>
      </c>
      <c r="AY1244" s="271" t="s">
        <v>168</v>
      </c>
    </row>
    <row r="1245" s="12" customFormat="1">
      <c r="B1245" s="250"/>
      <c r="C1245" s="251"/>
      <c r="D1245" s="252" t="s">
        <v>177</v>
      </c>
      <c r="E1245" s="253" t="s">
        <v>1</v>
      </c>
      <c r="F1245" s="254" t="s">
        <v>268</v>
      </c>
      <c r="G1245" s="251"/>
      <c r="H1245" s="253" t="s">
        <v>1</v>
      </c>
      <c r="I1245" s="255"/>
      <c r="J1245" s="251"/>
      <c r="K1245" s="251"/>
      <c r="L1245" s="256"/>
      <c r="M1245" s="257"/>
      <c r="N1245" s="258"/>
      <c r="O1245" s="258"/>
      <c r="P1245" s="258"/>
      <c r="Q1245" s="258"/>
      <c r="R1245" s="258"/>
      <c r="S1245" s="258"/>
      <c r="T1245" s="259"/>
      <c r="AT1245" s="260" t="s">
        <v>177</v>
      </c>
      <c r="AU1245" s="260" t="s">
        <v>83</v>
      </c>
      <c r="AV1245" s="12" t="s">
        <v>81</v>
      </c>
      <c r="AW1245" s="12" t="s">
        <v>31</v>
      </c>
      <c r="AX1245" s="12" t="s">
        <v>74</v>
      </c>
      <c r="AY1245" s="260" t="s">
        <v>168</v>
      </c>
    </row>
    <row r="1246" s="13" customFormat="1">
      <c r="B1246" s="261"/>
      <c r="C1246" s="262"/>
      <c r="D1246" s="252" t="s">
        <v>177</v>
      </c>
      <c r="E1246" s="263" t="s">
        <v>1</v>
      </c>
      <c r="F1246" s="264" t="s">
        <v>1204</v>
      </c>
      <c r="G1246" s="262"/>
      <c r="H1246" s="265">
        <v>3.625</v>
      </c>
      <c r="I1246" s="266"/>
      <c r="J1246" s="262"/>
      <c r="K1246" s="262"/>
      <c r="L1246" s="267"/>
      <c r="M1246" s="268"/>
      <c r="N1246" s="269"/>
      <c r="O1246" s="269"/>
      <c r="P1246" s="269"/>
      <c r="Q1246" s="269"/>
      <c r="R1246" s="269"/>
      <c r="S1246" s="269"/>
      <c r="T1246" s="270"/>
      <c r="AT1246" s="271" t="s">
        <v>177</v>
      </c>
      <c r="AU1246" s="271" t="s">
        <v>83</v>
      </c>
      <c r="AV1246" s="13" t="s">
        <v>83</v>
      </c>
      <c r="AW1246" s="13" t="s">
        <v>31</v>
      </c>
      <c r="AX1246" s="13" t="s">
        <v>74</v>
      </c>
      <c r="AY1246" s="271" t="s">
        <v>168</v>
      </c>
    </row>
    <row r="1247" s="14" customFormat="1">
      <c r="B1247" s="272"/>
      <c r="C1247" s="273"/>
      <c r="D1247" s="252" t="s">
        <v>177</v>
      </c>
      <c r="E1247" s="274" t="s">
        <v>1</v>
      </c>
      <c r="F1247" s="275" t="s">
        <v>186</v>
      </c>
      <c r="G1247" s="273"/>
      <c r="H1247" s="276">
        <v>14.6</v>
      </c>
      <c r="I1247" s="277"/>
      <c r="J1247" s="273"/>
      <c r="K1247" s="273"/>
      <c r="L1247" s="278"/>
      <c r="M1247" s="279"/>
      <c r="N1247" s="280"/>
      <c r="O1247" s="280"/>
      <c r="P1247" s="280"/>
      <c r="Q1247" s="280"/>
      <c r="R1247" s="280"/>
      <c r="S1247" s="280"/>
      <c r="T1247" s="281"/>
      <c r="AT1247" s="282" t="s">
        <v>177</v>
      </c>
      <c r="AU1247" s="282" t="s">
        <v>83</v>
      </c>
      <c r="AV1247" s="14" t="s">
        <v>175</v>
      </c>
      <c r="AW1247" s="14" t="s">
        <v>31</v>
      </c>
      <c r="AX1247" s="14" t="s">
        <v>81</v>
      </c>
      <c r="AY1247" s="282" t="s">
        <v>168</v>
      </c>
    </row>
    <row r="1248" s="1" customFormat="1" ht="24" customHeight="1">
      <c r="B1248" s="38"/>
      <c r="C1248" s="237" t="s">
        <v>1205</v>
      </c>
      <c r="D1248" s="237" t="s">
        <v>170</v>
      </c>
      <c r="E1248" s="238" t="s">
        <v>1206</v>
      </c>
      <c r="F1248" s="239" t="s">
        <v>1207</v>
      </c>
      <c r="G1248" s="240" t="s">
        <v>364</v>
      </c>
      <c r="H1248" s="241">
        <v>58</v>
      </c>
      <c r="I1248" s="242"/>
      <c r="J1248" s="243">
        <f>ROUND(I1248*H1248,2)</f>
        <v>0</v>
      </c>
      <c r="K1248" s="239" t="s">
        <v>174</v>
      </c>
      <c r="L1248" s="43"/>
      <c r="M1248" s="244" t="s">
        <v>1</v>
      </c>
      <c r="N1248" s="245" t="s">
        <v>39</v>
      </c>
      <c r="O1248" s="86"/>
      <c r="P1248" s="246">
        <f>O1248*H1248</f>
        <v>0</v>
      </c>
      <c r="Q1248" s="246">
        <v>0</v>
      </c>
      <c r="R1248" s="246">
        <f>Q1248*H1248</f>
        <v>0</v>
      </c>
      <c r="S1248" s="246">
        <v>0.031</v>
      </c>
      <c r="T1248" s="247">
        <f>S1248*H1248</f>
        <v>1.798</v>
      </c>
      <c r="AR1248" s="248" t="s">
        <v>175</v>
      </c>
      <c r="AT1248" s="248" t="s">
        <v>170</v>
      </c>
      <c r="AU1248" s="248" t="s">
        <v>83</v>
      </c>
      <c r="AY1248" s="17" t="s">
        <v>168</v>
      </c>
      <c r="BE1248" s="249">
        <f>IF(N1248="základní",J1248,0)</f>
        <v>0</v>
      </c>
      <c r="BF1248" s="249">
        <f>IF(N1248="snížená",J1248,0)</f>
        <v>0</v>
      </c>
      <c r="BG1248" s="249">
        <f>IF(N1248="zákl. přenesená",J1248,0)</f>
        <v>0</v>
      </c>
      <c r="BH1248" s="249">
        <f>IF(N1248="sníž. přenesená",J1248,0)</f>
        <v>0</v>
      </c>
      <c r="BI1248" s="249">
        <f>IF(N1248="nulová",J1248,0)</f>
        <v>0</v>
      </c>
      <c r="BJ1248" s="17" t="s">
        <v>81</v>
      </c>
      <c r="BK1248" s="249">
        <f>ROUND(I1248*H1248,2)</f>
        <v>0</v>
      </c>
      <c r="BL1248" s="17" t="s">
        <v>175</v>
      </c>
      <c r="BM1248" s="248" t="s">
        <v>1208</v>
      </c>
    </row>
    <row r="1249" s="12" customFormat="1">
      <c r="B1249" s="250"/>
      <c r="C1249" s="251"/>
      <c r="D1249" s="252" t="s">
        <v>177</v>
      </c>
      <c r="E1249" s="253" t="s">
        <v>1</v>
      </c>
      <c r="F1249" s="254" t="s">
        <v>268</v>
      </c>
      <c r="G1249" s="251"/>
      <c r="H1249" s="253" t="s">
        <v>1</v>
      </c>
      <c r="I1249" s="255"/>
      <c r="J1249" s="251"/>
      <c r="K1249" s="251"/>
      <c r="L1249" s="256"/>
      <c r="M1249" s="257"/>
      <c r="N1249" s="258"/>
      <c r="O1249" s="258"/>
      <c r="P1249" s="258"/>
      <c r="Q1249" s="258"/>
      <c r="R1249" s="258"/>
      <c r="S1249" s="258"/>
      <c r="T1249" s="259"/>
      <c r="AT1249" s="260" t="s">
        <v>177</v>
      </c>
      <c r="AU1249" s="260" t="s">
        <v>83</v>
      </c>
      <c r="AV1249" s="12" t="s">
        <v>81</v>
      </c>
      <c r="AW1249" s="12" t="s">
        <v>31</v>
      </c>
      <c r="AX1249" s="12" t="s">
        <v>74</v>
      </c>
      <c r="AY1249" s="260" t="s">
        <v>168</v>
      </c>
    </row>
    <row r="1250" s="12" customFormat="1">
      <c r="B1250" s="250"/>
      <c r="C1250" s="251"/>
      <c r="D1250" s="252" t="s">
        <v>177</v>
      </c>
      <c r="E1250" s="253" t="s">
        <v>1</v>
      </c>
      <c r="F1250" s="254" t="s">
        <v>366</v>
      </c>
      <c r="G1250" s="251"/>
      <c r="H1250" s="253" t="s">
        <v>1</v>
      </c>
      <c r="I1250" s="255"/>
      <c r="J1250" s="251"/>
      <c r="K1250" s="251"/>
      <c r="L1250" s="256"/>
      <c r="M1250" s="257"/>
      <c r="N1250" s="258"/>
      <c r="O1250" s="258"/>
      <c r="P1250" s="258"/>
      <c r="Q1250" s="258"/>
      <c r="R1250" s="258"/>
      <c r="S1250" s="258"/>
      <c r="T1250" s="259"/>
      <c r="AT1250" s="260" t="s">
        <v>177</v>
      </c>
      <c r="AU1250" s="260" t="s">
        <v>83</v>
      </c>
      <c r="AV1250" s="12" t="s">
        <v>81</v>
      </c>
      <c r="AW1250" s="12" t="s">
        <v>31</v>
      </c>
      <c r="AX1250" s="12" t="s">
        <v>74</v>
      </c>
      <c r="AY1250" s="260" t="s">
        <v>168</v>
      </c>
    </row>
    <row r="1251" s="13" customFormat="1">
      <c r="B1251" s="261"/>
      <c r="C1251" s="262"/>
      <c r="D1251" s="252" t="s">
        <v>177</v>
      </c>
      <c r="E1251" s="263" t="s">
        <v>1</v>
      </c>
      <c r="F1251" s="264" t="s">
        <v>367</v>
      </c>
      <c r="G1251" s="262"/>
      <c r="H1251" s="265">
        <v>6</v>
      </c>
      <c r="I1251" s="266"/>
      <c r="J1251" s="262"/>
      <c r="K1251" s="262"/>
      <c r="L1251" s="267"/>
      <c r="M1251" s="268"/>
      <c r="N1251" s="269"/>
      <c r="O1251" s="269"/>
      <c r="P1251" s="269"/>
      <c r="Q1251" s="269"/>
      <c r="R1251" s="269"/>
      <c r="S1251" s="269"/>
      <c r="T1251" s="270"/>
      <c r="AT1251" s="271" t="s">
        <v>177</v>
      </c>
      <c r="AU1251" s="271" t="s">
        <v>83</v>
      </c>
      <c r="AV1251" s="13" t="s">
        <v>83</v>
      </c>
      <c r="AW1251" s="13" t="s">
        <v>31</v>
      </c>
      <c r="AX1251" s="13" t="s">
        <v>74</v>
      </c>
      <c r="AY1251" s="271" t="s">
        <v>168</v>
      </c>
    </row>
    <row r="1252" s="13" customFormat="1">
      <c r="B1252" s="261"/>
      <c r="C1252" s="262"/>
      <c r="D1252" s="252" t="s">
        <v>177</v>
      </c>
      <c r="E1252" s="263" t="s">
        <v>1</v>
      </c>
      <c r="F1252" s="264" t="s">
        <v>368</v>
      </c>
      <c r="G1252" s="262"/>
      <c r="H1252" s="265">
        <v>50</v>
      </c>
      <c r="I1252" s="266"/>
      <c r="J1252" s="262"/>
      <c r="K1252" s="262"/>
      <c r="L1252" s="267"/>
      <c r="M1252" s="268"/>
      <c r="N1252" s="269"/>
      <c r="O1252" s="269"/>
      <c r="P1252" s="269"/>
      <c r="Q1252" s="269"/>
      <c r="R1252" s="269"/>
      <c r="S1252" s="269"/>
      <c r="T1252" s="270"/>
      <c r="AT1252" s="271" t="s">
        <v>177</v>
      </c>
      <c r="AU1252" s="271" t="s">
        <v>83</v>
      </c>
      <c r="AV1252" s="13" t="s">
        <v>83</v>
      </c>
      <c r="AW1252" s="13" t="s">
        <v>31</v>
      </c>
      <c r="AX1252" s="13" t="s">
        <v>74</v>
      </c>
      <c r="AY1252" s="271" t="s">
        <v>168</v>
      </c>
    </row>
    <row r="1253" s="13" customFormat="1">
      <c r="B1253" s="261"/>
      <c r="C1253" s="262"/>
      <c r="D1253" s="252" t="s">
        <v>177</v>
      </c>
      <c r="E1253" s="263" t="s">
        <v>1</v>
      </c>
      <c r="F1253" s="264" t="s">
        <v>373</v>
      </c>
      <c r="G1253" s="262"/>
      <c r="H1253" s="265">
        <v>2</v>
      </c>
      <c r="I1253" s="266"/>
      <c r="J1253" s="262"/>
      <c r="K1253" s="262"/>
      <c r="L1253" s="267"/>
      <c r="M1253" s="268"/>
      <c r="N1253" s="269"/>
      <c r="O1253" s="269"/>
      <c r="P1253" s="269"/>
      <c r="Q1253" s="269"/>
      <c r="R1253" s="269"/>
      <c r="S1253" s="269"/>
      <c r="T1253" s="270"/>
      <c r="AT1253" s="271" t="s">
        <v>177</v>
      </c>
      <c r="AU1253" s="271" t="s">
        <v>83</v>
      </c>
      <c r="AV1253" s="13" t="s">
        <v>83</v>
      </c>
      <c r="AW1253" s="13" t="s">
        <v>31</v>
      </c>
      <c r="AX1253" s="13" t="s">
        <v>74</v>
      </c>
      <c r="AY1253" s="271" t="s">
        <v>168</v>
      </c>
    </row>
    <row r="1254" s="14" customFormat="1">
      <c r="B1254" s="272"/>
      <c r="C1254" s="273"/>
      <c r="D1254" s="252" t="s">
        <v>177</v>
      </c>
      <c r="E1254" s="274" t="s">
        <v>1</v>
      </c>
      <c r="F1254" s="275" t="s">
        <v>186</v>
      </c>
      <c r="G1254" s="273"/>
      <c r="H1254" s="276">
        <v>58</v>
      </c>
      <c r="I1254" s="277"/>
      <c r="J1254" s="273"/>
      <c r="K1254" s="273"/>
      <c r="L1254" s="278"/>
      <c r="M1254" s="279"/>
      <c r="N1254" s="280"/>
      <c r="O1254" s="280"/>
      <c r="P1254" s="280"/>
      <c r="Q1254" s="280"/>
      <c r="R1254" s="280"/>
      <c r="S1254" s="280"/>
      <c r="T1254" s="281"/>
      <c r="AT1254" s="282" t="s">
        <v>177</v>
      </c>
      <c r="AU1254" s="282" t="s">
        <v>83</v>
      </c>
      <c r="AV1254" s="14" t="s">
        <v>175</v>
      </c>
      <c r="AW1254" s="14" t="s">
        <v>31</v>
      </c>
      <c r="AX1254" s="14" t="s">
        <v>81</v>
      </c>
      <c r="AY1254" s="282" t="s">
        <v>168</v>
      </c>
    </row>
    <row r="1255" s="1" customFormat="1" ht="24" customHeight="1">
      <c r="B1255" s="38"/>
      <c r="C1255" s="237" t="s">
        <v>1209</v>
      </c>
      <c r="D1255" s="237" t="s">
        <v>170</v>
      </c>
      <c r="E1255" s="238" t="s">
        <v>1210</v>
      </c>
      <c r="F1255" s="239" t="s">
        <v>1211</v>
      </c>
      <c r="G1255" s="240" t="s">
        <v>364</v>
      </c>
      <c r="H1255" s="241">
        <v>4</v>
      </c>
      <c r="I1255" s="242"/>
      <c r="J1255" s="243">
        <f>ROUND(I1255*H1255,2)</f>
        <v>0</v>
      </c>
      <c r="K1255" s="239" t="s">
        <v>174</v>
      </c>
      <c r="L1255" s="43"/>
      <c r="M1255" s="244" t="s">
        <v>1</v>
      </c>
      <c r="N1255" s="245" t="s">
        <v>39</v>
      </c>
      <c r="O1255" s="86"/>
      <c r="P1255" s="246">
        <f>O1255*H1255</f>
        <v>0</v>
      </c>
      <c r="Q1255" s="246">
        <v>0</v>
      </c>
      <c r="R1255" s="246">
        <f>Q1255*H1255</f>
        <v>0</v>
      </c>
      <c r="S1255" s="246">
        <v>0.098000000000000004</v>
      </c>
      <c r="T1255" s="247">
        <f>S1255*H1255</f>
        <v>0.39200000000000002</v>
      </c>
      <c r="AR1255" s="248" t="s">
        <v>175</v>
      </c>
      <c r="AT1255" s="248" t="s">
        <v>170</v>
      </c>
      <c r="AU1255" s="248" t="s">
        <v>83</v>
      </c>
      <c r="AY1255" s="17" t="s">
        <v>168</v>
      </c>
      <c r="BE1255" s="249">
        <f>IF(N1255="základní",J1255,0)</f>
        <v>0</v>
      </c>
      <c r="BF1255" s="249">
        <f>IF(N1255="snížená",J1255,0)</f>
        <v>0</v>
      </c>
      <c r="BG1255" s="249">
        <f>IF(N1255="zákl. přenesená",J1255,0)</f>
        <v>0</v>
      </c>
      <c r="BH1255" s="249">
        <f>IF(N1255="sníž. přenesená",J1255,0)</f>
        <v>0</v>
      </c>
      <c r="BI1255" s="249">
        <f>IF(N1255="nulová",J1255,0)</f>
        <v>0</v>
      </c>
      <c r="BJ1255" s="17" t="s">
        <v>81</v>
      </c>
      <c r="BK1255" s="249">
        <f>ROUND(I1255*H1255,2)</f>
        <v>0</v>
      </c>
      <c r="BL1255" s="17" t="s">
        <v>175</v>
      </c>
      <c r="BM1255" s="248" t="s">
        <v>1212</v>
      </c>
    </row>
    <row r="1256" s="13" customFormat="1">
      <c r="B1256" s="261"/>
      <c r="C1256" s="262"/>
      <c r="D1256" s="252" t="s">
        <v>177</v>
      </c>
      <c r="E1256" s="263" t="s">
        <v>1</v>
      </c>
      <c r="F1256" s="264" t="s">
        <v>1213</v>
      </c>
      <c r="G1256" s="262"/>
      <c r="H1256" s="265">
        <v>4</v>
      </c>
      <c r="I1256" s="266"/>
      <c r="J1256" s="262"/>
      <c r="K1256" s="262"/>
      <c r="L1256" s="267"/>
      <c r="M1256" s="268"/>
      <c r="N1256" s="269"/>
      <c r="O1256" s="269"/>
      <c r="P1256" s="269"/>
      <c r="Q1256" s="269"/>
      <c r="R1256" s="269"/>
      <c r="S1256" s="269"/>
      <c r="T1256" s="270"/>
      <c r="AT1256" s="271" t="s">
        <v>177</v>
      </c>
      <c r="AU1256" s="271" t="s">
        <v>83</v>
      </c>
      <c r="AV1256" s="13" t="s">
        <v>83</v>
      </c>
      <c r="AW1256" s="13" t="s">
        <v>31</v>
      </c>
      <c r="AX1256" s="13" t="s">
        <v>74</v>
      </c>
      <c r="AY1256" s="271" t="s">
        <v>168</v>
      </c>
    </row>
    <row r="1257" s="14" customFormat="1">
      <c r="B1257" s="272"/>
      <c r="C1257" s="273"/>
      <c r="D1257" s="252" t="s">
        <v>177</v>
      </c>
      <c r="E1257" s="274" t="s">
        <v>1</v>
      </c>
      <c r="F1257" s="275" t="s">
        <v>186</v>
      </c>
      <c r="G1257" s="273"/>
      <c r="H1257" s="276">
        <v>4</v>
      </c>
      <c r="I1257" s="277"/>
      <c r="J1257" s="273"/>
      <c r="K1257" s="273"/>
      <c r="L1257" s="278"/>
      <c r="M1257" s="279"/>
      <c r="N1257" s="280"/>
      <c r="O1257" s="280"/>
      <c r="P1257" s="280"/>
      <c r="Q1257" s="280"/>
      <c r="R1257" s="280"/>
      <c r="S1257" s="280"/>
      <c r="T1257" s="281"/>
      <c r="AT1257" s="282" t="s">
        <v>177</v>
      </c>
      <c r="AU1257" s="282" t="s">
        <v>83</v>
      </c>
      <c r="AV1257" s="14" t="s">
        <v>175</v>
      </c>
      <c r="AW1257" s="14" t="s">
        <v>31</v>
      </c>
      <c r="AX1257" s="14" t="s">
        <v>81</v>
      </c>
      <c r="AY1257" s="282" t="s">
        <v>168</v>
      </c>
    </row>
    <row r="1258" s="1" customFormat="1" ht="24" customHeight="1">
      <c r="B1258" s="38"/>
      <c r="C1258" s="237" t="s">
        <v>1214</v>
      </c>
      <c r="D1258" s="237" t="s">
        <v>170</v>
      </c>
      <c r="E1258" s="238" t="s">
        <v>1215</v>
      </c>
      <c r="F1258" s="239" t="s">
        <v>1216</v>
      </c>
      <c r="G1258" s="240" t="s">
        <v>440</v>
      </c>
      <c r="H1258" s="241">
        <v>5.5</v>
      </c>
      <c r="I1258" s="242"/>
      <c r="J1258" s="243">
        <f>ROUND(I1258*H1258,2)</f>
        <v>0</v>
      </c>
      <c r="K1258" s="239" t="s">
        <v>174</v>
      </c>
      <c r="L1258" s="43"/>
      <c r="M1258" s="244" t="s">
        <v>1</v>
      </c>
      <c r="N1258" s="245" t="s">
        <v>39</v>
      </c>
      <c r="O1258" s="86"/>
      <c r="P1258" s="246">
        <f>O1258*H1258</f>
        <v>0</v>
      </c>
      <c r="Q1258" s="246">
        <v>0</v>
      </c>
      <c r="R1258" s="246">
        <f>Q1258*H1258</f>
        <v>0</v>
      </c>
      <c r="S1258" s="246">
        <v>0.014999999999999999</v>
      </c>
      <c r="T1258" s="247">
        <f>S1258*H1258</f>
        <v>0.08249999999999999</v>
      </c>
      <c r="AR1258" s="248" t="s">
        <v>175</v>
      </c>
      <c r="AT1258" s="248" t="s">
        <v>170</v>
      </c>
      <c r="AU1258" s="248" t="s">
        <v>83</v>
      </c>
      <c r="AY1258" s="17" t="s">
        <v>168</v>
      </c>
      <c r="BE1258" s="249">
        <f>IF(N1258="základní",J1258,0)</f>
        <v>0</v>
      </c>
      <c r="BF1258" s="249">
        <f>IF(N1258="snížená",J1258,0)</f>
        <v>0</v>
      </c>
      <c r="BG1258" s="249">
        <f>IF(N1258="zákl. přenesená",J1258,0)</f>
        <v>0</v>
      </c>
      <c r="BH1258" s="249">
        <f>IF(N1258="sníž. přenesená",J1258,0)</f>
        <v>0</v>
      </c>
      <c r="BI1258" s="249">
        <f>IF(N1258="nulová",J1258,0)</f>
        <v>0</v>
      </c>
      <c r="BJ1258" s="17" t="s">
        <v>81</v>
      </c>
      <c r="BK1258" s="249">
        <f>ROUND(I1258*H1258,2)</f>
        <v>0</v>
      </c>
      <c r="BL1258" s="17" t="s">
        <v>175</v>
      </c>
      <c r="BM1258" s="248" t="s">
        <v>1217</v>
      </c>
    </row>
    <row r="1259" s="12" customFormat="1">
      <c r="B1259" s="250"/>
      <c r="C1259" s="251"/>
      <c r="D1259" s="252" t="s">
        <v>177</v>
      </c>
      <c r="E1259" s="253" t="s">
        <v>1</v>
      </c>
      <c r="F1259" s="254" t="s">
        <v>194</v>
      </c>
      <c r="G1259" s="251"/>
      <c r="H1259" s="253" t="s">
        <v>1</v>
      </c>
      <c r="I1259" s="255"/>
      <c r="J1259" s="251"/>
      <c r="K1259" s="251"/>
      <c r="L1259" s="256"/>
      <c r="M1259" s="257"/>
      <c r="N1259" s="258"/>
      <c r="O1259" s="258"/>
      <c r="P1259" s="258"/>
      <c r="Q1259" s="258"/>
      <c r="R1259" s="258"/>
      <c r="S1259" s="258"/>
      <c r="T1259" s="259"/>
      <c r="AT1259" s="260" t="s">
        <v>177</v>
      </c>
      <c r="AU1259" s="260" t="s">
        <v>83</v>
      </c>
      <c r="AV1259" s="12" t="s">
        <v>81</v>
      </c>
      <c r="AW1259" s="12" t="s">
        <v>31</v>
      </c>
      <c r="AX1259" s="12" t="s">
        <v>74</v>
      </c>
      <c r="AY1259" s="260" t="s">
        <v>168</v>
      </c>
    </row>
    <row r="1260" s="13" customFormat="1">
      <c r="B1260" s="261"/>
      <c r="C1260" s="262"/>
      <c r="D1260" s="252" t="s">
        <v>177</v>
      </c>
      <c r="E1260" s="263" t="s">
        <v>1</v>
      </c>
      <c r="F1260" s="264" t="s">
        <v>1218</v>
      </c>
      <c r="G1260" s="262"/>
      <c r="H1260" s="265">
        <v>2.75</v>
      </c>
      <c r="I1260" s="266"/>
      <c r="J1260" s="262"/>
      <c r="K1260" s="262"/>
      <c r="L1260" s="267"/>
      <c r="M1260" s="268"/>
      <c r="N1260" s="269"/>
      <c r="O1260" s="269"/>
      <c r="P1260" s="269"/>
      <c r="Q1260" s="269"/>
      <c r="R1260" s="269"/>
      <c r="S1260" s="269"/>
      <c r="T1260" s="270"/>
      <c r="AT1260" s="271" t="s">
        <v>177</v>
      </c>
      <c r="AU1260" s="271" t="s">
        <v>83</v>
      </c>
      <c r="AV1260" s="13" t="s">
        <v>83</v>
      </c>
      <c r="AW1260" s="13" t="s">
        <v>31</v>
      </c>
      <c r="AX1260" s="13" t="s">
        <v>74</v>
      </c>
      <c r="AY1260" s="271" t="s">
        <v>168</v>
      </c>
    </row>
    <row r="1261" s="13" customFormat="1">
      <c r="B1261" s="261"/>
      <c r="C1261" s="262"/>
      <c r="D1261" s="252" t="s">
        <v>177</v>
      </c>
      <c r="E1261" s="263" t="s">
        <v>1</v>
      </c>
      <c r="F1261" s="264" t="s">
        <v>1219</v>
      </c>
      <c r="G1261" s="262"/>
      <c r="H1261" s="265">
        <v>2.75</v>
      </c>
      <c r="I1261" s="266"/>
      <c r="J1261" s="262"/>
      <c r="K1261" s="262"/>
      <c r="L1261" s="267"/>
      <c r="M1261" s="268"/>
      <c r="N1261" s="269"/>
      <c r="O1261" s="269"/>
      <c r="P1261" s="269"/>
      <c r="Q1261" s="269"/>
      <c r="R1261" s="269"/>
      <c r="S1261" s="269"/>
      <c r="T1261" s="270"/>
      <c r="AT1261" s="271" t="s">
        <v>177</v>
      </c>
      <c r="AU1261" s="271" t="s">
        <v>83</v>
      </c>
      <c r="AV1261" s="13" t="s">
        <v>83</v>
      </c>
      <c r="AW1261" s="13" t="s">
        <v>31</v>
      </c>
      <c r="AX1261" s="13" t="s">
        <v>74</v>
      </c>
      <c r="AY1261" s="271" t="s">
        <v>168</v>
      </c>
    </row>
    <row r="1262" s="14" customFormat="1">
      <c r="B1262" s="272"/>
      <c r="C1262" s="273"/>
      <c r="D1262" s="252" t="s">
        <v>177</v>
      </c>
      <c r="E1262" s="274" t="s">
        <v>1</v>
      </c>
      <c r="F1262" s="275" t="s">
        <v>186</v>
      </c>
      <c r="G1262" s="273"/>
      <c r="H1262" s="276">
        <v>5.5</v>
      </c>
      <c r="I1262" s="277"/>
      <c r="J1262" s="273"/>
      <c r="K1262" s="273"/>
      <c r="L1262" s="278"/>
      <c r="M1262" s="279"/>
      <c r="N1262" s="280"/>
      <c r="O1262" s="280"/>
      <c r="P1262" s="280"/>
      <c r="Q1262" s="280"/>
      <c r="R1262" s="280"/>
      <c r="S1262" s="280"/>
      <c r="T1262" s="281"/>
      <c r="AT1262" s="282" t="s">
        <v>177</v>
      </c>
      <c r="AU1262" s="282" t="s">
        <v>83</v>
      </c>
      <c r="AV1262" s="14" t="s">
        <v>175</v>
      </c>
      <c r="AW1262" s="14" t="s">
        <v>31</v>
      </c>
      <c r="AX1262" s="14" t="s">
        <v>81</v>
      </c>
      <c r="AY1262" s="282" t="s">
        <v>168</v>
      </c>
    </row>
    <row r="1263" s="1" customFormat="1" ht="24" customHeight="1">
      <c r="B1263" s="38"/>
      <c r="C1263" s="237" t="s">
        <v>1220</v>
      </c>
      <c r="D1263" s="237" t="s">
        <v>170</v>
      </c>
      <c r="E1263" s="238" t="s">
        <v>1221</v>
      </c>
      <c r="F1263" s="239" t="s">
        <v>1222</v>
      </c>
      <c r="G1263" s="240" t="s">
        <v>440</v>
      </c>
      <c r="H1263" s="241">
        <v>16.5</v>
      </c>
      <c r="I1263" s="242"/>
      <c r="J1263" s="243">
        <f>ROUND(I1263*H1263,2)</f>
        <v>0</v>
      </c>
      <c r="K1263" s="239" t="s">
        <v>174</v>
      </c>
      <c r="L1263" s="43"/>
      <c r="M1263" s="244" t="s">
        <v>1</v>
      </c>
      <c r="N1263" s="245" t="s">
        <v>39</v>
      </c>
      <c r="O1263" s="86"/>
      <c r="P1263" s="246">
        <f>O1263*H1263</f>
        <v>0</v>
      </c>
      <c r="Q1263" s="246">
        <v>0</v>
      </c>
      <c r="R1263" s="246">
        <f>Q1263*H1263</f>
        <v>0</v>
      </c>
      <c r="S1263" s="246">
        <v>0.065000000000000002</v>
      </c>
      <c r="T1263" s="247">
        <f>S1263*H1263</f>
        <v>1.0725</v>
      </c>
      <c r="AR1263" s="248" t="s">
        <v>175</v>
      </c>
      <c r="AT1263" s="248" t="s">
        <v>170</v>
      </c>
      <c r="AU1263" s="248" t="s">
        <v>83</v>
      </c>
      <c r="AY1263" s="17" t="s">
        <v>168</v>
      </c>
      <c r="BE1263" s="249">
        <f>IF(N1263="základní",J1263,0)</f>
        <v>0</v>
      </c>
      <c r="BF1263" s="249">
        <f>IF(N1263="snížená",J1263,0)</f>
        <v>0</v>
      </c>
      <c r="BG1263" s="249">
        <f>IF(N1263="zákl. přenesená",J1263,0)</f>
        <v>0</v>
      </c>
      <c r="BH1263" s="249">
        <f>IF(N1263="sníž. přenesená",J1263,0)</f>
        <v>0</v>
      </c>
      <c r="BI1263" s="249">
        <f>IF(N1263="nulová",J1263,0)</f>
        <v>0</v>
      </c>
      <c r="BJ1263" s="17" t="s">
        <v>81</v>
      </c>
      <c r="BK1263" s="249">
        <f>ROUND(I1263*H1263,2)</f>
        <v>0</v>
      </c>
      <c r="BL1263" s="17" t="s">
        <v>175</v>
      </c>
      <c r="BM1263" s="248" t="s">
        <v>1223</v>
      </c>
    </row>
    <row r="1264" s="12" customFormat="1">
      <c r="B1264" s="250"/>
      <c r="C1264" s="251"/>
      <c r="D1264" s="252" t="s">
        <v>177</v>
      </c>
      <c r="E1264" s="253" t="s">
        <v>1</v>
      </c>
      <c r="F1264" s="254" t="s">
        <v>194</v>
      </c>
      <c r="G1264" s="251"/>
      <c r="H1264" s="253" t="s">
        <v>1</v>
      </c>
      <c r="I1264" s="255"/>
      <c r="J1264" s="251"/>
      <c r="K1264" s="251"/>
      <c r="L1264" s="256"/>
      <c r="M1264" s="257"/>
      <c r="N1264" s="258"/>
      <c r="O1264" s="258"/>
      <c r="P1264" s="258"/>
      <c r="Q1264" s="258"/>
      <c r="R1264" s="258"/>
      <c r="S1264" s="258"/>
      <c r="T1264" s="259"/>
      <c r="AT1264" s="260" t="s">
        <v>177</v>
      </c>
      <c r="AU1264" s="260" t="s">
        <v>83</v>
      </c>
      <c r="AV1264" s="12" t="s">
        <v>81</v>
      </c>
      <c r="AW1264" s="12" t="s">
        <v>31</v>
      </c>
      <c r="AX1264" s="12" t="s">
        <v>74</v>
      </c>
      <c r="AY1264" s="260" t="s">
        <v>168</v>
      </c>
    </row>
    <row r="1265" s="13" customFormat="1">
      <c r="B1265" s="261"/>
      <c r="C1265" s="262"/>
      <c r="D1265" s="252" t="s">
        <v>177</v>
      </c>
      <c r="E1265" s="263" t="s">
        <v>1</v>
      </c>
      <c r="F1265" s="264" t="s">
        <v>1224</v>
      </c>
      <c r="G1265" s="262"/>
      <c r="H1265" s="265">
        <v>3</v>
      </c>
      <c r="I1265" s="266"/>
      <c r="J1265" s="262"/>
      <c r="K1265" s="262"/>
      <c r="L1265" s="267"/>
      <c r="M1265" s="268"/>
      <c r="N1265" s="269"/>
      <c r="O1265" s="269"/>
      <c r="P1265" s="269"/>
      <c r="Q1265" s="269"/>
      <c r="R1265" s="269"/>
      <c r="S1265" s="269"/>
      <c r="T1265" s="270"/>
      <c r="AT1265" s="271" t="s">
        <v>177</v>
      </c>
      <c r="AU1265" s="271" t="s">
        <v>83</v>
      </c>
      <c r="AV1265" s="13" t="s">
        <v>83</v>
      </c>
      <c r="AW1265" s="13" t="s">
        <v>31</v>
      </c>
      <c r="AX1265" s="13" t="s">
        <v>74</v>
      </c>
      <c r="AY1265" s="271" t="s">
        <v>168</v>
      </c>
    </row>
    <row r="1266" s="13" customFormat="1">
      <c r="B1266" s="261"/>
      <c r="C1266" s="262"/>
      <c r="D1266" s="252" t="s">
        <v>177</v>
      </c>
      <c r="E1266" s="263" t="s">
        <v>1</v>
      </c>
      <c r="F1266" s="264" t="s">
        <v>1225</v>
      </c>
      <c r="G1266" s="262"/>
      <c r="H1266" s="265">
        <v>13.5</v>
      </c>
      <c r="I1266" s="266"/>
      <c r="J1266" s="262"/>
      <c r="K1266" s="262"/>
      <c r="L1266" s="267"/>
      <c r="M1266" s="268"/>
      <c r="N1266" s="269"/>
      <c r="O1266" s="269"/>
      <c r="P1266" s="269"/>
      <c r="Q1266" s="269"/>
      <c r="R1266" s="269"/>
      <c r="S1266" s="269"/>
      <c r="T1266" s="270"/>
      <c r="AT1266" s="271" t="s">
        <v>177</v>
      </c>
      <c r="AU1266" s="271" t="s">
        <v>83</v>
      </c>
      <c r="AV1266" s="13" t="s">
        <v>83</v>
      </c>
      <c r="AW1266" s="13" t="s">
        <v>31</v>
      </c>
      <c r="AX1266" s="13" t="s">
        <v>74</v>
      </c>
      <c r="AY1266" s="271" t="s">
        <v>168</v>
      </c>
    </row>
    <row r="1267" s="14" customFormat="1">
      <c r="B1267" s="272"/>
      <c r="C1267" s="273"/>
      <c r="D1267" s="252" t="s">
        <v>177</v>
      </c>
      <c r="E1267" s="274" t="s">
        <v>1</v>
      </c>
      <c r="F1267" s="275" t="s">
        <v>186</v>
      </c>
      <c r="G1267" s="273"/>
      <c r="H1267" s="276">
        <v>16.5</v>
      </c>
      <c r="I1267" s="277"/>
      <c r="J1267" s="273"/>
      <c r="K1267" s="273"/>
      <c r="L1267" s="278"/>
      <c r="M1267" s="279"/>
      <c r="N1267" s="280"/>
      <c r="O1267" s="280"/>
      <c r="P1267" s="280"/>
      <c r="Q1267" s="280"/>
      <c r="R1267" s="280"/>
      <c r="S1267" s="280"/>
      <c r="T1267" s="281"/>
      <c r="AT1267" s="282" t="s">
        <v>177</v>
      </c>
      <c r="AU1267" s="282" t="s">
        <v>83</v>
      </c>
      <c r="AV1267" s="14" t="s">
        <v>175</v>
      </c>
      <c r="AW1267" s="14" t="s">
        <v>31</v>
      </c>
      <c r="AX1267" s="14" t="s">
        <v>81</v>
      </c>
      <c r="AY1267" s="282" t="s">
        <v>168</v>
      </c>
    </row>
    <row r="1268" s="1" customFormat="1" ht="24" customHeight="1">
      <c r="B1268" s="38"/>
      <c r="C1268" s="237" t="s">
        <v>1226</v>
      </c>
      <c r="D1268" s="237" t="s">
        <v>170</v>
      </c>
      <c r="E1268" s="238" t="s">
        <v>1227</v>
      </c>
      <c r="F1268" s="239" t="s">
        <v>1228</v>
      </c>
      <c r="G1268" s="240" t="s">
        <v>440</v>
      </c>
      <c r="H1268" s="241">
        <v>11</v>
      </c>
      <c r="I1268" s="242"/>
      <c r="J1268" s="243">
        <f>ROUND(I1268*H1268,2)</f>
        <v>0</v>
      </c>
      <c r="K1268" s="239" t="s">
        <v>174</v>
      </c>
      <c r="L1268" s="43"/>
      <c r="M1268" s="244" t="s">
        <v>1</v>
      </c>
      <c r="N1268" s="245" t="s">
        <v>39</v>
      </c>
      <c r="O1268" s="86"/>
      <c r="P1268" s="246">
        <f>O1268*H1268</f>
        <v>0</v>
      </c>
      <c r="Q1268" s="246">
        <v>0.023619999999999999</v>
      </c>
      <c r="R1268" s="246">
        <f>Q1268*H1268</f>
        <v>0.25982</v>
      </c>
      <c r="S1268" s="246">
        <v>0</v>
      </c>
      <c r="T1268" s="247">
        <f>S1268*H1268</f>
        <v>0</v>
      </c>
      <c r="AR1268" s="248" t="s">
        <v>175</v>
      </c>
      <c r="AT1268" s="248" t="s">
        <v>170</v>
      </c>
      <c r="AU1268" s="248" t="s">
        <v>83</v>
      </c>
      <c r="AY1268" s="17" t="s">
        <v>168</v>
      </c>
      <c r="BE1268" s="249">
        <f>IF(N1268="základní",J1268,0)</f>
        <v>0</v>
      </c>
      <c r="BF1268" s="249">
        <f>IF(N1268="snížená",J1268,0)</f>
        <v>0</v>
      </c>
      <c r="BG1268" s="249">
        <f>IF(N1268="zákl. přenesená",J1268,0)</f>
        <v>0</v>
      </c>
      <c r="BH1268" s="249">
        <f>IF(N1268="sníž. přenesená",J1268,0)</f>
        <v>0</v>
      </c>
      <c r="BI1268" s="249">
        <f>IF(N1268="nulová",J1268,0)</f>
        <v>0</v>
      </c>
      <c r="BJ1268" s="17" t="s">
        <v>81</v>
      </c>
      <c r="BK1268" s="249">
        <f>ROUND(I1268*H1268,2)</f>
        <v>0</v>
      </c>
      <c r="BL1268" s="17" t="s">
        <v>175</v>
      </c>
      <c r="BM1268" s="248" t="s">
        <v>1229</v>
      </c>
    </row>
    <row r="1269" s="12" customFormat="1">
      <c r="B1269" s="250"/>
      <c r="C1269" s="251"/>
      <c r="D1269" s="252" t="s">
        <v>177</v>
      </c>
      <c r="E1269" s="253" t="s">
        <v>1</v>
      </c>
      <c r="F1269" s="254" t="s">
        <v>194</v>
      </c>
      <c r="G1269" s="251"/>
      <c r="H1269" s="253" t="s">
        <v>1</v>
      </c>
      <c r="I1269" s="255"/>
      <c r="J1269" s="251"/>
      <c r="K1269" s="251"/>
      <c r="L1269" s="256"/>
      <c r="M1269" s="257"/>
      <c r="N1269" s="258"/>
      <c r="O1269" s="258"/>
      <c r="P1269" s="258"/>
      <c r="Q1269" s="258"/>
      <c r="R1269" s="258"/>
      <c r="S1269" s="258"/>
      <c r="T1269" s="259"/>
      <c r="AT1269" s="260" t="s">
        <v>177</v>
      </c>
      <c r="AU1269" s="260" t="s">
        <v>83</v>
      </c>
      <c r="AV1269" s="12" t="s">
        <v>81</v>
      </c>
      <c r="AW1269" s="12" t="s">
        <v>31</v>
      </c>
      <c r="AX1269" s="12" t="s">
        <v>74</v>
      </c>
      <c r="AY1269" s="260" t="s">
        <v>168</v>
      </c>
    </row>
    <row r="1270" s="13" customFormat="1">
      <c r="B1270" s="261"/>
      <c r="C1270" s="262"/>
      <c r="D1270" s="252" t="s">
        <v>177</v>
      </c>
      <c r="E1270" s="263" t="s">
        <v>1</v>
      </c>
      <c r="F1270" s="264" t="s">
        <v>1230</v>
      </c>
      <c r="G1270" s="262"/>
      <c r="H1270" s="265">
        <v>2</v>
      </c>
      <c r="I1270" s="266"/>
      <c r="J1270" s="262"/>
      <c r="K1270" s="262"/>
      <c r="L1270" s="267"/>
      <c r="M1270" s="268"/>
      <c r="N1270" s="269"/>
      <c r="O1270" s="269"/>
      <c r="P1270" s="269"/>
      <c r="Q1270" s="269"/>
      <c r="R1270" s="269"/>
      <c r="S1270" s="269"/>
      <c r="T1270" s="270"/>
      <c r="AT1270" s="271" t="s">
        <v>177</v>
      </c>
      <c r="AU1270" s="271" t="s">
        <v>83</v>
      </c>
      <c r="AV1270" s="13" t="s">
        <v>83</v>
      </c>
      <c r="AW1270" s="13" t="s">
        <v>31</v>
      </c>
      <c r="AX1270" s="13" t="s">
        <v>74</v>
      </c>
      <c r="AY1270" s="271" t="s">
        <v>168</v>
      </c>
    </row>
    <row r="1271" s="13" customFormat="1">
      <c r="B1271" s="261"/>
      <c r="C1271" s="262"/>
      <c r="D1271" s="252" t="s">
        <v>177</v>
      </c>
      <c r="E1271" s="263" t="s">
        <v>1</v>
      </c>
      <c r="F1271" s="264" t="s">
        <v>1231</v>
      </c>
      <c r="G1271" s="262"/>
      <c r="H1271" s="265">
        <v>9</v>
      </c>
      <c r="I1271" s="266"/>
      <c r="J1271" s="262"/>
      <c r="K1271" s="262"/>
      <c r="L1271" s="267"/>
      <c r="M1271" s="268"/>
      <c r="N1271" s="269"/>
      <c r="O1271" s="269"/>
      <c r="P1271" s="269"/>
      <c r="Q1271" s="269"/>
      <c r="R1271" s="269"/>
      <c r="S1271" s="269"/>
      <c r="T1271" s="270"/>
      <c r="AT1271" s="271" t="s">
        <v>177</v>
      </c>
      <c r="AU1271" s="271" t="s">
        <v>83</v>
      </c>
      <c r="AV1271" s="13" t="s">
        <v>83</v>
      </c>
      <c r="AW1271" s="13" t="s">
        <v>31</v>
      </c>
      <c r="AX1271" s="13" t="s">
        <v>74</v>
      </c>
      <c r="AY1271" s="271" t="s">
        <v>168</v>
      </c>
    </row>
    <row r="1272" s="14" customFormat="1">
      <c r="B1272" s="272"/>
      <c r="C1272" s="273"/>
      <c r="D1272" s="252" t="s">
        <v>177</v>
      </c>
      <c r="E1272" s="274" t="s">
        <v>1</v>
      </c>
      <c r="F1272" s="275" t="s">
        <v>186</v>
      </c>
      <c r="G1272" s="273"/>
      <c r="H1272" s="276">
        <v>11</v>
      </c>
      <c r="I1272" s="277"/>
      <c r="J1272" s="273"/>
      <c r="K1272" s="273"/>
      <c r="L1272" s="278"/>
      <c r="M1272" s="279"/>
      <c r="N1272" s="280"/>
      <c r="O1272" s="280"/>
      <c r="P1272" s="280"/>
      <c r="Q1272" s="280"/>
      <c r="R1272" s="280"/>
      <c r="S1272" s="280"/>
      <c r="T1272" s="281"/>
      <c r="AT1272" s="282" t="s">
        <v>177</v>
      </c>
      <c r="AU1272" s="282" t="s">
        <v>83</v>
      </c>
      <c r="AV1272" s="14" t="s">
        <v>175</v>
      </c>
      <c r="AW1272" s="14" t="s">
        <v>31</v>
      </c>
      <c r="AX1272" s="14" t="s">
        <v>81</v>
      </c>
      <c r="AY1272" s="282" t="s">
        <v>168</v>
      </c>
    </row>
    <row r="1273" s="1" customFormat="1" ht="24" customHeight="1">
      <c r="B1273" s="38"/>
      <c r="C1273" s="237" t="s">
        <v>1232</v>
      </c>
      <c r="D1273" s="237" t="s">
        <v>170</v>
      </c>
      <c r="E1273" s="238" t="s">
        <v>1233</v>
      </c>
      <c r="F1273" s="239" t="s">
        <v>1234</v>
      </c>
      <c r="G1273" s="240" t="s">
        <v>226</v>
      </c>
      <c r="H1273" s="241">
        <v>207.34</v>
      </c>
      <c r="I1273" s="242"/>
      <c r="J1273" s="243">
        <f>ROUND(I1273*H1273,2)</f>
        <v>0</v>
      </c>
      <c r="K1273" s="239" t="s">
        <v>174</v>
      </c>
      <c r="L1273" s="43"/>
      <c r="M1273" s="244" t="s">
        <v>1</v>
      </c>
      <c r="N1273" s="245" t="s">
        <v>39</v>
      </c>
      <c r="O1273" s="86"/>
      <c r="P1273" s="246">
        <f>O1273*H1273</f>
        <v>0</v>
      </c>
      <c r="Q1273" s="246">
        <v>0</v>
      </c>
      <c r="R1273" s="246">
        <f>Q1273*H1273</f>
        <v>0</v>
      </c>
      <c r="S1273" s="246">
        <v>0.045999999999999999</v>
      </c>
      <c r="T1273" s="247">
        <f>S1273*H1273</f>
        <v>9.5376399999999997</v>
      </c>
      <c r="AR1273" s="248" t="s">
        <v>175</v>
      </c>
      <c r="AT1273" s="248" t="s">
        <v>170</v>
      </c>
      <c r="AU1273" s="248" t="s">
        <v>83</v>
      </c>
      <c r="AY1273" s="17" t="s">
        <v>168</v>
      </c>
      <c r="BE1273" s="249">
        <f>IF(N1273="základní",J1273,0)</f>
        <v>0</v>
      </c>
      <c r="BF1273" s="249">
        <f>IF(N1273="snížená",J1273,0)</f>
        <v>0</v>
      </c>
      <c r="BG1273" s="249">
        <f>IF(N1273="zákl. přenesená",J1273,0)</f>
        <v>0</v>
      </c>
      <c r="BH1273" s="249">
        <f>IF(N1273="sníž. přenesená",J1273,0)</f>
        <v>0</v>
      </c>
      <c r="BI1273" s="249">
        <f>IF(N1273="nulová",J1273,0)</f>
        <v>0</v>
      </c>
      <c r="BJ1273" s="17" t="s">
        <v>81</v>
      </c>
      <c r="BK1273" s="249">
        <f>ROUND(I1273*H1273,2)</f>
        <v>0</v>
      </c>
      <c r="BL1273" s="17" t="s">
        <v>175</v>
      </c>
      <c r="BM1273" s="248" t="s">
        <v>1235</v>
      </c>
    </row>
    <row r="1274" s="12" customFormat="1">
      <c r="B1274" s="250"/>
      <c r="C1274" s="251"/>
      <c r="D1274" s="252" t="s">
        <v>177</v>
      </c>
      <c r="E1274" s="253" t="s">
        <v>1</v>
      </c>
      <c r="F1274" s="254" t="s">
        <v>567</v>
      </c>
      <c r="G1274" s="251"/>
      <c r="H1274" s="253" t="s">
        <v>1</v>
      </c>
      <c r="I1274" s="255"/>
      <c r="J1274" s="251"/>
      <c r="K1274" s="251"/>
      <c r="L1274" s="256"/>
      <c r="M1274" s="257"/>
      <c r="N1274" s="258"/>
      <c r="O1274" s="258"/>
      <c r="P1274" s="258"/>
      <c r="Q1274" s="258"/>
      <c r="R1274" s="258"/>
      <c r="S1274" s="258"/>
      <c r="T1274" s="259"/>
      <c r="AT1274" s="260" t="s">
        <v>177</v>
      </c>
      <c r="AU1274" s="260" t="s">
        <v>83</v>
      </c>
      <c r="AV1274" s="12" t="s">
        <v>81</v>
      </c>
      <c r="AW1274" s="12" t="s">
        <v>31</v>
      </c>
      <c r="AX1274" s="12" t="s">
        <v>74</v>
      </c>
      <c r="AY1274" s="260" t="s">
        <v>168</v>
      </c>
    </row>
    <row r="1275" s="13" customFormat="1">
      <c r="B1275" s="261"/>
      <c r="C1275" s="262"/>
      <c r="D1275" s="252" t="s">
        <v>177</v>
      </c>
      <c r="E1275" s="263" t="s">
        <v>1</v>
      </c>
      <c r="F1275" s="264" t="s">
        <v>1236</v>
      </c>
      <c r="G1275" s="262"/>
      <c r="H1275" s="265">
        <v>11.07</v>
      </c>
      <c r="I1275" s="266"/>
      <c r="J1275" s="262"/>
      <c r="K1275" s="262"/>
      <c r="L1275" s="267"/>
      <c r="M1275" s="268"/>
      <c r="N1275" s="269"/>
      <c r="O1275" s="269"/>
      <c r="P1275" s="269"/>
      <c r="Q1275" s="269"/>
      <c r="R1275" s="269"/>
      <c r="S1275" s="269"/>
      <c r="T1275" s="270"/>
      <c r="AT1275" s="271" t="s">
        <v>177</v>
      </c>
      <c r="AU1275" s="271" t="s">
        <v>83</v>
      </c>
      <c r="AV1275" s="13" t="s">
        <v>83</v>
      </c>
      <c r="AW1275" s="13" t="s">
        <v>31</v>
      </c>
      <c r="AX1275" s="13" t="s">
        <v>74</v>
      </c>
      <c r="AY1275" s="271" t="s">
        <v>168</v>
      </c>
    </row>
    <row r="1276" s="12" customFormat="1">
      <c r="B1276" s="250"/>
      <c r="C1276" s="251"/>
      <c r="D1276" s="252" t="s">
        <v>177</v>
      </c>
      <c r="E1276" s="253" t="s">
        <v>1</v>
      </c>
      <c r="F1276" s="254" t="s">
        <v>194</v>
      </c>
      <c r="G1276" s="251"/>
      <c r="H1276" s="253" t="s">
        <v>1</v>
      </c>
      <c r="I1276" s="255"/>
      <c r="J1276" s="251"/>
      <c r="K1276" s="251"/>
      <c r="L1276" s="256"/>
      <c r="M1276" s="257"/>
      <c r="N1276" s="258"/>
      <c r="O1276" s="258"/>
      <c r="P1276" s="258"/>
      <c r="Q1276" s="258"/>
      <c r="R1276" s="258"/>
      <c r="S1276" s="258"/>
      <c r="T1276" s="259"/>
      <c r="AT1276" s="260" t="s">
        <v>177</v>
      </c>
      <c r="AU1276" s="260" t="s">
        <v>83</v>
      </c>
      <c r="AV1276" s="12" t="s">
        <v>81</v>
      </c>
      <c r="AW1276" s="12" t="s">
        <v>31</v>
      </c>
      <c r="AX1276" s="12" t="s">
        <v>74</v>
      </c>
      <c r="AY1276" s="260" t="s">
        <v>168</v>
      </c>
    </row>
    <row r="1277" s="13" customFormat="1">
      <c r="B1277" s="261"/>
      <c r="C1277" s="262"/>
      <c r="D1277" s="252" t="s">
        <v>177</v>
      </c>
      <c r="E1277" s="263" t="s">
        <v>1</v>
      </c>
      <c r="F1277" s="264" t="s">
        <v>1237</v>
      </c>
      <c r="G1277" s="262"/>
      <c r="H1277" s="265">
        <v>2.1150000000000002</v>
      </c>
      <c r="I1277" s="266"/>
      <c r="J1277" s="262"/>
      <c r="K1277" s="262"/>
      <c r="L1277" s="267"/>
      <c r="M1277" s="268"/>
      <c r="N1277" s="269"/>
      <c r="O1277" s="269"/>
      <c r="P1277" s="269"/>
      <c r="Q1277" s="269"/>
      <c r="R1277" s="269"/>
      <c r="S1277" s="269"/>
      <c r="T1277" s="270"/>
      <c r="AT1277" s="271" t="s">
        <v>177</v>
      </c>
      <c r="AU1277" s="271" t="s">
        <v>83</v>
      </c>
      <c r="AV1277" s="13" t="s">
        <v>83</v>
      </c>
      <c r="AW1277" s="13" t="s">
        <v>31</v>
      </c>
      <c r="AX1277" s="13" t="s">
        <v>74</v>
      </c>
      <c r="AY1277" s="271" t="s">
        <v>168</v>
      </c>
    </row>
    <row r="1278" s="13" customFormat="1">
      <c r="B1278" s="261"/>
      <c r="C1278" s="262"/>
      <c r="D1278" s="252" t="s">
        <v>177</v>
      </c>
      <c r="E1278" s="263" t="s">
        <v>1</v>
      </c>
      <c r="F1278" s="264" t="s">
        <v>1238</v>
      </c>
      <c r="G1278" s="262"/>
      <c r="H1278" s="265">
        <v>3.5099999999999998</v>
      </c>
      <c r="I1278" s="266"/>
      <c r="J1278" s="262"/>
      <c r="K1278" s="262"/>
      <c r="L1278" s="267"/>
      <c r="M1278" s="268"/>
      <c r="N1278" s="269"/>
      <c r="O1278" s="269"/>
      <c r="P1278" s="269"/>
      <c r="Q1278" s="269"/>
      <c r="R1278" s="269"/>
      <c r="S1278" s="269"/>
      <c r="T1278" s="270"/>
      <c r="AT1278" s="271" t="s">
        <v>177</v>
      </c>
      <c r="AU1278" s="271" t="s">
        <v>83</v>
      </c>
      <c r="AV1278" s="13" t="s">
        <v>83</v>
      </c>
      <c r="AW1278" s="13" t="s">
        <v>31</v>
      </c>
      <c r="AX1278" s="13" t="s">
        <v>74</v>
      </c>
      <c r="AY1278" s="271" t="s">
        <v>168</v>
      </c>
    </row>
    <row r="1279" s="13" customFormat="1">
      <c r="B1279" s="261"/>
      <c r="C1279" s="262"/>
      <c r="D1279" s="252" t="s">
        <v>177</v>
      </c>
      <c r="E1279" s="263" t="s">
        <v>1</v>
      </c>
      <c r="F1279" s="264" t="s">
        <v>581</v>
      </c>
      <c r="G1279" s="262"/>
      <c r="H1279" s="265">
        <v>2.25</v>
      </c>
      <c r="I1279" s="266"/>
      <c r="J1279" s="262"/>
      <c r="K1279" s="262"/>
      <c r="L1279" s="267"/>
      <c r="M1279" s="268"/>
      <c r="N1279" s="269"/>
      <c r="O1279" s="269"/>
      <c r="P1279" s="269"/>
      <c r="Q1279" s="269"/>
      <c r="R1279" s="269"/>
      <c r="S1279" s="269"/>
      <c r="T1279" s="270"/>
      <c r="AT1279" s="271" t="s">
        <v>177</v>
      </c>
      <c r="AU1279" s="271" t="s">
        <v>83</v>
      </c>
      <c r="AV1279" s="13" t="s">
        <v>83</v>
      </c>
      <c r="AW1279" s="13" t="s">
        <v>31</v>
      </c>
      <c r="AX1279" s="13" t="s">
        <v>74</v>
      </c>
      <c r="AY1279" s="271" t="s">
        <v>168</v>
      </c>
    </row>
    <row r="1280" s="13" customFormat="1">
      <c r="B1280" s="261"/>
      <c r="C1280" s="262"/>
      <c r="D1280" s="252" t="s">
        <v>177</v>
      </c>
      <c r="E1280" s="263" t="s">
        <v>1</v>
      </c>
      <c r="F1280" s="264" t="s">
        <v>1239</v>
      </c>
      <c r="G1280" s="262"/>
      <c r="H1280" s="265">
        <v>10.08</v>
      </c>
      <c r="I1280" s="266"/>
      <c r="J1280" s="262"/>
      <c r="K1280" s="262"/>
      <c r="L1280" s="267"/>
      <c r="M1280" s="268"/>
      <c r="N1280" s="269"/>
      <c r="O1280" s="269"/>
      <c r="P1280" s="269"/>
      <c r="Q1280" s="269"/>
      <c r="R1280" s="269"/>
      <c r="S1280" s="269"/>
      <c r="T1280" s="270"/>
      <c r="AT1280" s="271" t="s">
        <v>177</v>
      </c>
      <c r="AU1280" s="271" t="s">
        <v>83</v>
      </c>
      <c r="AV1280" s="13" t="s">
        <v>83</v>
      </c>
      <c r="AW1280" s="13" t="s">
        <v>31</v>
      </c>
      <c r="AX1280" s="13" t="s">
        <v>74</v>
      </c>
      <c r="AY1280" s="271" t="s">
        <v>168</v>
      </c>
    </row>
    <row r="1281" s="13" customFormat="1">
      <c r="B1281" s="261"/>
      <c r="C1281" s="262"/>
      <c r="D1281" s="252" t="s">
        <v>177</v>
      </c>
      <c r="E1281" s="263" t="s">
        <v>1</v>
      </c>
      <c r="F1281" s="264" t="s">
        <v>1240</v>
      </c>
      <c r="G1281" s="262"/>
      <c r="H1281" s="265">
        <v>4.8600000000000003</v>
      </c>
      <c r="I1281" s="266"/>
      <c r="J1281" s="262"/>
      <c r="K1281" s="262"/>
      <c r="L1281" s="267"/>
      <c r="M1281" s="268"/>
      <c r="N1281" s="269"/>
      <c r="O1281" s="269"/>
      <c r="P1281" s="269"/>
      <c r="Q1281" s="269"/>
      <c r="R1281" s="269"/>
      <c r="S1281" s="269"/>
      <c r="T1281" s="270"/>
      <c r="AT1281" s="271" t="s">
        <v>177</v>
      </c>
      <c r="AU1281" s="271" t="s">
        <v>83</v>
      </c>
      <c r="AV1281" s="13" t="s">
        <v>83</v>
      </c>
      <c r="AW1281" s="13" t="s">
        <v>31</v>
      </c>
      <c r="AX1281" s="13" t="s">
        <v>74</v>
      </c>
      <c r="AY1281" s="271" t="s">
        <v>168</v>
      </c>
    </row>
    <row r="1282" s="13" customFormat="1">
      <c r="B1282" s="261"/>
      <c r="C1282" s="262"/>
      <c r="D1282" s="252" t="s">
        <v>177</v>
      </c>
      <c r="E1282" s="263" t="s">
        <v>1</v>
      </c>
      <c r="F1282" s="264" t="s">
        <v>1241</v>
      </c>
      <c r="G1282" s="262"/>
      <c r="H1282" s="265">
        <v>44.549999999999997</v>
      </c>
      <c r="I1282" s="266"/>
      <c r="J1282" s="262"/>
      <c r="K1282" s="262"/>
      <c r="L1282" s="267"/>
      <c r="M1282" s="268"/>
      <c r="N1282" s="269"/>
      <c r="O1282" s="269"/>
      <c r="P1282" s="269"/>
      <c r="Q1282" s="269"/>
      <c r="R1282" s="269"/>
      <c r="S1282" s="269"/>
      <c r="T1282" s="270"/>
      <c r="AT1282" s="271" t="s">
        <v>177</v>
      </c>
      <c r="AU1282" s="271" t="s">
        <v>83</v>
      </c>
      <c r="AV1282" s="13" t="s">
        <v>83</v>
      </c>
      <c r="AW1282" s="13" t="s">
        <v>31</v>
      </c>
      <c r="AX1282" s="13" t="s">
        <v>74</v>
      </c>
      <c r="AY1282" s="271" t="s">
        <v>168</v>
      </c>
    </row>
    <row r="1283" s="13" customFormat="1">
      <c r="B1283" s="261"/>
      <c r="C1283" s="262"/>
      <c r="D1283" s="252" t="s">
        <v>177</v>
      </c>
      <c r="E1283" s="263" t="s">
        <v>1</v>
      </c>
      <c r="F1283" s="264" t="s">
        <v>1242</v>
      </c>
      <c r="G1283" s="262"/>
      <c r="H1283" s="265">
        <v>60.479999999999997</v>
      </c>
      <c r="I1283" s="266"/>
      <c r="J1283" s="262"/>
      <c r="K1283" s="262"/>
      <c r="L1283" s="267"/>
      <c r="M1283" s="268"/>
      <c r="N1283" s="269"/>
      <c r="O1283" s="269"/>
      <c r="P1283" s="269"/>
      <c r="Q1283" s="269"/>
      <c r="R1283" s="269"/>
      <c r="S1283" s="269"/>
      <c r="T1283" s="270"/>
      <c r="AT1283" s="271" t="s">
        <v>177</v>
      </c>
      <c r="AU1283" s="271" t="s">
        <v>83</v>
      </c>
      <c r="AV1283" s="13" t="s">
        <v>83</v>
      </c>
      <c r="AW1283" s="13" t="s">
        <v>31</v>
      </c>
      <c r="AX1283" s="13" t="s">
        <v>74</v>
      </c>
      <c r="AY1283" s="271" t="s">
        <v>168</v>
      </c>
    </row>
    <row r="1284" s="13" customFormat="1">
      <c r="B1284" s="261"/>
      <c r="C1284" s="262"/>
      <c r="D1284" s="252" t="s">
        <v>177</v>
      </c>
      <c r="E1284" s="263" t="s">
        <v>1</v>
      </c>
      <c r="F1284" s="264" t="s">
        <v>1243</v>
      </c>
      <c r="G1284" s="262"/>
      <c r="H1284" s="265">
        <v>2.8580000000000001</v>
      </c>
      <c r="I1284" s="266"/>
      <c r="J1284" s="262"/>
      <c r="K1284" s="262"/>
      <c r="L1284" s="267"/>
      <c r="M1284" s="268"/>
      <c r="N1284" s="269"/>
      <c r="O1284" s="269"/>
      <c r="P1284" s="269"/>
      <c r="Q1284" s="269"/>
      <c r="R1284" s="269"/>
      <c r="S1284" s="269"/>
      <c r="T1284" s="270"/>
      <c r="AT1284" s="271" t="s">
        <v>177</v>
      </c>
      <c r="AU1284" s="271" t="s">
        <v>83</v>
      </c>
      <c r="AV1284" s="13" t="s">
        <v>83</v>
      </c>
      <c r="AW1284" s="13" t="s">
        <v>31</v>
      </c>
      <c r="AX1284" s="13" t="s">
        <v>74</v>
      </c>
      <c r="AY1284" s="271" t="s">
        <v>168</v>
      </c>
    </row>
    <row r="1285" s="13" customFormat="1">
      <c r="B1285" s="261"/>
      <c r="C1285" s="262"/>
      <c r="D1285" s="252" t="s">
        <v>177</v>
      </c>
      <c r="E1285" s="263" t="s">
        <v>1</v>
      </c>
      <c r="F1285" s="264" t="s">
        <v>1244</v>
      </c>
      <c r="G1285" s="262"/>
      <c r="H1285" s="265">
        <v>6.8849999999999998</v>
      </c>
      <c r="I1285" s="266"/>
      <c r="J1285" s="262"/>
      <c r="K1285" s="262"/>
      <c r="L1285" s="267"/>
      <c r="M1285" s="268"/>
      <c r="N1285" s="269"/>
      <c r="O1285" s="269"/>
      <c r="P1285" s="269"/>
      <c r="Q1285" s="269"/>
      <c r="R1285" s="269"/>
      <c r="S1285" s="269"/>
      <c r="T1285" s="270"/>
      <c r="AT1285" s="271" t="s">
        <v>177</v>
      </c>
      <c r="AU1285" s="271" t="s">
        <v>83</v>
      </c>
      <c r="AV1285" s="13" t="s">
        <v>83</v>
      </c>
      <c r="AW1285" s="13" t="s">
        <v>31</v>
      </c>
      <c r="AX1285" s="13" t="s">
        <v>74</v>
      </c>
      <c r="AY1285" s="271" t="s">
        <v>168</v>
      </c>
    </row>
    <row r="1286" s="13" customFormat="1">
      <c r="B1286" s="261"/>
      <c r="C1286" s="262"/>
      <c r="D1286" s="252" t="s">
        <v>177</v>
      </c>
      <c r="E1286" s="263" t="s">
        <v>1</v>
      </c>
      <c r="F1286" s="264" t="s">
        <v>579</v>
      </c>
      <c r="G1286" s="262"/>
      <c r="H1286" s="265">
        <v>3.0600000000000001</v>
      </c>
      <c r="I1286" s="266"/>
      <c r="J1286" s="262"/>
      <c r="K1286" s="262"/>
      <c r="L1286" s="267"/>
      <c r="M1286" s="268"/>
      <c r="N1286" s="269"/>
      <c r="O1286" s="269"/>
      <c r="P1286" s="269"/>
      <c r="Q1286" s="269"/>
      <c r="R1286" s="269"/>
      <c r="S1286" s="269"/>
      <c r="T1286" s="270"/>
      <c r="AT1286" s="271" t="s">
        <v>177</v>
      </c>
      <c r="AU1286" s="271" t="s">
        <v>83</v>
      </c>
      <c r="AV1286" s="13" t="s">
        <v>83</v>
      </c>
      <c r="AW1286" s="13" t="s">
        <v>31</v>
      </c>
      <c r="AX1286" s="13" t="s">
        <v>74</v>
      </c>
      <c r="AY1286" s="271" t="s">
        <v>168</v>
      </c>
    </row>
    <row r="1287" s="13" customFormat="1">
      <c r="B1287" s="261"/>
      <c r="C1287" s="262"/>
      <c r="D1287" s="252" t="s">
        <v>177</v>
      </c>
      <c r="E1287" s="263" t="s">
        <v>1</v>
      </c>
      <c r="F1287" s="264" t="s">
        <v>1245</v>
      </c>
      <c r="G1287" s="262"/>
      <c r="H1287" s="265">
        <v>2.9700000000000002</v>
      </c>
      <c r="I1287" s="266"/>
      <c r="J1287" s="262"/>
      <c r="K1287" s="262"/>
      <c r="L1287" s="267"/>
      <c r="M1287" s="268"/>
      <c r="N1287" s="269"/>
      <c r="O1287" s="269"/>
      <c r="P1287" s="269"/>
      <c r="Q1287" s="269"/>
      <c r="R1287" s="269"/>
      <c r="S1287" s="269"/>
      <c r="T1287" s="270"/>
      <c r="AT1287" s="271" t="s">
        <v>177</v>
      </c>
      <c r="AU1287" s="271" t="s">
        <v>83</v>
      </c>
      <c r="AV1287" s="13" t="s">
        <v>83</v>
      </c>
      <c r="AW1287" s="13" t="s">
        <v>31</v>
      </c>
      <c r="AX1287" s="13" t="s">
        <v>74</v>
      </c>
      <c r="AY1287" s="271" t="s">
        <v>168</v>
      </c>
    </row>
    <row r="1288" s="13" customFormat="1">
      <c r="B1288" s="261"/>
      <c r="C1288" s="262"/>
      <c r="D1288" s="252" t="s">
        <v>177</v>
      </c>
      <c r="E1288" s="263" t="s">
        <v>1</v>
      </c>
      <c r="F1288" s="264" t="s">
        <v>581</v>
      </c>
      <c r="G1288" s="262"/>
      <c r="H1288" s="265">
        <v>2.25</v>
      </c>
      <c r="I1288" s="266"/>
      <c r="J1288" s="262"/>
      <c r="K1288" s="262"/>
      <c r="L1288" s="267"/>
      <c r="M1288" s="268"/>
      <c r="N1288" s="269"/>
      <c r="O1288" s="269"/>
      <c r="P1288" s="269"/>
      <c r="Q1288" s="269"/>
      <c r="R1288" s="269"/>
      <c r="S1288" s="269"/>
      <c r="T1288" s="270"/>
      <c r="AT1288" s="271" t="s">
        <v>177</v>
      </c>
      <c r="AU1288" s="271" t="s">
        <v>83</v>
      </c>
      <c r="AV1288" s="13" t="s">
        <v>83</v>
      </c>
      <c r="AW1288" s="13" t="s">
        <v>31</v>
      </c>
      <c r="AX1288" s="13" t="s">
        <v>74</v>
      </c>
      <c r="AY1288" s="271" t="s">
        <v>168</v>
      </c>
    </row>
    <row r="1289" s="13" customFormat="1">
      <c r="B1289" s="261"/>
      <c r="C1289" s="262"/>
      <c r="D1289" s="252" t="s">
        <v>177</v>
      </c>
      <c r="E1289" s="263" t="s">
        <v>1</v>
      </c>
      <c r="F1289" s="264" t="s">
        <v>1246</v>
      </c>
      <c r="G1289" s="262"/>
      <c r="H1289" s="265">
        <v>5.7149999999999999</v>
      </c>
      <c r="I1289" s="266"/>
      <c r="J1289" s="262"/>
      <c r="K1289" s="262"/>
      <c r="L1289" s="267"/>
      <c r="M1289" s="268"/>
      <c r="N1289" s="269"/>
      <c r="O1289" s="269"/>
      <c r="P1289" s="269"/>
      <c r="Q1289" s="269"/>
      <c r="R1289" s="269"/>
      <c r="S1289" s="269"/>
      <c r="T1289" s="270"/>
      <c r="AT1289" s="271" t="s">
        <v>177</v>
      </c>
      <c r="AU1289" s="271" t="s">
        <v>83</v>
      </c>
      <c r="AV1289" s="13" t="s">
        <v>83</v>
      </c>
      <c r="AW1289" s="13" t="s">
        <v>31</v>
      </c>
      <c r="AX1289" s="13" t="s">
        <v>74</v>
      </c>
      <c r="AY1289" s="271" t="s">
        <v>168</v>
      </c>
    </row>
    <row r="1290" s="13" customFormat="1">
      <c r="B1290" s="261"/>
      <c r="C1290" s="262"/>
      <c r="D1290" s="252" t="s">
        <v>177</v>
      </c>
      <c r="E1290" s="263" t="s">
        <v>1</v>
      </c>
      <c r="F1290" s="264" t="s">
        <v>532</v>
      </c>
      <c r="G1290" s="262"/>
      <c r="H1290" s="265">
        <v>1.272</v>
      </c>
      <c r="I1290" s="266"/>
      <c r="J1290" s="262"/>
      <c r="K1290" s="262"/>
      <c r="L1290" s="267"/>
      <c r="M1290" s="268"/>
      <c r="N1290" s="269"/>
      <c r="O1290" s="269"/>
      <c r="P1290" s="269"/>
      <c r="Q1290" s="269"/>
      <c r="R1290" s="269"/>
      <c r="S1290" s="269"/>
      <c r="T1290" s="270"/>
      <c r="AT1290" s="271" t="s">
        <v>177</v>
      </c>
      <c r="AU1290" s="271" t="s">
        <v>83</v>
      </c>
      <c r="AV1290" s="13" t="s">
        <v>83</v>
      </c>
      <c r="AW1290" s="13" t="s">
        <v>31</v>
      </c>
      <c r="AX1290" s="13" t="s">
        <v>74</v>
      </c>
      <c r="AY1290" s="271" t="s">
        <v>168</v>
      </c>
    </row>
    <row r="1291" s="12" customFormat="1">
      <c r="B1291" s="250"/>
      <c r="C1291" s="251"/>
      <c r="D1291" s="252" t="s">
        <v>177</v>
      </c>
      <c r="E1291" s="253" t="s">
        <v>1</v>
      </c>
      <c r="F1291" s="254" t="s">
        <v>521</v>
      </c>
      <c r="G1291" s="251"/>
      <c r="H1291" s="253" t="s">
        <v>1</v>
      </c>
      <c r="I1291" s="255"/>
      <c r="J1291" s="251"/>
      <c r="K1291" s="251"/>
      <c r="L1291" s="256"/>
      <c r="M1291" s="257"/>
      <c r="N1291" s="258"/>
      <c r="O1291" s="258"/>
      <c r="P1291" s="258"/>
      <c r="Q1291" s="258"/>
      <c r="R1291" s="258"/>
      <c r="S1291" s="258"/>
      <c r="T1291" s="259"/>
      <c r="AT1291" s="260" t="s">
        <v>177</v>
      </c>
      <c r="AU1291" s="260" t="s">
        <v>83</v>
      </c>
      <c r="AV1291" s="12" t="s">
        <v>81</v>
      </c>
      <c r="AW1291" s="12" t="s">
        <v>31</v>
      </c>
      <c r="AX1291" s="12" t="s">
        <v>74</v>
      </c>
      <c r="AY1291" s="260" t="s">
        <v>168</v>
      </c>
    </row>
    <row r="1292" s="13" customFormat="1">
      <c r="B1292" s="261"/>
      <c r="C1292" s="262"/>
      <c r="D1292" s="252" t="s">
        <v>177</v>
      </c>
      <c r="E1292" s="263" t="s">
        <v>1</v>
      </c>
      <c r="F1292" s="264" t="s">
        <v>522</v>
      </c>
      <c r="G1292" s="262"/>
      <c r="H1292" s="265">
        <v>3.4390000000000001</v>
      </c>
      <c r="I1292" s="266"/>
      <c r="J1292" s="262"/>
      <c r="K1292" s="262"/>
      <c r="L1292" s="267"/>
      <c r="M1292" s="268"/>
      <c r="N1292" s="269"/>
      <c r="O1292" s="269"/>
      <c r="P1292" s="269"/>
      <c r="Q1292" s="269"/>
      <c r="R1292" s="269"/>
      <c r="S1292" s="269"/>
      <c r="T1292" s="270"/>
      <c r="AT1292" s="271" t="s">
        <v>177</v>
      </c>
      <c r="AU1292" s="271" t="s">
        <v>83</v>
      </c>
      <c r="AV1292" s="13" t="s">
        <v>83</v>
      </c>
      <c r="AW1292" s="13" t="s">
        <v>31</v>
      </c>
      <c r="AX1292" s="13" t="s">
        <v>74</v>
      </c>
      <c r="AY1292" s="271" t="s">
        <v>168</v>
      </c>
    </row>
    <row r="1293" s="13" customFormat="1">
      <c r="B1293" s="261"/>
      <c r="C1293" s="262"/>
      <c r="D1293" s="252" t="s">
        <v>177</v>
      </c>
      <c r="E1293" s="263" t="s">
        <v>1</v>
      </c>
      <c r="F1293" s="264" t="s">
        <v>523</v>
      </c>
      <c r="G1293" s="262"/>
      <c r="H1293" s="265">
        <v>2.5419999999999998</v>
      </c>
      <c r="I1293" s="266"/>
      <c r="J1293" s="262"/>
      <c r="K1293" s="262"/>
      <c r="L1293" s="267"/>
      <c r="M1293" s="268"/>
      <c r="N1293" s="269"/>
      <c r="O1293" s="269"/>
      <c r="P1293" s="269"/>
      <c r="Q1293" s="269"/>
      <c r="R1293" s="269"/>
      <c r="S1293" s="269"/>
      <c r="T1293" s="270"/>
      <c r="AT1293" s="271" t="s">
        <v>177</v>
      </c>
      <c r="AU1293" s="271" t="s">
        <v>83</v>
      </c>
      <c r="AV1293" s="13" t="s">
        <v>83</v>
      </c>
      <c r="AW1293" s="13" t="s">
        <v>31</v>
      </c>
      <c r="AX1293" s="13" t="s">
        <v>74</v>
      </c>
      <c r="AY1293" s="271" t="s">
        <v>168</v>
      </c>
    </row>
    <row r="1294" s="13" customFormat="1">
      <c r="B1294" s="261"/>
      <c r="C1294" s="262"/>
      <c r="D1294" s="252" t="s">
        <v>177</v>
      </c>
      <c r="E1294" s="263" t="s">
        <v>1</v>
      </c>
      <c r="F1294" s="264" t="s">
        <v>524</v>
      </c>
      <c r="G1294" s="262"/>
      <c r="H1294" s="265">
        <v>5.0140000000000002</v>
      </c>
      <c r="I1294" s="266"/>
      <c r="J1294" s="262"/>
      <c r="K1294" s="262"/>
      <c r="L1294" s="267"/>
      <c r="M1294" s="268"/>
      <c r="N1294" s="269"/>
      <c r="O1294" s="269"/>
      <c r="P1294" s="269"/>
      <c r="Q1294" s="269"/>
      <c r="R1294" s="269"/>
      <c r="S1294" s="269"/>
      <c r="T1294" s="270"/>
      <c r="AT1294" s="271" t="s">
        <v>177</v>
      </c>
      <c r="AU1294" s="271" t="s">
        <v>83</v>
      </c>
      <c r="AV1294" s="13" t="s">
        <v>83</v>
      </c>
      <c r="AW1294" s="13" t="s">
        <v>31</v>
      </c>
      <c r="AX1294" s="13" t="s">
        <v>74</v>
      </c>
      <c r="AY1294" s="271" t="s">
        <v>168</v>
      </c>
    </row>
    <row r="1295" s="13" customFormat="1">
      <c r="B1295" s="261"/>
      <c r="C1295" s="262"/>
      <c r="D1295" s="252" t="s">
        <v>177</v>
      </c>
      <c r="E1295" s="263" t="s">
        <v>1</v>
      </c>
      <c r="F1295" s="264" t="s">
        <v>525</v>
      </c>
      <c r="G1295" s="262"/>
      <c r="H1295" s="265">
        <v>5.4050000000000002</v>
      </c>
      <c r="I1295" s="266"/>
      <c r="J1295" s="262"/>
      <c r="K1295" s="262"/>
      <c r="L1295" s="267"/>
      <c r="M1295" s="268"/>
      <c r="N1295" s="269"/>
      <c r="O1295" s="269"/>
      <c r="P1295" s="269"/>
      <c r="Q1295" s="269"/>
      <c r="R1295" s="269"/>
      <c r="S1295" s="269"/>
      <c r="T1295" s="270"/>
      <c r="AT1295" s="271" t="s">
        <v>177</v>
      </c>
      <c r="AU1295" s="271" t="s">
        <v>83</v>
      </c>
      <c r="AV1295" s="13" t="s">
        <v>83</v>
      </c>
      <c r="AW1295" s="13" t="s">
        <v>31</v>
      </c>
      <c r="AX1295" s="13" t="s">
        <v>74</v>
      </c>
      <c r="AY1295" s="271" t="s">
        <v>168</v>
      </c>
    </row>
    <row r="1296" s="13" customFormat="1">
      <c r="B1296" s="261"/>
      <c r="C1296" s="262"/>
      <c r="D1296" s="252" t="s">
        <v>177</v>
      </c>
      <c r="E1296" s="263" t="s">
        <v>1</v>
      </c>
      <c r="F1296" s="264" t="s">
        <v>526</v>
      </c>
      <c r="G1296" s="262"/>
      <c r="H1296" s="265">
        <v>6.0949999999999998</v>
      </c>
      <c r="I1296" s="266"/>
      <c r="J1296" s="262"/>
      <c r="K1296" s="262"/>
      <c r="L1296" s="267"/>
      <c r="M1296" s="268"/>
      <c r="N1296" s="269"/>
      <c r="O1296" s="269"/>
      <c r="P1296" s="269"/>
      <c r="Q1296" s="269"/>
      <c r="R1296" s="269"/>
      <c r="S1296" s="269"/>
      <c r="T1296" s="270"/>
      <c r="AT1296" s="271" t="s">
        <v>177</v>
      </c>
      <c r="AU1296" s="271" t="s">
        <v>83</v>
      </c>
      <c r="AV1296" s="13" t="s">
        <v>83</v>
      </c>
      <c r="AW1296" s="13" t="s">
        <v>31</v>
      </c>
      <c r="AX1296" s="13" t="s">
        <v>74</v>
      </c>
      <c r="AY1296" s="271" t="s">
        <v>168</v>
      </c>
    </row>
    <row r="1297" s="13" customFormat="1">
      <c r="B1297" s="261"/>
      <c r="C1297" s="262"/>
      <c r="D1297" s="252" t="s">
        <v>177</v>
      </c>
      <c r="E1297" s="263" t="s">
        <v>1</v>
      </c>
      <c r="F1297" s="264" t="s">
        <v>527</v>
      </c>
      <c r="G1297" s="262"/>
      <c r="H1297" s="265">
        <v>7.194</v>
      </c>
      <c r="I1297" s="266"/>
      <c r="J1297" s="262"/>
      <c r="K1297" s="262"/>
      <c r="L1297" s="267"/>
      <c r="M1297" s="268"/>
      <c r="N1297" s="269"/>
      <c r="O1297" s="269"/>
      <c r="P1297" s="269"/>
      <c r="Q1297" s="269"/>
      <c r="R1297" s="269"/>
      <c r="S1297" s="269"/>
      <c r="T1297" s="270"/>
      <c r="AT1297" s="271" t="s">
        <v>177</v>
      </c>
      <c r="AU1297" s="271" t="s">
        <v>83</v>
      </c>
      <c r="AV1297" s="13" t="s">
        <v>83</v>
      </c>
      <c r="AW1297" s="13" t="s">
        <v>31</v>
      </c>
      <c r="AX1297" s="13" t="s">
        <v>74</v>
      </c>
      <c r="AY1297" s="271" t="s">
        <v>168</v>
      </c>
    </row>
    <row r="1298" s="12" customFormat="1">
      <c r="B1298" s="250"/>
      <c r="C1298" s="251"/>
      <c r="D1298" s="252" t="s">
        <v>177</v>
      </c>
      <c r="E1298" s="253" t="s">
        <v>1</v>
      </c>
      <c r="F1298" s="254" t="s">
        <v>268</v>
      </c>
      <c r="G1298" s="251"/>
      <c r="H1298" s="253" t="s">
        <v>1</v>
      </c>
      <c r="I1298" s="255"/>
      <c r="J1298" s="251"/>
      <c r="K1298" s="251"/>
      <c r="L1298" s="256"/>
      <c r="M1298" s="257"/>
      <c r="N1298" s="258"/>
      <c r="O1298" s="258"/>
      <c r="P1298" s="258"/>
      <c r="Q1298" s="258"/>
      <c r="R1298" s="258"/>
      <c r="S1298" s="258"/>
      <c r="T1298" s="259"/>
      <c r="AT1298" s="260" t="s">
        <v>177</v>
      </c>
      <c r="AU1298" s="260" t="s">
        <v>83</v>
      </c>
      <c r="AV1298" s="12" t="s">
        <v>81</v>
      </c>
      <c r="AW1298" s="12" t="s">
        <v>31</v>
      </c>
      <c r="AX1298" s="12" t="s">
        <v>74</v>
      </c>
      <c r="AY1298" s="260" t="s">
        <v>168</v>
      </c>
    </row>
    <row r="1299" s="13" customFormat="1">
      <c r="B1299" s="261"/>
      <c r="C1299" s="262"/>
      <c r="D1299" s="252" t="s">
        <v>177</v>
      </c>
      <c r="E1299" s="263" t="s">
        <v>1</v>
      </c>
      <c r="F1299" s="264" t="s">
        <v>1247</v>
      </c>
      <c r="G1299" s="262"/>
      <c r="H1299" s="265">
        <v>6.9530000000000003</v>
      </c>
      <c r="I1299" s="266"/>
      <c r="J1299" s="262"/>
      <c r="K1299" s="262"/>
      <c r="L1299" s="267"/>
      <c r="M1299" s="268"/>
      <c r="N1299" s="269"/>
      <c r="O1299" s="269"/>
      <c r="P1299" s="269"/>
      <c r="Q1299" s="269"/>
      <c r="R1299" s="269"/>
      <c r="S1299" s="269"/>
      <c r="T1299" s="270"/>
      <c r="AT1299" s="271" t="s">
        <v>177</v>
      </c>
      <c r="AU1299" s="271" t="s">
        <v>83</v>
      </c>
      <c r="AV1299" s="13" t="s">
        <v>83</v>
      </c>
      <c r="AW1299" s="13" t="s">
        <v>31</v>
      </c>
      <c r="AX1299" s="13" t="s">
        <v>74</v>
      </c>
      <c r="AY1299" s="271" t="s">
        <v>168</v>
      </c>
    </row>
    <row r="1300" s="13" customFormat="1">
      <c r="B1300" s="261"/>
      <c r="C1300" s="262"/>
      <c r="D1300" s="252" t="s">
        <v>177</v>
      </c>
      <c r="E1300" s="263" t="s">
        <v>1</v>
      </c>
      <c r="F1300" s="264" t="s">
        <v>583</v>
      </c>
      <c r="G1300" s="262"/>
      <c r="H1300" s="265">
        <v>3.6000000000000001</v>
      </c>
      <c r="I1300" s="266"/>
      <c r="J1300" s="262"/>
      <c r="K1300" s="262"/>
      <c r="L1300" s="267"/>
      <c r="M1300" s="268"/>
      <c r="N1300" s="269"/>
      <c r="O1300" s="269"/>
      <c r="P1300" s="269"/>
      <c r="Q1300" s="269"/>
      <c r="R1300" s="269"/>
      <c r="S1300" s="269"/>
      <c r="T1300" s="270"/>
      <c r="AT1300" s="271" t="s">
        <v>177</v>
      </c>
      <c r="AU1300" s="271" t="s">
        <v>83</v>
      </c>
      <c r="AV1300" s="13" t="s">
        <v>83</v>
      </c>
      <c r="AW1300" s="13" t="s">
        <v>31</v>
      </c>
      <c r="AX1300" s="13" t="s">
        <v>74</v>
      </c>
      <c r="AY1300" s="271" t="s">
        <v>168</v>
      </c>
    </row>
    <row r="1301" s="13" customFormat="1">
      <c r="B1301" s="261"/>
      <c r="C1301" s="262"/>
      <c r="D1301" s="252" t="s">
        <v>177</v>
      </c>
      <c r="E1301" s="263" t="s">
        <v>1</v>
      </c>
      <c r="F1301" s="264" t="s">
        <v>1248</v>
      </c>
      <c r="G1301" s="262"/>
      <c r="H1301" s="265">
        <v>3.173</v>
      </c>
      <c r="I1301" s="266"/>
      <c r="J1301" s="262"/>
      <c r="K1301" s="262"/>
      <c r="L1301" s="267"/>
      <c r="M1301" s="268"/>
      <c r="N1301" s="269"/>
      <c r="O1301" s="269"/>
      <c r="P1301" s="269"/>
      <c r="Q1301" s="269"/>
      <c r="R1301" s="269"/>
      <c r="S1301" s="269"/>
      <c r="T1301" s="270"/>
      <c r="AT1301" s="271" t="s">
        <v>177</v>
      </c>
      <c r="AU1301" s="271" t="s">
        <v>83</v>
      </c>
      <c r="AV1301" s="13" t="s">
        <v>83</v>
      </c>
      <c r="AW1301" s="13" t="s">
        <v>31</v>
      </c>
      <c r="AX1301" s="13" t="s">
        <v>74</v>
      </c>
      <c r="AY1301" s="271" t="s">
        <v>168</v>
      </c>
    </row>
    <row r="1302" s="14" customFormat="1">
      <c r="B1302" s="272"/>
      <c r="C1302" s="273"/>
      <c r="D1302" s="252" t="s">
        <v>177</v>
      </c>
      <c r="E1302" s="274" t="s">
        <v>1</v>
      </c>
      <c r="F1302" s="275" t="s">
        <v>186</v>
      </c>
      <c r="G1302" s="273"/>
      <c r="H1302" s="276">
        <v>207.34</v>
      </c>
      <c r="I1302" s="277"/>
      <c r="J1302" s="273"/>
      <c r="K1302" s="273"/>
      <c r="L1302" s="278"/>
      <c r="M1302" s="279"/>
      <c r="N1302" s="280"/>
      <c r="O1302" s="280"/>
      <c r="P1302" s="280"/>
      <c r="Q1302" s="280"/>
      <c r="R1302" s="280"/>
      <c r="S1302" s="280"/>
      <c r="T1302" s="281"/>
      <c r="AT1302" s="282" t="s">
        <v>177</v>
      </c>
      <c r="AU1302" s="282" t="s">
        <v>83</v>
      </c>
      <c r="AV1302" s="14" t="s">
        <v>175</v>
      </c>
      <c r="AW1302" s="14" t="s">
        <v>31</v>
      </c>
      <c r="AX1302" s="14" t="s">
        <v>81</v>
      </c>
      <c r="AY1302" s="282" t="s">
        <v>168</v>
      </c>
    </row>
    <row r="1303" s="1" customFormat="1" ht="36" customHeight="1">
      <c r="B1303" s="38"/>
      <c r="C1303" s="237" t="s">
        <v>1249</v>
      </c>
      <c r="D1303" s="237" t="s">
        <v>170</v>
      </c>
      <c r="E1303" s="238" t="s">
        <v>1250</v>
      </c>
      <c r="F1303" s="239" t="s">
        <v>1251</v>
      </c>
      <c r="G1303" s="240" t="s">
        <v>226</v>
      </c>
      <c r="H1303" s="241">
        <v>724.04200000000003</v>
      </c>
      <c r="I1303" s="242"/>
      <c r="J1303" s="243">
        <f>ROUND(I1303*H1303,2)</f>
        <v>0</v>
      </c>
      <c r="K1303" s="239" t="s">
        <v>174</v>
      </c>
      <c r="L1303" s="43"/>
      <c r="M1303" s="244" t="s">
        <v>1</v>
      </c>
      <c r="N1303" s="245" t="s">
        <v>39</v>
      </c>
      <c r="O1303" s="86"/>
      <c r="P1303" s="246">
        <f>O1303*H1303</f>
        <v>0</v>
      </c>
      <c r="Q1303" s="246">
        <v>0</v>
      </c>
      <c r="R1303" s="246">
        <f>Q1303*H1303</f>
        <v>0</v>
      </c>
      <c r="S1303" s="246">
        <v>0.029000000000000001</v>
      </c>
      <c r="T1303" s="247">
        <f>S1303*H1303</f>
        <v>20.997218</v>
      </c>
      <c r="AR1303" s="248" t="s">
        <v>175</v>
      </c>
      <c r="AT1303" s="248" t="s">
        <v>170</v>
      </c>
      <c r="AU1303" s="248" t="s">
        <v>83</v>
      </c>
      <c r="AY1303" s="17" t="s">
        <v>168</v>
      </c>
      <c r="BE1303" s="249">
        <f>IF(N1303="základní",J1303,0)</f>
        <v>0</v>
      </c>
      <c r="BF1303" s="249">
        <f>IF(N1303="snížená",J1303,0)</f>
        <v>0</v>
      </c>
      <c r="BG1303" s="249">
        <f>IF(N1303="zákl. přenesená",J1303,0)</f>
        <v>0</v>
      </c>
      <c r="BH1303" s="249">
        <f>IF(N1303="sníž. přenesená",J1303,0)</f>
        <v>0</v>
      </c>
      <c r="BI1303" s="249">
        <f>IF(N1303="nulová",J1303,0)</f>
        <v>0</v>
      </c>
      <c r="BJ1303" s="17" t="s">
        <v>81</v>
      </c>
      <c r="BK1303" s="249">
        <f>ROUND(I1303*H1303,2)</f>
        <v>0</v>
      </c>
      <c r="BL1303" s="17" t="s">
        <v>175</v>
      </c>
      <c r="BM1303" s="248" t="s">
        <v>1252</v>
      </c>
    </row>
    <row r="1304" s="12" customFormat="1">
      <c r="B1304" s="250"/>
      <c r="C1304" s="251"/>
      <c r="D1304" s="252" t="s">
        <v>177</v>
      </c>
      <c r="E1304" s="253" t="s">
        <v>1</v>
      </c>
      <c r="F1304" s="254" t="s">
        <v>636</v>
      </c>
      <c r="G1304" s="251"/>
      <c r="H1304" s="253" t="s">
        <v>1</v>
      </c>
      <c r="I1304" s="255"/>
      <c r="J1304" s="251"/>
      <c r="K1304" s="251"/>
      <c r="L1304" s="256"/>
      <c r="M1304" s="257"/>
      <c r="N1304" s="258"/>
      <c r="O1304" s="258"/>
      <c r="P1304" s="258"/>
      <c r="Q1304" s="258"/>
      <c r="R1304" s="258"/>
      <c r="S1304" s="258"/>
      <c r="T1304" s="259"/>
      <c r="AT1304" s="260" t="s">
        <v>177</v>
      </c>
      <c r="AU1304" s="260" t="s">
        <v>83</v>
      </c>
      <c r="AV1304" s="12" t="s">
        <v>81</v>
      </c>
      <c r="AW1304" s="12" t="s">
        <v>31</v>
      </c>
      <c r="AX1304" s="12" t="s">
        <v>74</v>
      </c>
      <c r="AY1304" s="260" t="s">
        <v>168</v>
      </c>
    </row>
    <row r="1305" s="13" customFormat="1">
      <c r="B1305" s="261"/>
      <c r="C1305" s="262"/>
      <c r="D1305" s="252" t="s">
        <v>177</v>
      </c>
      <c r="E1305" s="263" t="s">
        <v>1</v>
      </c>
      <c r="F1305" s="264" t="s">
        <v>888</v>
      </c>
      <c r="G1305" s="262"/>
      <c r="H1305" s="265">
        <v>24.048999999999999</v>
      </c>
      <c r="I1305" s="266"/>
      <c r="J1305" s="262"/>
      <c r="K1305" s="262"/>
      <c r="L1305" s="267"/>
      <c r="M1305" s="268"/>
      <c r="N1305" s="269"/>
      <c r="O1305" s="269"/>
      <c r="P1305" s="269"/>
      <c r="Q1305" s="269"/>
      <c r="R1305" s="269"/>
      <c r="S1305" s="269"/>
      <c r="T1305" s="270"/>
      <c r="AT1305" s="271" t="s">
        <v>177</v>
      </c>
      <c r="AU1305" s="271" t="s">
        <v>83</v>
      </c>
      <c r="AV1305" s="13" t="s">
        <v>83</v>
      </c>
      <c r="AW1305" s="13" t="s">
        <v>31</v>
      </c>
      <c r="AX1305" s="13" t="s">
        <v>74</v>
      </c>
      <c r="AY1305" s="271" t="s">
        <v>168</v>
      </c>
    </row>
    <row r="1306" s="13" customFormat="1">
      <c r="B1306" s="261"/>
      <c r="C1306" s="262"/>
      <c r="D1306" s="252" t="s">
        <v>177</v>
      </c>
      <c r="E1306" s="263" t="s">
        <v>1</v>
      </c>
      <c r="F1306" s="264" t="s">
        <v>889</v>
      </c>
      <c r="G1306" s="262"/>
      <c r="H1306" s="265">
        <v>36.503999999999998</v>
      </c>
      <c r="I1306" s="266"/>
      <c r="J1306" s="262"/>
      <c r="K1306" s="262"/>
      <c r="L1306" s="267"/>
      <c r="M1306" s="268"/>
      <c r="N1306" s="269"/>
      <c r="O1306" s="269"/>
      <c r="P1306" s="269"/>
      <c r="Q1306" s="269"/>
      <c r="R1306" s="269"/>
      <c r="S1306" s="269"/>
      <c r="T1306" s="270"/>
      <c r="AT1306" s="271" t="s">
        <v>177</v>
      </c>
      <c r="AU1306" s="271" t="s">
        <v>83</v>
      </c>
      <c r="AV1306" s="13" t="s">
        <v>83</v>
      </c>
      <c r="AW1306" s="13" t="s">
        <v>31</v>
      </c>
      <c r="AX1306" s="13" t="s">
        <v>74</v>
      </c>
      <c r="AY1306" s="271" t="s">
        <v>168</v>
      </c>
    </row>
    <row r="1307" s="13" customFormat="1">
      <c r="B1307" s="261"/>
      <c r="C1307" s="262"/>
      <c r="D1307" s="252" t="s">
        <v>177</v>
      </c>
      <c r="E1307" s="263" t="s">
        <v>1</v>
      </c>
      <c r="F1307" s="264" t="s">
        <v>890</v>
      </c>
      <c r="G1307" s="262"/>
      <c r="H1307" s="265">
        <v>37.771999999999998</v>
      </c>
      <c r="I1307" s="266"/>
      <c r="J1307" s="262"/>
      <c r="K1307" s="262"/>
      <c r="L1307" s="267"/>
      <c r="M1307" s="268"/>
      <c r="N1307" s="269"/>
      <c r="O1307" s="269"/>
      <c r="P1307" s="269"/>
      <c r="Q1307" s="269"/>
      <c r="R1307" s="269"/>
      <c r="S1307" s="269"/>
      <c r="T1307" s="270"/>
      <c r="AT1307" s="271" t="s">
        <v>177</v>
      </c>
      <c r="AU1307" s="271" t="s">
        <v>83</v>
      </c>
      <c r="AV1307" s="13" t="s">
        <v>83</v>
      </c>
      <c r="AW1307" s="13" t="s">
        <v>31</v>
      </c>
      <c r="AX1307" s="13" t="s">
        <v>74</v>
      </c>
      <c r="AY1307" s="271" t="s">
        <v>168</v>
      </c>
    </row>
    <row r="1308" s="13" customFormat="1">
      <c r="B1308" s="261"/>
      <c r="C1308" s="262"/>
      <c r="D1308" s="252" t="s">
        <v>177</v>
      </c>
      <c r="E1308" s="263" t="s">
        <v>1</v>
      </c>
      <c r="F1308" s="264" t="s">
        <v>677</v>
      </c>
      <c r="G1308" s="262"/>
      <c r="H1308" s="265">
        <v>10.878</v>
      </c>
      <c r="I1308" s="266"/>
      <c r="J1308" s="262"/>
      <c r="K1308" s="262"/>
      <c r="L1308" s="267"/>
      <c r="M1308" s="268"/>
      <c r="N1308" s="269"/>
      <c r="O1308" s="269"/>
      <c r="P1308" s="269"/>
      <c r="Q1308" s="269"/>
      <c r="R1308" s="269"/>
      <c r="S1308" s="269"/>
      <c r="T1308" s="270"/>
      <c r="AT1308" s="271" t="s">
        <v>177</v>
      </c>
      <c r="AU1308" s="271" t="s">
        <v>83</v>
      </c>
      <c r="AV1308" s="13" t="s">
        <v>83</v>
      </c>
      <c r="AW1308" s="13" t="s">
        <v>31</v>
      </c>
      <c r="AX1308" s="13" t="s">
        <v>74</v>
      </c>
      <c r="AY1308" s="271" t="s">
        <v>168</v>
      </c>
    </row>
    <row r="1309" s="15" customFormat="1">
      <c r="B1309" s="283"/>
      <c r="C1309" s="284"/>
      <c r="D1309" s="252" t="s">
        <v>177</v>
      </c>
      <c r="E1309" s="285" t="s">
        <v>1</v>
      </c>
      <c r="F1309" s="286" t="s">
        <v>255</v>
      </c>
      <c r="G1309" s="284"/>
      <c r="H1309" s="287">
        <v>109.20299999999999</v>
      </c>
      <c r="I1309" s="288"/>
      <c r="J1309" s="284"/>
      <c r="K1309" s="284"/>
      <c r="L1309" s="289"/>
      <c r="M1309" s="290"/>
      <c r="N1309" s="291"/>
      <c r="O1309" s="291"/>
      <c r="P1309" s="291"/>
      <c r="Q1309" s="291"/>
      <c r="R1309" s="291"/>
      <c r="S1309" s="291"/>
      <c r="T1309" s="292"/>
      <c r="AT1309" s="293" t="s">
        <v>177</v>
      </c>
      <c r="AU1309" s="293" t="s">
        <v>83</v>
      </c>
      <c r="AV1309" s="15" t="s">
        <v>190</v>
      </c>
      <c r="AW1309" s="15" t="s">
        <v>31</v>
      </c>
      <c r="AX1309" s="15" t="s">
        <v>74</v>
      </c>
      <c r="AY1309" s="293" t="s">
        <v>168</v>
      </c>
    </row>
    <row r="1310" s="12" customFormat="1">
      <c r="B1310" s="250"/>
      <c r="C1310" s="251"/>
      <c r="D1310" s="252" t="s">
        <v>177</v>
      </c>
      <c r="E1310" s="253" t="s">
        <v>1</v>
      </c>
      <c r="F1310" s="254" t="s">
        <v>631</v>
      </c>
      <c r="G1310" s="251"/>
      <c r="H1310" s="253" t="s">
        <v>1</v>
      </c>
      <c r="I1310" s="255"/>
      <c r="J1310" s="251"/>
      <c r="K1310" s="251"/>
      <c r="L1310" s="256"/>
      <c r="M1310" s="257"/>
      <c r="N1310" s="258"/>
      <c r="O1310" s="258"/>
      <c r="P1310" s="258"/>
      <c r="Q1310" s="258"/>
      <c r="R1310" s="258"/>
      <c r="S1310" s="258"/>
      <c r="T1310" s="259"/>
      <c r="AT1310" s="260" t="s">
        <v>177</v>
      </c>
      <c r="AU1310" s="260" t="s">
        <v>83</v>
      </c>
      <c r="AV1310" s="12" t="s">
        <v>81</v>
      </c>
      <c r="AW1310" s="12" t="s">
        <v>31</v>
      </c>
      <c r="AX1310" s="12" t="s">
        <v>74</v>
      </c>
      <c r="AY1310" s="260" t="s">
        <v>168</v>
      </c>
    </row>
    <row r="1311" s="13" customFormat="1">
      <c r="B1311" s="261"/>
      <c r="C1311" s="262"/>
      <c r="D1311" s="252" t="s">
        <v>177</v>
      </c>
      <c r="E1311" s="263" t="s">
        <v>1</v>
      </c>
      <c r="F1311" s="264" t="s">
        <v>891</v>
      </c>
      <c r="G1311" s="262"/>
      <c r="H1311" s="265">
        <v>27.378</v>
      </c>
      <c r="I1311" s="266"/>
      <c r="J1311" s="262"/>
      <c r="K1311" s="262"/>
      <c r="L1311" s="267"/>
      <c r="M1311" s="268"/>
      <c r="N1311" s="269"/>
      <c r="O1311" s="269"/>
      <c r="P1311" s="269"/>
      <c r="Q1311" s="269"/>
      <c r="R1311" s="269"/>
      <c r="S1311" s="269"/>
      <c r="T1311" s="270"/>
      <c r="AT1311" s="271" t="s">
        <v>177</v>
      </c>
      <c r="AU1311" s="271" t="s">
        <v>83</v>
      </c>
      <c r="AV1311" s="13" t="s">
        <v>83</v>
      </c>
      <c r="AW1311" s="13" t="s">
        <v>31</v>
      </c>
      <c r="AX1311" s="13" t="s">
        <v>74</v>
      </c>
      <c r="AY1311" s="271" t="s">
        <v>168</v>
      </c>
    </row>
    <row r="1312" s="13" customFormat="1">
      <c r="B1312" s="261"/>
      <c r="C1312" s="262"/>
      <c r="D1312" s="252" t="s">
        <v>177</v>
      </c>
      <c r="E1312" s="263" t="s">
        <v>1</v>
      </c>
      <c r="F1312" s="264" t="s">
        <v>892</v>
      </c>
      <c r="G1312" s="262"/>
      <c r="H1312" s="265">
        <v>17.745000000000001</v>
      </c>
      <c r="I1312" s="266"/>
      <c r="J1312" s="262"/>
      <c r="K1312" s="262"/>
      <c r="L1312" s="267"/>
      <c r="M1312" s="268"/>
      <c r="N1312" s="269"/>
      <c r="O1312" s="269"/>
      <c r="P1312" s="269"/>
      <c r="Q1312" s="269"/>
      <c r="R1312" s="269"/>
      <c r="S1312" s="269"/>
      <c r="T1312" s="270"/>
      <c r="AT1312" s="271" t="s">
        <v>177</v>
      </c>
      <c r="AU1312" s="271" t="s">
        <v>83</v>
      </c>
      <c r="AV1312" s="13" t="s">
        <v>83</v>
      </c>
      <c r="AW1312" s="13" t="s">
        <v>31</v>
      </c>
      <c r="AX1312" s="13" t="s">
        <v>74</v>
      </c>
      <c r="AY1312" s="271" t="s">
        <v>168</v>
      </c>
    </row>
    <row r="1313" s="13" customFormat="1">
      <c r="B1313" s="261"/>
      <c r="C1313" s="262"/>
      <c r="D1313" s="252" t="s">
        <v>177</v>
      </c>
      <c r="E1313" s="263" t="s">
        <v>1</v>
      </c>
      <c r="F1313" s="264" t="s">
        <v>685</v>
      </c>
      <c r="G1313" s="262"/>
      <c r="H1313" s="265">
        <v>146.01599999999999</v>
      </c>
      <c r="I1313" s="266"/>
      <c r="J1313" s="262"/>
      <c r="K1313" s="262"/>
      <c r="L1313" s="267"/>
      <c r="M1313" s="268"/>
      <c r="N1313" s="269"/>
      <c r="O1313" s="269"/>
      <c r="P1313" s="269"/>
      <c r="Q1313" s="269"/>
      <c r="R1313" s="269"/>
      <c r="S1313" s="269"/>
      <c r="T1313" s="270"/>
      <c r="AT1313" s="271" t="s">
        <v>177</v>
      </c>
      <c r="AU1313" s="271" t="s">
        <v>83</v>
      </c>
      <c r="AV1313" s="13" t="s">
        <v>83</v>
      </c>
      <c r="AW1313" s="13" t="s">
        <v>31</v>
      </c>
      <c r="AX1313" s="13" t="s">
        <v>74</v>
      </c>
      <c r="AY1313" s="271" t="s">
        <v>168</v>
      </c>
    </row>
    <row r="1314" s="13" customFormat="1">
      <c r="B1314" s="261"/>
      <c r="C1314" s="262"/>
      <c r="D1314" s="252" t="s">
        <v>177</v>
      </c>
      <c r="E1314" s="263" t="s">
        <v>1</v>
      </c>
      <c r="F1314" s="264" t="s">
        <v>893</v>
      </c>
      <c r="G1314" s="262"/>
      <c r="H1314" s="265">
        <v>13.182</v>
      </c>
      <c r="I1314" s="266"/>
      <c r="J1314" s="262"/>
      <c r="K1314" s="262"/>
      <c r="L1314" s="267"/>
      <c r="M1314" s="268"/>
      <c r="N1314" s="269"/>
      <c r="O1314" s="269"/>
      <c r="P1314" s="269"/>
      <c r="Q1314" s="269"/>
      <c r="R1314" s="269"/>
      <c r="S1314" s="269"/>
      <c r="T1314" s="270"/>
      <c r="AT1314" s="271" t="s">
        <v>177</v>
      </c>
      <c r="AU1314" s="271" t="s">
        <v>83</v>
      </c>
      <c r="AV1314" s="13" t="s">
        <v>83</v>
      </c>
      <c r="AW1314" s="13" t="s">
        <v>31</v>
      </c>
      <c r="AX1314" s="13" t="s">
        <v>74</v>
      </c>
      <c r="AY1314" s="271" t="s">
        <v>168</v>
      </c>
    </row>
    <row r="1315" s="13" customFormat="1">
      <c r="B1315" s="261"/>
      <c r="C1315" s="262"/>
      <c r="D1315" s="252" t="s">
        <v>177</v>
      </c>
      <c r="E1315" s="263" t="s">
        <v>1</v>
      </c>
      <c r="F1315" s="264" t="s">
        <v>892</v>
      </c>
      <c r="G1315" s="262"/>
      <c r="H1315" s="265">
        <v>17.745000000000001</v>
      </c>
      <c r="I1315" s="266"/>
      <c r="J1315" s="262"/>
      <c r="K1315" s="262"/>
      <c r="L1315" s="267"/>
      <c r="M1315" s="268"/>
      <c r="N1315" s="269"/>
      <c r="O1315" s="269"/>
      <c r="P1315" s="269"/>
      <c r="Q1315" s="269"/>
      <c r="R1315" s="269"/>
      <c r="S1315" s="269"/>
      <c r="T1315" s="270"/>
      <c r="AT1315" s="271" t="s">
        <v>177</v>
      </c>
      <c r="AU1315" s="271" t="s">
        <v>83</v>
      </c>
      <c r="AV1315" s="13" t="s">
        <v>83</v>
      </c>
      <c r="AW1315" s="13" t="s">
        <v>31</v>
      </c>
      <c r="AX1315" s="13" t="s">
        <v>74</v>
      </c>
      <c r="AY1315" s="271" t="s">
        <v>168</v>
      </c>
    </row>
    <row r="1316" s="13" customFormat="1">
      <c r="B1316" s="261"/>
      <c r="C1316" s="262"/>
      <c r="D1316" s="252" t="s">
        <v>177</v>
      </c>
      <c r="E1316" s="263" t="s">
        <v>1</v>
      </c>
      <c r="F1316" s="264" t="s">
        <v>891</v>
      </c>
      <c r="G1316" s="262"/>
      <c r="H1316" s="265">
        <v>27.378</v>
      </c>
      <c r="I1316" s="266"/>
      <c r="J1316" s="262"/>
      <c r="K1316" s="262"/>
      <c r="L1316" s="267"/>
      <c r="M1316" s="268"/>
      <c r="N1316" s="269"/>
      <c r="O1316" s="269"/>
      <c r="P1316" s="269"/>
      <c r="Q1316" s="269"/>
      <c r="R1316" s="269"/>
      <c r="S1316" s="269"/>
      <c r="T1316" s="270"/>
      <c r="AT1316" s="271" t="s">
        <v>177</v>
      </c>
      <c r="AU1316" s="271" t="s">
        <v>83</v>
      </c>
      <c r="AV1316" s="13" t="s">
        <v>83</v>
      </c>
      <c r="AW1316" s="13" t="s">
        <v>31</v>
      </c>
      <c r="AX1316" s="13" t="s">
        <v>74</v>
      </c>
      <c r="AY1316" s="271" t="s">
        <v>168</v>
      </c>
    </row>
    <row r="1317" s="13" customFormat="1">
      <c r="B1317" s="261"/>
      <c r="C1317" s="262"/>
      <c r="D1317" s="252" t="s">
        <v>177</v>
      </c>
      <c r="E1317" s="263" t="s">
        <v>1</v>
      </c>
      <c r="F1317" s="264" t="s">
        <v>632</v>
      </c>
      <c r="G1317" s="262"/>
      <c r="H1317" s="265">
        <v>11.331</v>
      </c>
      <c r="I1317" s="266"/>
      <c r="J1317" s="262"/>
      <c r="K1317" s="262"/>
      <c r="L1317" s="267"/>
      <c r="M1317" s="268"/>
      <c r="N1317" s="269"/>
      <c r="O1317" s="269"/>
      <c r="P1317" s="269"/>
      <c r="Q1317" s="269"/>
      <c r="R1317" s="269"/>
      <c r="S1317" s="269"/>
      <c r="T1317" s="270"/>
      <c r="AT1317" s="271" t="s">
        <v>177</v>
      </c>
      <c r="AU1317" s="271" t="s">
        <v>83</v>
      </c>
      <c r="AV1317" s="13" t="s">
        <v>83</v>
      </c>
      <c r="AW1317" s="13" t="s">
        <v>31</v>
      </c>
      <c r="AX1317" s="13" t="s">
        <v>74</v>
      </c>
      <c r="AY1317" s="271" t="s">
        <v>168</v>
      </c>
    </row>
    <row r="1318" s="13" customFormat="1">
      <c r="B1318" s="261"/>
      <c r="C1318" s="262"/>
      <c r="D1318" s="252" t="s">
        <v>177</v>
      </c>
      <c r="E1318" s="263" t="s">
        <v>1</v>
      </c>
      <c r="F1318" s="264" t="s">
        <v>894</v>
      </c>
      <c r="G1318" s="262"/>
      <c r="H1318" s="265">
        <v>109.203</v>
      </c>
      <c r="I1318" s="266"/>
      <c r="J1318" s="262"/>
      <c r="K1318" s="262"/>
      <c r="L1318" s="267"/>
      <c r="M1318" s="268"/>
      <c r="N1318" s="269"/>
      <c r="O1318" s="269"/>
      <c r="P1318" s="269"/>
      <c r="Q1318" s="269"/>
      <c r="R1318" s="269"/>
      <c r="S1318" s="269"/>
      <c r="T1318" s="270"/>
      <c r="AT1318" s="271" t="s">
        <v>177</v>
      </c>
      <c r="AU1318" s="271" t="s">
        <v>83</v>
      </c>
      <c r="AV1318" s="13" t="s">
        <v>83</v>
      </c>
      <c r="AW1318" s="13" t="s">
        <v>31</v>
      </c>
      <c r="AX1318" s="13" t="s">
        <v>74</v>
      </c>
      <c r="AY1318" s="271" t="s">
        <v>168</v>
      </c>
    </row>
    <row r="1319" s="12" customFormat="1">
      <c r="B1319" s="250"/>
      <c r="C1319" s="251"/>
      <c r="D1319" s="252" t="s">
        <v>177</v>
      </c>
      <c r="E1319" s="253" t="s">
        <v>1</v>
      </c>
      <c r="F1319" s="254" t="s">
        <v>633</v>
      </c>
      <c r="G1319" s="251"/>
      <c r="H1319" s="253" t="s">
        <v>1</v>
      </c>
      <c r="I1319" s="255"/>
      <c r="J1319" s="251"/>
      <c r="K1319" s="251"/>
      <c r="L1319" s="256"/>
      <c r="M1319" s="257"/>
      <c r="N1319" s="258"/>
      <c r="O1319" s="258"/>
      <c r="P1319" s="258"/>
      <c r="Q1319" s="258"/>
      <c r="R1319" s="258"/>
      <c r="S1319" s="258"/>
      <c r="T1319" s="259"/>
      <c r="AT1319" s="260" t="s">
        <v>177</v>
      </c>
      <c r="AU1319" s="260" t="s">
        <v>83</v>
      </c>
      <c r="AV1319" s="12" t="s">
        <v>81</v>
      </c>
      <c r="AW1319" s="12" t="s">
        <v>31</v>
      </c>
      <c r="AX1319" s="12" t="s">
        <v>74</v>
      </c>
      <c r="AY1319" s="260" t="s">
        <v>168</v>
      </c>
    </row>
    <row r="1320" s="13" customFormat="1">
      <c r="B1320" s="261"/>
      <c r="C1320" s="262"/>
      <c r="D1320" s="252" t="s">
        <v>177</v>
      </c>
      <c r="E1320" s="263" t="s">
        <v>1</v>
      </c>
      <c r="F1320" s="264" t="s">
        <v>895</v>
      </c>
      <c r="G1320" s="262"/>
      <c r="H1320" s="265">
        <v>34.238999999999997</v>
      </c>
      <c r="I1320" s="266"/>
      <c r="J1320" s="262"/>
      <c r="K1320" s="262"/>
      <c r="L1320" s="267"/>
      <c r="M1320" s="268"/>
      <c r="N1320" s="269"/>
      <c r="O1320" s="269"/>
      <c r="P1320" s="269"/>
      <c r="Q1320" s="269"/>
      <c r="R1320" s="269"/>
      <c r="S1320" s="269"/>
      <c r="T1320" s="270"/>
      <c r="AT1320" s="271" t="s">
        <v>177</v>
      </c>
      <c r="AU1320" s="271" t="s">
        <v>83</v>
      </c>
      <c r="AV1320" s="13" t="s">
        <v>83</v>
      </c>
      <c r="AW1320" s="13" t="s">
        <v>31</v>
      </c>
      <c r="AX1320" s="13" t="s">
        <v>74</v>
      </c>
      <c r="AY1320" s="271" t="s">
        <v>168</v>
      </c>
    </row>
    <row r="1321" s="13" customFormat="1">
      <c r="B1321" s="261"/>
      <c r="C1321" s="262"/>
      <c r="D1321" s="252" t="s">
        <v>177</v>
      </c>
      <c r="E1321" s="263" t="s">
        <v>1</v>
      </c>
      <c r="F1321" s="264" t="s">
        <v>896</v>
      </c>
      <c r="G1321" s="262"/>
      <c r="H1321" s="265">
        <v>31.434000000000001</v>
      </c>
      <c r="I1321" s="266"/>
      <c r="J1321" s="262"/>
      <c r="K1321" s="262"/>
      <c r="L1321" s="267"/>
      <c r="M1321" s="268"/>
      <c r="N1321" s="269"/>
      <c r="O1321" s="269"/>
      <c r="P1321" s="269"/>
      <c r="Q1321" s="269"/>
      <c r="R1321" s="269"/>
      <c r="S1321" s="269"/>
      <c r="T1321" s="270"/>
      <c r="AT1321" s="271" t="s">
        <v>177</v>
      </c>
      <c r="AU1321" s="271" t="s">
        <v>83</v>
      </c>
      <c r="AV1321" s="13" t="s">
        <v>83</v>
      </c>
      <c r="AW1321" s="13" t="s">
        <v>31</v>
      </c>
      <c r="AX1321" s="13" t="s">
        <v>74</v>
      </c>
      <c r="AY1321" s="271" t="s">
        <v>168</v>
      </c>
    </row>
    <row r="1322" s="13" customFormat="1">
      <c r="B1322" s="261"/>
      <c r="C1322" s="262"/>
      <c r="D1322" s="252" t="s">
        <v>177</v>
      </c>
      <c r="E1322" s="263" t="s">
        <v>1</v>
      </c>
      <c r="F1322" s="264" t="s">
        <v>691</v>
      </c>
      <c r="G1322" s="262"/>
      <c r="H1322" s="265">
        <v>101.907</v>
      </c>
      <c r="I1322" s="266"/>
      <c r="J1322" s="262"/>
      <c r="K1322" s="262"/>
      <c r="L1322" s="267"/>
      <c r="M1322" s="268"/>
      <c r="N1322" s="269"/>
      <c r="O1322" s="269"/>
      <c r="P1322" s="269"/>
      <c r="Q1322" s="269"/>
      <c r="R1322" s="269"/>
      <c r="S1322" s="269"/>
      <c r="T1322" s="270"/>
      <c r="AT1322" s="271" t="s">
        <v>177</v>
      </c>
      <c r="AU1322" s="271" t="s">
        <v>83</v>
      </c>
      <c r="AV1322" s="13" t="s">
        <v>83</v>
      </c>
      <c r="AW1322" s="13" t="s">
        <v>31</v>
      </c>
      <c r="AX1322" s="13" t="s">
        <v>74</v>
      </c>
      <c r="AY1322" s="271" t="s">
        <v>168</v>
      </c>
    </row>
    <row r="1323" s="13" customFormat="1">
      <c r="B1323" s="261"/>
      <c r="C1323" s="262"/>
      <c r="D1323" s="252" t="s">
        <v>177</v>
      </c>
      <c r="E1323" s="263" t="s">
        <v>1</v>
      </c>
      <c r="F1323" s="264" t="s">
        <v>897</v>
      </c>
      <c r="G1323" s="262"/>
      <c r="H1323" s="265">
        <v>13.723000000000001</v>
      </c>
      <c r="I1323" s="266"/>
      <c r="J1323" s="262"/>
      <c r="K1323" s="262"/>
      <c r="L1323" s="267"/>
      <c r="M1323" s="268"/>
      <c r="N1323" s="269"/>
      <c r="O1323" s="269"/>
      <c r="P1323" s="269"/>
      <c r="Q1323" s="269"/>
      <c r="R1323" s="269"/>
      <c r="S1323" s="269"/>
      <c r="T1323" s="270"/>
      <c r="AT1323" s="271" t="s">
        <v>177</v>
      </c>
      <c r="AU1323" s="271" t="s">
        <v>83</v>
      </c>
      <c r="AV1323" s="13" t="s">
        <v>83</v>
      </c>
      <c r="AW1323" s="13" t="s">
        <v>31</v>
      </c>
      <c r="AX1323" s="13" t="s">
        <v>74</v>
      </c>
      <c r="AY1323" s="271" t="s">
        <v>168</v>
      </c>
    </row>
    <row r="1324" s="13" customFormat="1">
      <c r="B1324" s="261"/>
      <c r="C1324" s="262"/>
      <c r="D1324" s="252" t="s">
        <v>177</v>
      </c>
      <c r="E1324" s="263" t="s">
        <v>1</v>
      </c>
      <c r="F1324" s="264" t="s">
        <v>692</v>
      </c>
      <c r="G1324" s="262"/>
      <c r="H1324" s="265">
        <v>4.2279999999999998</v>
      </c>
      <c r="I1324" s="266"/>
      <c r="J1324" s="262"/>
      <c r="K1324" s="262"/>
      <c r="L1324" s="267"/>
      <c r="M1324" s="268"/>
      <c r="N1324" s="269"/>
      <c r="O1324" s="269"/>
      <c r="P1324" s="269"/>
      <c r="Q1324" s="269"/>
      <c r="R1324" s="269"/>
      <c r="S1324" s="269"/>
      <c r="T1324" s="270"/>
      <c r="AT1324" s="271" t="s">
        <v>177</v>
      </c>
      <c r="AU1324" s="271" t="s">
        <v>83</v>
      </c>
      <c r="AV1324" s="13" t="s">
        <v>83</v>
      </c>
      <c r="AW1324" s="13" t="s">
        <v>31</v>
      </c>
      <c r="AX1324" s="13" t="s">
        <v>74</v>
      </c>
      <c r="AY1324" s="271" t="s">
        <v>168</v>
      </c>
    </row>
    <row r="1325" s="13" customFormat="1">
      <c r="B1325" s="261"/>
      <c r="C1325" s="262"/>
      <c r="D1325" s="252" t="s">
        <v>177</v>
      </c>
      <c r="E1325" s="263" t="s">
        <v>1</v>
      </c>
      <c r="F1325" s="264" t="s">
        <v>694</v>
      </c>
      <c r="G1325" s="262"/>
      <c r="H1325" s="265">
        <v>5</v>
      </c>
      <c r="I1325" s="266"/>
      <c r="J1325" s="262"/>
      <c r="K1325" s="262"/>
      <c r="L1325" s="267"/>
      <c r="M1325" s="268"/>
      <c r="N1325" s="269"/>
      <c r="O1325" s="269"/>
      <c r="P1325" s="269"/>
      <c r="Q1325" s="269"/>
      <c r="R1325" s="269"/>
      <c r="S1325" s="269"/>
      <c r="T1325" s="270"/>
      <c r="AT1325" s="271" t="s">
        <v>177</v>
      </c>
      <c r="AU1325" s="271" t="s">
        <v>83</v>
      </c>
      <c r="AV1325" s="13" t="s">
        <v>83</v>
      </c>
      <c r="AW1325" s="13" t="s">
        <v>31</v>
      </c>
      <c r="AX1325" s="13" t="s">
        <v>74</v>
      </c>
      <c r="AY1325" s="271" t="s">
        <v>168</v>
      </c>
    </row>
    <row r="1326" s="13" customFormat="1">
      <c r="B1326" s="261"/>
      <c r="C1326" s="262"/>
      <c r="D1326" s="252" t="s">
        <v>177</v>
      </c>
      <c r="E1326" s="263" t="s">
        <v>1</v>
      </c>
      <c r="F1326" s="264" t="s">
        <v>896</v>
      </c>
      <c r="G1326" s="262"/>
      <c r="H1326" s="265">
        <v>31.434000000000001</v>
      </c>
      <c r="I1326" s="266"/>
      <c r="J1326" s="262"/>
      <c r="K1326" s="262"/>
      <c r="L1326" s="267"/>
      <c r="M1326" s="268"/>
      <c r="N1326" s="269"/>
      <c r="O1326" s="269"/>
      <c r="P1326" s="269"/>
      <c r="Q1326" s="269"/>
      <c r="R1326" s="269"/>
      <c r="S1326" s="269"/>
      <c r="T1326" s="270"/>
      <c r="AT1326" s="271" t="s">
        <v>177</v>
      </c>
      <c r="AU1326" s="271" t="s">
        <v>83</v>
      </c>
      <c r="AV1326" s="13" t="s">
        <v>83</v>
      </c>
      <c r="AW1326" s="13" t="s">
        <v>31</v>
      </c>
      <c r="AX1326" s="13" t="s">
        <v>74</v>
      </c>
      <c r="AY1326" s="271" t="s">
        <v>168</v>
      </c>
    </row>
    <row r="1327" s="13" customFormat="1">
      <c r="B1327" s="261"/>
      <c r="C1327" s="262"/>
      <c r="D1327" s="252" t="s">
        <v>177</v>
      </c>
      <c r="E1327" s="263" t="s">
        <v>1</v>
      </c>
      <c r="F1327" s="264" t="s">
        <v>895</v>
      </c>
      <c r="G1327" s="262"/>
      <c r="H1327" s="265">
        <v>34.238999999999997</v>
      </c>
      <c r="I1327" s="266"/>
      <c r="J1327" s="262"/>
      <c r="K1327" s="262"/>
      <c r="L1327" s="267"/>
      <c r="M1327" s="268"/>
      <c r="N1327" s="269"/>
      <c r="O1327" s="269"/>
      <c r="P1327" s="269"/>
      <c r="Q1327" s="269"/>
      <c r="R1327" s="269"/>
      <c r="S1327" s="269"/>
      <c r="T1327" s="270"/>
      <c r="AT1327" s="271" t="s">
        <v>177</v>
      </c>
      <c r="AU1327" s="271" t="s">
        <v>83</v>
      </c>
      <c r="AV1327" s="13" t="s">
        <v>83</v>
      </c>
      <c r="AW1327" s="13" t="s">
        <v>31</v>
      </c>
      <c r="AX1327" s="13" t="s">
        <v>74</v>
      </c>
      <c r="AY1327" s="271" t="s">
        <v>168</v>
      </c>
    </row>
    <row r="1328" s="13" customFormat="1">
      <c r="B1328" s="261"/>
      <c r="C1328" s="262"/>
      <c r="D1328" s="252" t="s">
        <v>177</v>
      </c>
      <c r="E1328" s="263" t="s">
        <v>1</v>
      </c>
      <c r="F1328" s="264" t="s">
        <v>634</v>
      </c>
      <c r="G1328" s="262"/>
      <c r="H1328" s="265">
        <v>11.34</v>
      </c>
      <c r="I1328" s="266"/>
      <c r="J1328" s="262"/>
      <c r="K1328" s="262"/>
      <c r="L1328" s="267"/>
      <c r="M1328" s="268"/>
      <c r="N1328" s="269"/>
      <c r="O1328" s="269"/>
      <c r="P1328" s="269"/>
      <c r="Q1328" s="269"/>
      <c r="R1328" s="269"/>
      <c r="S1328" s="269"/>
      <c r="T1328" s="270"/>
      <c r="AT1328" s="271" t="s">
        <v>177</v>
      </c>
      <c r="AU1328" s="271" t="s">
        <v>83</v>
      </c>
      <c r="AV1328" s="13" t="s">
        <v>83</v>
      </c>
      <c r="AW1328" s="13" t="s">
        <v>31</v>
      </c>
      <c r="AX1328" s="13" t="s">
        <v>74</v>
      </c>
      <c r="AY1328" s="271" t="s">
        <v>168</v>
      </c>
    </row>
    <row r="1329" s="13" customFormat="1">
      <c r="B1329" s="261"/>
      <c r="C1329" s="262"/>
      <c r="D1329" s="252" t="s">
        <v>177</v>
      </c>
      <c r="E1329" s="263" t="s">
        <v>1</v>
      </c>
      <c r="F1329" s="264" t="s">
        <v>663</v>
      </c>
      <c r="G1329" s="262"/>
      <c r="H1329" s="265">
        <v>2.7000000000000002</v>
      </c>
      <c r="I1329" s="266"/>
      <c r="J1329" s="262"/>
      <c r="K1329" s="262"/>
      <c r="L1329" s="267"/>
      <c r="M1329" s="268"/>
      <c r="N1329" s="269"/>
      <c r="O1329" s="269"/>
      <c r="P1329" s="269"/>
      <c r="Q1329" s="269"/>
      <c r="R1329" s="269"/>
      <c r="S1329" s="269"/>
      <c r="T1329" s="270"/>
      <c r="AT1329" s="271" t="s">
        <v>177</v>
      </c>
      <c r="AU1329" s="271" t="s">
        <v>83</v>
      </c>
      <c r="AV1329" s="13" t="s">
        <v>83</v>
      </c>
      <c r="AW1329" s="13" t="s">
        <v>31</v>
      </c>
      <c r="AX1329" s="13" t="s">
        <v>74</v>
      </c>
      <c r="AY1329" s="271" t="s">
        <v>168</v>
      </c>
    </row>
    <row r="1330" s="12" customFormat="1">
      <c r="B1330" s="250"/>
      <c r="C1330" s="251"/>
      <c r="D1330" s="252" t="s">
        <v>177</v>
      </c>
      <c r="E1330" s="253" t="s">
        <v>1</v>
      </c>
      <c r="F1330" s="254" t="s">
        <v>898</v>
      </c>
      <c r="G1330" s="251"/>
      <c r="H1330" s="253" t="s">
        <v>1</v>
      </c>
      <c r="I1330" s="255"/>
      <c r="J1330" s="251"/>
      <c r="K1330" s="251"/>
      <c r="L1330" s="256"/>
      <c r="M1330" s="257"/>
      <c r="N1330" s="258"/>
      <c r="O1330" s="258"/>
      <c r="P1330" s="258"/>
      <c r="Q1330" s="258"/>
      <c r="R1330" s="258"/>
      <c r="S1330" s="258"/>
      <c r="T1330" s="259"/>
      <c r="AT1330" s="260" t="s">
        <v>177</v>
      </c>
      <c r="AU1330" s="260" t="s">
        <v>83</v>
      </c>
      <c r="AV1330" s="12" t="s">
        <v>81</v>
      </c>
      <c r="AW1330" s="12" t="s">
        <v>31</v>
      </c>
      <c r="AX1330" s="12" t="s">
        <v>74</v>
      </c>
      <c r="AY1330" s="260" t="s">
        <v>168</v>
      </c>
    </row>
    <row r="1331" s="12" customFormat="1">
      <c r="B1331" s="250"/>
      <c r="C1331" s="251"/>
      <c r="D1331" s="252" t="s">
        <v>177</v>
      </c>
      <c r="E1331" s="253" t="s">
        <v>1</v>
      </c>
      <c r="F1331" s="254" t="s">
        <v>567</v>
      </c>
      <c r="G1331" s="251"/>
      <c r="H1331" s="253" t="s">
        <v>1</v>
      </c>
      <c r="I1331" s="255"/>
      <c r="J1331" s="251"/>
      <c r="K1331" s="251"/>
      <c r="L1331" s="256"/>
      <c r="M1331" s="257"/>
      <c r="N1331" s="258"/>
      <c r="O1331" s="258"/>
      <c r="P1331" s="258"/>
      <c r="Q1331" s="258"/>
      <c r="R1331" s="258"/>
      <c r="S1331" s="258"/>
      <c r="T1331" s="259"/>
      <c r="AT1331" s="260" t="s">
        <v>177</v>
      </c>
      <c r="AU1331" s="260" t="s">
        <v>83</v>
      </c>
      <c r="AV1331" s="12" t="s">
        <v>81</v>
      </c>
      <c r="AW1331" s="12" t="s">
        <v>31</v>
      </c>
      <c r="AX1331" s="12" t="s">
        <v>74</v>
      </c>
      <c r="AY1331" s="260" t="s">
        <v>168</v>
      </c>
    </row>
    <row r="1332" s="13" customFormat="1">
      <c r="B1332" s="261"/>
      <c r="C1332" s="262"/>
      <c r="D1332" s="252" t="s">
        <v>177</v>
      </c>
      <c r="E1332" s="263" t="s">
        <v>1</v>
      </c>
      <c r="F1332" s="264" t="s">
        <v>1236</v>
      </c>
      <c r="G1332" s="262"/>
      <c r="H1332" s="265">
        <v>11.07</v>
      </c>
      <c r="I1332" s="266"/>
      <c r="J1332" s="262"/>
      <c r="K1332" s="262"/>
      <c r="L1332" s="267"/>
      <c r="M1332" s="268"/>
      <c r="N1332" s="269"/>
      <c r="O1332" s="269"/>
      <c r="P1332" s="269"/>
      <c r="Q1332" s="269"/>
      <c r="R1332" s="269"/>
      <c r="S1332" s="269"/>
      <c r="T1332" s="270"/>
      <c r="AT1332" s="271" t="s">
        <v>177</v>
      </c>
      <c r="AU1332" s="271" t="s">
        <v>83</v>
      </c>
      <c r="AV1332" s="13" t="s">
        <v>83</v>
      </c>
      <c r="AW1332" s="13" t="s">
        <v>31</v>
      </c>
      <c r="AX1332" s="13" t="s">
        <v>74</v>
      </c>
      <c r="AY1332" s="271" t="s">
        <v>168</v>
      </c>
    </row>
    <row r="1333" s="12" customFormat="1">
      <c r="B1333" s="250"/>
      <c r="C1333" s="251"/>
      <c r="D1333" s="252" t="s">
        <v>177</v>
      </c>
      <c r="E1333" s="253" t="s">
        <v>1</v>
      </c>
      <c r="F1333" s="254" t="s">
        <v>194</v>
      </c>
      <c r="G1333" s="251"/>
      <c r="H1333" s="253" t="s">
        <v>1</v>
      </c>
      <c r="I1333" s="255"/>
      <c r="J1333" s="251"/>
      <c r="K1333" s="251"/>
      <c r="L1333" s="256"/>
      <c r="M1333" s="257"/>
      <c r="N1333" s="258"/>
      <c r="O1333" s="258"/>
      <c r="P1333" s="258"/>
      <c r="Q1333" s="258"/>
      <c r="R1333" s="258"/>
      <c r="S1333" s="258"/>
      <c r="T1333" s="259"/>
      <c r="AT1333" s="260" t="s">
        <v>177</v>
      </c>
      <c r="AU1333" s="260" t="s">
        <v>83</v>
      </c>
      <c r="AV1333" s="12" t="s">
        <v>81</v>
      </c>
      <c r="AW1333" s="12" t="s">
        <v>31</v>
      </c>
      <c r="AX1333" s="12" t="s">
        <v>74</v>
      </c>
      <c r="AY1333" s="260" t="s">
        <v>168</v>
      </c>
    </row>
    <row r="1334" s="13" customFormat="1">
      <c r="B1334" s="261"/>
      <c r="C1334" s="262"/>
      <c r="D1334" s="252" t="s">
        <v>177</v>
      </c>
      <c r="E1334" s="263" t="s">
        <v>1</v>
      </c>
      <c r="F1334" s="264" t="s">
        <v>900</v>
      </c>
      <c r="G1334" s="262"/>
      <c r="H1334" s="265">
        <v>1.125</v>
      </c>
      <c r="I1334" s="266"/>
      <c r="J1334" s="262"/>
      <c r="K1334" s="262"/>
      <c r="L1334" s="267"/>
      <c r="M1334" s="268"/>
      <c r="N1334" s="269"/>
      <c r="O1334" s="269"/>
      <c r="P1334" s="269"/>
      <c r="Q1334" s="269"/>
      <c r="R1334" s="269"/>
      <c r="S1334" s="269"/>
      <c r="T1334" s="270"/>
      <c r="AT1334" s="271" t="s">
        <v>177</v>
      </c>
      <c r="AU1334" s="271" t="s">
        <v>83</v>
      </c>
      <c r="AV1334" s="13" t="s">
        <v>83</v>
      </c>
      <c r="AW1334" s="13" t="s">
        <v>31</v>
      </c>
      <c r="AX1334" s="13" t="s">
        <v>74</v>
      </c>
      <c r="AY1334" s="271" t="s">
        <v>168</v>
      </c>
    </row>
    <row r="1335" s="13" customFormat="1">
      <c r="B1335" s="261"/>
      <c r="C1335" s="262"/>
      <c r="D1335" s="252" t="s">
        <v>177</v>
      </c>
      <c r="E1335" s="263" t="s">
        <v>1</v>
      </c>
      <c r="F1335" s="264" t="s">
        <v>901</v>
      </c>
      <c r="G1335" s="262"/>
      <c r="H1335" s="265">
        <v>1.71</v>
      </c>
      <c r="I1335" s="266"/>
      <c r="J1335" s="262"/>
      <c r="K1335" s="262"/>
      <c r="L1335" s="267"/>
      <c r="M1335" s="268"/>
      <c r="N1335" s="269"/>
      <c r="O1335" s="269"/>
      <c r="P1335" s="269"/>
      <c r="Q1335" s="269"/>
      <c r="R1335" s="269"/>
      <c r="S1335" s="269"/>
      <c r="T1335" s="270"/>
      <c r="AT1335" s="271" t="s">
        <v>177</v>
      </c>
      <c r="AU1335" s="271" t="s">
        <v>83</v>
      </c>
      <c r="AV1335" s="13" t="s">
        <v>83</v>
      </c>
      <c r="AW1335" s="13" t="s">
        <v>31</v>
      </c>
      <c r="AX1335" s="13" t="s">
        <v>74</v>
      </c>
      <c r="AY1335" s="271" t="s">
        <v>168</v>
      </c>
    </row>
    <row r="1336" s="13" customFormat="1">
      <c r="B1336" s="261"/>
      <c r="C1336" s="262"/>
      <c r="D1336" s="252" t="s">
        <v>177</v>
      </c>
      <c r="E1336" s="263" t="s">
        <v>1</v>
      </c>
      <c r="F1336" s="264" t="s">
        <v>902</v>
      </c>
      <c r="G1336" s="262"/>
      <c r="H1336" s="265">
        <v>0.25</v>
      </c>
      <c r="I1336" s="266"/>
      <c r="J1336" s="262"/>
      <c r="K1336" s="262"/>
      <c r="L1336" s="267"/>
      <c r="M1336" s="268"/>
      <c r="N1336" s="269"/>
      <c r="O1336" s="269"/>
      <c r="P1336" s="269"/>
      <c r="Q1336" s="269"/>
      <c r="R1336" s="269"/>
      <c r="S1336" s="269"/>
      <c r="T1336" s="270"/>
      <c r="AT1336" s="271" t="s">
        <v>177</v>
      </c>
      <c r="AU1336" s="271" t="s">
        <v>83</v>
      </c>
      <c r="AV1336" s="13" t="s">
        <v>83</v>
      </c>
      <c r="AW1336" s="13" t="s">
        <v>31</v>
      </c>
      <c r="AX1336" s="13" t="s">
        <v>74</v>
      </c>
      <c r="AY1336" s="271" t="s">
        <v>168</v>
      </c>
    </row>
    <row r="1337" s="13" customFormat="1">
      <c r="B1337" s="261"/>
      <c r="C1337" s="262"/>
      <c r="D1337" s="252" t="s">
        <v>177</v>
      </c>
      <c r="E1337" s="263" t="s">
        <v>1</v>
      </c>
      <c r="F1337" s="264" t="s">
        <v>903</v>
      </c>
      <c r="G1337" s="262"/>
      <c r="H1337" s="265">
        <v>-4.3200000000000003</v>
      </c>
      <c r="I1337" s="266"/>
      <c r="J1337" s="262"/>
      <c r="K1337" s="262"/>
      <c r="L1337" s="267"/>
      <c r="M1337" s="268"/>
      <c r="N1337" s="269"/>
      <c r="O1337" s="269"/>
      <c r="P1337" s="269"/>
      <c r="Q1337" s="269"/>
      <c r="R1337" s="269"/>
      <c r="S1337" s="269"/>
      <c r="T1337" s="270"/>
      <c r="AT1337" s="271" t="s">
        <v>177</v>
      </c>
      <c r="AU1337" s="271" t="s">
        <v>83</v>
      </c>
      <c r="AV1337" s="13" t="s">
        <v>83</v>
      </c>
      <c r="AW1337" s="13" t="s">
        <v>31</v>
      </c>
      <c r="AX1337" s="13" t="s">
        <v>74</v>
      </c>
      <c r="AY1337" s="271" t="s">
        <v>168</v>
      </c>
    </row>
    <row r="1338" s="13" customFormat="1">
      <c r="B1338" s="261"/>
      <c r="C1338" s="262"/>
      <c r="D1338" s="252" t="s">
        <v>177</v>
      </c>
      <c r="E1338" s="263" t="s">
        <v>1</v>
      </c>
      <c r="F1338" s="264" t="s">
        <v>904</v>
      </c>
      <c r="G1338" s="262"/>
      <c r="H1338" s="265">
        <v>-1.6200000000000001</v>
      </c>
      <c r="I1338" s="266"/>
      <c r="J1338" s="262"/>
      <c r="K1338" s="262"/>
      <c r="L1338" s="267"/>
      <c r="M1338" s="268"/>
      <c r="N1338" s="269"/>
      <c r="O1338" s="269"/>
      <c r="P1338" s="269"/>
      <c r="Q1338" s="269"/>
      <c r="R1338" s="269"/>
      <c r="S1338" s="269"/>
      <c r="T1338" s="270"/>
      <c r="AT1338" s="271" t="s">
        <v>177</v>
      </c>
      <c r="AU1338" s="271" t="s">
        <v>83</v>
      </c>
      <c r="AV1338" s="13" t="s">
        <v>83</v>
      </c>
      <c r="AW1338" s="13" t="s">
        <v>31</v>
      </c>
      <c r="AX1338" s="13" t="s">
        <v>74</v>
      </c>
      <c r="AY1338" s="271" t="s">
        <v>168</v>
      </c>
    </row>
    <row r="1339" s="13" customFormat="1">
      <c r="B1339" s="261"/>
      <c r="C1339" s="262"/>
      <c r="D1339" s="252" t="s">
        <v>177</v>
      </c>
      <c r="E1339" s="263" t="s">
        <v>1</v>
      </c>
      <c r="F1339" s="264" t="s">
        <v>905</v>
      </c>
      <c r="G1339" s="262"/>
      <c r="H1339" s="265">
        <v>-4.0499999999999998</v>
      </c>
      <c r="I1339" s="266"/>
      <c r="J1339" s="262"/>
      <c r="K1339" s="262"/>
      <c r="L1339" s="267"/>
      <c r="M1339" s="268"/>
      <c r="N1339" s="269"/>
      <c r="O1339" s="269"/>
      <c r="P1339" s="269"/>
      <c r="Q1339" s="269"/>
      <c r="R1339" s="269"/>
      <c r="S1339" s="269"/>
      <c r="T1339" s="270"/>
      <c r="AT1339" s="271" t="s">
        <v>177</v>
      </c>
      <c r="AU1339" s="271" t="s">
        <v>83</v>
      </c>
      <c r="AV1339" s="13" t="s">
        <v>83</v>
      </c>
      <c r="AW1339" s="13" t="s">
        <v>31</v>
      </c>
      <c r="AX1339" s="13" t="s">
        <v>74</v>
      </c>
      <c r="AY1339" s="271" t="s">
        <v>168</v>
      </c>
    </row>
    <row r="1340" s="13" customFormat="1">
      <c r="B1340" s="261"/>
      <c r="C1340" s="262"/>
      <c r="D1340" s="252" t="s">
        <v>177</v>
      </c>
      <c r="E1340" s="263" t="s">
        <v>1</v>
      </c>
      <c r="F1340" s="264" t="s">
        <v>906</v>
      </c>
      <c r="G1340" s="262"/>
      <c r="H1340" s="265">
        <v>-13.32</v>
      </c>
      <c r="I1340" s="266"/>
      <c r="J1340" s="262"/>
      <c r="K1340" s="262"/>
      <c r="L1340" s="267"/>
      <c r="M1340" s="268"/>
      <c r="N1340" s="269"/>
      <c r="O1340" s="269"/>
      <c r="P1340" s="269"/>
      <c r="Q1340" s="269"/>
      <c r="R1340" s="269"/>
      <c r="S1340" s="269"/>
      <c r="T1340" s="270"/>
      <c r="AT1340" s="271" t="s">
        <v>177</v>
      </c>
      <c r="AU1340" s="271" t="s">
        <v>83</v>
      </c>
      <c r="AV1340" s="13" t="s">
        <v>83</v>
      </c>
      <c r="AW1340" s="13" t="s">
        <v>31</v>
      </c>
      <c r="AX1340" s="13" t="s">
        <v>74</v>
      </c>
      <c r="AY1340" s="271" t="s">
        <v>168</v>
      </c>
    </row>
    <row r="1341" s="13" customFormat="1">
      <c r="B1341" s="261"/>
      <c r="C1341" s="262"/>
      <c r="D1341" s="252" t="s">
        <v>177</v>
      </c>
      <c r="E1341" s="263" t="s">
        <v>1</v>
      </c>
      <c r="F1341" s="264" t="s">
        <v>907</v>
      </c>
      <c r="G1341" s="262"/>
      <c r="H1341" s="265">
        <v>0.074999999999999997</v>
      </c>
      <c r="I1341" s="266"/>
      <c r="J1341" s="262"/>
      <c r="K1341" s="262"/>
      <c r="L1341" s="267"/>
      <c r="M1341" s="268"/>
      <c r="N1341" s="269"/>
      <c r="O1341" s="269"/>
      <c r="P1341" s="269"/>
      <c r="Q1341" s="269"/>
      <c r="R1341" s="269"/>
      <c r="S1341" s="269"/>
      <c r="T1341" s="270"/>
      <c r="AT1341" s="271" t="s">
        <v>177</v>
      </c>
      <c r="AU1341" s="271" t="s">
        <v>83</v>
      </c>
      <c r="AV1341" s="13" t="s">
        <v>83</v>
      </c>
      <c r="AW1341" s="13" t="s">
        <v>31</v>
      </c>
      <c r="AX1341" s="13" t="s">
        <v>74</v>
      </c>
      <c r="AY1341" s="271" t="s">
        <v>168</v>
      </c>
    </row>
    <row r="1342" s="13" customFormat="1">
      <c r="B1342" s="261"/>
      <c r="C1342" s="262"/>
      <c r="D1342" s="252" t="s">
        <v>177</v>
      </c>
      <c r="E1342" s="263" t="s">
        <v>1</v>
      </c>
      <c r="F1342" s="264" t="s">
        <v>908</v>
      </c>
      <c r="G1342" s="262"/>
      <c r="H1342" s="265">
        <v>-1.2150000000000001</v>
      </c>
      <c r="I1342" s="266"/>
      <c r="J1342" s="262"/>
      <c r="K1342" s="262"/>
      <c r="L1342" s="267"/>
      <c r="M1342" s="268"/>
      <c r="N1342" s="269"/>
      <c r="O1342" s="269"/>
      <c r="P1342" s="269"/>
      <c r="Q1342" s="269"/>
      <c r="R1342" s="269"/>
      <c r="S1342" s="269"/>
      <c r="T1342" s="270"/>
      <c r="AT1342" s="271" t="s">
        <v>177</v>
      </c>
      <c r="AU1342" s="271" t="s">
        <v>83</v>
      </c>
      <c r="AV1342" s="13" t="s">
        <v>83</v>
      </c>
      <c r="AW1342" s="13" t="s">
        <v>31</v>
      </c>
      <c r="AX1342" s="13" t="s">
        <v>74</v>
      </c>
      <c r="AY1342" s="271" t="s">
        <v>168</v>
      </c>
    </row>
    <row r="1343" s="13" customFormat="1">
      <c r="B1343" s="261"/>
      <c r="C1343" s="262"/>
      <c r="D1343" s="252" t="s">
        <v>177</v>
      </c>
      <c r="E1343" s="263" t="s">
        <v>1</v>
      </c>
      <c r="F1343" s="264" t="s">
        <v>909</v>
      </c>
      <c r="G1343" s="262"/>
      <c r="H1343" s="265">
        <v>-2.2200000000000002</v>
      </c>
      <c r="I1343" s="266"/>
      <c r="J1343" s="262"/>
      <c r="K1343" s="262"/>
      <c r="L1343" s="267"/>
      <c r="M1343" s="268"/>
      <c r="N1343" s="269"/>
      <c r="O1343" s="269"/>
      <c r="P1343" s="269"/>
      <c r="Q1343" s="269"/>
      <c r="R1343" s="269"/>
      <c r="S1343" s="269"/>
      <c r="T1343" s="270"/>
      <c r="AT1343" s="271" t="s">
        <v>177</v>
      </c>
      <c r="AU1343" s="271" t="s">
        <v>83</v>
      </c>
      <c r="AV1343" s="13" t="s">
        <v>83</v>
      </c>
      <c r="AW1343" s="13" t="s">
        <v>31</v>
      </c>
      <c r="AX1343" s="13" t="s">
        <v>74</v>
      </c>
      <c r="AY1343" s="271" t="s">
        <v>168</v>
      </c>
    </row>
    <row r="1344" s="13" customFormat="1">
      <c r="B1344" s="261"/>
      <c r="C1344" s="262"/>
      <c r="D1344" s="252" t="s">
        <v>177</v>
      </c>
      <c r="E1344" s="263" t="s">
        <v>1</v>
      </c>
      <c r="F1344" s="264" t="s">
        <v>910</v>
      </c>
      <c r="G1344" s="262"/>
      <c r="H1344" s="265">
        <v>-0.055</v>
      </c>
      <c r="I1344" s="266"/>
      <c r="J1344" s="262"/>
      <c r="K1344" s="262"/>
      <c r="L1344" s="267"/>
      <c r="M1344" s="268"/>
      <c r="N1344" s="269"/>
      <c r="O1344" s="269"/>
      <c r="P1344" s="269"/>
      <c r="Q1344" s="269"/>
      <c r="R1344" s="269"/>
      <c r="S1344" s="269"/>
      <c r="T1344" s="270"/>
      <c r="AT1344" s="271" t="s">
        <v>177</v>
      </c>
      <c r="AU1344" s="271" t="s">
        <v>83</v>
      </c>
      <c r="AV1344" s="13" t="s">
        <v>83</v>
      </c>
      <c r="AW1344" s="13" t="s">
        <v>31</v>
      </c>
      <c r="AX1344" s="13" t="s">
        <v>74</v>
      </c>
      <c r="AY1344" s="271" t="s">
        <v>168</v>
      </c>
    </row>
    <row r="1345" s="13" customFormat="1">
      <c r="B1345" s="261"/>
      <c r="C1345" s="262"/>
      <c r="D1345" s="252" t="s">
        <v>177</v>
      </c>
      <c r="E1345" s="263" t="s">
        <v>1</v>
      </c>
      <c r="F1345" s="264" t="s">
        <v>902</v>
      </c>
      <c r="G1345" s="262"/>
      <c r="H1345" s="265">
        <v>0.25</v>
      </c>
      <c r="I1345" s="266"/>
      <c r="J1345" s="262"/>
      <c r="K1345" s="262"/>
      <c r="L1345" s="267"/>
      <c r="M1345" s="268"/>
      <c r="N1345" s="269"/>
      <c r="O1345" s="269"/>
      <c r="P1345" s="269"/>
      <c r="Q1345" s="269"/>
      <c r="R1345" s="269"/>
      <c r="S1345" s="269"/>
      <c r="T1345" s="270"/>
      <c r="AT1345" s="271" t="s">
        <v>177</v>
      </c>
      <c r="AU1345" s="271" t="s">
        <v>83</v>
      </c>
      <c r="AV1345" s="13" t="s">
        <v>83</v>
      </c>
      <c r="AW1345" s="13" t="s">
        <v>31</v>
      </c>
      <c r="AX1345" s="13" t="s">
        <v>74</v>
      </c>
      <c r="AY1345" s="271" t="s">
        <v>168</v>
      </c>
    </row>
    <row r="1346" s="13" customFormat="1">
      <c r="B1346" s="261"/>
      <c r="C1346" s="262"/>
      <c r="D1346" s="252" t="s">
        <v>177</v>
      </c>
      <c r="E1346" s="263" t="s">
        <v>1</v>
      </c>
      <c r="F1346" s="264" t="s">
        <v>911</v>
      </c>
      <c r="G1346" s="262"/>
      <c r="H1346" s="265">
        <v>0.14999999999999999</v>
      </c>
      <c r="I1346" s="266"/>
      <c r="J1346" s="262"/>
      <c r="K1346" s="262"/>
      <c r="L1346" s="267"/>
      <c r="M1346" s="268"/>
      <c r="N1346" s="269"/>
      <c r="O1346" s="269"/>
      <c r="P1346" s="269"/>
      <c r="Q1346" s="269"/>
      <c r="R1346" s="269"/>
      <c r="S1346" s="269"/>
      <c r="T1346" s="270"/>
      <c r="AT1346" s="271" t="s">
        <v>177</v>
      </c>
      <c r="AU1346" s="271" t="s">
        <v>83</v>
      </c>
      <c r="AV1346" s="13" t="s">
        <v>83</v>
      </c>
      <c r="AW1346" s="13" t="s">
        <v>31</v>
      </c>
      <c r="AX1346" s="13" t="s">
        <v>74</v>
      </c>
      <c r="AY1346" s="271" t="s">
        <v>168</v>
      </c>
    </row>
    <row r="1347" s="12" customFormat="1">
      <c r="B1347" s="250"/>
      <c r="C1347" s="251"/>
      <c r="D1347" s="252" t="s">
        <v>177</v>
      </c>
      <c r="E1347" s="253" t="s">
        <v>1</v>
      </c>
      <c r="F1347" s="254" t="s">
        <v>268</v>
      </c>
      <c r="G1347" s="251"/>
      <c r="H1347" s="253" t="s">
        <v>1</v>
      </c>
      <c r="I1347" s="255"/>
      <c r="J1347" s="251"/>
      <c r="K1347" s="251"/>
      <c r="L1347" s="256"/>
      <c r="M1347" s="257"/>
      <c r="N1347" s="258"/>
      <c r="O1347" s="258"/>
      <c r="P1347" s="258"/>
      <c r="Q1347" s="258"/>
      <c r="R1347" s="258"/>
      <c r="S1347" s="258"/>
      <c r="T1347" s="259"/>
      <c r="AT1347" s="260" t="s">
        <v>177</v>
      </c>
      <c r="AU1347" s="260" t="s">
        <v>83</v>
      </c>
      <c r="AV1347" s="12" t="s">
        <v>81</v>
      </c>
      <c r="AW1347" s="12" t="s">
        <v>31</v>
      </c>
      <c r="AX1347" s="12" t="s">
        <v>74</v>
      </c>
      <c r="AY1347" s="260" t="s">
        <v>168</v>
      </c>
    </row>
    <row r="1348" s="13" customFormat="1">
      <c r="B1348" s="261"/>
      <c r="C1348" s="262"/>
      <c r="D1348" s="252" t="s">
        <v>177</v>
      </c>
      <c r="E1348" s="263" t="s">
        <v>1</v>
      </c>
      <c r="F1348" s="264" t="s">
        <v>912</v>
      </c>
      <c r="G1348" s="262"/>
      <c r="H1348" s="265">
        <v>-0.35999999999999999</v>
      </c>
      <c r="I1348" s="266"/>
      <c r="J1348" s="262"/>
      <c r="K1348" s="262"/>
      <c r="L1348" s="267"/>
      <c r="M1348" s="268"/>
      <c r="N1348" s="269"/>
      <c r="O1348" s="269"/>
      <c r="P1348" s="269"/>
      <c r="Q1348" s="269"/>
      <c r="R1348" s="269"/>
      <c r="S1348" s="269"/>
      <c r="T1348" s="270"/>
      <c r="AT1348" s="271" t="s">
        <v>177</v>
      </c>
      <c r="AU1348" s="271" t="s">
        <v>83</v>
      </c>
      <c r="AV1348" s="13" t="s">
        <v>83</v>
      </c>
      <c r="AW1348" s="13" t="s">
        <v>31</v>
      </c>
      <c r="AX1348" s="13" t="s">
        <v>74</v>
      </c>
      <c r="AY1348" s="271" t="s">
        <v>168</v>
      </c>
    </row>
    <row r="1349" s="13" customFormat="1">
      <c r="B1349" s="261"/>
      <c r="C1349" s="262"/>
      <c r="D1349" s="252" t="s">
        <v>177</v>
      </c>
      <c r="E1349" s="263" t="s">
        <v>1</v>
      </c>
      <c r="F1349" s="264" t="s">
        <v>913</v>
      </c>
      <c r="G1349" s="262"/>
      <c r="H1349" s="265">
        <v>-12.4</v>
      </c>
      <c r="I1349" s="266"/>
      <c r="J1349" s="262"/>
      <c r="K1349" s="262"/>
      <c r="L1349" s="267"/>
      <c r="M1349" s="268"/>
      <c r="N1349" s="269"/>
      <c r="O1349" s="269"/>
      <c r="P1349" s="269"/>
      <c r="Q1349" s="269"/>
      <c r="R1349" s="269"/>
      <c r="S1349" s="269"/>
      <c r="T1349" s="270"/>
      <c r="AT1349" s="271" t="s">
        <v>177</v>
      </c>
      <c r="AU1349" s="271" t="s">
        <v>83</v>
      </c>
      <c r="AV1349" s="13" t="s">
        <v>83</v>
      </c>
      <c r="AW1349" s="13" t="s">
        <v>31</v>
      </c>
      <c r="AX1349" s="13" t="s">
        <v>74</v>
      </c>
      <c r="AY1349" s="271" t="s">
        <v>168</v>
      </c>
    </row>
    <row r="1350" s="13" customFormat="1">
      <c r="B1350" s="261"/>
      <c r="C1350" s="262"/>
      <c r="D1350" s="252" t="s">
        <v>177</v>
      </c>
      <c r="E1350" s="263" t="s">
        <v>1</v>
      </c>
      <c r="F1350" s="264" t="s">
        <v>914</v>
      </c>
      <c r="G1350" s="262"/>
      <c r="H1350" s="265">
        <v>-0.45300000000000001</v>
      </c>
      <c r="I1350" s="266"/>
      <c r="J1350" s="262"/>
      <c r="K1350" s="262"/>
      <c r="L1350" s="267"/>
      <c r="M1350" s="268"/>
      <c r="N1350" s="269"/>
      <c r="O1350" s="269"/>
      <c r="P1350" s="269"/>
      <c r="Q1350" s="269"/>
      <c r="R1350" s="269"/>
      <c r="S1350" s="269"/>
      <c r="T1350" s="270"/>
      <c r="AT1350" s="271" t="s">
        <v>177</v>
      </c>
      <c r="AU1350" s="271" t="s">
        <v>83</v>
      </c>
      <c r="AV1350" s="13" t="s">
        <v>83</v>
      </c>
      <c r="AW1350" s="13" t="s">
        <v>31</v>
      </c>
      <c r="AX1350" s="13" t="s">
        <v>74</v>
      </c>
      <c r="AY1350" s="271" t="s">
        <v>168</v>
      </c>
    </row>
    <row r="1351" s="14" customFormat="1">
      <c r="B1351" s="272"/>
      <c r="C1351" s="273"/>
      <c r="D1351" s="252" t="s">
        <v>177</v>
      </c>
      <c r="E1351" s="274" t="s">
        <v>1</v>
      </c>
      <c r="F1351" s="275" t="s">
        <v>186</v>
      </c>
      <c r="G1351" s="273"/>
      <c r="H1351" s="276">
        <v>724.04200000000014</v>
      </c>
      <c r="I1351" s="277"/>
      <c r="J1351" s="273"/>
      <c r="K1351" s="273"/>
      <c r="L1351" s="278"/>
      <c r="M1351" s="279"/>
      <c r="N1351" s="280"/>
      <c r="O1351" s="280"/>
      <c r="P1351" s="280"/>
      <c r="Q1351" s="280"/>
      <c r="R1351" s="280"/>
      <c r="S1351" s="280"/>
      <c r="T1351" s="281"/>
      <c r="AT1351" s="282" t="s">
        <v>177</v>
      </c>
      <c r="AU1351" s="282" t="s">
        <v>83</v>
      </c>
      <c r="AV1351" s="14" t="s">
        <v>175</v>
      </c>
      <c r="AW1351" s="14" t="s">
        <v>31</v>
      </c>
      <c r="AX1351" s="14" t="s">
        <v>81</v>
      </c>
      <c r="AY1351" s="282" t="s">
        <v>168</v>
      </c>
    </row>
    <row r="1352" s="1" customFormat="1" ht="24" customHeight="1">
      <c r="B1352" s="38"/>
      <c r="C1352" s="237" t="s">
        <v>1253</v>
      </c>
      <c r="D1352" s="237" t="s">
        <v>170</v>
      </c>
      <c r="E1352" s="238" t="s">
        <v>1254</v>
      </c>
      <c r="F1352" s="239" t="s">
        <v>1255</v>
      </c>
      <c r="G1352" s="240" t="s">
        <v>226</v>
      </c>
      <c r="H1352" s="241">
        <v>5.8799999999999999</v>
      </c>
      <c r="I1352" s="242"/>
      <c r="J1352" s="243">
        <f>ROUND(I1352*H1352,2)</f>
        <v>0</v>
      </c>
      <c r="K1352" s="239" t="s">
        <v>174</v>
      </c>
      <c r="L1352" s="43"/>
      <c r="M1352" s="244" t="s">
        <v>1</v>
      </c>
      <c r="N1352" s="245" t="s">
        <v>39</v>
      </c>
      <c r="O1352" s="86"/>
      <c r="P1352" s="246">
        <f>O1352*H1352</f>
        <v>0</v>
      </c>
      <c r="Q1352" s="246">
        <v>0</v>
      </c>
      <c r="R1352" s="246">
        <f>Q1352*H1352</f>
        <v>0</v>
      </c>
      <c r="S1352" s="246">
        <v>0.068000000000000005</v>
      </c>
      <c r="T1352" s="247">
        <f>S1352*H1352</f>
        <v>0.39984000000000003</v>
      </c>
      <c r="AR1352" s="248" t="s">
        <v>175</v>
      </c>
      <c r="AT1352" s="248" t="s">
        <v>170</v>
      </c>
      <c r="AU1352" s="248" t="s">
        <v>83</v>
      </c>
      <c r="AY1352" s="17" t="s">
        <v>168</v>
      </c>
      <c r="BE1352" s="249">
        <f>IF(N1352="základní",J1352,0)</f>
        <v>0</v>
      </c>
      <c r="BF1352" s="249">
        <f>IF(N1352="snížená",J1352,0)</f>
        <v>0</v>
      </c>
      <c r="BG1352" s="249">
        <f>IF(N1352="zákl. přenesená",J1352,0)</f>
        <v>0</v>
      </c>
      <c r="BH1352" s="249">
        <f>IF(N1352="sníž. přenesená",J1352,0)</f>
        <v>0</v>
      </c>
      <c r="BI1352" s="249">
        <f>IF(N1352="nulová",J1352,0)</f>
        <v>0</v>
      </c>
      <c r="BJ1352" s="17" t="s">
        <v>81</v>
      </c>
      <c r="BK1352" s="249">
        <f>ROUND(I1352*H1352,2)</f>
        <v>0</v>
      </c>
      <c r="BL1352" s="17" t="s">
        <v>175</v>
      </c>
      <c r="BM1352" s="248" t="s">
        <v>1256</v>
      </c>
    </row>
    <row r="1353" s="12" customFormat="1">
      <c r="B1353" s="250"/>
      <c r="C1353" s="251"/>
      <c r="D1353" s="252" t="s">
        <v>177</v>
      </c>
      <c r="E1353" s="253" t="s">
        <v>1</v>
      </c>
      <c r="F1353" s="254" t="s">
        <v>194</v>
      </c>
      <c r="G1353" s="251"/>
      <c r="H1353" s="253" t="s">
        <v>1</v>
      </c>
      <c r="I1353" s="255"/>
      <c r="J1353" s="251"/>
      <c r="K1353" s="251"/>
      <c r="L1353" s="256"/>
      <c r="M1353" s="257"/>
      <c r="N1353" s="258"/>
      <c r="O1353" s="258"/>
      <c r="P1353" s="258"/>
      <c r="Q1353" s="258"/>
      <c r="R1353" s="258"/>
      <c r="S1353" s="258"/>
      <c r="T1353" s="259"/>
      <c r="AT1353" s="260" t="s">
        <v>177</v>
      </c>
      <c r="AU1353" s="260" t="s">
        <v>83</v>
      </c>
      <c r="AV1353" s="12" t="s">
        <v>81</v>
      </c>
      <c r="AW1353" s="12" t="s">
        <v>31</v>
      </c>
      <c r="AX1353" s="12" t="s">
        <v>74</v>
      </c>
      <c r="AY1353" s="260" t="s">
        <v>168</v>
      </c>
    </row>
    <row r="1354" s="13" customFormat="1">
      <c r="B1354" s="261"/>
      <c r="C1354" s="262"/>
      <c r="D1354" s="252" t="s">
        <v>177</v>
      </c>
      <c r="E1354" s="263" t="s">
        <v>1</v>
      </c>
      <c r="F1354" s="264" t="s">
        <v>589</v>
      </c>
      <c r="G1354" s="262"/>
      <c r="H1354" s="265">
        <v>5.8799999999999999</v>
      </c>
      <c r="I1354" s="266"/>
      <c r="J1354" s="262"/>
      <c r="K1354" s="262"/>
      <c r="L1354" s="267"/>
      <c r="M1354" s="268"/>
      <c r="N1354" s="269"/>
      <c r="O1354" s="269"/>
      <c r="P1354" s="269"/>
      <c r="Q1354" s="269"/>
      <c r="R1354" s="269"/>
      <c r="S1354" s="269"/>
      <c r="T1354" s="270"/>
      <c r="AT1354" s="271" t="s">
        <v>177</v>
      </c>
      <c r="AU1354" s="271" t="s">
        <v>83</v>
      </c>
      <c r="AV1354" s="13" t="s">
        <v>83</v>
      </c>
      <c r="AW1354" s="13" t="s">
        <v>31</v>
      </c>
      <c r="AX1354" s="13" t="s">
        <v>74</v>
      </c>
      <c r="AY1354" s="271" t="s">
        <v>168</v>
      </c>
    </row>
    <row r="1355" s="14" customFormat="1">
      <c r="B1355" s="272"/>
      <c r="C1355" s="273"/>
      <c r="D1355" s="252" t="s">
        <v>177</v>
      </c>
      <c r="E1355" s="274" t="s">
        <v>1</v>
      </c>
      <c r="F1355" s="275" t="s">
        <v>186</v>
      </c>
      <c r="G1355" s="273"/>
      <c r="H1355" s="276">
        <v>5.8799999999999999</v>
      </c>
      <c r="I1355" s="277"/>
      <c r="J1355" s="273"/>
      <c r="K1355" s="273"/>
      <c r="L1355" s="278"/>
      <c r="M1355" s="279"/>
      <c r="N1355" s="280"/>
      <c r="O1355" s="280"/>
      <c r="P1355" s="280"/>
      <c r="Q1355" s="280"/>
      <c r="R1355" s="280"/>
      <c r="S1355" s="280"/>
      <c r="T1355" s="281"/>
      <c r="AT1355" s="282" t="s">
        <v>177</v>
      </c>
      <c r="AU1355" s="282" t="s">
        <v>83</v>
      </c>
      <c r="AV1355" s="14" t="s">
        <v>175</v>
      </c>
      <c r="AW1355" s="14" t="s">
        <v>31</v>
      </c>
      <c r="AX1355" s="14" t="s">
        <v>81</v>
      </c>
      <c r="AY1355" s="282" t="s">
        <v>168</v>
      </c>
    </row>
    <row r="1356" s="1" customFormat="1" ht="24" customHeight="1">
      <c r="B1356" s="38"/>
      <c r="C1356" s="237" t="s">
        <v>1257</v>
      </c>
      <c r="D1356" s="237" t="s">
        <v>170</v>
      </c>
      <c r="E1356" s="238" t="s">
        <v>1258</v>
      </c>
      <c r="F1356" s="239" t="s">
        <v>1259</v>
      </c>
      <c r="G1356" s="240" t="s">
        <v>440</v>
      </c>
      <c r="H1356" s="241">
        <v>8</v>
      </c>
      <c r="I1356" s="242"/>
      <c r="J1356" s="243">
        <f>ROUND(I1356*H1356,2)</f>
        <v>0</v>
      </c>
      <c r="K1356" s="239" t="s">
        <v>174</v>
      </c>
      <c r="L1356" s="43"/>
      <c r="M1356" s="244" t="s">
        <v>1</v>
      </c>
      <c r="N1356" s="245" t="s">
        <v>39</v>
      </c>
      <c r="O1356" s="86"/>
      <c r="P1356" s="246">
        <f>O1356*H1356</f>
        <v>0</v>
      </c>
      <c r="Q1356" s="246">
        <v>0.00046999999999999999</v>
      </c>
      <c r="R1356" s="246">
        <f>Q1356*H1356</f>
        <v>0.0037599999999999999</v>
      </c>
      <c r="S1356" s="246">
        <v>0.001</v>
      </c>
      <c r="T1356" s="247">
        <f>S1356*H1356</f>
        <v>0.0080000000000000002</v>
      </c>
      <c r="AR1356" s="248" t="s">
        <v>175</v>
      </c>
      <c r="AT1356" s="248" t="s">
        <v>170</v>
      </c>
      <c r="AU1356" s="248" t="s">
        <v>83</v>
      </c>
      <c r="AY1356" s="17" t="s">
        <v>168</v>
      </c>
      <c r="BE1356" s="249">
        <f>IF(N1356="základní",J1356,0)</f>
        <v>0</v>
      </c>
      <c r="BF1356" s="249">
        <f>IF(N1356="snížená",J1356,0)</f>
        <v>0</v>
      </c>
      <c r="BG1356" s="249">
        <f>IF(N1356="zákl. přenesená",J1356,0)</f>
        <v>0</v>
      </c>
      <c r="BH1356" s="249">
        <f>IF(N1356="sníž. přenesená",J1356,0)</f>
        <v>0</v>
      </c>
      <c r="BI1356" s="249">
        <f>IF(N1356="nulová",J1356,0)</f>
        <v>0</v>
      </c>
      <c r="BJ1356" s="17" t="s">
        <v>81</v>
      </c>
      <c r="BK1356" s="249">
        <f>ROUND(I1356*H1356,2)</f>
        <v>0</v>
      </c>
      <c r="BL1356" s="17" t="s">
        <v>175</v>
      </c>
      <c r="BM1356" s="248" t="s">
        <v>1260</v>
      </c>
    </row>
    <row r="1357" s="12" customFormat="1">
      <c r="B1357" s="250"/>
      <c r="C1357" s="251"/>
      <c r="D1357" s="252" t="s">
        <v>177</v>
      </c>
      <c r="E1357" s="253" t="s">
        <v>1</v>
      </c>
      <c r="F1357" s="254" t="s">
        <v>268</v>
      </c>
      <c r="G1357" s="251"/>
      <c r="H1357" s="253" t="s">
        <v>1</v>
      </c>
      <c r="I1357" s="255"/>
      <c r="J1357" s="251"/>
      <c r="K1357" s="251"/>
      <c r="L1357" s="256"/>
      <c r="M1357" s="257"/>
      <c r="N1357" s="258"/>
      <c r="O1357" s="258"/>
      <c r="P1357" s="258"/>
      <c r="Q1357" s="258"/>
      <c r="R1357" s="258"/>
      <c r="S1357" s="258"/>
      <c r="T1357" s="259"/>
      <c r="AT1357" s="260" t="s">
        <v>177</v>
      </c>
      <c r="AU1357" s="260" t="s">
        <v>83</v>
      </c>
      <c r="AV1357" s="12" t="s">
        <v>81</v>
      </c>
      <c r="AW1357" s="12" t="s">
        <v>31</v>
      </c>
      <c r="AX1357" s="12" t="s">
        <v>74</v>
      </c>
      <c r="AY1357" s="260" t="s">
        <v>168</v>
      </c>
    </row>
    <row r="1358" s="13" customFormat="1">
      <c r="B1358" s="261"/>
      <c r="C1358" s="262"/>
      <c r="D1358" s="252" t="s">
        <v>177</v>
      </c>
      <c r="E1358" s="263" t="s">
        <v>1</v>
      </c>
      <c r="F1358" s="264" t="s">
        <v>1261</v>
      </c>
      <c r="G1358" s="262"/>
      <c r="H1358" s="265">
        <v>3.6000000000000001</v>
      </c>
      <c r="I1358" s="266"/>
      <c r="J1358" s="262"/>
      <c r="K1358" s="262"/>
      <c r="L1358" s="267"/>
      <c r="M1358" s="268"/>
      <c r="N1358" s="269"/>
      <c r="O1358" s="269"/>
      <c r="P1358" s="269"/>
      <c r="Q1358" s="269"/>
      <c r="R1358" s="269"/>
      <c r="S1358" s="269"/>
      <c r="T1358" s="270"/>
      <c r="AT1358" s="271" t="s">
        <v>177</v>
      </c>
      <c r="AU1358" s="271" t="s">
        <v>83</v>
      </c>
      <c r="AV1358" s="13" t="s">
        <v>83</v>
      </c>
      <c r="AW1358" s="13" t="s">
        <v>31</v>
      </c>
      <c r="AX1358" s="13" t="s">
        <v>74</v>
      </c>
      <c r="AY1358" s="271" t="s">
        <v>168</v>
      </c>
    </row>
    <row r="1359" s="13" customFormat="1">
      <c r="B1359" s="261"/>
      <c r="C1359" s="262"/>
      <c r="D1359" s="252" t="s">
        <v>177</v>
      </c>
      <c r="E1359" s="263" t="s">
        <v>1</v>
      </c>
      <c r="F1359" s="264" t="s">
        <v>1262</v>
      </c>
      <c r="G1359" s="262"/>
      <c r="H1359" s="265">
        <v>4.4000000000000004</v>
      </c>
      <c r="I1359" s="266"/>
      <c r="J1359" s="262"/>
      <c r="K1359" s="262"/>
      <c r="L1359" s="267"/>
      <c r="M1359" s="268"/>
      <c r="N1359" s="269"/>
      <c r="O1359" s="269"/>
      <c r="P1359" s="269"/>
      <c r="Q1359" s="269"/>
      <c r="R1359" s="269"/>
      <c r="S1359" s="269"/>
      <c r="T1359" s="270"/>
      <c r="AT1359" s="271" t="s">
        <v>177</v>
      </c>
      <c r="AU1359" s="271" t="s">
        <v>83</v>
      </c>
      <c r="AV1359" s="13" t="s">
        <v>83</v>
      </c>
      <c r="AW1359" s="13" t="s">
        <v>31</v>
      </c>
      <c r="AX1359" s="13" t="s">
        <v>74</v>
      </c>
      <c r="AY1359" s="271" t="s">
        <v>168</v>
      </c>
    </row>
    <row r="1360" s="14" customFormat="1">
      <c r="B1360" s="272"/>
      <c r="C1360" s="273"/>
      <c r="D1360" s="252" t="s">
        <v>177</v>
      </c>
      <c r="E1360" s="274" t="s">
        <v>1</v>
      </c>
      <c r="F1360" s="275" t="s">
        <v>186</v>
      </c>
      <c r="G1360" s="273"/>
      <c r="H1360" s="276">
        <v>8</v>
      </c>
      <c r="I1360" s="277"/>
      <c r="J1360" s="273"/>
      <c r="K1360" s="273"/>
      <c r="L1360" s="278"/>
      <c r="M1360" s="279"/>
      <c r="N1360" s="280"/>
      <c r="O1360" s="280"/>
      <c r="P1360" s="280"/>
      <c r="Q1360" s="280"/>
      <c r="R1360" s="280"/>
      <c r="S1360" s="280"/>
      <c r="T1360" s="281"/>
      <c r="AT1360" s="282" t="s">
        <v>177</v>
      </c>
      <c r="AU1360" s="282" t="s">
        <v>83</v>
      </c>
      <c r="AV1360" s="14" t="s">
        <v>175</v>
      </c>
      <c r="AW1360" s="14" t="s">
        <v>31</v>
      </c>
      <c r="AX1360" s="14" t="s">
        <v>81</v>
      </c>
      <c r="AY1360" s="282" t="s">
        <v>168</v>
      </c>
    </row>
    <row r="1361" s="1" customFormat="1" ht="24" customHeight="1">
      <c r="B1361" s="38"/>
      <c r="C1361" s="237" t="s">
        <v>1263</v>
      </c>
      <c r="D1361" s="237" t="s">
        <v>170</v>
      </c>
      <c r="E1361" s="238" t="s">
        <v>1264</v>
      </c>
      <c r="F1361" s="239" t="s">
        <v>1265</v>
      </c>
      <c r="G1361" s="240" t="s">
        <v>440</v>
      </c>
      <c r="H1361" s="241">
        <v>15.6</v>
      </c>
      <c r="I1361" s="242"/>
      <c r="J1361" s="243">
        <f>ROUND(I1361*H1361,2)</f>
        <v>0</v>
      </c>
      <c r="K1361" s="239" t="s">
        <v>174</v>
      </c>
      <c r="L1361" s="43"/>
      <c r="M1361" s="244" t="s">
        <v>1</v>
      </c>
      <c r="N1361" s="245" t="s">
        <v>39</v>
      </c>
      <c r="O1361" s="86"/>
      <c r="P1361" s="246">
        <f>O1361*H1361</f>
        <v>0</v>
      </c>
      <c r="Q1361" s="246">
        <v>0.00072999999999999996</v>
      </c>
      <c r="R1361" s="246">
        <f>Q1361*H1361</f>
        <v>0.011387999999999999</v>
      </c>
      <c r="S1361" s="246">
        <v>0.001</v>
      </c>
      <c r="T1361" s="247">
        <f>S1361*H1361</f>
        <v>0.015599999999999999</v>
      </c>
      <c r="AR1361" s="248" t="s">
        <v>175</v>
      </c>
      <c r="AT1361" s="248" t="s">
        <v>170</v>
      </c>
      <c r="AU1361" s="248" t="s">
        <v>83</v>
      </c>
      <c r="AY1361" s="17" t="s">
        <v>168</v>
      </c>
      <c r="BE1361" s="249">
        <f>IF(N1361="základní",J1361,0)</f>
        <v>0</v>
      </c>
      <c r="BF1361" s="249">
        <f>IF(N1361="snížená",J1361,0)</f>
        <v>0</v>
      </c>
      <c r="BG1361" s="249">
        <f>IF(N1361="zákl. přenesená",J1361,0)</f>
        <v>0</v>
      </c>
      <c r="BH1361" s="249">
        <f>IF(N1361="sníž. přenesená",J1361,0)</f>
        <v>0</v>
      </c>
      <c r="BI1361" s="249">
        <f>IF(N1361="nulová",J1361,0)</f>
        <v>0</v>
      </c>
      <c r="BJ1361" s="17" t="s">
        <v>81</v>
      </c>
      <c r="BK1361" s="249">
        <f>ROUND(I1361*H1361,2)</f>
        <v>0</v>
      </c>
      <c r="BL1361" s="17" t="s">
        <v>175</v>
      </c>
      <c r="BM1361" s="248" t="s">
        <v>1266</v>
      </c>
    </row>
    <row r="1362" s="12" customFormat="1">
      <c r="B1362" s="250"/>
      <c r="C1362" s="251"/>
      <c r="D1362" s="252" t="s">
        <v>177</v>
      </c>
      <c r="E1362" s="253" t="s">
        <v>1</v>
      </c>
      <c r="F1362" s="254" t="s">
        <v>1267</v>
      </c>
      <c r="G1362" s="251"/>
      <c r="H1362" s="253" t="s">
        <v>1</v>
      </c>
      <c r="I1362" s="255"/>
      <c r="J1362" s="251"/>
      <c r="K1362" s="251"/>
      <c r="L1362" s="256"/>
      <c r="M1362" s="257"/>
      <c r="N1362" s="258"/>
      <c r="O1362" s="258"/>
      <c r="P1362" s="258"/>
      <c r="Q1362" s="258"/>
      <c r="R1362" s="258"/>
      <c r="S1362" s="258"/>
      <c r="T1362" s="259"/>
      <c r="AT1362" s="260" t="s">
        <v>177</v>
      </c>
      <c r="AU1362" s="260" t="s">
        <v>83</v>
      </c>
      <c r="AV1362" s="12" t="s">
        <v>81</v>
      </c>
      <c r="AW1362" s="12" t="s">
        <v>31</v>
      </c>
      <c r="AX1362" s="12" t="s">
        <v>74</v>
      </c>
      <c r="AY1362" s="260" t="s">
        <v>168</v>
      </c>
    </row>
    <row r="1363" s="13" customFormat="1">
      <c r="B1363" s="261"/>
      <c r="C1363" s="262"/>
      <c r="D1363" s="252" t="s">
        <v>177</v>
      </c>
      <c r="E1363" s="263" t="s">
        <v>1</v>
      </c>
      <c r="F1363" s="264" t="s">
        <v>1268</v>
      </c>
      <c r="G1363" s="262"/>
      <c r="H1363" s="265">
        <v>14</v>
      </c>
      <c r="I1363" s="266"/>
      <c r="J1363" s="262"/>
      <c r="K1363" s="262"/>
      <c r="L1363" s="267"/>
      <c r="M1363" s="268"/>
      <c r="N1363" s="269"/>
      <c r="O1363" s="269"/>
      <c r="P1363" s="269"/>
      <c r="Q1363" s="269"/>
      <c r="R1363" s="269"/>
      <c r="S1363" s="269"/>
      <c r="T1363" s="270"/>
      <c r="AT1363" s="271" t="s">
        <v>177</v>
      </c>
      <c r="AU1363" s="271" t="s">
        <v>83</v>
      </c>
      <c r="AV1363" s="13" t="s">
        <v>83</v>
      </c>
      <c r="AW1363" s="13" t="s">
        <v>31</v>
      </c>
      <c r="AX1363" s="13" t="s">
        <v>74</v>
      </c>
      <c r="AY1363" s="271" t="s">
        <v>168</v>
      </c>
    </row>
    <row r="1364" s="13" customFormat="1">
      <c r="B1364" s="261"/>
      <c r="C1364" s="262"/>
      <c r="D1364" s="252" t="s">
        <v>177</v>
      </c>
      <c r="E1364" s="263" t="s">
        <v>1</v>
      </c>
      <c r="F1364" s="264" t="s">
        <v>1269</v>
      </c>
      <c r="G1364" s="262"/>
      <c r="H1364" s="265">
        <v>1.6000000000000001</v>
      </c>
      <c r="I1364" s="266"/>
      <c r="J1364" s="262"/>
      <c r="K1364" s="262"/>
      <c r="L1364" s="267"/>
      <c r="M1364" s="268"/>
      <c r="N1364" s="269"/>
      <c r="O1364" s="269"/>
      <c r="P1364" s="269"/>
      <c r="Q1364" s="269"/>
      <c r="R1364" s="269"/>
      <c r="S1364" s="269"/>
      <c r="T1364" s="270"/>
      <c r="AT1364" s="271" t="s">
        <v>177</v>
      </c>
      <c r="AU1364" s="271" t="s">
        <v>83</v>
      </c>
      <c r="AV1364" s="13" t="s">
        <v>83</v>
      </c>
      <c r="AW1364" s="13" t="s">
        <v>31</v>
      </c>
      <c r="AX1364" s="13" t="s">
        <v>74</v>
      </c>
      <c r="AY1364" s="271" t="s">
        <v>168</v>
      </c>
    </row>
    <row r="1365" s="14" customFormat="1">
      <c r="B1365" s="272"/>
      <c r="C1365" s="273"/>
      <c r="D1365" s="252" t="s">
        <v>177</v>
      </c>
      <c r="E1365" s="274" t="s">
        <v>1</v>
      </c>
      <c r="F1365" s="275" t="s">
        <v>186</v>
      </c>
      <c r="G1365" s="273"/>
      <c r="H1365" s="276">
        <v>15.6</v>
      </c>
      <c r="I1365" s="277"/>
      <c r="J1365" s="273"/>
      <c r="K1365" s="273"/>
      <c r="L1365" s="278"/>
      <c r="M1365" s="279"/>
      <c r="N1365" s="280"/>
      <c r="O1365" s="280"/>
      <c r="P1365" s="280"/>
      <c r="Q1365" s="280"/>
      <c r="R1365" s="280"/>
      <c r="S1365" s="280"/>
      <c r="T1365" s="281"/>
      <c r="AT1365" s="282" t="s">
        <v>177</v>
      </c>
      <c r="AU1365" s="282" t="s">
        <v>83</v>
      </c>
      <c r="AV1365" s="14" t="s">
        <v>175</v>
      </c>
      <c r="AW1365" s="14" t="s">
        <v>31</v>
      </c>
      <c r="AX1365" s="14" t="s">
        <v>81</v>
      </c>
      <c r="AY1365" s="282" t="s">
        <v>168</v>
      </c>
    </row>
    <row r="1366" s="1" customFormat="1" ht="24" customHeight="1">
      <c r="B1366" s="38"/>
      <c r="C1366" s="294" t="s">
        <v>1270</v>
      </c>
      <c r="D1366" s="294" t="s">
        <v>418</v>
      </c>
      <c r="E1366" s="295" t="s">
        <v>1271</v>
      </c>
      <c r="F1366" s="296" t="s">
        <v>1272</v>
      </c>
      <c r="G1366" s="297" t="s">
        <v>220</v>
      </c>
      <c r="H1366" s="298">
        <v>0.032000000000000001</v>
      </c>
      <c r="I1366" s="299"/>
      <c r="J1366" s="300">
        <f>ROUND(I1366*H1366,2)</f>
        <v>0</v>
      </c>
      <c r="K1366" s="296" t="s">
        <v>174</v>
      </c>
      <c r="L1366" s="301"/>
      <c r="M1366" s="302" t="s">
        <v>1</v>
      </c>
      <c r="N1366" s="303" t="s">
        <v>39</v>
      </c>
      <c r="O1366" s="86"/>
      <c r="P1366" s="246">
        <f>O1366*H1366</f>
        <v>0</v>
      </c>
      <c r="Q1366" s="246">
        <v>1</v>
      </c>
      <c r="R1366" s="246">
        <f>Q1366*H1366</f>
        <v>0.032000000000000001</v>
      </c>
      <c r="S1366" s="246">
        <v>0</v>
      </c>
      <c r="T1366" s="247">
        <f>S1366*H1366</f>
        <v>0</v>
      </c>
      <c r="AR1366" s="248" t="s">
        <v>217</v>
      </c>
      <c r="AT1366" s="248" t="s">
        <v>418</v>
      </c>
      <c r="AU1366" s="248" t="s">
        <v>83</v>
      </c>
      <c r="AY1366" s="17" t="s">
        <v>168</v>
      </c>
      <c r="BE1366" s="249">
        <f>IF(N1366="základní",J1366,0)</f>
        <v>0</v>
      </c>
      <c r="BF1366" s="249">
        <f>IF(N1366="snížená",J1366,0)</f>
        <v>0</v>
      </c>
      <c r="BG1366" s="249">
        <f>IF(N1366="zákl. přenesená",J1366,0)</f>
        <v>0</v>
      </c>
      <c r="BH1366" s="249">
        <f>IF(N1366="sníž. přenesená",J1366,0)</f>
        <v>0</v>
      </c>
      <c r="BI1366" s="249">
        <f>IF(N1366="nulová",J1366,0)</f>
        <v>0</v>
      </c>
      <c r="BJ1366" s="17" t="s">
        <v>81</v>
      </c>
      <c r="BK1366" s="249">
        <f>ROUND(I1366*H1366,2)</f>
        <v>0</v>
      </c>
      <c r="BL1366" s="17" t="s">
        <v>175</v>
      </c>
      <c r="BM1366" s="248" t="s">
        <v>1273</v>
      </c>
    </row>
    <row r="1367" s="12" customFormat="1">
      <c r="B1367" s="250"/>
      <c r="C1367" s="251"/>
      <c r="D1367" s="252" t="s">
        <v>177</v>
      </c>
      <c r="E1367" s="253" t="s">
        <v>1</v>
      </c>
      <c r="F1367" s="254" t="s">
        <v>1267</v>
      </c>
      <c r="G1367" s="251"/>
      <c r="H1367" s="253" t="s">
        <v>1</v>
      </c>
      <c r="I1367" s="255"/>
      <c r="J1367" s="251"/>
      <c r="K1367" s="251"/>
      <c r="L1367" s="256"/>
      <c r="M1367" s="257"/>
      <c r="N1367" s="258"/>
      <c r="O1367" s="258"/>
      <c r="P1367" s="258"/>
      <c r="Q1367" s="258"/>
      <c r="R1367" s="258"/>
      <c r="S1367" s="258"/>
      <c r="T1367" s="259"/>
      <c r="AT1367" s="260" t="s">
        <v>177</v>
      </c>
      <c r="AU1367" s="260" t="s">
        <v>83</v>
      </c>
      <c r="AV1367" s="12" t="s">
        <v>81</v>
      </c>
      <c r="AW1367" s="12" t="s">
        <v>31</v>
      </c>
      <c r="AX1367" s="12" t="s">
        <v>74</v>
      </c>
      <c r="AY1367" s="260" t="s">
        <v>168</v>
      </c>
    </row>
    <row r="1368" s="13" customFormat="1">
      <c r="B1368" s="261"/>
      <c r="C1368" s="262"/>
      <c r="D1368" s="252" t="s">
        <v>177</v>
      </c>
      <c r="E1368" s="263" t="s">
        <v>1</v>
      </c>
      <c r="F1368" s="264" t="s">
        <v>1274</v>
      </c>
      <c r="G1368" s="262"/>
      <c r="H1368" s="265">
        <v>0.029999999999999999</v>
      </c>
      <c r="I1368" s="266"/>
      <c r="J1368" s="262"/>
      <c r="K1368" s="262"/>
      <c r="L1368" s="267"/>
      <c r="M1368" s="268"/>
      <c r="N1368" s="269"/>
      <c r="O1368" s="269"/>
      <c r="P1368" s="269"/>
      <c r="Q1368" s="269"/>
      <c r="R1368" s="269"/>
      <c r="S1368" s="269"/>
      <c r="T1368" s="270"/>
      <c r="AT1368" s="271" t="s">
        <v>177</v>
      </c>
      <c r="AU1368" s="271" t="s">
        <v>83</v>
      </c>
      <c r="AV1368" s="13" t="s">
        <v>83</v>
      </c>
      <c r="AW1368" s="13" t="s">
        <v>31</v>
      </c>
      <c r="AX1368" s="13" t="s">
        <v>74</v>
      </c>
      <c r="AY1368" s="271" t="s">
        <v>168</v>
      </c>
    </row>
    <row r="1369" s="13" customFormat="1">
      <c r="B1369" s="261"/>
      <c r="C1369" s="262"/>
      <c r="D1369" s="252" t="s">
        <v>177</v>
      </c>
      <c r="E1369" s="263" t="s">
        <v>1</v>
      </c>
      <c r="F1369" s="264" t="s">
        <v>1275</v>
      </c>
      <c r="G1369" s="262"/>
      <c r="H1369" s="265">
        <v>0.002</v>
      </c>
      <c r="I1369" s="266"/>
      <c r="J1369" s="262"/>
      <c r="K1369" s="262"/>
      <c r="L1369" s="267"/>
      <c r="M1369" s="268"/>
      <c r="N1369" s="269"/>
      <c r="O1369" s="269"/>
      <c r="P1369" s="269"/>
      <c r="Q1369" s="269"/>
      <c r="R1369" s="269"/>
      <c r="S1369" s="269"/>
      <c r="T1369" s="270"/>
      <c r="AT1369" s="271" t="s">
        <v>177</v>
      </c>
      <c r="AU1369" s="271" t="s">
        <v>83</v>
      </c>
      <c r="AV1369" s="13" t="s">
        <v>83</v>
      </c>
      <c r="AW1369" s="13" t="s">
        <v>31</v>
      </c>
      <c r="AX1369" s="13" t="s">
        <v>74</v>
      </c>
      <c r="AY1369" s="271" t="s">
        <v>168</v>
      </c>
    </row>
    <row r="1370" s="14" customFormat="1">
      <c r="B1370" s="272"/>
      <c r="C1370" s="273"/>
      <c r="D1370" s="252" t="s">
        <v>177</v>
      </c>
      <c r="E1370" s="274" t="s">
        <v>1</v>
      </c>
      <c r="F1370" s="275" t="s">
        <v>186</v>
      </c>
      <c r="G1370" s="273"/>
      <c r="H1370" s="276">
        <v>0.032000000000000001</v>
      </c>
      <c r="I1370" s="277"/>
      <c r="J1370" s="273"/>
      <c r="K1370" s="273"/>
      <c r="L1370" s="278"/>
      <c r="M1370" s="279"/>
      <c r="N1370" s="280"/>
      <c r="O1370" s="280"/>
      <c r="P1370" s="280"/>
      <c r="Q1370" s="280"/>
      <c r="R1370" s="280"/>
      <c r="S1370" s="280"/>
      <c r="T1370" s="281"/>
      <c r="AT1370" s="282" t="s">
        <v>177</v>
      </c>
      <c r="AU1370" s="282" t="s">
        <v>83</v>
      </c>
      <c r="AV1370" s="14" t="s">
        <v>175</v>
      </c>
      <c r="AW1370" s="14" t="s">
        <v>31</v>
      </c>
      <c r="AX1370" s="14" t="s">
        <v>81</v>
      </c>
      <c r="AY1370" s="282" t="s">
        <v>168</v>
      </c>
    </row>
    <row r="1371" s="11" customFormat="1" ht="22.8" customHeight="1">
      <c r="B1371" s="221"/>
      <c r="C1371" s="222"/>
      <c r="D1371" s="223" t="s">
        <v>73</v>
      </c>
      <c r="E1371" s="235" t="s">
        <v>971</v>
      </c>
      <c r="F1371" s="235" t="s">
        <v>1276</v>
      </c>
      <c r="G1371" s="222"/>
      <c r="H1371" s="222"/>
      <c r="I1371" s="225"/>
      <c r="J1371" s="236">
        <f>BK1371</f>
        <v>0</v>
      </c>
      <c r="K1371" s="222"/>
      <c r="L1371" s="227"/>
      <c r="M1371" s="228"/>
      <c r="N1371" s="229"/>
      <c r="O1371" s="229"/>
      <c r="P1371" s="230">
        <f>SUM(P1372:P1420)</f>
        <v>0</v>
      </c>
      <c r="Q1371" s="229"/>
      <c r="R1371" s="230">
        <f>SUM(R1372:R1420)</f>
        <v>0</v>
      </c>
      <c r="S1371" s="229"/>
      <c r="T1371" s="231">
        <f>SUM(T1372:T1420)</f>
        <v>0</v>
      </c>
      <c r="AR1371" s="232" t="s">
        <v>81</v>
      </c>
      <c r="AT1371" s="233" t="s">
        <v>73</v>
      </c>
      <c r="AU1371" s="233" t="s">
        <v>81</v>
      </c>
      <c r="AY1371" s="232" t="s">
        <v>168</v>
      </c>
      <c r="BK1371" s="234">
        <f>SUM(BK1372:BK1420)</f>
        <v>0</v>
      </c>
    </row>
    <row r="1372" s="1" customFormat="1" ht="24" customHeight="1">
      <c r="B1372" s="38"/>
      <c r="C1372" s="237" t="s">
        <v>1277</v>
      </c>
      <c r="D1372" s="237" t="s">
        <v>170</v>
      </c>
      <c r="E1372" s="238" t="s">
        <v>1278</v>
      </c>
      <c r="F1372" s="239" t="s">
        <v>1279</v>
      </c>
      <c r="G1372" s="240" t="s">
        <v>226</v>
      </c>
      <c r="H1372" s="241">
        <v>1593.202</v>
      </c>
      <c r="I1372" s="242"/>
      <c r="J1372" s="243">
        <f>ROUND(I1372*H1372,2)</f>
        <v>0</v>
      </c>
      <c r="K1372" s="239" t="s">
        <v>174</v>
      </c>
      <c r="L1372" s="43"/>
      <c r="M1372" s="244" t="s">
        <v>1</v>
      </c>
      <c r="N1372" s="245" t="s">
        <v>39</v>
      </c>
      <c r="O1372" s="86"/>
      <c r="P1372" s="246">
        <f>O1372*H1372</f>
        <v>0</v>
      </c>
      <c r="Q1372" s="246">
        <v>0</v>
      </c>
      <c r="R1372" s="246">
        <f>Q1372*H1372</f>
        <v>0</v>
      </c>
      <c r="S1372" s="246">
        <v>0</v>
      </c>
      <c r="T1372" s="247">
        <f>S1372*H1372</f>
        <v>0</v>
      </c>
      <c r="AR1372" s="248" t="s">
        <v>175</v>
      </c>
      <c r="AT1372" s="248" t="s">
        <v>170</v>
      </c>
      <c r="AU1372" s="248" t="s">
        <v>83</v>
      </c>
      <c r="AY1372" s="17" t="s">
        <v>168</v>
      </c>
      <c r="BE1372" s="249">
        <f>IF(N1372="základní",J1372,0)</f>
        <v>0</v>
      </c>
      <c r="BF1372" s="249">
        <f>IF(N1372="snížená",J1372,0)</f>
        <v>0</v>
      </c>
      <c r="BG1372" s="249">
        <f>IF(N1372="zákl. přenesená",J1372,0)</f>
        <v>0</v>
      </c>
      <c r="BH1372" s="249">
        <f>IF(N1372="sníž. přenesená",J1372,0)</f>
        <v>0</v>
      </c>
      <c r="BI1372" s="249">
        <f>IF(N1372="nulová",J1372,0)</f>
        <v>0</v>
      </c>
      <c r="BJ1372" s="17" t="s">
        <v>81</v>
      </c>
      <c r="BK1372" s="249">
        <f>ROUND(I1372*H1372,2)</f>
        <v>0</v>
      </c>
      <c r="BL1372" s="17" t="s">
        <v>175</v>
      </c>
      <c r="BM1372" s="248" t="s">
        <v>1280</v>
      </c>
    </row>
    <row r="1373" s="12" customFormat="1">
      <c r="B1373" s="250"/>
      <c r="C1373" s="251"/>
      <c r="D1373" s="252" t="s">
        <v>177</v>
      </c>
      <c r="E1373" s="253" t="s">
        <v>1</v>
      </c>
      <c r="F1373" s="254" t="s">
        <v>636</v>
      </c>
      <c r="G1373" s="251"/>
      <c r="H1373" s="253" t="s">
        <v>1</v>
      </c>
      <c r="I1373" s="255"/>
      <c r="J1373" s="251"/>
      <c r="K1373" s="251"/>
      <c r="L1373" s="256"/>
      <c r="M1373" s="257"/>
      <c r="N1373" s="258"/>
      <c r="O1373" s="258"/>
      <c r="P1373" s="258"/>
      <c r="Q1373" s="258"/>
      <c r="R1373" s="258"/>
      <c r="S1373" s="258"/>
      <c r="T1373" s="259"/>
      <c r="AT1373" s="260" t="s">
        <v>177</v>
      </c>
      <c r="AU1373" s="260" t="s">
        <v>83</v>
      </c>
      <c r="AV1373" s="12" t="s">
        <v>81</v>
      </c>
      <c r="AW1373" s="12" t="s">
        <v>31</v>
      </c>
      <c r="AX1373" s="12" t="s">
        <v>74</v>
      </c>
      <c r="AY1373" s="260" t="s">
        <v>168</v>
      </c>
    </row>
    <row r="1374" s="13" customFormat="1">
      <c r="B1374" s="261"/>
      <c r="C1374" s="262"/>
      <c r="D1374" s="252" t="s">
        <v>177</v>
      </c>
      <c r="E1374" s="263" t="s">
        <v>1</v>
      </c>
      <c r="F1374" s="264" t="s">
        <v>1281</v>
      </c>
      <c r="G1374" s="262"/>
      <c r="H1374" s="265">
        <v>258.63600000000002</v>
      </c>
      <c r="I1374" s="266"/>
      <c r="J1374" s="262"/>
      <c r="K1374" s="262"/>
      <c r="L1374" s="267"/>
      <c r="M1374" s="268"/>
      <c r="N1374" s="269"/>
      <c r="O1374" s="269"/>
      <c r="P1374" s="269"/>
      <c r="Q1374" s="269"/>
      <c r="R1374" s="269"/>
      <c r="S1374" s="269"/>
      <c r="T1374" s="270"/>
      <c r="AT1374" s="271" t="s">
        <v>177</v>
      </c>
      <c r="AU1374" s="271" t="s">
        <v>83</v>
      </c>
      <c r="AV1374" s="13" t="s">
        <v>83</v>
      </c>
      <c r="AW1374" s="13" t="s">
        <v>31</v>
      </c>
      <c r="AX1374" s="13" t="s">
        <v>74</v>
      </c>
      <c r="AY1374" s="271" t="s">
        <v>168</v>
      </c>
    </row>
    <row r="1375" s="13" customFormat="1">
      <c r="B1375" s="261"/>
      <c r="C1375" s="262"/>
      <c r="D1375" s="252" t="s">
        <v>177</v>
      </c>
      <c r="E1375" s="263" t="s">
        <v>1</v>
      </c>
      <c r="F1375" s="264" t="s">
        <v>1282</v>
      </c>
      <c r="G1375" s="262"/>
      <c r="H1375" s="265">
        <v>17.856000000000002</v>
      </c>
      <c r="I1375" s="266"/>
      <c r="J1375" s="262"/>
      <c r="K1375" s="262"/>
      <c r="L1375" s="267"/>
      <c r="M1375" s="268"/>
      <c r="N1375" s="269"/>
      <c r="O1375" s="269"/>
      <c r="P1375" s="269"/>
      <c r="Q1375" s="269"/>
      <c r="R1375" s="269"/>
      <c r="S1375" s="269"/>
      <c r="T1375" s="270"/>
      <c r="AT1375" s="271" t="s">
        <v>177</v>
      </c>
      <c r="AU1375" s="271" t="s">
        <v>83</v>
      </c>
      <c r="AV1375" s="13" t="s">
        <v>83</v>
      </c>
      <c r="AW1375" s="13" t="s">
        <v>31</v>
      </c>
      <c r="AX1375" s="13" t="s">
        <v>74</v>
      </c>
      <c r="AY1375" s="271" t="s">
        <v>168</v>
      </c>
    </row>
    <row r="1376" s="15" customFormat="1">
      <c r="B1376" s="283"/>
      <c r="C1376" s="284"/>
      <c r="D1376" s="252" t="s">
        <v>177</v>
      </c>
      <c r="E1376" s="285" t="s">
        <v>1</v>
      </c>
      <c r="F1376" s="286" t="s">
        <v>255</v>
      </c>
      <c r="G1376" s="284"/>
      <c r="H1376" s="287">
        <v>276.49200000000002</v>
      </c>
      <c r="I1376" s="288"/>
      <c r="J1376" s="284"/>
      <c r="K1376" s="284"/>
      <c r="L1376" s="289"/>
      <c r="M1376" s="290"/>
      <c r="N1376" s="291"/>
      <c r="O1376" s="291"/>
      <c r="P1376" s="291"/>
      <c r="Q1376" s="291"/>
      <c r="R1376" s="291"/>
      <c r="S1376" s="291"/>
      <c r="T1376" s="292"/>
      <c r="AT1376" s="293" t="s">
        <v>177</v>
      </c>
      <c r="AU1376" s="293" t="s">
        <v>83</v>
      </c>
      <c r="AV1376" s="15" t="s">
        <v>190</v>
      </c>
      <c r="AW1376" s="15" t="s">
        <v>31</v>
      </c>
      <c r="AX1376" s="15" t="s">
        <v>74</v>
      </c>
      <c r="AY1376" s="293" t="s">
        <v>168</v>
      </c>
    </row>
    <row r="1377" s="12" customFormat="1">
      <c r="B1377" s="250"/>
      <c r="C1377" s="251"/>
      <c r="D1377" s="252" t="s">
        <v>177</v>
      </c>
      <c r="E1377" s="253" t="s">
        <v>1</v>
      </c>
      <c r="F1377" s="254" t="s">
        <v>631</v>
      </c>
      <c r="G1377" s="251"/>
      <c r="H1377" s="253" t="s">
        <v>1</v>
      </c>
      <c r="I1377" s="255"/>
      <c r="J1377" s="251"/>
      <c r="K1377" s="251"/>
      <c r="L1377" s="256"/>
      <c r="M1377" s="257"/>
      <c r="N1377" s="258"/>
      <c r="O1377" s="258"/>
      <c r="P1377" s="258"/>
      <c r="Q1377" s="258"/>
      <c r="R1377" s="258"/>
      <c r="S1377" s="258"/>
      <c r="T1377" s="259"/>
      <c r="AT1377" s="260" t="s">
        <v>177</v>
      </c>
      <c r="AU1377" s="260" t="s">
        <v>83</v>
      </c>
      <c r="AV1377" s="12" t="s">
        <v>81</v>
      </c>
      <c r="AW1377" s="12" t="s">
        <v>31</v>
      </c>
      <c r="AX1377" s="12" t="s">
        <v>74</v>
      </c>
      <c r="AY1377" s="260" t="s">
        <v>168</v>
      </c>
    </row>
    <row r="1378" s="13" customFormat="1">
      <c r="B1378" s="261"/>
      <c r="C1378" s="262"/>
      <c r="D1378" s="252" t="s">
        <v>177</v>
      </c>
      <c r="E1378" s="263" t="s">
        <v>1</v>
      </c>
      <c r="F1378" s="264" t="s">
        <v>1283</v>
      </c>
      <c r="G1378" s="262"/>
      <c r="H1378" s="265">
        <v>194.471</v>
      </c>
      <c r="I1378" s="266"/>
      <c r="J1378" s="262"/>
      <c r="K1378" s="262"/>
      <c r="L1378" s="267"/>
      <c r="M1378" s="268"/>
      <c r="N1378" s="269"/>
      <c r="O1378" s="269"/>
      <c r="P1378" s="269"/>
      <c r="Q1378" s="269"/>
      <c r="R1378" s="269"/>
      <c r="S1378" s="269"/>
      <c r="T1378" s="270"/>
      <c r="AT1378" s="271" t="s">
        <v>177</v>
      </c>
      <c r="AU1378" s="271" t="s">
        <v>83</v>
      </c>
      <c r="AV1378" s="13" t="s">
        <v>83</v>
      </c>
      <c r="AW1378" s="13" t="s">
        <v>31</v>
      </c>
      <c r="AX1378" s="13" t="s">
        <v>74</v>
      </c>
      <c r="AY1378" s="271" t="s">
        <v>168</v>
      </c>
    </row>
    <row r="1379" s="13" customFormat="1">
      <c r="B1379" s="261"/>
      <c r="C1379" s="262"/>
      <c r="D1379" s="252" t="s">
        <v>177</v>
      </c>
      <c r="E1379" s="263" t="s">
        <v>1</v>
      </c>
      <c r="F1379" s="264" t="s">
        <v>1284</v>
      </c>
      <c r="G1379" s="262"/>
      <c r="H1379" s="265">
        <v>96.599999999999994</v>
      </c>
      <c r="I1379" s="266"/>
      <c r="J1379" s="262"/>
      <c r="K1379" s="262"/>
      <c r="L1379" s="267"/>
      <c r="M1379" s="268"/>
      <c r="N1379" s="269"/>
      <c r="O1379" s="269"/>
      <c r="P1379" s="269"/>
      <c r="Q1379" s="269"/>
      <c r="R1379" s="269"/>
      <c r="S1379" s="269"/>
      <c r="T1379" s="270"/>
      <c r="AT1379" s="271" t="s">
        <v>177</v>
      </c>
      <c r="AU1379" s="271" t="s">
        <v>83</v>
      </c>
      <c r="AV1379" s="13" t="s">
        <v>83</v>
      </c>
      <c r="AW1379" s="13" t="s">
        <v>31</v>
      </c>
      <c r="AX1379" s="13" t="s">
        <v>74</v>
      </c>
      <c r="AY1379" s="271" t="s">
        <v>168</v>
      </c>
    </row>
    <row r="1380" s="13" customFormat="1">
      <c r="B1380" s="261"/>
      <c r="C1380" s="262"/>
      <c r="D1380" s="252" t="s">
        <v>177</v>
      </c>
      <c r="E1380" s="263" t="s">
        <v>1</v>
      </c>
      <c r="F1380" s="264" t="s">
        <v>684</v>
      </c>
      <c r="G1380" s="262"/>
      <c r="H1380" s="265">
        <v>8.702</v>
      </c>
      <c r="I1380" s="266"/>
      <c r="J1380" s="262"/>
      <c r="K1380" s="262"/>
      <c r="L1380" s="267"/>
      <c r="M1380" s="268"/>
      <c r="N1380" s="269"/>
      <c r="O1380" s="269"/>
      <c r="P1380" s="269"/>
      <c r="Q1380" s="269"/>
      <c r="R1380" s="269"/>
      <c r="S1380" s="269"/>
      <c r="T1380" s="270"/>
      <c r="AT1380" s="271" t="s">
        <v>177</v>
      </c>
      <c r="AU1380" s="271" t="s">
        <v>83</v>
      </c>
      <c r="AV1380" s="13" t="s">
        <v>83</v>
      </c>
      <c r="AW1380" s="13" t="s">
        <v>31</v>
      </c>
      <c r="AX1380" s="13" t="s">
        <v>74</v>
      </c>
      <c r="AY1380" s="271" t="s">
        <v>168</v>
      </c>
    </row>
    <row r="1381" s="13" customFormat="1">
      <c r="B1381" s="261"/>
      <c r="C1381" s="262"/>
      <c r="D1381" s="252" t="s">
        <v>177</v>
      </c>
      <c r="E1381" s="263" t="s">
        <v>1</v>
      </c>
      <c r="F1381" s="264" t="s">
        <v>685</v>
      </c>
      <c r="G1381" s="262"/>
      <c r="H1381" s="265">
        <v>146.01599999999999</v>
      </c>
      <c r="I1381" s="266"/>
      <c r="J1381" s="262"/>
      <c r="K1381" s="262"/>
      <c r="L1381" s="267"/>
      <c r="M1381" s="268"/>
      <c r="N1381" s="269"/>
      <c r="O1381" s="269"/>
      <c r="P1381" s="269"/>
      <c r="Q1381" s="269"/>
      <c r="R1381" s="269"/>
      <c r="S1381" s="269"/>
      <c r="T1381" s="270"/>
      <c r="AT1381" s="271" t="s">
        <v>177</v>
      </c>
      <c r="AU1381" s="271" t="s">
        <v>83</v>
      </c>
      <c r="AV1381" s="13" t="s">
        <v>83</v>
      </c>
      <c r="AW1381" s="13" t="s">
        <v>31</v>
      </c>
      <c r="AX1381" s="13" t="s">
        <v>74</v>
      </c>
      <c r="AY1381" s="271" t="s">
        <v>168</v>
      </c>
    </row>
    <row r="1382" s="13" customFormat="1">
      <c r="B1382" s="261"/>
      <c r="C1382" s="262"/>
      <c r="D1382" s="252" t="s">
        <v>177</v>
      </c>
      <c r="E1382" s="263" t="s">
        <v>1</v>
      </c>
      <c r="F1382" s="264" t="s">
        <v>686</v>
      </c>
      <c r="G1382" s="262"/>
      <c r="H1382" s="265">
        <v>9.3989999999999991</v>
      </c>
      <c r="I1382" s="266"/>
      <c r="J1382" s="262"/>
      <c r="K1382" s="262"/>
      <c r="L1382" s="267"/>
      <c r="M1382" s="268"/>
      <c r="N1382" s="269"/>
      <c r="O1382" s="269"/>
      <c r="P1382" s="269"/>
      <c r="Q1382" s="269"/>
      <c r="R1382" s="269"/>
      <c r="S1382" s="269"/>
      <c r="T1382" s="270"/>
      <c r="AT1382" s="271" t="s">
        <v>177</v>
      </c>
      <c r="AU1382" s="271" t="s">
        <v>83</v>
      </c>
      <c r="AV1382" s="13" t="s">
        <v>83</v>
      </c>
      <c r="AW1382" s="13" t="s">
        <v>31</v>
      </c>
      <c r="AX1382" s="13" t="s">
        <v>74</v>
      </c>
      <c r="AY1382" s="271" t="s">
        <v>168</v>
      </c>
    </row>
    <row r="1383" s="13" customFormat="1">
      <c r="B1383" s="261"/>
      <c r="C1383" s="262"/>
      <c r="D1383" s="252" t="s">
        <v>177</v>
      </c>
      <c r="E1383" s="263" t="s">
        <v>1</v>
      </c>
      <c r="F1383" s="264" t="s">
        <v>1285</v>
      </c>
      <c r="G1383" s="262"/>
      <c r="H1383" s="265">
        <v>276.49200000000002</v>
      </c>
      <c r="I1383" s="266"/>
      <c r="J1383" s="262"/>
      <c r="K1383" s="262"/>
      <c r="L1383" s="267"/>
      <c r="M1383" s="268"/>
      <c r="N1383" s="269"/>
      <c r="O1383" s="269"/>
      <c r="P1383" s="269"/>
      <c r="Q1383" s="269"/>
      <c r="R1383" s="269"/>
      <c r="S1383" s="269"/>
      <c r="T1383" s="270"/>
      <c r="AT1383" s="271" t="s">
        <v>177</v>
      </c>
      <c r="AU1383" s="271" t="s">
        <v>83</v>
      </c>
      <c r="AV1383" s="13" t="s">
        <v>83</v>
      </c>
      <c r="AW1383" s="13" t="s">
        <v>31</v>
      </c>
      <c r="AX1383" s="13" t="s">
        <v>74</v>
      </c>
      <c r="AY1383" s="271" t="s">
        <v>168</v>
      </c>
    </row>
    <row r="1384" s="12" customFormat="1">
      <c r="B1384" s="250"/>
      <c r="C1384" s="251"/>
      <c r="D1384" s="252" t="s">
        <v>177</v>
      </c>
      <c r="E1384" s="253" t="s">
        <v>1</v>
      </c>
      <c r="F1384" s="254" t="s">
        <v>633</v>
      </c>
      <c r="G1384" s="251"/>
      <c r="H1384" s="253" t="s">
        <v>1</v>
      </c>
      <c r="I1384" s="255"/>
      <c r="J1384" s="251"/>
      <c r="K1384" s="251"/>
      <c r="L1384" s="256"/>
      <c r="M1384" s="257"/>
      <c r="N1384" s="258"/>
      <c r="O1384" s="258"/>
      <c r="P1384" s="258"/>
      <c r="Q1384" s="258"/>
      <c r="R1384" s="258"/>
      <c r="S1384" s="258"/>
      <c r="T1384" s="259"/>
      <c r="AT1384" s="260" t="s">
        <v>177</v>
      </c>
      <c r="AU1384" s="260" t="s">
        <v>83</v>
      </c>
      <c r="AV1384" s="12" t="s">
        <v>81</v>
      </c>
      <c r="AW1384" s="12" t="s">
        <v>31</v>
      </c>
      <c r="AX1384" s="12" t="s">
        <v>74</v>
      </c>
      <c r="AY1384" s="260" t="s">
        <v>168</v>
      </c>
    </row>
    <row r="1385" s="13" customFormat="1">
      <c r="B1385" s="261"/>
      <c r="C1385" s="262"/>
      <c r="D1385" s="252" t="s">
        <v>177</v>
      </c>
      <c r="E1385" s="263" t="s">
        <v>1</v>
      </c>
      <c r="F1385" s="264" t="s">
        <v>1286</v>
      </c>
      <c r="G1385" s="262"/>
      <c r="H1385" s="265">
        <v>238.238</v>
      </c>
      <c r="I1385" s="266"/>
      <c r="J1385" s="262"/>
      <c r="K1385" s="262"/>
      <c r="L1385" s="267"/>
      <c r="M1385" s="268"/>
      <c r="N1385" s="269"/>
      <c r="O1385" s="269"/>
      <c r="P1385" s="269"/>
      <c r="Q1385" s="269"/>
      <c r="R1385" s="269"/>
      <c r="S1385" s="269"/>
      <c r="T1385" s="270"/>
      <c r="AT1385" s="271" t="s">
        <v>177</v>
      </c>
      <c r="AU1385" s="271" t="s">
        <v>83</v>
      </c>
      <c r="AV1385" s="13" t="s">
        <v>83</v>
      </c>
      <c r="AW1385" s="13" t="s">
        <v>31</v>
      </c>
      <c r="AX1385" s="13" t="s">
        <v>74</v>
      </c>
      <c r="AY1385" s="271" t="s">
        <v>168</v>
      </c>
    </row>
    <row r="1386" s="13" customFormat="1">
      <c r="B1386" s="261"/>
      <c r="C1386" s="262"/>
      <c r="D1386" s="252" t="s">
        <v>177</v>
      </c>
      <c r="E1386" s="263" t="s">
        <v>1</v>
      </c>
      <c r="F1386" s="264" t="s">
        <v>1287</v>
      </c>
      <c r="G1386" s="262"/>
      <c r="H1386" s="265">
        <v>200.50800000000001</v>
      </c>
      <c r="I1386" s="266"/>
      <c r="J1386" s="262"/>
      <c r="K1386" s="262"/>
      <c r="L1386" s="267"/>
      <c r="M1386" s="268"/>
      <c r="N1386" s="269"/>
      <c r="O1386" s="269"/>
      <c r="P1386" s="269"/>
      <c r="Q1386" s="269"/>
      <c r="R1386" s="269"/>
      <c r="S1386" s="269"/>
      <c r="T1386" s="270"/>
      <c r="AT1386" s="271" t="s">
        <v>177</v>
      </c>
      <c r="AU1386" s="271" t="s">
        <v>83</v>
      </c>
      <c r="AV1386" s="13" t="s">
        <v>83</v>
      </c>
      <c r="AW1386" s="13" t="s">
        <v>31</v>
      </c>
      <c r="AX1386" s="13" t="s">
        <v>74</v>
      </c>
      <c r="AY1386" s="271" t="s">
        <v>168</v>
      </c>
    </row>
    <row r="1387" s="13" customFormat="1">
      <c r="B1387" s="261"/>
      <c r="C1387" s="262"/>
      <c r="D1387" s="252" t="s">
        <v>177</v>
      </c>
      <c r="E1387" s="263" t="s">
        <v>1</v>
      </c>
      <c r="F1387" s="264" t="s">
        <v>1288</v>
      </c>
      <c r="G1387" s="262"/>
      <c r="H1387" s="265">
        <v>146.28399999999999</v>
      </c>
      <c r="I1387" s="266"/>
      <c r="J1387" s="262"/>
      <c r="K1387" s="262"/>
      <c r="L1387" s="267"/>
      <c r="M1387" s="268"/>
      <c r="N1387" s="269"/>
      <c r="O1387" s="269"/>
      <c r="P1387" s="269"/>
      <c r="Q1387" s="269"/>
      <c r="R1387" s="269"/>
      <c r="S1387" s="269"/>
      <c r="T1387" s="270"/>
      <c r="AT1387" s="271" t="s">
        <v>177</v>
      </c>
      <c r="AU1387" s="271" t="s">
        <v>83</v>
      </c>
      <c r="AV1387" s="13" t="s">
        <v>83</v>
      </c>
      <c r="AW1387" s="13" t="s">
        <v>31</v>
      </c>
      <c r="AX1387" s="13" t="s">
        <v>74</v>
      </c>
      <c r="AY1387" s="271" t="s">
        <v>168</v>
      </c>
    </row>
    <row r="1388" s="14" customFormat="1">
      <c r="B1388" s="272"/>
      <c r="C1388" s="273"/>
      <c r="D1388" s="252" t="s">
        <v>177</v>
      </c>
      <c r="E1388" s="274" t="s">
        <v>1</v>
      </c>
      <c r="F1388" s="275" t="s">
        <v>186</v>
      </c>
      <c r="G1388" s="273"/>
      <c r="H1388" s="276">
        <v>1593.2020000000002</v>
      </c>
      <c r="I1388" s="277"/>
      <c r="J1388" s="273"/>
      <c r="K1388" s="273"/>
      <c r="L1388" s="278"/>
      <c r="M1388" s="279"/>
      <c r="N1388" s="280"/>
      <c r="O1388" s="280"/>
      <c r="P1388" s="280"/>
      <c r="Q1388" s="280"/>
      <c r="R1388" s="280"/>
      <c r="S1388" s="280"/>
      <c r="T1388" s="281"/>
      <c r="AT1388" s="282" t="s">
        <v>177</v>
      </c>
      <c r="AU1388" s="282" t="s">
        <v>83</v>
      </c>
      <c r="AV1388" s="14" t="s">
        <v>175</v>
      </c>
      <c r="AW1388" s="14" t="s">
        <v>31</v>
      </c>
      <c r="AX1388" s="14" t="s">
        <v>81</v>
      </c>
      <c r="AY1388" s="282" t="s">
        <v>168</v>
      </c>
    </row>
    <row r="1389" s="1" customFormat="1" ht="24" customHeight="1">
      <c r="B1389" s="38"/>
      <c r="C1389" s="237" t="s">
        <v>1289</v>
      </c>
      <c r="D1389" s="237" t="s">
        <v>170</v>
      </c>
      <c r="E1389" s="238" t="s">
        <v>1290</v>
      </c>
      <c r="F1389" s="239" t="s">
        <v>1291</v>
      </c>
      <c r="G1389" s="240" t="s">
        <v>226</v>
      </c>
      <c r="H1389" s="241">
        <v>191184.23999999999</v>
      </c>
      <c r="I1389" s="242"/>
      <c r="J1389" s="243">
        <f>ROUND(I1389*H1389,2)</f>
        <v>0</v>
      </c>
      <c r="K1389" s="239" t="s">
        <v>174</v>
      </c>
      <c r="L1389" s="43"/>
      <c r="M1389" s="244" t="s">
        <v>1</v>
      </c>
      <c r="N1389" s="245" t="s">
        <v>39</v>
      </c>
      <c r="O1389" s="86"/>
      <c r="P1389" s="246">
        <f>O1389*H1389</f>
        <v>0</v>
      </c>
      <c r="Q1389" s="246">
        <v>0</v>
      </c>
      <c r="R1389" s="246">
        <f>Q1389*H1389</f>
        <v>0</v>
      </c>
      <c r="S1389" s="246">
        <v>0</v>
      </c>
      <c r="T1389" s="247">
        <f>S1389*H1389</f>
        <v>0</v>
      </c>
      <c r="AR1389" s="248" t="s">
        <v>175</v>
      </c>
      <c r="AT1389" s="248" t="s">
        <v>170</v>
      </c>
      <c r="AU1389" s="248" t="s">
        <v>83</v>
      </c>
      <c r="AY1389" s="17" t="s">
        <v>168</v>
      </c>
      <c r="BE1389" s="249">
        <f>IF(N1389="základní",J1389,0)</f>
        <v>0</v>
      </c>
      <c r="BF1389" s="249">
        <f>IF(N1389="snížená",J1389,0)</f>
        <v>0</v>
      </c>
      <c r="BG1389" s="249">
        <f>IF(N1389="zákl. přenesená",J1389,0)</f>
        <v>0</v>
      </c>
      <c r="BH1389" s="249">
        <f>IF(N1389="sníž. přenesená",J1389,0)</f>
        <v>0</v>
      </c>
      <c r="BI1389" s="249">
        <f>IF(N1389="nulová",J1389,0)</f>
        <v>0</v>
      </c>
      <c r="BJ1389" s="17" t="s">
        <v>81</v>
      </c>
      <c r="BK1389" s="249">
        <f>ROUND(I1389*H1389,2)</f>
        <v>0</v>
      </c>
      <c r="BL1389" s="17" t="s">
        <v>175</v>
      </c>
      <c r="BM1389" s="248" t="s">
        <v>1292</v>
      </c>
    </row>
    <row r="1390" s="13" customFormat="1">
      <c r="B1390" s="261"/>
      <c r="C1390" s="262"/>
      <c r="D1390" s="252" t="s">
        <v>177</v>
      </c>
      <c r="E1390" s="263" t="s">
        <v>1</v>
      </c>
      <c r="F1390" s="264" t="s">
        <v>1293</v>
      </c>
      <c r="G1390" s="262"/>
      <c r="H1390" s="265">
        <v>191184.23999999999</v>
      </c>
      <c r="I1390" s="266"/>
      <c r="J1390" s="262"/>
      <c r="K1390" s="262"/>
      <c r="L1390" s="267"/>
      <c r="M1390" s="268"/>
      <c r="N1390" s="269"/>
      <c r="O1390" s="269"/>
      <c r="P1390" s="269"/>
      <c r="Q1390" s="269"/>
      <c r="R1390" s="269"/>
      <c r="S1390" s="269"/>
      <c r="T1390" s="270"/>
      <c r="AT1390" s="271" t="s">
        <v>177</v>
      </c>
      <c r="AU1390" s="271" t="s">
        <v>83</v>
      </c>
      <c r="AV1390" s="13" t="s">
        <v>83</v>
      </c>
      <c r="AW1390" s="13" t="s">
        <v>31</v>
      </c>
      <c r="AX1390" s="13" t="s">
        <v>74</v>
      </c>
      <c r="AY1390" s="271" t="s">
        <v>168</v>
      </c>
    </row>
    <row r="1391" s="14" customFormat="1">
      <c r="B1391" s="272"/>
      <c r="C1391" s="273"/>
      <c r="D1391" s="252" t="s">
        <v>177</v>
      </c>
      <c r="E1391" s="274" t="s">
        <v>1</v>
      </c>
      <c r="F1391" s="275" t="s">
        <v>186</v>
      </c>
      <c r="G1391" s="273"/>
      <c r="H1391" s="276">
        <v>191184.23999999999</v>
      </c>
      <c r="I1391" s="277"/>
      <c r="J1391" s="273"/>
      <c r="K1391" s="273"/>
      <c r="L1391" s="278"/>
      <c r="M1391" s="279"/>
      <c r="N1391" s="280"/>
      <c r="O1391" s="280"/>
      <c r="P1391" s="280"/>
      <c r="Q1391" s="280"/>
      <c r="R1391" s="280"/>
      <c r="S1391" s="280"/>
      <c r="T1391" s="281"/>
      <c r="AT1391" s="282" t="s">
        <v>177</v>
      </c>
      <c r="AU1391" s="282" t="s">
        <v>83</v>
      </c>
      <c r="AV1391" s="14" t="s">
        <v>175</v>
      </c>
      <c r="AW1391" s="14" t="s">
        <v>31</v>
      </c>
      <c r="AX1391" s="14" t="s">
        <v>81</v>
      </c>
      <c r="AY1391" s="282" t="s">
        <v>168</v>
      </c>
    </row>
    <row r="1392" s="1" customFormat="1" ht="24" customHeight="1">
      <c r="B1392" s="38"/>
      <c r="C1392" s="237" t="s">
        <v>1294</v>
      </c>
      <c r="D1392" s="237" t="s">
        <v>170</v>
      </c>
      <c r="E1392" s="238" t="s">
        <v>1295</v>
      </c>
      <c r="F1392" s="239" t="s">
        <v>1296</v>
      </c>
      <c r="G1392" s="240" t="s">
        <v>226</v>
      </c>
      <c r="H1392" s="241">
        <v>1593.202</v>
      </c>
      <c r="I1392" s="242"/>
      <c r="J1392" s="243">
        <f>ROUND(I1392*H1392,2)</f>
        <v>0</v>
      </c>
      <c r="K1392" s="239" t="s">
        <v>174</v>
      </c>
      <c r="L1392" s="43"/>
      <c r="M1392" s="244" t="s">
        <v>1</v>
      </c>
      <c r="N1392" s="245" t="s">
        <v>39</v>
      </c>
      <c r="O1392" s="86"/>
      <c r="P1392" s="246">
        <f>O1392*H1392</f>
        <v>0</v>
      </c>
      <c r="Q1392" s="246">
        <v>0</v>
      </c>
      <c r="R1392" s="246">
        <f>Q1392*H1392</f>
        <v>0</v>
      </c>
      <c r="S1392" s="246">
        <v>0</v>
      </c>
      <c r="T1392" s="247">
        <f>S1392*H1392</f>
        <v>0</v>
      </c>
      <c r="AR1392" s="248" t="s">
        <v>175</v>
      </c>
      <c r="AT1392" s="248" t="s">
        <v>170</v>
      </c>
      <c r="AU1392" s="248" t="s">
        <v>83</v>
      </c>
      <c r="AY1392" s="17" t="s">
        <v>168</v>
      </c>
      <c r="BE1392" s="249">
        <f>IF(N1392="základní",J1392,0)</f>
        <v>0</v>
      </c>
      <c r="BF1392" s="249">
        <f>IF(N1392="snížená",J1392,0)</f>
        <v>0</v>
      </c>
      <c r="BG1392" s="249">
        <f>IF(N1392="zákl. přenesená",J1392,0)</f>
        <v>0</v>
      </c>
      <c r="BH1392" s="249">
        <f>IF(N1392="sníž. přenesená",J1392,0)</f>
        <v>0</v>
      </c>
      <c r="BI1392" s="249">
        <f>IF(N1392="nulová",J1392,0)</f>
        <v>0</v>
      </c>
      <c r="BJ1392" s="17" t="s">
        <v>81</v>
      </c>
      <c r="BK1392" s="249">
        <f>ROUND(I1392*H1392,2)</f>
        <v>0</v>
      </c>
      <c r="BL1392" s="17" t="s">
        <v>175</v>
      </c>
      <c r="BM1392" s="248" t="s">
        <v>1297</v>
      </c>
    </row>
    <row r="1393" s="1" customFormat="1" ht="16.5" customHeight="1">
      <c r="B1393" s="38"/>
      <c r="C1393" s="237" t="s">
        <v>1298</v>
      </c>
      <c r="D1393" s="237" t="s">
        <v>170</v>
      </c>
      <c r="E1393" s="238" t="s">
        <v>1299</v>
      </c>
      <c r="F1393" s="239" t="s">
        <v>1300</v>
      </c>
      <c r="G1393" s="240" t="s">
        <v>226</v>
      </c>
      <c r="H1393" s="241">
        <v>1593.202</v>
      </c>
      <c r="I1393" s="242"/>
      <c r="J1393" s="243">
        <f>ROUND(I1393*H1393,2)</f>
        <v>0</v>
      </c>
      <c r="K1393" s="239" t="s">
        <v>174</v>
      </c>
      <c r="L1393" s="43"/>
      <c r="M1393" s="244" t="s">
        <v>1</v>
      </c>
      <c r="N1393" s="245" t="s">
        <v>39</v>
      </c>
      <c r="O1393" s="86"/>
      <c r="P1393" s="246">
        <f>O1393*H1393</f>
        <v>0</v>
      </c>
      <c r="Q1393" s="246">
        <v>0</v>
      </c>
      <c r="R1393" s="246">
        <f>Q1393*H1393</f>
        <v>0</v>
      </c>
      <c r="S1393" s="246">
        <v>0</v>
      </c>
      <c r="T1393" s="247">
        <f>S1393*H1393</f>
        <v>0</v>
      </c>
      <c r="AR1393" s="248" t="s">
        <v>175</v>
      </c>
      <c r="AT1393" s="248" t="s">
        <v>170</v>
      </c>
      <c r="AU1393" s="248" t="s">
        <v>83</v>
      </c>
      <c r="AY1393" s="17" t="s">
        <v>168</v>
      </c>
      <c r="BE1393" s="249">
        <f>IF(N1393="základní",J1393,0)</f>
        <v>0</v>
      </c>
      <c r="BF1393" s="249">
        <f>IF(N1393="snížená",J1393,0)</f>
        <v>0</v>
      </c>
      <c r="BG1393" s="249">
        <f>IF(N1393="zákl. přenesená",J1393,0)</f>
        <v>0</v>
      </c>
      <c r="BH1393" s="249">
        <f>IF(N1393="sníž. přenesená",J1393,0)</f>
        <v>0</v>
      </c>
      <c r="BI1393" s="249">
        <f>IF(N1393="nulová",J1393,0)</f>
        <v>0</v>
      </c>
      <c r="BJ1393" s="17" t="s">
        <v>81</v>
      </c>
      <c r="BK1393" s="249">
        <f>ROUND(I1393*H1393,2)</f>
        <v>0</v>
      </c>
      <c r="BL1393" s="17" t="s">
        <v>175</v>
      </c>
      <c r="BM1393" s="248" t="s">
        <v>1301</v>
      </c>
    </row>
    <row r="1394" s="12" customFormat="1">
      <c r="B1394" s="250"/>
      <c r="C1394" s="251"/>
      <c r="D1394" s="252" t="s">
        <v>177</v>
      </c>
      <c r="E1394" s="253" t="s">
        <v>1</v>
      </c>
      <c r="F1394" s="254" t="s">
        <v>636</v>
      </c>
      <c r="G1394" s="251"/>
      <c r="H1394" s="253" t="s">
        <v>1</v>
      </c>
      <c r="I1394" s="255"/>
      <c r="J1394" s="251"/>
      <c r="K1394" s="251"/>
      <c r="L1394" s="256"/>
      <c r="M1394" s="257"/>
      <c r="N1394" s="258"/>
      <c r="O1394" s="258"/>
      <c r="P1394" s="258"/>
      <c r="Q1394" s="258"/>
      <c r="R1394" s="258"/>
      <c r="S1394" s="258"/>
      <c r="T1394" s="259"/>
      <c r="AT1394" s="260" t="s">
        <v>177</v>
      </c>
      <c r="AU1394" s="260" t="s">
        <v>83</v>
      </c>
      <c r="AV1394" s="12" t="s">
        <v>81</v>
      </c>
      <c r="AW1394" s="12" t="s">
        <v>31</v>
      </c>
      <c r="AX1394" s="12" t="s">
        <v>74</v>
      </c>
      <c r="AY1394" s="260" t="s">
        <v>168</v>
      </c>
    </row>
    <row r="1395" s="13" customFormat="1">
      <c r="B1395" s="261"/>
      <c r="C1395" s="262"/>
      <c r="D1395" s="252" t="s">
        <v>177</v>
      </c>
      <c r="E1395" s="263" t="s">
        <v>1</v>
      </c>
      <c r="F1395" s="264" t="s">
        <v>1281</v>
      </c>
      <c r="G1395" s="262"/>
      <c r="H1395" s="265">
        <v>258.63600000000002</v>
      </c>
      <c r="I1395" s="266"/>
      <c r="J1395" s="262"/>
      <c r="K1395" s="262"/>
      <c r="L1395" s="267"/>
      <c r="M1395" s="268"/>
      <c r="N1395" s="269"/>
      <c r="O1395" s="269"/>
      <c r="P1395" s="269"/>
      <c r="Q1395" s="269"/>
      <c r="R1395" s="269"/>
      <c r="S1395" s="269"/>
      <c r="T1395" s="270"/>
      <c r="AT1395" s="271" t="s">
        <v>177</v>
      </c>
      <c r="AU1395" s="271" t="s">
        <v>83</v>
      </c>
      <c r="AV1395" s="13" t="s">
        <v>83</v>
      </c>
      <c r="AW1395" s="13" t="s">
        <v>31</v>
      </c>
      <c r="AX1395" s="13" t="s">
        <v>74</v>
      </c>
      <c r="AY1395" s="271" t="s">
        <v>168</v>
      </c>
    </row>
    <row r="1396" s="13" customFormat="1">
      <c r="B1396" s="261"/>
      <c r="C1396" s="262"/>
      <c r="D1396" s="252" t="s">
        <v>177</v>
      </c>
      <c r="E1396" s="263" t="s">
        <v>1</v>
      </c>
      <c r="F1396" s="264" t="s">
        <v>1282</v>
      </c>
      <c r="G1396" s="262"/>
      <c r="H1396" s="265">
        <v>17.856000000000002</v>
      </c>
      <c r="I1396" s="266"/>
      <c r="J1396" s="262"/>
      <c r="K1396" s="262"/>
      <c r="L1396" s="267"/>
      <c r="M1396" s="268"/>
      <c r="N1396" s="269"/>
      <c r="O1396" s="269"/>
      <c r="P1396" s="269"/>
      <c r="Q1396" s="269"/>
      <c r="R1396" s="269"/>
      <c r="S1396" s="269"/>
      <c r="T1396" s="270"/>
      <c r="AT1396" s="271" t="s">
        <v>177</v>
      </c>
      <c r="AU1396" s="271" t="s">
        <v>83</v>
      </c>
      <c r="AV1396" s="13" t="s">
        <v>83</v>
      </c>
      <c r="AW1396" s="13" t="s">
        <v>31</v>
      </c>
      <c r="AX1396" s="13" t="s">
        <v>74</v>
      </c>
      <c r="AY1396" s="271" t="s">
        <v>168</v>
      </c>
    </row>
    <row r="1397" s="15" customFormat="1">
      <c r="B1397" s="283"/>
      <c r="C1397" s="284"/>
      <c r="D1397" s="252" t="s">
        <v>177</v>
      </c>
      <c r="E1397" s="285" t="s">
        <v>1</v>
      </c>
      <c r="F1397" s="286" t="s">
        <v>255</v>
      </c>
      <c r="G1397" s="284"/>
      <c r="H1397" s="287">
        <v>276.49200000000002</v>
      </c>
      <c r="I1397" s="288"/>
      <c r="J1397" s="284"/>
      <c r="K1397" s="284"/>
      <c r="L1397" s="289"/>
      <c r="M1397" s="290"/>
      <c r="N1397" s="291"/>
      <c r="O1397" s="291"/>
      <c r="P1397" s="291"/>
      <c r="Q1397" s="291"/>
      <c r="R1397" s="291"/>
      <c r="S1397" s="291"/>
      <c r="T1397" s="292"/>
      <c r="AT1397" s="293" t="s">
        <v>177</v>
      </c>
      <c r="AU1397" s="293" t="s">
        <v>83</v>
      </c>
      <c r="AV1397" s="15" t="s">
        <v>190</v>
      </c>
      <c r="AW1397" s="15" t="s">
        <v>31</v>
      </c>
      <c r="AX1397" s="15" t="s">
        <v>74</v>
      </c>
      <c r="AY1397" s="293" t="s">
        <v>168</v>
      </c>
    </row>
    <row r="1398" s="12" customFormat="1">
      <c r="B1398" s="250"/>
      <c r="C1398" s="251"/>
      <c r="D1398" s="252" t="s">
        <v>177</v>
      </c>
      <c r="E1398" s="253" t="s">
        <v>1</v>
      </c>
      <c r="F1398" s="254" t="s">
        <v>631</v>
      </c>
      <c r="G1398" s="251"/>
      <c r="H1398" s="253" t="s">
        <v>1</v>
      </c>
      <c r="I1398" s="255"/>
      <c r="J1398" s="251"/>
      <c r="K1398" s="251"/>
      <c r="L1398" s="256"/>
      <c r="M1398" s="257"/>
      <c r="N1398" s="258"/>
      <c r="O1398" s="258"/>
      <c r="P1398" s="258"/>
      <c r="Q1398" s="258"/>
      <c r="R1398" s="258"/>
      <c r="S1398" s="258"/>
      <c r="T1398" s="259"/>
      <c r="AT1398" s="260" t="s">
        <v>177</v>
      </c>
      <c r="AU1398" s="260" t="s">
        <v>83</v>
      </c>
      <c r="AV1398" s="12" t="s">
        <v>81</v>
      </c>
      <c r="AW1398" s="12" t="s">
        <v>31</v>
      </c>
      <c r="AX1398" s="12" t="s">
        <v>74</v>
      </c>
      <c r="AY1398" s="260" t="s">
        <v>168</v>
      </c>
    </row>
    <row r="1399" s="13" customFormat="1">
      <c r="B1399" s="261"/>
      <c r="C1399" s="262"/>
      <c r="D1399" s="252" t="s">
        <v>177</v>
      </c>
      <c r="E1399" s="263" t="s">
        <v>1</v>
      </c>
      <c r="F1399" s="264" t="s">
        <v>1283</v>
      </c>
      <c r="G1399" s="262"/>
      <c r="H1399" s="265">
        <v>194.471</v>
      </c>
      <c r="I1399" s="266"/>
      <c r="J1399" s="262"/>
      <c r="K1399" s="262"/>
      <c r="L1399" s="267"/>
      <c r="M1399" s="268"/>
      <c r="N1399" s="269"/>
      <c r="O1399" s="269"/>
      <c r="P1399" s="269"/>
      <c r="Q1399" s="269"/>
      <c r="R1399" s="269"/>
      <c r="S1399" s="269"/>
      <c r="T1399" s="270"/>
      <c r="AT1399" s="271" t="s">
        <v>177</v>
      </c>
      <c r="AU1399" s="271" t="s">
        <v>83</v>
      </c>
      <c r="AV1399" s="13" t="s">
        <v>83</v>
      </c>
      <c r="AW1399" s="13" t="s">
        <v>31</v>
      </c>
      <c r="AX1399" s="13" t="s">
        <v>74</v>
      </c>
      <c r="AY1399" s="271" t="s">
        <v>168</v>
      </c>
    </row>
    <row r="1400" s="13" customFormat="1">
      <c r="B1400" s="261"/>
      <c r="C1400" s="262"/>
      <c r="D1400" s="252" t="s">
        <v>177</v>
      </c>
      <c r="E1400" s="263" t="s">
        <v>1</v>
      </c>
      <c r="F1400" s="264" t="s">
        <v>1284</v>
      </c>
      <c r="G1400" s="262"/>
      <c r="H1400" s="265">
        <v>96.599999999999994</v>
      </c>
      <c r="I1400" s="266"/>
      <c r="J1400" s="262"/>
      <c r="K1400" s="262"/>
      <c r="L1400" s="267"/>
      <c r="M1400" s="268"/>
      <c r="N1400" s="269"/>
      <c r="O1400" s="269"/>
      <c r="P1400" s="269"/>
      <c r="Q1400" s="269"/>
      <c r="R1400" s="269"/>
      <c r="S1400" s="269"/>
      <c r="T1400" s="270"/>
      <c r="AT1400" s="271" t="s">
        <v>177</v>
      </c>
      <c r="AU1400" s="271" t="s">
        <v>83</v>
      </c>
      <c r="AV1400" s="13" t="s">
        <v>83</v>
      </c>
      <c r="AW1400" s="13" t="s">
        <v>31</v>
      </c>
      <c r="AX1400" s="13" t="s">
        <v>74</v>
      </c>
      <c r="AY1400" s="271" t="s">
        <v>168</v>
      </c>
    </row>
    <row r="1401" s="13" customFormat="1">
      <c r="B1401" s="261"/>
      <c r="C1401" s="262"/>
      <c r="D1401" s="252" t="s">
        <v>177</v>
      </c>
      <c r="E1401" s="263" t="s">
        <v>1</v>
      </c>
      <c r="F1401" s="264" t="s">
        <v>684</v>
      </c>
      <c r="G1401" s="262"/>
      <c r="H1401" s="265">
        <v>8.702</v>
      </c>
      <c r="I1401" s="266"/>
      <c r="J1401" s="262"/>
      <c r="K1401" s="262"/>
      <c r="L1401" s="267"/>
      <c r="M1401" s="268"/>
      <c r="N1401" s="269"/>
      <c r="O1401" s="269"/>
      <c r="P1401" s="269"/>
      <c r="Q1401" s="269"/>
      <c r="R1401" s="269"/>
      <c r="S1401" s="269"/>
      <c r="T1401" s="270"/>
      <c r="AT1401" s="271" t="s">
        <v>177</v>
      </c>
      <c r="AU1401" s="271" t="s">
        <v>83</v>
      </c>
      <c r="AV1401" s="13" t="s">
        <v>83</v>
      </c>
      <c r="AW1401" s="13" t="s">
        <v>31</v>
      </c>
      <c r="AX1401" s="13" t="s">
        <v>74</v>
      </c>
      <c r="AY1401" s="271" t="s">
        <v>168</v>
      </c>
    </row>
    <row r="1402" s="13" customFormat="1">
      <c r="B1402" s="261"/>
      <c r="C1402" s="262"/>
      <c r="D1402" s="252" t="s">
        <v>177</v>
      </c>
      <c r="E1402" s="263" t="s">
        <v>1</v>
      </c>
      <c r="F1402" s="264" t="s">
        <v>685</v>
      </c>
      <c r="G1402" s="262"/>
      <c r="H1402" s="265">
        <v>146.01599999999999</v>
      </c>
      <c r="I1402" s="266"/>
      <c r="J1402" s="262"/>
      <c r="K1402" s="262"/>
      <c r="L1402" s="267"/>
      <c r="M1402" s="268"/>
      <c r="N1402" s="269"/>
      <c r="O1402" s="269"/>
      <c r="P1402" s="269"/>
      <c r="Q1402" s="269"/>
      <c r="R1402" s="269"/>
      <c r="S1402" s="269"/>
      <c r="T1402" s="270"/>
      <c r="AT1402" s="271" t="s">
        <v>177</v>
      </c>
      <c r="AU1402" s="271" t="s">
        <v>83</v>
      </c>
      <c r="AV1402" s="13" t="s">
        <v>83</v>
      </c>
      <c r="AW1402" s="13" t="s">
        <v>31</v>
      </c>
      <c r="AX1402" s="13" t="s">
        <v>74</v>
      </c>
      <c r="AY1402" s="271" t="s">
        <v>168</v>
      </c>
    </row>
    <row r="1403" s="13" customFormat="1">
      <c r="B1403" s="261"/>
      <c r="C1403" s="262"/>
      <c r="D1403" s="252" t="s">
        <v>177</v>
      </c>
      <c r="E1403" s="263" t="s">
        <v>1</v>
      </c>
      <c r="F1403" s="264" t="s">
        <v>686</v>
      </c>
      <c r="G1403" s="262"/>
      <c r="H1403" s="265">
        <v>9.3989999999999991</v>
      </c>
      <c r="I1403" s="266"/>
      <c r="J1403" s="262"/>
      <c r="K1403" s="262"/>
      <c r="L1403" s="267"/>
      <c r="M1403" s="268"/>
      <c r="N1403" s="269"/>
      <c r="O1403" s="269"/>
      <c r="P1403" s="269"/>
      <c r="Q1403" s="269"/>
      <c r="R1403" s="269"/>
      <c r="S1403" s="269"/>
      <c r="T1403" s="270"/>
      <c r="AT1403" s="271" t="s">
        <v>177</v>
      </c>
      <c r="AU1403" s="271" t="s">
        <v>83</v>
      </c>
      <c r="AV1403" s="13" t="s">
        <v>83</v>
      </c>
      <c r="AW1403" s="13" t="s">
        <v>31</v>
      </c>
      <c r="AX1403" s="13" t="s">
        <v>74</v>
      </c>
      <c r="AY1403" s="271" t="s">
        <v>168</v>
      </c>
    </row>
    <row r="1404" s="13" customFormat="1">
      <c r="B1404" s="261"/>
      <c r="C1404" s="262"/>
      <c r="D1404" s="252" t="s">
        <v>177</v>
      </c>
      <c r="E1404" s="263" t="s">
        <v>1</v>
      </c>
      <c r="F1404" s="264" t="s">
        <v>1285</v>
      </c>
      <c r="G1404" s="262"/>
      <c r="H1404" s="265">
        <v>276.49200000000002</v>
      </c>
      <c r="I1404" s="266"/>
      <c r="J1404" s="262"/>
      <c r="K1404" s="262"/>
      <c r="L1404" s="267"/>
      <c r="M1404" s="268"/>
      <c r="N1404" s="269"/>
      <c r="O1404" s="269"/>
      <c r="P1404" s="269"/>
      <c r="Q1404" s="269"/>
      <c r="R1404" s="269"/>
      <c r="S1404" s="269"/>
      <c r="T1404" s="270"/>
      <c r="AT1404" s="271" t="s">
        <v>177</v>
      </c>
      <c r="AU1404" s="271" t="s">
        <v>83</v>
      </c>
      <c r="AV1404" s="13" t="s">
        <v>83</v>
      </c>
      <c r="AW1404" s="13" t="s">
        <v>31</v>
      </c>
      <c r="AX1404" s="13" t="s">
        <v>74</v>
      </c>
      <c r="AY1404" s="271" t="s">
        <v>168</v>
      </c>
    </row>
    <row r="1405" s="12" customFormat="1">
      <c r="B1405" s="250"/>
      <c r="C1405" s="251"/>
      <c r="D1405" s="252" t="s">
        <v>177</v>
      </c>
      <c r="E1405" s="253" t="s">
        <v>1</v>
      </c>
      <c r="F1405" s="254" t="s">
        <v>633</v>
      </c>
      <c r="G1405" s="251"/>
      <c r="H1405" s="253" t="s">
        <v>1</v>
      </c>
      <c r="I1405" s="255"/>
      <c r="J1405" s="251"/>
      <c r="K1405" s="251"/>
      <c r="L1405" s="256"/>
      <c r="M1405" s="257"/>
      <c r="N1405" s="258"/>
      <c r="O1405" s="258"/>
      <c r="P1405" s="258"/>
      <c r="Q1405" s="258"/>
      <c r="R1405" s="258"/>
      <c r="S1405" s="258"/>
      <c r="T1405" s="259"/>
      <c r="AT1405" s="260" t="s">
        <v>177</v>
      </c>
      <c r="AU1405" s="260" t="s">
        <v>83</v>
      </c>
      <c r="AV1405" s="12" t="s">
        <v>81</v>
      </c>
      <c r="AW1405" s="12" t="s">
        <v>31</v>
      </c>
      <c r="AX1405" s="12" t="s">
        <v>74</v>
      </c>
      <c r="AY1405" s="260" t="s">
        <v>168</v>
      </c>
    </row>
    <row r="1406" s="13" customFormat="1">
      <c r="B1406" s="261"/>
      <c r="C1406" s="262"/>
      <c r="D1406" s="252" t="s">
        <v>177</v>
      </c>
      <c r="E1406" s="263" t="s">
        <v>1</v>
      </c>
      <c r="F1406" s="264" t="s">
        <v>1286</v>
      </c>
      <c r="G1406" s="262"/>
      <c r="H1406" s="265">
        <v>238.238</v>
      </c>
      <c r="I1406" s="266"/>
      <c r="J1406" s="262"/>
      <c r="K1406" s="262"/>
      <c r="L1406" s="267"/>
      <c r="M1406" s="268"/>
      <c r="N1406" s="269"/>
      <c r="O1406" s="269"/>
      <c r="P1406" s="269"/>
      <c r="Q1406" s="269"/>
      <c r="R1406" s="269"/>
      <c r="S1406" s="269"/>
      <c r="T1406" s="270"/>
      <c r="AT1406" s="271" t="s">
        <v>177</v>
      </c>
      <c r="AU1406" s="271" t="s">
        <v>83</v>
      </c>
      <c r="AV1406" s="13" t="s">
        <v>83</v>
      </c>
      <c r="AW1406" s="13" t="s">
        <v>31</v>
      </c>
      <c r="AX1406" s="13" t="s">
        <v>74</v>
      </c>
      <c r="AY1406" s="271" t="s">
        <v>168</v>
      </c>
    </row>
    <row r="1407" s="13" customFormat="1">
      <c r="B1407" s="261"/>
      <c r="C1407" s="262"/>
      <c r="D1407" s="252" t="s">
        <v>177</v>
      </c>
      <c r="E1407" s="263" t="s">
        <v>1</v>
      </c>
      <c r="F1407" s="264" t="s">
        <v>1287</v>
      </c>
      <c r="G1407" s="262"/>
      <c r="H1407" s="265">
        <v>200.50800000000001</v>
      </c>
      <c r="I1407" s="266"/>
      <c r="J1407" s="262"/>
      <c r="K1407" s="262"/>
      <c r="L1407" s="267"/>
      <c r="M1407" s="268"/>
      <c r="N1407" s="269"/>
      <c r="O1407" s="269"/>
      <c r="P1407" s="269"/>
      <c r="Q1407" s="269"/>
      <c r="R1407" s="269"/>
      <c r="S1407" s="269"/>
      <c r="T1407" s="270"/>
      <c r="AT1407" s="271" t="s">
        <v>177</v>
      </c>
      <c r="AU1407" s="271" t="s">
        <v>83</v>
      </c>
      <c r="AV1407" s="13" t="s">
        <v>83</v>
      </c>
      <c r="AW1407" s="13" t="s">
        <v>31</v>
      </c>
      <c r="AX1407" s="13" t="s">
        <v>74</v>
      </c>
      <c r="AY1407" s="271" t="s">
        <v>168</v>
      </c>
    </row>
    <row r="1408" s="13" customFormat="1">
      <c r="B1408" s="261"/>
      <c r="C1408" s="262"/>
      <c r="D1408" s="252" t="s">
        <v>177</v>
      </c>
      <c r="E1408" s="263" t="s">
        <v>1</v>
      </c>
      <c r="F1408" s="264" t="s">
        <v>1288</v>
      </c>
      <c r="G1408" s="262"/>
      <c r="H1408" s="265">
        <v>146.28399999999999</v>
      </c>
      <c r="I1408" s="266"/>
      <c r="J1408" s="262"/>
      <c r="K1408" s="262"/>
      <c r="L1408" s="267"/>
      <c r="M1408" s="268"/>
      <c r="N1408" s="269"/>
      <c r="O1408" s="269"/>
      <c r="P1408" s="269"/>
      <c r="Q1408" s="269"/>
      <c r="R1408" s="269"/>
      <c r="S1408" s="269"/>
      <c r="T1408" s="270"/>
      <c r="AT1408" s="271" t="s">
        <v>177</v>
      </c>
      <c r="AU1408" s="271" t="s">
        <v>83</v>
      </c>
      <c r="AV1408" s="13" t="s">
        <v>83</v>
      </c>
      <c r="AW1408" s="13" t="s">
        <v>31</v>
      </c>
      <c r="AX1408" s="13" t="s">
        <v>74</v>
      </c>
      <c r="AY1408" s="271" t="s">
        <v>168</v>
      </c>
    </row>
    <row r="1409" s="14" customFormat="1">
      <c r="B1409" s="272"/>
      <c r="C1409" s="273"/>
      <c r="D1409" s="252" t="s">
        <v>177</v>
      </c>
      <c r="E1409" s="274" t="s">
        <v>1</v>
      </c>
      <c r="F1409" s="275" t="s">
        <v>186</v>
      </c>
      <c r="G1409" s="273"/>
      <c r="H1409" s="276">
        <v>1593.2020000000002</v>
      </c>
      <c r="I1409" s="277"/>
      <c r="J1409" s="273"/>
      <c r="K1409" s="273"/>
      <c r="L1409" s="278"/>
      <c r="M1409" s="279"/>
      <c r="N1409" s="280"/>
      <c r="O1409" s="280"/>
      <c r="P1409" s="280"/>
      <c r="Q1409" s="280"/>
      <c r="R1409" s="280"/>
      <c r="S1409" s="280"/>
      <c r="T1409" s="281"/>
      <c r="AT1409" s="282" t="s">
        <v>177</v>
      </c>
      <c r="AU1409" s="282" t="s">
        <v>83</v>
      </c>
      <c r="AV1409" s="14" t="s">
        <v>175</v>
      </c>
      <c r="AW1409" s="14" t="s">
        <v>31</v>
      </c>
      <c r="AX1409" s="14" t="s">
        <v>81</v>
      </c>
      <c r="AY1409" s="282" t="s">
        <v>168</v>
      </c>
    </row>
    <row r="1410" s="1" customFormat="1" ht="16.5" customHeight="1">
      <c r="B1410" s="38"/>
      <c r="C1410" s="237" t="s">
        <v>1302</v>
      </c>
      <c r="D1410" s="237" t="s">
        <v>170</v>
      </c>
      <c r="E1410" s="238" t="s">
        <v>1303</v>
      </c>
      <c r="F1410" s="239" t="s">
        <v>1304</v>
      </c>
      <c r="G1410" s="240" t="s">
        <v>226</v>
      </c>
      <c r="H1410" s="241">
        <v>191184.23999999999</v>
      </c>
      <c r="I1410" s="242"/>
      <c r="J1410" s="243">
        <f>ROUND(I1410*H1410,2)</f>
        <v>0</v>
      </c>
      <c r="K1410" s="239" t="s">
        <v>174</v>
      </c>
      <c r="L1410" s="43"/>
      <c r="M1410" s="244" t="s">
        <v>1</v>
      </c>
      <c r="N1410" s="245" t="s">
        <v>39</v>
      </c>
      <c r="O1410" s="86"/>
      <c r="P1410" s="246">
        <f>O1410*H1410</f>
        <v>0</v>
      </c>
      <c r="Q1410" s="246">
        <v>0</v>
      </c>
      <c r="R1410" s="246">
        <f>Q1410*H1410</f>
        <v>0</v>
      </c>
      <c r="S1410" s="246">
        <v>0</v>
      </c>
      <c r="T1410" s="247">
        <f>S1410*H1410</f>
        <v>0</v>
      </c>
      <c r="AR1410" s="248" t="s">
        <v>175</v>
      </c>
      <c r="AT1410" s="248" t="s">
        <v>170</v>
      </c>
      <c r="AU1410" s="248" t="s">
        <v>83</v>
      </c>
      <c r="AY1410" s="17" t="s">
        <v>168</v>
      </c>
      <c r="BE1410" s="249">
        <f>IF(N1410="základní",J1410,0)</f>
        <v>0</v>
      </c>
      <c r="BF1410" s="249">
        <f>IF(N1410="snížená",J1410,0)</f>
        <v>0</v>
      </c>
      <c r="BG1410" s="249">
        <f>IF(N1410="zákl. přenesená",J1410,0)</f>
        <v>0</v>
      </c>
      <c r="BH1410" s="249">
        <f>IF(N1410="sníž. přenesená",J1410,0)</f>
        <v>0</v>
      </c>
      <c r="BI1410" s="249">
        <f>IF(N1410="nulová",J1410,0)</f>
        <v>0</v>
      </c>
      <c r="BJ1410" s="17" t="s">
        <v>81</v>
      </c>
      <c r="BK1410" s="249">
        <f>ROUND(I1410*H1410,2)</f>
        <v>0</v>
      </c>
      <c r="BL1410" s="17" t="s">
        <v>175</v>
      </c>
      <c r="BM1410" s="248" t="s">
        <v>1305</v>
      </c>
    </row>
    <row r="1411" s="13" customFormat="1">
      <c r="B1411" s="261"/>
      <c r="C1411" s="262"/>
      <c r="D1411" s="252" t="s">
        <v>177</v>
      </c>
      <c r="E1411" s="263" t="s">
        <v>1</v>
      </c>
      <c r="F1411" s="264" t="s">
        <v>1293</v>
      </c>
      <c r="G1411" s="262"/>
      <c r="H1411" s="265">
        <v>191184.23999999999</v>
      </c>
      <c r="I1411" s="266"/>
      <c r="J1411" s="262"/>
      <c r="K1411" s="262"/>
      <c r="L1411" s="267"/>
      <c r="M1411" s="268"/>
      <c r="N1411" s="269"/>
      <c r="O1411" s="269"/>
      <c r="P1411" s="269"/>
      <c r="Q1411" s="269"/>
      <c r="R1411" s="269"/>
      <c r="S1411" s="269"/>
      <c r="T1411" s="270"/>
      <c r="AT1411" s="271" t="s">
        <v>177</v>
      </c>
      <c r="AU1411" s="271" t="s">
        <v>83</v>
      </c>
      <c r="AV1411" s="13" t="s">
        <v>83</v>
      </c>
      <c r="AW1411" s="13" t="s">
        <v>31</v>
      </c>
      <c r="AX1411" s="13" t="s">
        <v>74</v>
      </c>
      <c r="AY1411" s="271" t="s">
        <v>168</v>
      </c>
    </row>
    <row r="1412" s="14" customFormat="1">
      <c r="B1412" s="272"/>
      <c r="C1412" s="273"/>
      <c r="D1412" s="252" t="s">
        <v>177</v>
      </c>
      <c r="E1412" s="274" t="s">
        <v>1</v>
      </c>
      <c r="F1412" s="275" t="s">
        <v>186</v>
      </c>
      <c r="G1412" s="273"/>
      <c r="H1412" s="276">
        <v>191184.23999999999</v>
      </c>
      <c r="I1412" s="277"/>
      <c r="J1412" s="273"/>
      <c r="K1412" s="273"/>
      <c r="L1412" s="278"/>
      <c r="M1412" s="279"/>
      <c r="N1412" s="280"/>
      <c r="O1412" s="280"/>
      <c r="P1412" s="280"/>
      <c r="Q1412" s="280"/>
      <c r="R1412" s="280"/>
      <c r="S1412" s="280"/>
      <c r="T1412" s="281"/>
      <c r="AT1412" s="282" t="s">
        <v>177</v>
      </c>
      <c r="AU1412" s="282" t="s">
        <v>83</v>
      </c>
      <c r="AV1412" s="14" t="s">
        <v>175</v>
      </c>
      <c r="AW1412" s="14" t="s">
        <v>31</v>
      </c>
      <c r="AX1412" s="14" t="s">
        <v>81</v>
      </c>
      <c r="AY1412" s="282" t="s">
        <v>168</v>
      </c>
    </row>
    <row r="1413" s="1" customFormat="1" ht="16.5" customHeight="1">
      <c r="B1413" s="38"/>
      <c r="C1413" s="237" t="s">
        <v>1306</v>
      </c>
      <c r="D1413" s="237" t="s">
        <v>170</v>
      </c>
      <c r="E1413" s="238" t="s">
        <v>1307</v>
      </c>
      <c r="F1413" s="239" t="s">
        <v>1308</v>
      </c>
      <c r="G1413" s="240" t="s">
        <v>226</v>
      </c>
      <c r="H1413" s="241">
        <v>1593.202</v>
      </c>
      <c r="I1413" s="242"/>
      <c r="J1413" s="243">
        <f>ROUND(I1413*H1413,2)</f>
        <v>0</v>
      </c>
      <c r="K1413" s="239" t="s">
        <v>174</v>
      </c>
      <c r="L1413" s="43"/>
      <c r="M1413" s="244" t="s">
        <v>1</v>
      </c>
      <c r="N1413" s="245" t="s">
        <v>39</v>
      </c>
      <c r="O1413" s="86"/>
      <c r="P1413" s="246">
        <f>O1413*H1413</f>
        <v>0</v>
      </c>
      <c r="Q1413" s="246">
        <v>0</v>
      </c>
      <c r="R1413" s="246">
        <f>Q1413*H1413</f>
        <v>0</v>
      </c>
      <c r="S1413" s="246">
        <v>0</v>
      </c>
      <c r="T1413" s="247">
        <f>S1413*H1413</f>
        <v>0</v>
      </c>
      <c r="AR1413" s="248" t="s">
        <v>175</v>
      </c>
      <c r="AT1413" s="248" t="s">
        <v>170</v>
      </c>
      <c r="AU1413" s="248" t="s">
        <v>83</v>
      </c>
      <c r="AY1413" s="17" t="s">
        <v>168</v>
      </c>
      <c r="BE1413" s="249">
        <f>IF(N1413="základní",J1413,0)</f>
        <v>0</v>
      </c>
      <c r="BF1413" s="249">
        <f>IF(N1413="snížená",J1413,0)</f>
        <v>0</v>
      </c>
      <c r="BG1413" s="249">
        <f>IF(N1413="zákl. přenesená",J1413,0)</f>
        <v>0</v>
      </c>
      <c r="BH1413" s="249">
        <f>IF(N1413="sníž. přenesená",J1413,0)</f>
        <v>0</v>
      </c>
      <c r="BI1413" s="249">
        <f>IF(N1413="nulová",J1413,0)</f>
        <v>0</v>
      </c>
      <c r="BJ1413" s="17" t="s">
        <v>81</v>
      </c>
      <c r="BK1413" s="249">
        <f>ROUND(I1413*H1413,2)</f>
        <v>0</v>
      </c>
      <c r="BL1413" s="17" t="s">
        <v>175</v>
      </c>
      <c r="BM1413" s="248" t="s">
        <v>1309</v>
      </c>
    </row>
    <row r="1414" s="1" customFormat="1" ht="16.5" customHeight="1">
      <c r="B1414" s="38"/>
      <c r="C1414" s="237" t="s">
        <v>1310</v>
      </c>
      <c r="D1414" s="237" t="s">
        <v>170</v>
      </c>
      <c r="E1414" s="238" t="s">
        <v>1311</v>
      </c>
      <c r="F1414" s="239" t="s">
        <v>1312</v>
      </c>
      <c r="G1414" s="240" t="s">
        <v>440</v>
      </c>
      <c r="H1414" s="241">
        <v>13</v>
      </c>
      <c r="I1414" s="242"/>
      <c r="J1414" s="243">
        <f>ROUND(I1414*H1414,2)</f>
        <v>0</v>
      </c>
      <c r="K1414" s="239" t="s">
        <v>174</v>
      </c>
      <c r="L1414" s="43"/>
      <c r="M1414" s="244" t="s">
        <v>1</v>
      </c>
      <c r="N1414" s="245" t="s">
        <v>39</v>
      </c>
      <c r="O1414" s="86"/>
      <c r="P1414" s="246">
        <f>O1414*H1414</f>
        <v>0</v>
      </c>
      <c r="Q1414" s="246">
        <v>0</v>
      </c>
      <c r="R1414" s="246">
        <f>Q1414*H1414</f>
        <v>0</v>
      </c>
      <c r="S1414" s="246">
        <v>0</v>
      </c>
      <c r="T1414" s="247">
        <f>S1414*H1414</f>
        <v>0</v>
      </c>
      <c r="AR1414" s="248" t="s">
        <v>175</v>
      </c>
      <c r="AT1414" s="248" t="s">
        <v>170</v>
      </c>
      <c r="AU1414" s="248" t="s">
        <v>83</v>
      </c>
      <c r="AY1414" s="17" t="s">
        <v>168</v>
      </c>
      <c r="BE1414" s="249">
        <f>IF(N1414="základní",J1414,0)</f>
        <v>0</v>
      </c>
      <c r="BF1414" s="249">
        <f>IF(N1414="snížená",J1414,0)</f>
        <v>0</v>
      </c>
      <c r="BG1414" s="249">
        <f>IF(N1414="zákl. přenesená",J1414,0)</f>
        <v>0</v>
      </c>
      <c r="BH1414" s="249">
        <f>IF(N1414="sníž. přenesená",J1414,0)</f>
        <v>0</v>
      </c>
      <c r="BI1414" s="249">
        <f>IF(N1414="nulová",J1414,0)</f>
        <v>0</v>
      </c>
      <c r="BJ1414" s="17" t="s">
        <v>81</v>
      </c>
      <c r="BK1414" s="249">
        <f>ROUND(I1414*H1414,2)</f>
        <v>0</v>
      </c>
      <c r="BL1414" s="17" t="s">
        <v>175</v>
      </c>
      <c r="BM1414" s="248" t="s">
        <v>1313</v>
      </c>
    </row>
    <row r="1415" s="13" customFormat="1">
      <c r="B1415" s="261"/>
      <c r="C1415" s="262"/>
      <c r="D1415" s="252" t="s">
        <v>177</v>
      </c>
      <c r="E1415" s="263" t="s">
        <v>1</v>
      </c>
      <c r="F1415" s="264" t="s">
        <v>1314</v>
      </c>
      <c r="G1415" s="262"/>
      <c r="H1415" s="265">
        <v>13</v>
      </c>
      <c r="I1415" s="266"/>
      <c r="J1415" s="262"/>
      <c r="K1415" s="262"/>
      <c r="L1415" s="267"/>
      <c r="M1415" s="268"/>
      <c r="N1415" s="269"/>
      <c r="O1415" s="269"/>
      <c r="P1415" s="269"/>
      <c r="Q1415" s="269"/>
      <c r="R1415" s="269"/>
      <c r="S1415" s="269"/>
      <c r="T1415" s="270"/>
      <c r="AT1415" s="271" t="s">
        <v>177</v>
      </c>
      <c r="AU1415" s="271" t="s">
        <v>83</v>
      </c>
      <c r="AV1415" s="13" t="s">
        <v>83</v>
      </c>
      <c r="AW1415" s="13" t="s">
        <v>31</v>
      </c>
      <c r="AX1415" s="13" t="s">
        <v>74</v>
      </c>
      <c r="AY1415" s="271" t="s">
        <v>168</v>
      </c>
    </row>
    <row r="1416" s="14" customFormat="1">
      <c r="B1416" s="272"/>
      <c r="C1416" s="273"/>
      <c r="D1416" s="252" t="s">
        <v>177</v>
      </c>
      <c r="E1416" s="274" t="s">
        <v>1</v>
      </c>
      <c r="F1416" s="275" t="s">
        <v>186</v>
      </c>
      <c r="G1416" s="273"/>
      <c r="H1416" s="276">
        <v>13</v>
      </c>
      <c r="I1416" s="277"/>
      <c r="J1416" s="273"/>
      <c r="K1416" s="273"/>
      <c r="L1416" s="278"/>
      <c r="M1416" s="279"/>
      <c r="N1416" s="280"/>
      <c r="O1416" s="280"/>
      <c r="P1416" s="280"/>
      <c r="Q1416" s="280"/>
      <c r="R1416" s="280"/>
      <c r="S1416" s="280"/>
      <c r="T1416" s="281"/>
      <c r="AT1416" s="282" t="s">
        <v>177</v>
      </c>
      <c r="AU1416" s="282" t="s">
        <v>83</v>
      </c>
      <c r="AV1416" s="14" t="s">
        <v>175</v>
      </c>
      <c r="AW1416" s="14" t="s">
        <v>31</v>
      </c>
      <c r="AX1416" s="14" t="s">
        <v>81</v>
      </c>
      <c r="AY1416" s="282" t="s">
        <v>168</v>
      </c>
    </row>
    <row r="1417" s="1" customFormat="1" ht="24" customHeight="1">
      <c r="B1417" s="38"/>
      <c r="C1417" s="237" t="s">
        <v>1315</v>
      </c>
      <c r="D1417" s="237" t="s">
        <v>170</v>
      </c>
      <c r="E1417" s="238" t="s">
        <v>1316</v>
      </c>
      <c r="F1417" s="239" t="s">
        <v>1317</v>
      </c>
      <c r="G1417" s="240" t="s">
        <v>440</v>
      </c>
      <c r="H1417" s="241">
        <v>1560</v>
      </c>
      <c r="I1417" s="242"/>
      <c r="J1417" s="243">
        <f>ROUND(I1417*H1417,2)</f>
        <v>0</v>
      </c>
      <c r="K1417" s="239" t="s">
        <v>174</v>
      </c>
      <c r="L1417" s="43"/>
      <c r="M1417" s="244" t="s">
        <v>1</v>
      </c>
      <c r="N1417" s="245" t="s">
        <v>39</v>
      </c>
      <c r="O1417" s="86"/>
      <c r="P1417" s="246">
        <f>O1417*H1417</f>
        <v>0</v>
      </c>
      <c r="Q1417" s="246">
        <v>0</v>
      </c>
      <c r="R1417" s="246">
        <f>Q1417*H1417</f>
        <v>0</v>
      </c>
      <c r="S1417" s="246">
        <v>0</v>
      </c>
      <c r="T1417" s="247">
        <f>S1417*H1417</f>
        <v>0</v>
      </c>
      <c r="AR1417" s="248" t="s">
        <v>175</v>
      </c>
      <c r="AT1417" s="248" t="s">
        <v>170</v>
      </c>
      <c r="AU1417" s="248" t="s">
        <v>83</v>
      </c>
      <c r="AY1417" s="17" t="s">
        <v>168</v>
      </c>
      <c r="BE1417" s="249">
        <f>IF(N1417="základní",J1417,0)</f>
        <v>0</v>
      </c>
      <c r="BF1417" s="249">
        <f>IF(N1417="snížená",J1417,0)</f>
        <v>0</v>
      </c>
      <c r="BG1417" s="249">
        <f>IF(N1417="zákl. přenesená",J1417,0)</f>
        <v>0</v>
      </c>
      <c r="BH1417" s="249">
        <f>IF(N1417="sníž. přenesená",J1417,0)</f>
        <v>0</v>
      </c>
      <c r="BI1417" s="249">
        <f>IF(N1417="nulová",J1417,0)</f>
        <v>0</v>
      </c>
      <c r="BJ1417" s="17" t="s">
        <v>81</v>
      </c>
      <c r="BK1417" s="249">
        <f>ROUND(I1417*H1417,2)</f>
        <v>0</v>
      </c>
      <c r="BL1417" s="17" t="s">
        <v>175</v>
      </c>
      <c r="BM1417" s="248" t="s">
        <v>1318</v>
      </c>
    </row>
    <row r="1418" s="13" customFormat="1">
      <c r="B1418" s="261"/>
      <c r="C1418" s="262"/>
      <c r="D1418" s="252" t="s">
        <v>177</v>
      </c>
      <c r="E1418" s="263" t="s">
        <v>1</v>
      </c>
      <c r="F1418" s="264" t="s">
        <v>1319</v>
      </c>
      <c r="G1418" s="262"/>
      <c r="H1418" s="265">
        <v>1560</v>
      </c>
      <c r="I1418" s="266"/>
      <c r="J1418" s="262"/>
      <c r="K1418" s="262"/>
      <c r="L1418" s="267"/>
      <c r="M1418" s="268"/>
      <c r="N1418" s="269"/>
      <c r="O1418" s="269"/>
      <c r="P1418" s="269"/>
      <c r="Q1418" s="269"/>
      <c r="R1418" s="269"/>
      <c r="S1418" s="269"/>
      <c r="T1418" s="270"/>
      <c r="AT1418" s="271" t="s">
        <v>177</v>
      </c>
      <c r="AU1418" s="271" t="s">
        <v>83</v>
      </c>
      <c r="AV1418" s="13" t="s">
        <v>83</v>
      </c>
      <c r="AW1418" s="13" t="s">
        <v>31</v>
      </c>
      <c r="AX1418" s="13" t="s">
        <v>74</v>
      </c>
      <c r="AY1418" s="271" t="s">
        <v>168</v>
      </c>
    </row>
    <row r="1419" s="14" customFormat="1">
      <c r="B1419" s="272"/>
      <c r="C1419" s="273"/>
      <c r="D1419" s="252" t="s">
        <v>177</v>
      </c>
      <c r="E1419" s="274" t="s">
        <v>1</v>
      </c>
      <c r="F1419" s="275" t="s">
        <v>186</v>
      </c>
      <c r="G1419" s="273"/>
      <c r="H1419" s="276">
        <v>1560</v>
      </c>
      <c r="I1419" s="277"/>
      <c r="J1419" s="273"/>
      <c r="K1419" s="273"/>
      <c r="L1419" s="278"/>
      <c r="M1419" s="279"/>
      <c r="N1419" s="280"/>
      <c r="O1419" s="280"/>
      <c r="P1419" s="280"/>
      <c r="Q1419" s="280"/>
      <c r="R1419" s="280"/>
      <c r="S1419" s="280"/>
      <c r="T1419" s="281"/>
      <c r="AT1419" s="282" t="s">
        <v>177</v>
      </c>
      <c r="AU1419" s="282" t="s">
        <v>83</v>
      </c>
      <c r="AV1419" s="14" t="s">
        <v>175</v>
      </c>
      <c r="AW1419" s="14" t="s">
        <v>31</v>
      </c>
      <c r="AX1419" s="14" t="s">
        <v>81</v>
      </c>
      <c r="AY1419" s="282" t="s">
        <v>168</v>
      </c>
    </row>
    <row r="1420" s="1" customFormat="1" ht="16.5" customHeight="1">
      <c r="B1420" s="38"/>
      <c r="C1420" s="237" t="s">
        <v>1320</v>
      </c>
      <c r="D1420" s="237" t="s">
        <v>170</v>
      </c>
      <c r="E1420" s="238" t="s">
        <v>1321</v>
      </c>
      <c r="F1420" s="239" t="s">
        <v>1322</v>
      </c>
      <c r="G1420" s="240" t="s">
        <v>440</v>
      </c>
      <c r="H1420" s="241">
        <v>13</v>
      </c>
      <c r="I1420" s="242"/>
      <c r="J1420" s="243">
        <f>ROUND(I1420*H1420,2)</f>
        <v>0</v>
      </c>
      <c r="K1420" s="239" t="s">
        <v>174</v>
      </c>
      <c r="L1420" s="43"/>
      <c r="M1420" s="244" t="s">
        <v>1</v>
      </c>
      <c r="N1420" s="245" t="s">
        <v>39</v>
      </c>
      <c r="O1420" s="86"/>
      <c r="P1420" s="246">
        <f>O1420*H1420</f>
        <v>0</v>
      </c>
      <c r="Q1420" s="246">
        <v>0</v>
      </c>
      <c r="R1420" s="246">
        <f>Q1420*H1420</f>
        <v>0</v>
      </c>
      <c r="S1420" s="246">
        <v>0</v>
      </c>
      <c r="T1420" s="247">
        <f>S1420*H1420</f>
        <v>0</v>
      </c>
      <c r="AR1420" s="248" t="s">
        <v>175</v>
      </c>
      <c r="AT1420" s="248" t="s">
        <v>170</v>
      </c>
      <c r="AU1420" s="248" t="s">
        <v>83</v>
      </c>
      <c r="AY1420" s="17" t="s">
        <v>168</v>
      </c>
      <c r="BE1420" s="249">
        <f>IF(N1420="základní",J1420,0)</f>
        <v>0</v>
      </c>
      <c r="BF1420" s="249">
        <f>IF(N1420="snížená",J1420,0)</f>
        <v>0</v>
      </c>
      <c r="BG1420" s="249">
        <f>IF(N1420="zákl. přenesená",J1420,0)</f>
        <v>0</v>
      </c>
      <c r="BH1420" s="249">
        <f>IF(N1420="sníž. přenesená",J1420,0)</f>
        <v>0</v>
      </c>
      <c r="BI1420" s="249">
        <f>IF(N1420="nulová",J1420,0)</f>
        <v>0</v>
      </c>
      <c r="BJ1420" s="17" t="s">
        <v>81</v>
      </c>
      <c r="BK1420" s="249">
        <f>ROUND(I1420*H1420,2)</f>
        <v>0</v>
      </c>
      <c r="BL1420" s="17" t="s">
        <v>175</v>
      </c>
      <c r="BM1420" s="248" t="s">
        <v>1323</v>
      </c>
    </row>
    <row r="1421" s="11" customFormat="1" ht="22.8" customHeight="1">
      <c r="B1421" s="221"/>
      <c r="C1421" s="222"/>
      <c r="D1421" s="223" t="s">
        <v>73</v>
      </c>
      <c r="E1421" s="235" t="s">
        <v>984</v>
      </c>
      <c r="F1421" s="235" t="s">
        <v>1324</v>
      </c>
      <c r="G1421" s="222"/>
      <c r="H1421" s="222"/>
      <c r="I1421" s="225"/>
      <c r="J1421" s="236">
        <f>BK1421</f>
        <v>0</v>
      </c>
      <c r="K1421" s="222"/>
      <c r="L1421" s="227"/>
      <c r="M1421" s="228"/>
      <c r="N1421" s="229"/>
      <c r="O1421" s="229"/>
      <c r="P1421" s="230">
        <v>0</v>
      </c>
      <c r="Q1421" s="229"/>
      <c r="R1421" s="230">
        <v>0</v>
      </c>
      <c r="S1421" s="229"/>
      <c r="T1421" s="231">
        <v>0</v>
      </c>
      <c r="AR1421" s="232" t="s">
        <v>81</v>
      </c>
      <c r="AT1421" s="233" t="s">
        <v>73</v>
      </c>
      <c r="AU1421" s="233" t="s">
        <v>81</v>
      </c>
      <c r="AY1421" s="232" t="s">
        <v>168</v>
      </c>
      <c r="BK1421" s="234">
        <v>0</v>
      </c>
    </row>
    <row r="1422" s="11" customFormat="1" ht="22.8" customHeight="1">
      <c r="B1422" s="221"/>
      <c r="C1422" s="222"/>
      <c r="D1422" s="223" t="s">
        <v>73</v>
      </c>
      <c r="E1422" s="235" t="s">
        <v>1325</v>
      </c>
      <c r="F1422" s="235" t="s">
        <v>1326</v>
      </c>
      <c r="G1422" s="222"/>
      <c r="H1422" s="222"/>
      <c r="I1422" s="225"/>
      <c r="J1422" s="236">
        <f>BK1422</f>
        <v>0</v>
      </c>
      <c r="K1422" s="222"/>
      <c r="L1422" s="227"/>
      <c r="M1422" s="228"/>
      <c r="N1422" s="229"/>
      <c r="O1422" s="229"/>
      <c r="P1422" s="230">
        <f>SUM(P1423:P1432)</f>
        <v>0</v>
      </c>
      <c r="Q1422" s="229"/>
      <c r="R1422" s="230">
        <f>SUM(R1423:R1432)</f>
        <v>0</v>
      </c>
      <c r="S1422" s="229"/>
      <c r="T1422" s="231">
        <f>SUM(T1423:T1432)</f>
        <v>0</v>
      </c>
      <c r="AR1422" s="232" t="s">
        <v>81</v>
      </c>
      <c r="AT1422" s="233" t="s">
        <v>73</v>
      </c>
      <c r="AU1422" s="233" t="s">
        <v>81</v>
      </c>
      <c r="AY1422" s="232" t="s">
        <v>168</v>
      </c>
      <c r="BK1422" s="234">
        <f>SUM(BK1423:BK1432)</f>
        <v>0</v>
      </c>
    </row>
    <row r="1423" s="1" customFormat="1" ht="24" customHeight="1">
      <c r="B1423" s="38"/>
      <c r="C1423" s="237" t="s">
        <v>1327</v>
      </c>
      <c r="D1423" s="237" t="s">
        <v>170</v>
      </c>
      <c r="E1423" s="238" t="s">
        <v>1328</v>
      </c>
      <c r="F1423" s="239" t="s">
        <v>1329</v>
      </c>
      <c r="G1423" s="240" t="s">
        <v>220</v>
      </c>
      <c r="H1423" s="241">
        <v>215.845</v>
      </c>
      <c r="I1423" s="242"/>
      <c r="J1423" s="243">
        <f>ROUND(I1423*H1423,2)</f>
        <v>0</v>
      </c>
      <c r="K1423" s="239" t="s">
        <v>174</v>
      </c>
      <c r="L1423" s="43"/>
      <c r="M1423" s="244" t="s">
        <v>1</v>
      </c>
      <c r="N1423" s="245" t="s">
        <v>39</v>
      </c>
      <c r="O1423" s="86"/>
      <c r="P1423" s="246">
        <f>O1423*H1423</f>
        <v>0</v>
      </c>
      <c r="Q1423" s="246">
        <v>0</v>
      </c>
      <c r="R1423" s="246">
        <f>Q1423*H1423</f>
        <v>0</v>
      </c>
      <c r="S1423" s="246">
        <v>0</v>
      </c>
      <c r="T1423" s="247">
        <f>S1423*H1423</f>
        <v>0</v>
      </c>
      <c r="AR1423" s="248" t="s">
        <v>175</v>
      </c>
      <c r="AT1423" s="248" t="s">
        <v>170</v>
      </c>
      <c r="AU1423" s="248" t="s">
        <v>83</v>
      </c>
      <c r="AY1423" s="17" t="s">
        <v>168</v>
      </c>
      <c r="BE1423" s="249">
        <f>IF(N1423="základní",J1423,0)</f>
        <v>0</v>
      </c>
      <c r="BF1423" s="249">
        <f>IF(N1423="snížená",J1423,0)</f>
        <v>0</v>
      </c>
      <c r="BG1423" s="249">
        <f>IF(N1423="zákl. přenesená",J1423,0)</f>
        <v>0</v>
      </c>
      <c r="BH1423" s="249">
        <f>IF(N1423="sníž. přenesená",J1423,0)</f>
        <v>0</v>
      </c>
      <c r="BI1423" s="249">
        <f>IF(N1423="nulová",J1423,0)</f>
        <v>0</v>
      </c>
      <c r="BJ1423" s="17" t="s">
        <v>81</v>
      </c>
      <c r="BK1423" s="249">
        <f>ROUND(I1423*H1423,2)</f>
        <v>0</v>
      </c>
      <c r="BL1423" s="17" t="s">
        <v>175</v>
      </c>
      <c r="BM1423" s="248" t="s">
        <v>1330</v>
      </c>
    </row>
    <row r="1424" s="1" customFormat="1" ht="24" customHeight="1">
      <c r="B1424" s="38"/>
      <c r="C1424" s="237" t="s">
        <v>1331</v>
      </c>
      <c r="D1424" s="237" t="s">
        <v>170</v>
      </c>
      <c r="E1424" s="238" t="s">
        <v>1332</v>
      </c>
      <c r="F1424" s="239" t="s">
        <v>1333</v>
      </c>
      <c r="G1424" s="240" t="s">
        <v>220</v>
      </c>
      <c r="H1424" s="241">
        <v>215.845</v>
      </c>
      <c r="I1424" s="242"/>
      <c r="J1424" s="243">
        <f>ROUND(I1424*H1424,2)</f>
        <v>0</v>
      </c>
      <c r="K1424" s="239" t="s">
        <v>174</v>
      </c>
      <c r="L1424" s="43"/>
      <c r="M1424" s="244" t="s">
        <v>1</v>
      </c>
      <c r="N1424" s="245" t="s">
        <v>39</v>
      </c>
      <c r="O1424" s="86"/>
      <c r="P1424" s="246">
        <f>O1424*H1424</f>
        <v>0</v>
      </c>
      <c r="Q1424" s="246">
        <v>0</v>
      </c>
      <c r="R1424" s="246">
        <f>Q1424*H1424</f>
        <v>0</v>
      </c>
      <c r="S1424" s="246">
        <v>0</v>
      </c>
      <c r="T1424" s="247">
        <f>S1424*H1424</f>
        <v>0</v>
      </c>
      <c r="AR1424" s="248" t="s">
        <v>175</v>
      </c>
      <c r="AT1424" s="248" t="s">
        <v>170</v>
      </c>
      <c r="AU1424" s="248" t="s">
        <v>83</v>
      </c>
      <c r="AY1424" s="17" t="s">
        <v>168</v>
      </c>
      <c r="BE1424" s="249">
        <f>IF(N1424="základní",J1424,0)</f>
        <v>0</v>
      </c>
      <c r="BF1424" s="249">
        <f>IF(N1424="snížená",J1424,0)</f>
        <v>0</v>
      </c>
      <c r="BG1424" s="249">
        <f>IF(N1424="zákl. přenesená",J1424,0)</f>
        <v>0</v>
      </c>
      <c r="BH1424" s="249">
        <f>IF(N1424="sníž. přenesená",J1424,0)</f>
        <v>0</v>
      </c>
      <c r="BI1424" s="249">
        <f>IF(N1424="nulová",J1424,0)</f>
        <v>0</v>
      </c>
      <c r="BJ1424" s="17" t="s">
        <v>81</v>
      </c>
      <c r="BK1424" s="249">
        <f>ROUND(I1424*H1424,2)</f>
        <v>0</v>
      </c>
      <c r="BL1424" s="17" t="s">
        <v>175</v>
      </c>
      <c r="BM1424" s="248" t="s">
        <v>1334</v>
      </c>
    </row>
    <row r="1425" s="1" customFormat="1" ht="24" customHeight="1">
      <c r="B1425" s="38"/>
      <c r="C1425" s="237" t="s">
        <v>1335</v>
      </c>
      <c r="D1425" s="237" t="s">
        <v>170</v>
      </c>
      <c r="E1425" s="238" t="s">
        <v>1336</v>
      </c>
      <c r="F1425" s="239" t="s">
        <v>1337</v>
      </c>
      <c r="G1425" s="240" t="s">
        <v>220</v>
      </c>
      <c r="H1425" s="241">
        <v>215.845</v>
      </c>
      <c r="I1425" s="242"/>
      <c r="J1425" s="243">
        <f>ROUND(I1425*H1425,2)</f>
        <v>0</v>
      </c>
      <c r="K1425" s="239" t="s">
        <v>174</v>
      </c>
      <c r="L1425" s="43"/>
      <c r="M1425" s="244" t="s">
        <v>1</v>
      </c>
      <c r="N1425" s="245" t="s">
        <v>39</v>
      </c>
      <c r="O1425" s="86"/>
      <c r="P1425" s="246">
        <f>O1425*H1425</f>
        <v>0</v>
      </c>
      <c r="Q1425" s="246">
        <v>0</v>
      </c>
      <c r="R1425" s="246">
        <f>Q1425*H1425</f>
        <v>0</v>
      </c>
      <c r="S1425" s="246">
        <v>0</v>
      </c>
      <c r="T1425" s="247">
        <f>S1425*H1425</f>
        <v>0</v>
      </c>
      <c r="AR1425" s="248" t="s">
        <v>175</v>
      </c>
      <c r="AT1425" s="248" t="s">
        <v>170</v>
      </c>
      <c r="AU1425" s="248" t="s">
        <v>83</v>
      </c>
      <c r="AY1425" s="17" t="s">
        <v>168</v>
      </c>
      <c r="BE1425" s="249">
        <f>IF(N1425="základní",J1425,0)</f>
        <v>0</v>
      </c>
      <c r="BF1425" s="249">
        <f>IF(N1425="snížená",J1425,0)</f>
        <v>0</v>
      </c>
      <c r="BG1425" s="249">
        <f>IF(N1425="zákl. přenesená",J1425,0)</f>
        <v>0</v>
      </c>
      <c r="BH1425" s="249">
        <f>IF(N1425="sníž. přenesená",J1425,0)</f>
        <v>0</v>
      </c>
      <c r="BI1425" s="249">
        <f>IF(N1425="nulová",J1425,0)</f>
        <v>0</v>
      </c>
      <c r="BJ1425" s="17" t="s">
        <v>81</v>
      </c>
      <c r="BK1425" s="249">
        <f>ROUND(I1425*H1425,2)</f>
        <v>0</v>
      </c>
      <c r="BL1425" s="17" t="s">
        <v>175</v>
      </c>
      <c r="BM1425" s="248" t="s">
        <v>1338</v>
      </c>
    </row>
    <row r="1426" s="1" customFormat="1" ht="24" customHeight="1">
      <c r="B1426" s="38"/>
      <c r="C1426" s="237" t="s">
        <v>1339</v>
      </c>
      <c r="D1426" s="237" t="s">
        <v>170</v>
      </c>
      <c r="E1426" s="238" t="s">
        <v>1340</v>
      </c>
      <c r="F1426" s="239" t="s">
        <v>1341</v>
      </c>
      <c r="G1426" s="240" t="s">
        <v>220</v>
      </c>
      <c r="H1426" s="241">
        <v>0</v>
      </c>
      <c r="I1426" s="242"/>
      <c r="J1426" s="243">
        <f>ROUND(I1426*H1426,2)</f>
        <v>0</v>
      </c>
      <c r="K1426" s="239" t="s">
        <v>174</v>
      </c>
      <c r="L1426" s="43"/>
      <c r="M1426" s="244" t="s">
        <v>1</v>
      </c>
      <c r="N1426" s="245" t="s">
        <v>39</v>
      </c>
      <c r="O1426" s="86"/>
      <c r="P1426" s="246">
        <f>O1426*H1426</f>
        <v>0</v>
      </c>
      <c r="Q1426" s="246">
        <v>0</v>
      </c>
      <c r="R1426" s="246">
        <f>Q1426*H1426</f>
        <v>0</v>
      </c>
      <c r="S1426" s="246">
        <v>0</v>
      </c>
      <c r="T1426" s="247">
        <f>S1426*H1426</f>
        <v>0</v>
      </c>
      <c r="AR1426" s="248" t="s">
        <v>175</v>
      </c>
      <c r="AT1426" s="248" t="s">
        <v>170</v>
      </c>
      <c r="AU1426" s="248" t="s">
        <v>83</v>
      </c>
      <c r="AY1426" s="17" t="s">
        <v>168</v>
      </c>
      <c r="BE1426" s="249">
        <f>IF(N1426="základní",J1426,0)</f>
        <v>0</v>
      </c>
      <c r="BF1426" s="249">
        <f>IF(N1426="snížená",J1426,0)</f>
        <v>0</v>
      </c>
      <c r="BG1426" s="249">
        <f>IF(N1426="zákl. přenesená",J1426,0)</f>
        <v>0</v>
      </c>
      <c r="BH1426" s="249">
        <f>IF(N1426="sníž. přenesená",J1426,0)</f>
        <v>0</v>
      </c>
      <c r="BI1426" s="249">
        <f>IF(N1426="nulová",J1426,0)</f>
        <v>0</v>
      </c>
      <c r="BJ1426" s="17" t="s">
        <v>81</v>
      </c>
      <c r="BK1426" s="249">
        <f>ROUND(I1426*H1426,2)</f>
        <v>0</v>
      </c>
      <c r="BL1426" s="17" t="s">
        <v>175</v>
      </c>
      <c r="BM1426" s="248" t="s">
        <v>1342</v>
      </c>
    </row>
    <row r="1427" s="1" customFormat="1" ht="36" customHeight="1">
      <c r="B1427" s="38"/>
      <c r="C1427" s="237" t="s">
        <v>1343</v>
      </c>
      <c r="D1427" s="237" t="s">
        <v>170</v>
      </c>
      <c r="E1427" s="238" t="s">
        <v>1344</v>
      </c>
      <c r="F1427" s="239" t="s">
        <v>1345</v>
      </c>
      <c r="G1427" s="240" t="s">
        <v>220</v>
      </c>
      <c r="H1427" s="241">
        <v>0</v>
      </c>
      <c r="I1427" s="242"/>
      <c r="J1427" s="243">
        <f>ROUND(I1427*H1427,2)</f>
        <v>0</v>
      </c>
      <c r="K1427" s="239" t="s">
        <v>174</v>
      </c>
      <c r="L1427" s="43"/>
      <c r="M1427" s="244" t="s">
        <v>1</v>
      </c>
      <c r="N1427" s="245" t="s">
        <v>39</v>
      </c>
      <c r="O1427" s="86"/>
      <c r="P1427" s="246">
        <f>O1427*H1427</f>
        <v>0</v>
      </c>
      <c r="Q1427" s="246">
        <v>0</v>
      </c>
      <c r="R1427" s="246">
        <f>Q1427*H1427</f>
        <v>0</v>
      </c>
      <c r="S1427" s="246">
        <v>0</v>
      </c>
      <c r="T1427" s="247">
        <f>S1427*H1427</f>
        <v>0</v>
      </c>
      <c r="AR1427" s="248" t="s">
        <v>175</v>
      </c>
      <c r="AT1427" s="248" t="s">
        <v>170</v>
      </c>
      <c r="AU1427" s="248" t="s">
        <v>83</v>
      </c>
      <c r="AY1427" s="17" t="s">
        <v>168</v>
      </c>
      <c r="BE1427" s="249">
        <f>IF(N1427="základní",J1427,0)</f>
        <v>0</v>
      </c>
      <c r="BF1427" s="249">
        <f>IF(N1427="snížená",J1427,0)</f>
        <v>0</v>
      </c>
      <c r="BG1427" s="249">
        <f>IF(N1427="zákl. přenesená",J1427,0)</f>
        <v>0</v>
      </c>
      <c r="BH1427" s="249">
        <f>IF(N1427="sníž. přenesená",J1427,0)</f>
        <v>0</v>
      </c>
      <c r="BI1427" s="249">
        <f>IF(N1427="nulová",J1427,0)</f>
        <v>0</v>
      </c>
      <c r="BJ1427" s="17" t="s">
        <v>81</v>
      </c>
      <c r="BK1427" s="249">
        <f>ROUND(I1427*H1427,2)</f>
        <v>0</v>
      </c>
      <c r="BL1427" s="17" t="s">
        <v>175</v>
      </c>
      <c r="BM1427" s="248" t="s">
        <v>1346</v>
      </c>
    </row>
    <row r="1428" s="1" customFormat="1" ht="24" customHeight="1">
      <c r="B1428" s="38"/>
      <c r="C1428" s="237" t="s">
        <v>1347</v>
      </c>
      <c r="D1428" s="237" t="s">
        <v>170</v>
      </c>
      <c r="E1428" s="238" t="s">
        <v>1348</v>
      </c>
      <c r="F1428" s="239" t="s">
        <v>1349</v>
      </c>
      <c r="G1428" s="240" t="s">
        <v>220</v>
      </c>
      <c r="H1428" s="241">
        <v>0</v>
      </c>
      <c r="I1428" s="242"/>
      <c r="J1428" s="243">
        <f>ROUND(I1428*H1428,2)</f>
        <v>0</v>
      </c>
      <c r="K1428" s="239" t="s">
        <v>174</v>
      </c>
      <c r="L1428" s="43"/>
      <c r="M1428" s="244" t="s">
        <v>1</v>
      </c>
      <c r="N1428" s="245" t="s">
        <v>39</v>
      </c>
      <c r="O1428" s="86"/>
      <c r="P1428" s="246">
        <f>O1428*H1428</f>
        <v>0</v>
      </c>
      <c r="Q1428" s="246">
        <v>0</v>
      </c>
      <c r="R1428" s="246">
        <f>Q1428*H1428</f>
        <v>0</v>
      </c>
      <c r="S1428" s="246">
        <v>0</v>
      </c>
      <c r="T1428" s="247">
        <f>S1428*H1428</f>
        <v>0</v>
      </c>
      <c r="AR1428" s="248" t="s">
        <v>175</v>
      </c>
      <c r="AT1428" s="248" t="s">
        <v>170</v>
      </c>
      <c r="AU1428" s="248" t="s">
        <v>83</v>
      </c>
      <c r="AY1428" s="17" t="s">
        <v>168</v>
      </c>
      <c r="BE1428" s="249">
        <f>IF(N1428="základní",J1428,0)</f>
        <v>0</v>
      </c>
      <c r="BF1428" s="249">
        <f>IF(N1428="snížená",J1428,0)</f>
        <v>0</v>
      </c>
      <c r="BG1428" s="249">
        <f>IF(N1428="zákl. přenesená",J1428,0)</f>
        <v>0</v>
      </c>
      <c r="BH1428" s="249">
        <f>IF(N1428="sníž. přenesená",J1428,0)</f>
        <v>0</v>
      </c>
      <c r="BI1428" s="249">
        <f>IF(N1428="nulová",J1428,0)</f>
        <v>0</v>
      </c>
      <c r="BJ1428" s="17" t="s">
        <v>81</v>
      </c>
      <c r="BK1428" s="249">
        <f>ROUND(I1428*H1428,2)</f>
        <v>0</v>
      </c>
      <c r="BL1428" s="17" t="s">
        <v>175</v>
      </c>
      <c r="BM1428" s="248" t="s">
        <v>1350</v>
      </c>
    </row>
    <row r="1429" s="1" customFormat="1" ht="24" customHeight="1">
      <c r="B1429" s="38"/>
      <c r="C1429" s="237" t="s">
        <v>1351</v>
      </c>
      <c r="D1429" s="237" t="s">
        <v>170</v>
      </c>
      <c r="E1429" s="238" t="s">
        <v>1352</v>
      </c>
      <c r="F1429" s="239" t="s">
        <v>1353</v>
      </c>
      <c r="G1429" s="240" t="s">
        <v>220</v>
      </c>
      <c r="H1429" s="241">
        <v>0</v>
      </c>
      <c r="I1429" s="242"/>
      <c r="J1429" s="243">
        <f>ROUND(I1429*H1429,2)</f>
        <v>0</v>
      </c>
      <c r="K1429" s="239" t="s">
        <v>174</v>
      </c>
      <c r="L1429" s="43"/>
      <c r="M1429" s="244" t="s">
        <v>1</v>
      </c>
      <c r="N1429" s="245" t="s">
        <v>39</v>
      </c>
      <c r="O1429" s="86"/>
      <c r="P1429" s="246">
        <f>O1429*H1429</f>
        <v>0</v>
      </c>
      <c r="Q1429" s="246">
        <v>0</v>
      </c>
      <c r="R1429" s="246">
        <f>Q1429*H1429</f>
        <v>0</v>
      </c>
      <c r="S1429" s="246">
        <v>0</v>
      </c>
      <c r="T1429" s="247">
        <f>S1429*H1429</f>
        <v>0</v>
      </c>
      <c r="AR1429" s="248" t="s">
        <v>175</v>
      </c>
      <c r="AT1429" s="248" t="s">
        <v>170</v>
      </c>
      <c r="AU1429" s="248" t="s">
        <v>83</v>
      </c>
      <c r="AY1429" s="17" t="s">
        <v>168</v>
      </c>
      <c r="BE1429" s="249">
        <f>IF(N1429="základní",J1429,0)</f>
        <v>0</v>
      </c>
      <c r="BF1429" s="249">
        <f>IF(N1429="snížená",J1429,0)</f>
        <v>0</v>
      </c>
      <c r="BG1429" s="249">
        <f>IF(N1429="zákl. přenesená",J1429,0)</f>
        <v>0</v>
      </c>
      <c r="BH1429" s="249">
        <f>IF(N1429="sníž. přenesená",J1429,0)</f>
        <v>0</v>
      </c>
      <c r="BI1429" s="249">
        <f>IF(N1429="nulová",J1429,0)</f>
        <v>0</v>
      </c>
      <c r="BJ1429" s="17" t="s">
        <v>81</v>
      </c>
      <c r="BK1429" s="249">
        <f>ROUND(I1429*H1429,2)</f>
        <v>0</v>
      </c>
      <c r="BL1429" s="17" t="s">
        <v>175</v>
      </c>
      <c r="BM1429" s="248" t="s">
        <v>1354</v>
      </c>
    </row>
    <row r="1430" s="1" customFormat="1" ht="36" customHeight="1">
      <c r="B1430" s="38"/>
      <c r="C1430" s="237" t="s">
        <v>1355</v>
      </c>
      <c r="D1430" s="237" t="s">
        <v>170</v>
      </c>
      <c r="E1430" s="238" t="s">
        <v>1356</v>
      </c>
      <c r="F1430" s="239" t="s">
        <v>1357</v>
      </c>
      <c r="G1430" s="240" t="s">
        <v>220</v>
      </c>
      <c r="H1430" s="241">
        <v>0</v>
      </c>
      <c r="I1430" s="242"/>
      <c r="J1430" s="243">
        <f>ROUND(I1430*H1430,2)</f>
        <v>0</v>
      </c>
      <c r="K1430" s="239" t="s">
        <v>174</v>
      </c>
      <c r="L1430" s="43"/>
      <c r="M1430" s="244" t="s">
        <v>1</v>
      </c>
      <c r="N1430" s="245" t="s">
        <v>39</v>
      </c>
      <c r="O1430" s="86"/>
      <c r="P1430" s="246">
        <f>O1430*H1430</f>
        <v>0</v>
      </c>
      <c r="Q1430" s="246">
        <v>0</v>
      </c>
      <c r="R1430" s="246">
        <f>Q1430*H1430</f>
        <v>0</v>
      </c>
      <c r="S1430" s="246">
        <v>0</v>
      </c>
      <c r="T1430" s="247">
        <f>S1430*H1430</f>
        <v>0</v>
      </c>
      <c r="AR1430" s="248" t="s">
        <v>175</v>
      </c>
      <c r="AT1430" s="248" t="s">
        <v>170</v>
      </c>
      <c r="AU1430" s="248" t="s">
        <v>83</v>
      </c>
      <c r="AY1430" s="17" t="s">
        <v>168</v>
      </c>
      <c r="BE1430" s="249">
        <f>IF(N1430="základní",J1430,0)</f>
        <v>0</v>
      </c>
      <c r="BF1430" s="249">
        <f>IF(N1430="snížená",J1430,0)</f>
        <v>0</v>
      </c>
      <c r="BG1430" s="249">
        <f>IF(N1430="zákl. přenesená",J1430,0)</f>
        <v>0</v>
      </c>
      <c r="BH1430" s="249">
        <f>IF(N1430="sníž. přenesená",J1430,0)</f>
        <v>0</v>
      </c>
      <c r="BI1430" s="249">
        <f>IF(N1430="nulová",J1430,0)</f>
        <v>0</v>
      </c>
      <c r="BJ1430" s="17" t="s">
        <v>81</v>
      </c>
      <c r="BK1430" s="249">
        <f>ROUND(I1430*H1430,2)</f>
        <v>0</v>
      </c>
      <c r="BL1430" s="17" t="s">
        <v>175</v>
      </c>
      <c r="BM1430" s="248" t="s">
        <v>1358</v>
      </c>
    </row>
    <row r="1431" s="1" customFormat="1" ht="24" customHeight="1">
      <c r="B1431" s="38"/>
      <c r="C1431" s="237" t="s">
        <v>1359</v>
      </c>
      <c r="D1431" s="237" t="s">
        <v>170</v>
      </c>
      <c r="E1431" s="238" t="s">
        <v>1360</v>
      </c>
      <c r="F1431" s="239" t="s">
        <v>1361</v>
      </c>
      <c r="G1431" s="240" t="s">
        <v>220</v>
      </c>
      <c r="H1431" s="241">
        <v>0</v>
      </c>
      <c r="I1431" s="242"/>
      <c r="J1431" s="243">
        <f>ROUND(I1431*H1431,2)</f>
        <v>0</v>
      </c>
      <c r="K1431" s="239" t="s">
        <v>174</v>
      </c>
      <c r="L1431" s="43"/>
      <c r="M1431" s="244" t="s">
        <v>1</v>
      </c>
      <c r="N1431" s="245" t="s">
        <v>39</v>
      </c>
      <c r="O1431" s="86"/>
      <c r="P1431" s="246">
        <f>O1431*H1431</f>
        <v>0</v>
      </c>
      <c r="Q1431" s="246">
        <v>0</v>
      </c>
      <c r="R1431" s="246">
        <f>Q1431*H1431</f>
        <v>0</v>
      </c>
      <c r="S1431" s="246">
        <v>0</v>
      </c>
      <c r="T1431" s="247">
        <f>S1431*H1431</f>
        <v>0</v>
      </c>
      <c r="AR1431" s="248" t="s">
        <v>175</v>
      </c>
      <c r="AT1431" s="248" t="s">
        <v>170</v>
      </c>
      <c r="AU1431" s="248" t="s">
        <v>83</v>
      </c>
      <c r="AY1431" s="17" t="s">
        <v>168</v>
      </c>
      <c r="BE1431" s="249">
        <f>IF(N1431="základní",J1431,0)</f>
        <v>0</v>
      </c>
      <c r="BF1431" s="249">
        <f>IF(N1431="snížená",J1431,0)</f>
        <v>0</v>
      </c>
      <c r="BG1431" s="249">
        <f>IF(N1431="zákl. přenesená",J1431,0)</f>
        <v>0</v>
      </c>
      <c r="BH1431" s="249">
        <f>IF(N1431="sníž. přenesená",J1431,0)</f>
        <v>0</v>
      </c>
      <c r="BI1431" s="249">
        <f>IF(N1431="nulová",J1431,0)</f>
        <v>0</v>
      </c>
      <c r="BJ1431" s="17" t="s">
        <v>81</v>
      </c>
      <c r="BK1431" s="249">
        <f>ROUND(I1431*H1431,2)</f>
        <v>0</v>
      </c>
      <c r="BL1431" s="17" t="s">
        <v>175</v>
      </c>
      <c r="BM1431" s="248" t="s">
        <v>1362</v>
      </c>
    </row>
    <row r="1432" s="1" customFormat="1" ht="24" customHeight="1">
      <c r="B1432" s="38"/>
      <c r="C1432" s="237" t="s">
        <v>1363</v>
      </c>
      <c r="D1432" s="237" t="s">
        <v>170</v>
      </c>
      <c r="E1432" s="238" t="s">
        <v>1364</v>
      </c>
      <c r="F1432" s="239" t="s">
        <v>1365</v>
      </c>
      <c r="G1432" s="240" t="s">
        <v>220</v>
      </c>
      <c r="H1432" s="241">
        <v>0</v>
      </c>
      <c r="I1432" s="242"/>
      <c r="J1432" s="243">
        <f>ROUND(I1432*H1432,2)</f>
        <v>0</v>
      </c>
      <c r="K1432" s="239" t="s">
        <v>174</v>
      </c>
      <c r="L1432" s="43"/>
      <c r="M1432" s="244" t="s">
        <v>1</v>
      </c>
      <c r="N1432" s="245" t="s">
        <v>39</v>
      </c>
      <c r="O1432" s="86"/>
      <c r="P1432" s="246">
        <f>O1432*H1432</f>
        <v>0</v>
      </c>
      <c r="Q1432" s="246">
        <v>0</v>
      </c>
      <c r="R1432" s="246">
        <f>Q1432*H1432</f>
        <v>0</v>
      </c>
      <c r="S1432" s="246">
        <v>0</v>
      </c>
      <c r="T1432" s="247">
        <f>S1432*H1432</f>
        <v>0</v>
      </c>
      <c r="AR1432" s="248" t="s">
        <v>175</v>
      </c>
      <c r="AT1432" s="248" t="s">
        <v>170</v>
      </c>
      <c r="AU1432" s="248" t="s">
        <v>83</v>
      </c>
      <c r="AY1432" s="17" t="s">
        <v>168</v>
      </c>
      <c r="BE1432" s="249">
        <f>IF(N1432="základní",J1432,0)</f>
        <v>0</v>
      </c>
      <c r="BF1432" s="249">
        <f>IF(N1432="snížená",J1432,0)</f>
        <v>0</v>
      </c>
      <c r="BG1432" s="249">
        <f>IF(N1432="zákl. přenesená",J1432,0)</f>
        <v>0</v>
      </c>
      <c r="BH1432" s="249">
        <f>IF(N1432="sníž. přenesená",J1432,0)</f>
        <v>0</v>
      </c>
      <c r="BI1432" s="249">
        <f>IF(N1432="nulová",J1432,0)</f>
        <v>0</v>
      </c>
      <c r="BJ1432" s="17" t="s">
        <v>81</v>
      </c>
      <c r="BK1432" s="249">
        <f>ROUND(I1432*H1432,2)</f>
        <v>0</v>
      </c>
      <c r="BL1432" s="17" t="s">
        <v>175</v>
      </c>
      <c r="BM1432" s="248" t="s">
        <v>1366</v>
      </c>
    </row>
    <row r="1433" s="11" customFormat="1" ht="22.8" customHeight="1">
      <c r="B1433" s="221"/>
      <c r="C1433" s="222"/>
      <c r="D1433" s="223" t="s">
        <v>73</v>
      </c>
      <c r="E1433" s="235" t="s">
        <v>1367</v>
      </c>
      <c r="F1433" s="235" t="s">
        <v>1368</v>
      </c>
      <c r="G1433" s="222"/>
      <c r="H1433" s="222"/>
      <c r="I1433" s="225"/>
      <c r="J1433" s="236">
        <f>BK1433</f>
        <v>0</v>
      </c>
      <c r="K1433" s="222"/>
      <c r="L1433" s="227"/>
      <c r="M1433" s="228"/>
      <c r="N1433" s="229"/>
      <c r="O1433" s="229"/>
      <c r="P1433" s="230">
        <f>P1434</f>
        <v>0</v>
      </c>
      <c r="Q1433" s="229"/>
      <c r="R1433" s="230">
        <f>R1434</f>
        <v>0</v>
      </c>
      <c r="S1433" s="229"/>
      <c r="T1433" s="231">
        <f>T1434</f>
        <v>0</v>
      </c>
      <c r="AR1433" s="232" t="s">
        <v>81</v>
      </c>
      <c r="AT1433" s="233" t="s">
        <v>73</v>
      </c>
      <c r="AU1433" s="233" t="s">
        <v>81</v>
      </c>
      <c r="AY1433" s="232" t="s">
        <v>168</v>
      </c>
      <c r="BK1433" s="234">
        <f>BK1434</f>
        <v>0</v>
      </c>
    </row>
    <row r="1434" s="1" customFormat="1" ht="24" customHeight="1">
      <c r="B1434" s="38"/>
      <c r="C1434" s="237" t="s">
        <v>1369</v>
      </c>
      <c r="D1434" s="237" t="s">
        <v>170</v>
      </c>
      <c r="E1434" s="238" t="s">
        <v>1370</v>
      </c>
      <c r="F1434" s="239" t="s">
        <v>1371</v>
      </c>
      <c r="G1434" s="240" t="s">
        <v>220</v>
      </c>
      <c r="H1434" s="241">
        <v>286.61700000000002</v>
      </c>
      <c r="I1434" s="242"/>
      <c r="J1434" s="243">
        <f>ROUND(I1434*H1434,2)</f>
        <v>0</v>
      </c>
      <c r="K1434" s="239" t="s">
        <v>174</v>
      </c>
      <c r="L1434" s="43"/>
      <c r="M1434" s="244" t="s">
        <v>1</v>
      </c>
      <c r="N1434" s="245" t="s">
        <v>39</v>
      </c>
      <c r="O1434" s="86"/>
      <c r="P1434" s="246">
        <f>O1434*H1434</f>
        <v>0</v>
      </c>
      <c r="Q1434" s="246">
        <v>0</v>
      </c>
      <c r="R1434" s="246">
        <f>Q1434*H1434</f>
        <v>0</v>
      </c>
      <c r="S1434" s="246">
        <v>0</v>
      </c>
      <c r="T1434" s="247">
        <f>S1434*H1434</f>
        <v>0</v>
      </c>
      <c r="AR1434" s="248" t="s">
        <v>175</v>
      </c>
      <c r="AT1434" s="248" t="s">
        <v>170</v>
      </c>
      <c r="AU1434" s="248" t="s">
        <v>83</v>
      </c>
      <c r="AY1434" s="17" t="s">
        <v>168</v>
      </c>
      <c r="BE1434" s="249">
        <f>IF(N1434="základní",J1434,0)</f>
        <v>0</v>
      </c>
      <c r="BF1434" s="249">
        <f>IF(N1434="snížená",J1434,0)</f>
        <v>0</v>
      </c>
      <c r="BG1434" s="249">
        <f>IF(N1434="zákl. přenesená",J1434,0)</f>
        <v>0</v>
      </c>
      <c r="BH1434" s="249">
        <f>IF(N1434="sníž. přenesená",J1434,0)</f>
        <v>0</v>
      </c>
      <c r="BI1434" s="249">
        <f>IF(N1434="nulová",J1434,0)</f>
        <v>0</v>
      </c>
      <c r="BJ1434" s="17" t="s">
        <v>81</v>
      </c>
      <c r="BK1434" s="249">
        <f>ROUND(I1434*H1434,2)</f>
        <v>0</v>
      </c>
      <c r="BL1434" s="17" t="s">
        <v>175</v>
      </c>
      <c r="BM1434" s="248" t="s">
        <v>1372</v>
      </c>
    </row>
    <row r="1435" s="11" customFormat="1" ht="25.92" customHeight="1">
      <c r="B1435" s="221"/>
      <c r="C1435" s="222"/>
      <c r="D1435" s="223" t="s">
        <v>73</v>
      </c>
      <c r="E1435" s="224" t="s">
        <v>1373</v>
      </c>
      <c r="F1435" s="224" t="s">
        <v>1374</v>
      </c>
      <c r="G1435" s="222"/>
      <c r="H1435" s="222"/>
      <c r="I1435" s="225"/>
      <c r="J1435" s="226">
        <f>BK1435</f>
        <v>0</v>
      </c>
      <c r="K1435" s="222"/>
      <c r="L1435" s="227"/>
      <c r="M1435" s="228"/>
      <c r="N1435" s="229"/>
      <c r="O1435" s="229"/>
      <c r="P1435" s="230">
        <f>P1436+P1532+P1666+P1787+P1965+P2057+P2180+P2197+P2391+P2471+P2501+P2627+P2672+P2679</f>
        <v>0</v>
      </c>
      <c r="Q1435" s="229"/>
      <c r="R1435" s="230">
        <f>R1436+R1532+R1666+R1787+R1965+R2057+R2180+R2197+R2391+R2471+R2501+R2627+R2672+R2679</f>
        <v>92.291545559999989</v>
      </c>
      <c r="S1435" s="229"/>
      <c r="T1435" s="231">
        <f>T1436+T1532+T1666+T1787+T1965+T2057+T2180+T2197+T2391+T2471+T2501+T2627+T2672+T2679</f>
        <v>25.764092999999999</v>
      </c>
      <c r="AR1435" s="232" t="s">
        <v>83</v>
      </c>
      <c r="AT1435" s="233" t="s">
        <v>73</v>
      </c>
      <c r="AU1435" s="233" t="s">
        <v>74</v>
      </c>
      <c r="AY1435" s="232" t="s">
        <v>168</v>
      </c>
      <c r="BK1435" s="234">
        <f>BK1436+BK1532+BK1666+BK1787+BK1965+BK2057+BK2180+BK2197+BK2391+BK2471+BK2501+BK2627+BK2672+BK2679</f>
        <v>0</v>
      </c>
    </row>
    <row r="1436" s="11" customFormat="1" ht="22.8" customHeight="1">
      <c r="B1436" s="221"/>
      <c r="C1436" s="222"/>
      <c r="D1436" s="223" t="s">
        <v>73</v>
      </c>
      <c r="E1436" s="235" t="s">
        <v>1375</v>
      </c>
      <c r="F1436" s="235" t="s">
        <v>1376</v>
      </c>
      <c r="G1436" s="222"/>
      <c r="H1436" s="222"/>
      <c r="I1436" s="225"/>
      <c r="J1436" s="236">
        <f>BK1436</f>
        <v>0</v>
      </c>
      <c r="K1436" s="222"/>
      <c r="L1436" s="227"/>
      <c r="M1436" s="228"/>
      <c r="N1436" s="229"/>
      <c r="O1436" s="229"/>
      <c r="P1436" s="230">
        <f>SUM(P1437:P1531)</f>
        <v>0</v>
      </c>
      <c r="Q1436" s="229"/>
      <c r="R1436" s="230">
        <f>SUM(R1437:R1531)</f>
        <v>0.69600368000000001</v>
      </c>
      <c r="S1436" s="229"/>
      <c r="T1436" s="231">
        <f>SUM(T1437:T1531)</f>
        <v>0.63900000000000001</v>
      </c>
      <c r="AR1436" s="232" t="s">
        <v>83</v>
      </c>
      <c r="AT1436" s="233" t="s">
        <v>73</v>
      </c>
      <c r="AU1436" s="233" t="s">
        <v>81</v>
      </c>
      <c r="AY1436" s="232" t="s">
        <v>168</v>
      </c>
      <c r="BK1436" s="234">
        <f>SUM(BK1437:BK1531)</f>
        <v>0</v>
      </c>
    </row>
    <row r="1437" s="1" customFormat="1" ht="24" customHeight="1">
      <c r="B1437" s="38"/>
      <c r="C1437" s="237" t="s">
        <v>1377</v>
      </c>
      <c r="D1437" s="237" t="s">
        <v>170</v>
      </c>
      <c r="E1437" s="238" t="s">
        <v>1378</v>
      </c>
      <c r="F1437" s="239" t="s">
        <v>1379</v>
      </c>
      <c r="G1437" s="240" t="s">
        <v>226</v>
      </c>
      <c r="H1437" s="241">
        <v>285.01999999999998</v>
      </c>
      <c r="I1437" s="242"/>
      <c r="J1437" s="243">
        <f>ROUND(I1437*H1437,2)</f>
        <v>0</v>
      </c>
      <c r="K1437" s="239" t="s">
        <v>174</v>
      </c>
      <c r="L1437" s="43"/>
      <c r="M1437" s="244" t="s">
        <v>1</v>
      </c>
      <c r="N1437" s="245" t="s">
        <v>39</v>
      </c>
      <c r="O1437" s="86"/>
      <c r="P1437" s="246">
        <f>O1437*H1437</f>
        <v>0</v>
      </c>
      <c r="Q1437" s="246">
        <v>0</v>
      </c>
      <c r="R1437" s="246">
        <f>Q1437*H1437</f>
        <v>0</v>
      </c>
      <c r="S1437" s="246">
        <v>0</v>
      </c>
      <c r="T1437" s="247">
        <f>S1437*H1437</f>
        <v>0</v>
      </c>
      <c r="AR1437" s="248" t="s">
        <v>282</v>
      </c>
      <c r="AT1437" s="248" t="s">
        <v>170</v>
      </c>
      <c r="AU1437" s="248" t="s">
        <v>83</v>
      </c>
      <c r="AY1437" s="17" t="s">
        <v>168</v>
      </c>
      <c r="BE1437" s="249">
        <f>IF(N1437="základní",J1437,0)</f>
        <v>0</v>
      </c>
      <c r="BF1437" s="249">
        <f>IF(N1437="snížená",J1437,0)</f>
        <v>0</v>
      </c>
      <c r="BG1437" s="249">
        <f>IF(N1437="zákl. přenesená",J1437,0)</f>
        <v>0</v>
      </c>
      <c r="BH1437" s="249">
        <f>IF(N1437="sníž. přenesená",J1437,0)</f>
        <v>0</v>
      </c>
      <c r="BI1437" s="249">
        <f>IF(N1437="nulová",J1437,0)</f>
        <v>0</v>
      </c>
      <c r="BJ1437" s="17" t="s">
        <v>81</v>
      </c>
      <c r="BK1437" s="249">
        <f>ROUND(I1437*H1437,2)</f>
        <v>0</v>
      </c>
      <c r="BL1437" s="17" t="s">
        <v>282</v>
      </c>
      <c r="BM1437" s="248" t="s">
        <v>1380</v>
      </c>
    </row>
    <row r="1438" s="12" customFormat="1">
      <c r="B1438" s="250"/>
      <c r="C1438" s="251"/>
      <c r="D1438" s="252" t="s">
        <v>177</v>
      </c>
      <c r="E1438" s="253" t="s">
        <v>1</v>
      </c>
      <c r="F1438" s="254" t="s">
        <v>194</v>
      </c>
      <c r="G1438" s="251"/>
      <c r="H1438" s="253" t="s">
        <v>1</v>
      </c>
      <c r="I1438" s="255"/>
      <c r="J1438" s="251"/>
      <c r="K1438" s="251"/>
      <c r="L1438" s="256"/>
      <c r="M1438" s="257"/>
      <c r="N1438" s="258"/>
      <c r="O1438" s="258"/>
      <c r="P1438" s="258"/>
      <c r="Q1438" s="258"/>
      <c r="R1438" s="258"/>
      <c r="S1438" s="258"/>
      <c r="T1438" s="259"/>
      <c r="AT1438" s="260" t="s">
        <v>177</v>
      </c>
      <c r="AU1438" s="260" t="s">
        <v>83</v>
      </c>
      <c r="AV1438" s="12" t="s">
        <v>81</v>
      </c>
      <c r="AW1438" s="12" t="s">
        <v>31</v>
      </c>
      <c r="AX1438" s="12" t="s">
        <v>74</v>
      </c>
      <c r="AY1438" s="260" t="s">
        <v>168</v>
      </c>
    </row>
    <row r="1439" s="13" customFormat="1">
      <c r="B1439" s="261"/>
      <c r="C1439" s="262"/>
      <c r="D1439" s="252" t="s">
        <v>177</v>
      </c>
      <c r="E1439" s="263" t="s">
        <v>1</v>
      </c>
      <c r="F1439" s="264" t="s">
        <v>228</v>
      </c>
      <c r="G1439" s="262"/>
      <c r="H1439" s="265">
        <v>13.84</v>
      </c>
      <c r="I1439" s="266"/>
      <c r="J1439" s="262"/>
      <c r="K1439" s="262"/>
      <c r="L1439" s="267"/>
      <c r="M1439" s="268"/>
      <c r="N1439" s="269"/>
      <c r="O1439" s="269"/>
      <c r="P1439" s="269"/>
      <c r="Q1439" s="269"/>
      <c r="R1439" s="269"/>
      <c r="S1439" s="269"/>
      <c r="T1439" s="270"/>
      <c r="AT1439" s="271" t="s">
        <v>177</v>
      </c>
      <c r="AU1439" s="271" t="s">
        <v>83</v>
      </c>
      <c r="AV1439" s="13" t="s">
        <v>83</v>
      </c>
      <c r="AW1439" s="13" t="s">
        <v>31</v>
      </c>
      <c r="AX1439" s="13" t="s">
        <v>74</v>
      </c>
      <c r="AY1439" s="271" t="s">
        <v>168</v>
      </c>
    </row>
    <row r="1440" s="13" customFormat="1">
      <c r="B1440" s="261"/>
      <c r="C1440" s="262"/>
      <c r="D1440" s="252" t="s">
        <v>177</v>
      </c>
      <c r="E1440" s="263" t="s">
        <v>1</v>
      </c>
      <c r="F1440" s="264" t="s">
        <v>229</v>
      </c>
      <c r="G1440" s="262"/>
      <c r="H1440" s="265">
        <v>7.0899999999999999</v>
      </c>
      <c r="I1440" s="266"/>
      <c r="J1440" s="262"/>
      <c r="K1440" s="262"/>
      <c r="L1440" s="267"/>
      <c r="M1440" s="268"/>
      <c r="N1440" s="269"/>
      <c r="O1440" s="269"/>
      <c r="P1440" s="269"/>
      <c r="Q1440" s="269"/>
      <c r="R1440" s="269"/>
      <c r="S1440" s="269"/>
      <c r="T1440" s="270"/>
      <c r="AT1440" s="271" t="s">
        <v>177</v>
      </c>
      <c r="AU1440" s="271" t="s">
        <v>83</v>
      </c>
      <c r="AV1440" s="13" t="s">
        <v>83</v>
      </c>
      <c r="AW1440" s="13" t="s">
        <v>31</v>
      </c>
      <c r="AX1440" s="13" t="s">
        <v>74</v>
      </c>
      <c r="AY1440" s="271" t="s">
        <v>168</v>
      </c>
    </row>
    <row r="1441" s="13" customFormat="1">
      <c r="B1441" s="261"/>
      <c r="C1441" s="262"/>
      <c r="D1441" s="252" t="s">
        <v>177</v>
      </c>
      <c r="E1441" s="263" t="s">
        <v>1</v>
      </c>
      <c r="F1441" s="264" t="s">
        <v>230</v>
      </c>
      <c r="G1441" s="262"/>
      <c r="H1441" s="265">
        <v>35.030000000000001</v>
      </c>
      <c r="I1441" s="266"/>
      <c r="J1441" s="262"/>
      <c r="K1441" s="262"/>
      <c r="L1441" s="267"/>
      <c r="M1441" s="268"/>
      <c r="N1441" s="269"/>
      <c r="O1441" s="269"/>
      <c r="P1441" s="269"/>
      <c r="Q1441" s="269"/>
      <c r="R1441" s="269"/>
      <c r="S1441" s="269"/>
      <c r="T1441" s="270"/>
      <c r="AT1441" s="271" t="s">
        <v>177</v>
      </c>
      <c r="AU1441" s="271" t="s">
        <v>83</v>
      </c>
      <c r="AV1441" s="13" t="s">
        <v>83</v>
      </c>
      <c r="AW1441" s="13" t="s">
        <v>31</v>
      </c>
      <c r="AX1441" s="13" t="s">
        <v>74</v>
      </c>
      <c r="AY1441" s="271" t="s">
        <v>168</v>
      </c>
    </row>
    <row r="1442" s="13" customFormat="1">
      <c r="B1442" s="261"/>
      <c r="C1442" s="262"/>
      <c r="D1442" s="252" t="s">
        <v>177</v>
      </c>
      <c r="E1442" s="263" t="s">
        <v>1</v>
      </c>
      <c r="F1442" s="264" t="s">
        <v>1022</v>
      </c>
      <c r="G1442" s="262"/>
      <c r="H1442" s="265">
        <v>38.880000000000003</v>
      </c>
      <c r="I1442" s="266"/>
      <c r="J1442" s="262"/>
      <c r="K1442" s="262"/>
      <c r="L1442" s="267"/>
      <c r="M1442" s="268"/>
      <c r="N1442" s="269"/>
      <c r="O1442" s="269"/>
      <c r="P1442" s="269"/>
      <c r="Q1442" s="269"/>
      <c r="R1442" s="269"/>
      <c r="S1442" s="269"/>
      <c r="T1442" s="270"/>
      <c r="AT1442" s="271" t="s">
        <v>177</v>
      </c>
      <c r="AU1442" s="271" t="s">
        <v>83</v>
      </c>
      <c r="AV1442" s="13" t="s">
        <v>83</v>
      </c>
      <c r="AW1442" s="13" t="s">
        <v>31</v>
      </c>
      <c r="AX1442" s="13" t="s">
        <v>74</v>
      </c>
      <c r="AY1442" s="271" t="s">
        <v>168</v>
      </c>
    </row>
    <row r="1443" s="13" customFormat="1">
      <c r="B1443" s="261"/>
      <c r="C1443" s="262"/>
      <c r="D1443" s="252" t="s">
        <v>177</v>
      </c>
      <c r="E1443" s="263" t="s">
        <v>1</v>
      </c>
      <c r="F1443" s="264" t="s">
        <v>1023</v>
      </c>
      <c r="G1443" s="262"/>
      <c r="H1443" s="265">
        <v>59.369999999999997</v>
      </c>
      <c r="I1443" s="266"/>
      <c r="J1443" s="262"/>
      <c r="K1443" s="262"/>
      <c r="L1443" s="267"/>
      <c r="M1443" s="268"/>
      <c r="N1443" s="269"/>
      <c r="O1443" s="269"/>
      <c r="P1443" s="269"/>
      <c r="Q1443" s="269"/>
      <c r="R1443" s="269"/>
      <c r="S1443" s="269"/>
      <c r="T1443" s="270"/>
      <c r="AT1443" s="271" t="s">
        <v>177</v>
      </c>
      <c r="AU1443" s="271" t="s">
        <v>83</v>
      </c>
      <c r="AV1443" s="13" t="s">
        <v>83</v>
      </c>
      <c r="AW1443" s="13" t="s">
        <v>31</v>
      </c>
      <c r="AX1443" s="13" t="s">
        <v>74</v>
      </c>
      <c r="AY1443" s="271" t="s">
        <v>168</v>
      </c>
    </row>
    <row r="1444" s="13" customFormat="1">
      <c r="B1444" s="261"/>
      <c r="C1444" s="262"/>
      <c r="D1444" s="252" t="s">
        <v>177</v>
      </c>
      <c r="E1444" s="263" t="s">
        <v>1</v>
      </c>
      <c r="F1444" s="264" t="s">
        <v>233</v>
      </c>
      <c r="G1444" s="262"/>
      <c r="H1444" s="265">
        <v>35.030000000000001</v>
      </c>
      <c r="I1444" s="266"/>
      <c r="J1444" s="262"/>
      <c r="K1444" s="262"/>
      <c r="L1444" s="267"/>
      <c r="M1444" s="268"/>
      <c r="N1444" s="269"/>
      <c r="O1444" s="269"/>
      <c r="P1444" s="269"/>
      <c r="Q1444" s="269"/>
      <c r="R1444" s="269"/>
      <c r="S1444" s="269"/>
      <c r="T1444" s="270"/>
      <c r="AT1444" s="271" t="s">
        <v>177</v>
      </c>
      <c r="AU1444" s="271" t="s">
        <v>83</v>
      </c>
      <c r="AV1444" s="13" t="s">
        <v>83</v>
      </c>
      <c r="AW1444" s="13" t="s">
        <v>31</v>
      </c>
      <c r="AX1444" s="13" t="s">
        <v>74</v>
      </c>
      <c r="AY1444" s="271" t="s">
        <v>168</v>
      </c>
    </row>
    <row r="1445" s="12" customFormat="1">
      <c r="B1445" s="250"/>
      <c r="C1445" s="251"/>
      <c r="D1445" s="252" t="s">
        <v>177</v>
      </c>
      <c r="E1445" s="253" t="s">
        <v>1</v>
      </c>
      <c r="F1445" s="254" t="s">
        <v>964</v>
      </c>
      <c r="G1445" s="251"/>
      <c r="H1445" s="253" t="s">
        <v>1</v>
      </c>
      <c r="I1445" s="255"/>
      <c r="J1445" s="251"/>
      <c r="K1445" s="251"/>
      <c r="L1445" s="256"/>
      <c r="M1445" s="257"/>
      <c r="N1445" s="258"/>
      <c r="O1445" s="258"/>
      <c r="P1445" s="258"/>
      <c r="Q1445" s="258"/>
      <c r="R1445" s="258"/>
      <c r="S1445" s="258"/>
      <c r="T1445" s="259"/>
      <c r="AT1445" s="260" t="s">
        <v>177</v>
      </c>
      <c r="AU1445" s="260" t="s">
        <v>83</v>
      </c>
      <c r="AV1445" s="12" t="s">
        <v>81</v>
      </c>
      <c r="AW1445" s="12" t="s">
        <v>31</v>
      </c>
      <c r="AX1445" s="12" t="s">
        <v>74</v>
      </c>
      <c r="AY1445" s="260" t="s">
        <v>168</v>
      </c>
    </row>
    <row r="1446" s="13" customFormat="1">
      <c r="B1446" s="261"/>
      <c r="C1446" s="262"/>
      <c r="D1446" s="252" t="s">
        <v>177</v>
      </c>
      <c r="E1446" s="263" t="s">
        <v>1</v>
      </c>
      <c r="F1446" s="264" t="s">
        <v>1381</v>
      </c>
      <c r="G1446" s="262"/>
      <c r="H1446" s="265">
        <v>74.933999999999998</v>
      </c>
      <c r="I1446" s="266"/>
      <c r="J1446" s="262"/>
      <c r="K1446" s="262"/>
      <c r="L1446" s="267"/>
      <c r="M1446" s="268"/>
      <c r="N1446" s="269"/>
      <c r="O1446" s="269"/>
      <c r="P1446" s="269"/>
      <c r="Q1446" s="269"/>
      <c r="R1446" s="269"/>
      <c r="S1446" s="269"/>
      <c r="T1446" s="270"/>
      <c r="AT1446" s="271" t="s">
        <v>177</v>
      </c>
      <c r="AU1446" s="271" t="s">
        <v>83</v>
      </c>
      <c r="AV1446" s="13" t="s">
        <v>83</v>
      </c>
      <c r="AW1446" s="13" t="s">
        <v>31</v>
      </c>
      <c r="AX1446" s="13" t="s">
        <v>74</v>
      </c>
      <c r="AY1446" s="271" t="s">
        <v>168</v>
      </c>
    </row>
    <row r="1447" s="12" customFormat="1">
      <c r="B1447" s="250"/>
      <c r="C1447" s="251"/>
      <c r="D1447" s="252" t="s">
        <v>177</v>
      </c>
      <c r="E1447" s="253" t="s">
        <v>1</v>
      </c>
      <c r="F1447" s="254" t="s">
        <v>339</v>
      </c>
      <c r="G1447" s="251"/>
      <c r="H1447" s="253" t="s">
        <v>1</v>
      </c>
      <c r="I1447" s="255"/>
      <c r="J1447" s="251"/>
      <c r="K1447" s="251"/>
      <c r="L1447" s="256"/>
      <c r="M1447" s="257"/>
      <c r="N1447" s="258"/>
      <c r="O1447" s="258"/>
      <c r="P1447" s="258"/>
      <c r="Q1447" s="258"/>
      <c r="R1447" s="258"/>
      <c r="S1447" s="258"/>
      <c r="T1447" s="259"/>
      <c r="AT1447" s="260" t="s">
        <v>177</v>
      </c>
      <c r="AU1447" s="260" t="s">
        <v>83</v>
      </c>
      <c r="AV1447" s="12" t="s">
        <v>81</v>
      </c>
      <c r="AW1447" s="12" t="s">
        <v>31</v>
      </c>
      <c r="AX1447" s="12" t="s">
        <v>74</v>
      </c>
      <c r="AY1447" s="260" t="s">
        <v>168</v>
      </c>
    </row>
    <row r="1448" s="13" customFormat="1">
      <c r="B1448" s="261"/>
      <c r="C1448" s="262"/>
      <c r="D1448" s="252" t="s">
        <v>177</v>
      </c>
      <c r="E1448" s="263" t="s">
        <v>1</v>
      </c>
      <c r="F1448" s="264" t="s">
        <v>354</v>
      </c>
      <c r="G1448" s="262"/>
      <c r="H1448" s="265">
        <v>20.846</v>
      </c>
      <c r="I1448" s="266"/>
      <c r="J1448" s="262"/>
      <c r="K1448" s="262"/>
      <c r="L1448" s="267"/>
      <c r="M1448" s="268"/>
      <c r="N1448" s="269"/>
      <c r="O1448" s="269"/>
      <c r="P1448" s="269"/>
      <c r="Q1448" s="269"/>
      <c r="R1448" s="269"/>
      <c r="S1448" s="269"/>
      <c r="T1448" s="270"/>
      <c r="AT1448" s="271" t="s">
        <v>177</v>
      </c>
      <c r="AU1448" s="271" t="s">
        <v>83</v>
      </c>
      <c r="AV1448" s="13" t="s">
        <v>83</v>
      </c>
      <c r="AW1448" s="13" t="s">
        <v>31</v>
      </c>
      <c r="AX1448" s="13" t="s">
        <v>74</v>
      </c>
      <c r="AY1448" s="271" t="s">
        <v>168</v>
      </c>
    </row>
    <row r="1449" s="14" customFormat="1">
      <c r="B1449" s="272"/>
      <c r="C1449" s="273"/>
      <c r="D1449" s="252" t="s">
        <v>177</v>
      </c>
      <c r="E1449" s="274" t="s">
        <v>1</v>
      </c>
      <c r="F1449" s="275" t="s">
        <v>186</v>
      </c>
      <c r="G1449" s="273"/>
      <c r="H1449" s="276">
        <v>285.01999999999998</v>
      </c>
      <c r="I1449" s="277"/>
      <c r="J1449" s="273"/>
      <c r="K1449" s="273"/>
      <c r="L1449" s="278"/>
      <c r="M1449" s="279"/>
      <c r="N1449" s="280"/>
      <c r="O1449" s="280"/>
      <c r="P1449" s="280"/>
      <c r="Q1449" s="280"/>
      <c r="R1449" s="280"/>
      <c r="S1449" s="280"/>
      <c r="T1449" s="281"/>
      <c r="AT1449" s="282" t="s">
        <v>177</v>
      </c>
      <c r="AU1449" s="282" t="s">
        <v>83</v>
      </c>
      <c r="AV1449" s="14" t="s">
        <v>175</v>
      </c>
      <c r="AW1449" s="14" t="s">
        <v>31</v>
      </c>
      <c r="AX1449" s="14" t="s">
        <v>81</v>
      </c>
      <c r="AY1449" s="282" t="s">
        <v>168</v>
      </c>
    </row>
    <row r="1450" s="1" customFormat="1" ht="16.5" customHeight="1">
      <c r="B1450" s="38"/>
      <c r="C1450" s="294" t="s">
        <v>1382</v>
      </c>
      <c r="D1450" s="294" t="s">
        <v>418</v>
      </c>
      <c r="E1450" s="295" t="s">
        <v>1383</v>
      </c>
      <c r="F1450" s="296" t="s">
        <v>1384</v>
      </c>
      <c r="G1450" s="297" t="s">
        <v>220</v>
      </c>
      <c r="H1450" s="298">
        <v>0.085999999999999993</v>
      </c>
      <c r="I1450" s="299"/>
      <c r="J1450" s="300">
        <f>ROUND(I1450*H1450,2)</f>
        <v>0</v>
      </c>
      <c r="K1450" s="296" t="s">
        <v>174</v>
      </c>
      <c r="L1450" s="301"/>
      <c r="M1450" s="302" t="s">
        <v>1</v>
      </c>
      <c r="N1450" s="303" t="s">
        <v>39</v>
      </c>
      <c r="O1450" s="86"/>
      <c r="P1450" s="246">
        <f>O1450*H1450</f>
        <v>0</v>
      </c>
      <c r="Q1450" s="246">
        <v>1</v>
      </c>
      <c r="R1450" s="246">
        <f>Q1450*H1450</f>
        <v>0.085999999999999993</v>
      </c>
      <c r="S1450" s="246">
        <v>0</v>
      </c>
      <c r="T1450" s="247">
        <f>S1450*H1450</f>
        <v>0</v>
      </c>
      <c r="AR1450" s="248" t="s">
        <v>385</v>
      </c>
      <c r="AT1450" s="248" t="s">
        <v>418</v>
      </c>
      <c r="AU1450" s="248" t="s">
        <v>83</v>
      </c>
      <c r="AY1450" s="17" t="s">
        <v>168</v>
      </c>
      <c r="BE1450" s="249">
        <f>IF(N1450="základní",J1450,0)</f>
        <v>0</v>
      </c>
      <c r="BF1450" s="249">
        <f>IF(N1450="snížená",J1450,0)</f>
        <v>0</v>
      </c>
      <c r="BG1450" s="249">
        <f>IF(N1450="zákl. přenesená",J1450,0)</f>
        <v>0</v>
      </c>
      <c r="BH1450" s="249">
        <f>IF(N1450="sníž. přenesená",J1450,0)</f>
        <v>0</v>
      </c>
      <c r="BI1450" s="249">
        <f>IF(N1450="nulová",J1450,0)</f>
        <v>0</v>
      </c>
      <c r="BJ1450" s="17" t="s">
        <v>81</v>
      </c>
      <c r="BK1450" s="249">
        <f>ROUND(I1450*H1450,2)</f>
        <v>0</v>
      </c>
      <c r="BL1450" s="17" t="s">
        <v>282</v>
      </c>
      <c r="BM1450" s="248" t="s">
        <v>1385</v>
      </c>
    </row>
    <row r="1451" s="13" customFormat="1">
      <c r="B1451" s="261"/>
      <c r="C1451" s="262"/>
      <c r="D1451" s="252" t="s">
        <v>177</v>
      </c>
      <c r="E1451" s="263" t="s">
        <v>1</v>
      </c>
      <c r="F1451" s="264" t="s">
        <v>1386</v>
      </c>
      <c r="G1451" s="262"/>
      <c r="H1451" s="265">
        <v>0.085999999999999993</v>
      </c>
      <c r="I1451" s="266"/>
      <c r="J1451" s="262"/>
      <c r="K1451" s="262"/>
      <c r="L1451" s="267"/>
      <c r="M1451" s="268"/>
      <c r="N1451" s="269"/>
      <c r="O1451" s="269"/>
      <c r="P1451" s="269"/>
      <c r="Q1451" s="269"/>
      <c r="R1451" s="269"/>
      <c r="S1451" s="269"/>
      <c r="T1451" s="270"/>
      <c r="AT1451" s="271" t="s">
        <v>177</v>
      </c>
      <c r="AU1451" s="271" t="s">
        <v>83</v>
      </c>
      <c r="AV1451" s="13" t="s">
        <v>83</v>
      </c>
      <c r="AW1451" s="13" t="s">
        <v>31</v>
      </c>
      <c r="AX1451" s="13" t="s">
        <v>74</v>
      </c>
      <c r="AY1451" s="271" t="s">
        <v>168</v>
      </c>
    </row>
    <row r="1452" s="14" customFormat="1">
      <c r="B1452" s="272"/>
      <c r="C1452" s="273"/>
      <c r="D1452" s="252" t="s">
        <v>177</v>
      </c>
      <c r="E1452" s="274" t="s">
        <v>1</v>
      </c>
      <c r="F1452" s="275" t="s">
        <v>186</v>
      </c>
      <c r="G1452" s="273"/>
      <c r="H1452" s="276">
        <v>0.085999999999999993</v>
      </c>
      <c r="I1452" s="277"/>
      <c r="J1452" s="273"/>
      <c r="K1452" s="273"/>
      <c r="L1452" s="278"/>
      <c r="M1452" s="279"/>
      <c r="N1452" s="280"/>
      <c r="O1452" s="280"/>
      <c r="P1452" s="280"/>
      <c r="Q1452" s="280"/>
      <c r="R1452" s="280"/>
      <c r="S1452" s="280"/>
      <c r="T1452" s="281"/>
      <c r="AT1452" s="282" t="s">
        <v>177</v>
      </c>
      <c r="AU1452" s="282" t="s">
        <v>83</v>
      </c>
      <c r="AV1452" s="14" t="s">
        <v>175</v>
      </c>
      <c r="AW1452" s="14" t="s">
        <v>31</v>
      </c>
      <c r="AX1452" s="14" t="s">
        <v>81</v>
      </c>
      <c r="AY1452" s="282" t="s">
        <v>168</v>
      </c>
    </row>
    <row r="1453" s="1" customFormat="1" ht="24" customHeight="1">
      <c r="B1453" s="38"/>
      <c r="C1453" s="237" t="s">
        <v>1387</v>
      </c>
      <c r="D1453" s="237" t="s">
        <v>170</v>
      </c>
      <c r="E1453" s="238" t="s">
        <v>1388</v>
      </c>
      <c r="F1453" s="239" t="s">
        <v>1389</v>
      </c>
      <c r="G1453" s="240" t="s">
        <v>226</v>
      </c>
      <c r="H1453" s="241">
        <v>35.909999999999997</v>
      </c>
      <c r="I1453" s="242"/>
      <c r="J1453" s="243">
        <f>ROUND(I1453*H1453,2)</f>
        <v>0</v>
      </c>
      <c r="K1453" s="239" t="s">
        <v>174</v>
      </c>
      <c r="L1453" s="43"/>
      <c r="M1453" s="244" t="s">
        <v>1</v>
      </c>
      <c r="N1453" s="245" t="s">
        <v>39</v>
      </c>
      <c r="O1453" s="86"/>
      <c r="P1453" s="246">
        <f>O1453*H1453</f>
        <v>0</v>
      </c>
      <c r="Q1453" s="246">
        <v>0</v>
      </c>
      <c r="R1453" s="246">
        <f>Q1453*H1453</f>
        <v>0</v>
      </c>
      <c r="S1453" s="246">
        <v>0</v>
      </c>
      <c r="T1453" s="247">
        <f>S1453*H1453</f>
        <v>0</v>
      </c>
      <c r="AR1453" s="248" t="s">
        <v>282</v>
      </c>
      <c r="AT1453" s="248" t="s">
        <v>170</v>
      </c>
      <c r="AU1453" s="248" t="s">
        <v>83</v>
      </c>
      <c r="AY1453" s="17" t="s">
        <v>168</v>
      </c>
      <c r="BE1453" s="249">
        <f>IF(N1453="základní",J1453,0)</f>
        <v>0</v>
      </c>
      <c r="BF1453" s="249">
        <f>IF(N1453="snížená",J1453,0)</f>
        <v>0</v>
      </c>
      <c r="BG1453" s="249">
        <f>IF(N1453="zákl. přenesená",J1453,0)</f>
        <v>0</v>
      </c>
      <c r="BH1453" s="249">
        <f>IF(N1453="sníž. přenesená",J1453,0)</f>
        <v>0</v>
      </c>
      <c r="BI1453" s="249">
        <f>IF(N1453="nulová",J1453,0)</f>
        <v>0</v>
      </c>
      <c r="BJ1453" s="17" t="s">
        <v>81</v>
      </c>
      <c r="BK1453" s="249">
        <f>ROUND(I1453*H1453,2)</f>
        <v>0</v>
      </c>
      <c r="BL1453" s="17" t="s">
        <v>282</v>
      </c>
      <c r="BM1453" s="248" t="s">
        <v>1390</v>
      </c>
    </row>
    <row r="1454" s="12" customFormat="1">
      <c r="B1454" s="250"/>
      <c r="C1454" s="251"/>
      <c r="D1454" s="252" t="s">
        <v>177</v>
      </c>
      <c r="E1454" s="253" t="s">
        <v>1</v>
      </c>
      <c r="F1454" s="254" t="s">
        <v>194</v>
      </c>
      <c r="G1454" s="251"/>
      <c r="H1454" s="253" t="s">
        <v>1</v>
      </c>
      <c r="I1454" s="255"/>
      <c r="J1454" s="251"/>
      <c r="K1454" s="251"/>
      <c r="L1454" s="256"/>
      <c r="M1454" s="257"/>
      <c r="N1454" s="258"/>
      <c r="O1454" s="258"/>
      <c r="P1454" s="258"/>
      <c r="Q1454" s="258"/>
      <c r="R1454" s="258"/>
      <c r="S1454" s="258"/>
      <c r="T1454" s="259"/>
      <c r="AT1454" s="260" t="s">
        <v>177</v>
      </c>
      <c r="AU1454" s="260" t="s">
        <v>83</v>
      </c>
      <c r="AV1454" s="12" t="s">
        <v>81</v>
      </c>
      <c r="AW1454" s="12" t="s">
        <v>31</v>
      </c>
      <c r="AX1454" s="12" t="s">
        <v>74</v>
      </c>
      <c r="AY1454" s="260" t="s">
        <v>168</v>
      </c>
    </row>
    <row r="1455" s="13" customFormat="1">
      <c r="B1455" s="261"/>
      <c r="C1455" s="262"/>
      <c r="D1455" s="252" t="s">
        <v>177</v>
      </c>
      <c r="E1455" s="263" t="s">
        <v>1</v>
      </c>
      <c r="F1455" s="264" t="s">
        <v>1391</v>
      </c>
      <c r="G1455" s="262"/>
      <c r="H1455" s="265">
        <v>2.6909999999999998</v>
      </c>
      <c r="I1455" s="266"/>
      <c r="J1455" s="262"/>
      <c r="K1455" s="262"/>
      <c r="L1455" s="267"/>
      <c r="M1455" s="268"/>
      <c r="N1455" s="269"/>
      <c r="O1455" s="269"/>
      <c r="P1455" s="269"/>
      <c r="Q1455" s="269"/>
      <c r="R1455" s="269"/>
      <c r="S1455" s="269"/>
      <c r="T1455" s="270"/>
      <c r="AT1455" s="271" t="s">
        <v>177</v>
      </c>
      <c r="AU1455" s="271" t="s">
        <v>83</v>
      </c>
      <c r="AV1455" s="13" t="s">
        <v>83</v>
      </c>
      <c r="AW1455" s="13" t="s">
        <v>31</v>
      </c>
      <c r="AX1455" s="13" t="s">
        <v>74</v>
      </c>
      <c r="AY1455" s="271" t="s">
        <v>168</v>
      </c>
    </row>
    <row r="1456" s="13" customFormat="1">
      <c r="B1456" s="261"/>
      <c r="C1456" s="262"/>
      <c r="D1456" s="252" t="s">
        <v>177</v>
      </c>
      <c r="E1456" s="263" t="s">
        <v>1</v>
      </c>
      <c r="F1456" s="264" t="s">
        <v>1392</v>
      </c>
      <c r="G1456" s="262"/>
      <c r="H1456" s="265">
        <v>1.9890000000000001</v>
      </c>
      <c r="I1456" s="266"/>
      <c r="J1456" s="262"/>
      <c r="K1456" s="262"/>
      <c r="L1456" s="267"/>
      <c r="M1456" s="268"/>
      <c r="N1456" s="269"/>
      <c r="O1456" s="269"/>
      <c r="P1456" s="269"/>
      <c r="Q1456" s="269"/>
      <c r="R1456" s="269"/>
      <c r="S1456" s="269"/>
      <c r="T1456" s="270"/>
      <c r="AT1456" s="271" t="s">
        <v>177</v>
      </c>
      <c r="AU1456" s="271" t="s">
        <v>83</v>
      </c>
      <c r="AV1456" s="13" t="s">
        <v>83</v>
      </c>
      <c r="AW1456" s="13" t="s">
        <v>31</v>
      </c>
      <c r="AX1456" s="13" t="s">
        <v>74</v>
      </c>
      <c r="AY1456" s="271" t="s">
        <v>168</v>
      </c>
    </row>
    <row r="1457" s="13" customFormat="1">
      <c r="B1457" s="261"/>
      <c r="C1457" s="262"/>
      <c r="D1457" s="252" t="s">
        <v>177</v>
      </c>
      <c r="E1457" s="263" t="s">
        <v>1</v>
      </c>
      <c r="F1457" s="264" t="s">
        <v>1393</v>
      </c>
      <c r="G1457" s="262"/>
      <c r="H1457" s="265">
        <v>3.9239999999999999</v>
      </c>
      <c r="I1457" s="266"/>
      <c r="J1457" s="262"/>
      <c r="K1457" s="262"/>
      <c r="L1457" s="267"/>
      <c r="M1457" s="268"/>
      <c r="N1457" s="269"/>
      <c r="O1457" s="269"/>
      <c r="P1457" s="269"/>
      <c r="Q1457" s="269"/>
      <c r="R1457" s="269"/>
      <c r="S1457" s="269"/>
      <c r="T1457" s="270"/>
      <c r="AT1457" s="271" t="s">
        <v>177</v>
      </c>
      <c r="AU1457" s="271" t="s">
        <v>83</v>
      </c>
      <c r="AV1457" s="13" t="s">
        <v>83</v>
      </c>
      <c r="AW1457" s="13" t="s">
        <v>31</v>
      </c>
      <c r="AX1457" s="13" t="s">
        <v>74</v>
      </c>
      <c r="AY1457" s="271" t="s">
        <v>168</v>
      </c>
    </row>
    <row r="1458" s="13" customFormat="1">
      <c r="B1458" s="261"/>
      <c r="C1458" s="262"/>
      <c r="D1458" s="252" t="s">
        <v>177</v>
      </c>
      <c r="E1458" s="263" t="s">
        <v>1</v>
      </c>
      <c r="F1458" s="264" t="s">
        <v>1394</v>
      </c>
      <c r="G1458" s="262"/>
      <c r="H1458" s="265">
        <v>4.2300000000000004</v>
      </c>
      <c r="I1458" s="266"/>
      <c r="J1458" s="262"/>
      <c r="K1458" s="262"/>
      <c r="L1458" s="267"/>
      <c r="M1458" s="268"/>
      <c r="N1458" s="269"/>
      <c r="O1458" s="269"/>
      <c r="P1458" s="269"/>
      <c r="Q1458" s="269"/>
      <c r="R1458" s="269"/>
      <c r="S1458" s="269"/>
      <c r="T1458" s="270"/>
      <c r="AT1458" s="271" t="s">
        <v>177</v>
      </c>
      <c r="AU1458" s="271" t="s">
        <v>83</v>
      </c>
      <c r="AV1458" s="13" t="s">
        <v>83</v>
      </c>
      <c r="AW1458" s="13" t="s">
        <v>31</v>
      </c>
      <c r="AX1458" s="13" t="s">
        <v>74</v>
      </c>
      <c r="AY1458" s="271" t="s">
        <v>168</v>
      </c>
    </row>
    <row r="1459" s="13" customFormat="1">
      <c r="B1459" s="261"/>
      <c r="C1459" s="262"/>
      <c r="D1459" s="252" t="s">
        <v>177</v>
      </c>
      <c r="E1459" s="263" t="s">
        <v>1</v>
      </c>
      <c r="F1459" s="264" t="s">
        <v>1395</v>
      </c>
      <c r="G1459" s="262"/>
      <c r="H1459" s="265">
        <v>4.7699999999999996</v>
      </c>
      <c r="I1459" s="266"/>
      <c r="J1459" s="262"/>
      <c r="K1459" s="262"/>
      <c r="L1459" s="267"/>
      <c r="M1459" s="268"/>
      <c r="N1459" s="269"/>
      <c r="O1459" s="269"/>
      <c r="P1459" s="269"/>
      <c r="Q1459" s="269"/>
      <c r="R1459" s="269"/>
      <c r="S1459" s="269"/>
      <c r="T1459" s="270"/>
      <c r="AT1459" s="271" t="s">
        <v>177</v>
      </c>
      <c r="AU1459" s="271" t="s">
        <v>83</v>
      </c>
      <c r="AV1459" s="13" t="s">
        <v>83</v>
      </c>
      <c r="AW1459" s="13" t="s">
        <v>31</v>
      </c>
      <c r="AX1459" s="13" t="s">
        <v>74</v>
      </c>
      <c r="AY1459" s="271" t="s">
        <v>168</v>
      </c>
    </row>
    <row r="1460" s="13" customFormat="1">
      <c r="B1460" s="261"/>
      <c r="C1460" s="262"/>
      <c r="D1460" s="252" t="s">
        <v>177</v>
      </c>
      <c r="E1460" s="263" t="s">
        <v>1</v>
      </c>
      <c r="F1460" s="264" t="s">
        <v>1396</v>
      </c>
      <c r="G1460" s="262"/>
      <c r="H1460" s="265">
        <v>5.6299999999999999</v>
      </c>
      <c r="I1460" s="266"/>
      <c r="J1460" s="262"/>
      <c r="K1460" s="262"/>
      <c r="L1460" s="267"/>
      <c r="M1460" s="268"/>
      <c r="N1460" s="269"/>
      <c r="O1460" s="269"/>
      <c r="P1460" s="269"/>
      <c r="Q1460" s="269"/>
      <c r="R1460" s="269"/>
      <c r="S1460" s="269"/>
      <c r="T1460" s="270"/>
      <c r="AT1460" s="271" t="s">
        <v>177</v>
      </c>
      <c r="AU1460" s="271" t="s">
        <v>83</v>
      </c>
      <c r="AV1460" s="13" t="s">
        <v>83</v>
      </c>
      <c r="AW1460" s="13" t="s">
        <v>31</v>
      </c>
      <c r="AX1460" s="13" t="s">
        <v>74</v>
      </c>
      <c r="AY1460" s="271" t="s">
        <v>168</v>
      </c>
    </row>
    <row r="1461" s="12" customFormat="1">
      <c r="B1461" s="250"/>
      <c r="C1461" s="251"/>
      <c r="D1461" s="252" t="s">
        <v>177</v>
      </c>
      <c r="E1461" s="253" t="s">
        <v>1</v>
      </c>
      <c r="F1461" s="254" t="s">
        <v>964</v>
      </c>
      <c r="G1461" s="251"/>
      <c r="H1461" s="253" t="s">
        <v>1</v>
      </c>
      <c r="I1461" s="255"/>
      <c r="J1461" s="251"/>
      <c r="K1461" s="251"/>
      <c r="L1461" s="256"/>
      <c r="M1461" s="257"/>
      <c r="N1461" s="258"/>
      <c r="O1461" s="258"/>
      <c r="P1461" s="258"/>
      <c r="Q1461" s="258"/>
      <c r="R1461" s="258"/>
      <c r="S1461" s="258"/>
      <c r="T1461" s="259"/>
      <c r="AT1461" s="260" t="s">
        <v>177</v>
      </c>
      <c r="AU1461" s="260" t="s">
        <v>83</v>
      </c>
      <c r="AV1461" s="12" t="s">
        <v>81</v>
      </c>
      <c r="AW1461" s="12" t="s">
        <v>31</v>
      </c>
      <c r="AX1461" s="12" t="s">
        <v>74</v>
      </c>
      <c r="AY1461" s="260" t="s">
        <v>168</v>
      </c>
    </row>
    <row r="1462" s="13" customFormat="1">
      <c r="B1462" s="261"/>
      <c r="C1462" s="262"/>
      <c r="D1462" s="252" t="s">
        <v>177</v>
      </c>
      <c r="E1462" s="263" t="s">
        <v>1</v>
      </c>
      <c r="F1462" s="264" t="s">
        <v>1397</v>
      </c>
      <c r="G1462" s="262"/>
      <c r="H1462" s="265">
        <v>6.9320000000000004</v>
      </c>
      <c r="I1462" s="266"/>
      <c r="J1462" s="262"/>
      <c r="K1462" s="262"/>
      <c r="L1462" s="267"/>
      <c r="M1462" s="268"/>
      <c r="N1462" s="269"/>
      <c r="O1462" s="269"/>
      <c r="P1462" s="269"/>
      <c r="Q1462" s="269"/>
      <c r="R1462" s="269"/>
      <c r="S1462" s="269"/>
      <c r="T1462" s="270"/>
      <c r="AT1462" s="271" t="s">
        <v>177</v>
      </c>
      <c r="AU1462" s="271" t="s">
        <v>83</v>
      </c>
      <c r="AV1462" s="13" t="s">
        <v>83</v>
      </c>
      <c r="AW1462" s="13" t="s">
        <v>31</v>
      </c>
      <c r="AX1462" s="13" t="s">
        <v>74</v>
      </c>
      <c r="AY1462" s="271" t="s">
        <v>168</v>
      </c>
    </row>
    <row r="1463" s="12" customFormat="1">
      <c r="B1463" s="250"/>
      <c r="C1463" s="251"/>
      <c r="D1463" s="252" t="s">
        <v>177</v>
      </c>
      <c r="E1463" s="253" t="s">
        <v>1</v>
      </c>
      <c r="F1463" s="254" t="s">
        <v>339</v>
      </c>
      <c r="G1463" s="251"/>
      <c r="H1463" s="253" t="s">
        <v>1</v>
      </c>
      <c r="I1463" s="255"/>
      <c r="J1463" s="251"/>
      <c r="K1463" s="251"/>
      <c r="L1463" s="256"/>
      <c r="M1463" s="257"/>
      <c r="N1463" s="258"/>
      <c r="O1463" s="258"/>
      <c r="P1463" s="258"/>
      <c r="Q1463" s="258"/>
      <c r="R1463" s="258"/>
      <c r="S1463" s="258"/>
      <c r="T1463" s="259"/>
      <c r="AT1463" s="260" t="s">
        <v>177</v>
      </c>
      <c r="AU1463" s="260" t="s">
        <v>83</v>
      </c>
      <c r="AV1463" s="12" t="s">
        <v>81</v>
      </c>
      <c r="AW1463" s="12" t="s">
        <v>31</v>
      </c>
      <c r="AX1463" s="12" t="s">
        <v>74</v>
      </c>
      <c r="AY1463" s="260" t="s">
        <v>168</v>
      </c>
    </row>
    <row r="1464" s="13" customFormat="1">
      <c r="B1464" s="261"/>
      <c r="C1464" s="262"/>
      <c r="D1464" s="252" t="s">
        <v>177</v>
      </c>
      <c r="E1464" s="263" t="s">
        <v>1</v>
      </c>
      <c r="F1464" s="264" t="s">
        <v>1398</v>
      </c>
      <c r="G1464" s="262"/>
      <c r="H1464" s="265">
        <v>5.7439999999999998</v>
      </c>
      <c r="I1464" s="266"/>
      <c r="J1464" s="262"/>
      <c r="K1464" s="262"/>
      <c r="L1464" s="267"/>
      <c r="M1464" s="268"/>
      <c r="N1464" s="269"/>
      <c r="O1464" s="269"/>
      <c r="P1464" s="269"/>
      <c r="Q1464" s="269"/>
      <c r="R1464" s="269"/>
      <c r="S1464" s="269"/>
      <c r="T1464" s="270"/>
      <c r="AT1464" s="271" t="s">
        <v>177</v>
      </c>
      <c r="AU1464" s="271" t="s">
        <v>83</v>
      </c>
      <c r="AV1464" s="13" t="s">
        <v>83</v>
      </c>
      <c r="AW1464" s="13" t="s">
        <v>31</v>
      </c>
      <c r="AX1464" s="13" t="s">
        <v>74</v>
      </c>
      <c r="AY1464" s="271" t="s">
        <v>168</v>
      </c>
    </row>
    <row r="1465" s="14" customFormat="1">
      <c r="B1465" s="272"/>
      <c r="C1465" s="273"/>
      <c r="D1465" s="252" t="s">
        <v>177</v>
      </c>
      <c r="E1465" s="274" t="s">
        <v>1</v>
      </c>
      <c r="F1465" s="275" t="s">
        <v>186</v>
      </c>
      <c r="G1465" s="273"/>
      <c r="H1465" s="276">
        <v>35.909999999999997</v>
      </c>
      <c r="I1465" s="277"/>
      <c r="J1465" s="273"/>
      <c r="K1465" s="273"/>
      <c r="L1465" s="278"/>
      <c r="M1465" s="279"/>
      <c r="N1465" s="280"/>
      <c r="O1465" s="280"/>
      <c r="P1465" s="280"/>
      <c r="Q1465" s="280"/>
      <c r="R1465" s="280"/>
      <c r="S1465" s="280"/>
      <c r="T1465" s="281"/>
      <c r="AT1465" s="282" t="s">
        <v>177</v>
      </c>
      <c r="AU1465" s="282" t="s">
        <v>83</v>
      </c>
      <c r="AV1465" s="14" t="s">
        <v>175</v>
      </c>
      <c r="AW1465" s="14" t="s">
        <v>31</v>
      </c>
      <c r="AX1465" s="14" t="s">
        <v>81</v>
      </c>
      <c r="AY1465" s="282" t="s">
        <v>168</v>
      </c>
    </row>
    <row r="1466" s="1" customFormat="1" ht="16.5" customHeight="1">
      <c r="B1466" s="38"/>
      <c r="C1466" s="294" t="s">
        <v>1399</v>
      </c>
      <c r="D1466" s="294" t="s">
        <v>418</v>
      </c>
      <c r="E1466" s="295" t="s">
        <v>1383</v>
      </c>
      <c r="F1466" s="296" t="s">
        <v>1384</v>
      </c>
      <c r="G1466" s="297" t="s">
        <v>220</v>
      </c>
      <c r="H1466" s="298">
        <v>0.012999999999999999</v>
      </c>
      <c r="I1466" s="299"/>
      <c r="J1466" s="300">
        <f>ROUND(I1466*H1466,2)</f>
        <v>0</v>
      </c>
      <c r="K1466" s="296" t="s">
        <v>174</v>
      </c>
      <c r="L1466" s="301"/>
      <c r="M1466" s="302" t="s">
        <v>1</v>
      </c>
      <c r="N1466" s="303" t="s">
        <v>39</v>
      </c>
      <c r="O1466" s="86"/>
      <c r="P1466" s="246">
        <f>O1466*H1466</f>
        <v>0</v>
      </c>
      <c r="Q1466" s="246">
        <v>1</v>
      </c>
      <c r="R1466" s="246">
        <f>Q1466*H1466</f>
        <v>0.012999999999999999</v>
      </c>
      <c r="S1466" s="246">
        <v>0</v>
      </c>
      <c r="T1466" s="247">
        <f>S1466*H1466</f>
        <v>0</v>
      </c>
      <c r="AR1466" s="248" t="s">
        <v>385</v>
      </c>
      <c r="AT1466" s="248" t="s">
        <v>418</v>
      </c>
      <c r="AU1466" s="248" t="s">
        <v>83</v>
      </c>
      <c r="AY1466" s="17" t="s">
        <v>168</v>
      </c>
      <c r="BE1466" s="249">
        <f>IF(N1466="základní",J1466,0)</f>
        <v>0</v>
      </c>
      <c r="BF1466" s="249">
        <f>IF(N1466="snížená",J1466,0)</f>
        <v>0</v>
      </c>
      <c r="BG1466" s="249">
        <f>IF(N1466="zákl. přenesená",J1466,0)</f>
        <v>0</v>
      </c>
      <c r="BH1466" s="249">
        <f>IF(N1466="sníž. přenesená",J1466,0)</f>
        <v>0</v>
      </c>
      <c r="BI1466" s="249">
        <f>IF(N1466="nulová",J1466,0)</f>
        <v>0</v>
      </c>
      <c r="BJ1466" s="17" t="s">
        <v>81</v>
      </c>
      <c r="BK1466" s="249">
        <f>ROUND(I1466*H1466,2)</f>
        <v>0</v>
      </c>
      <c r="BL1466" s="17" t="s">
        <v>282</v>
      </c>
      <c r="BM1466" s="248" t="s">
        <v>1400</v>
      </c>
    </row>
    <row r="1467" s="13" customFormat="1">
      <c r="B1467" s="261"/>
      <c r="C1467" s="262"/>
      <c r="D1467" s="252" t="s">
        <v>177</v>
      </c>
      <c r="E1467" s="263" t="s">
        <v>1</v>
      </c>
      <c r="F1467" s="264" t="s">
        <v>1401</v>
      </c>
      <c r="G1467" s="262"/>
      <c r="H1467" s="265">
        <v>0.012999999999999999</v>
      </c>
      <c r="I1467" s="266"/>
      <c r="J1467" s="262"/>
      <c r="K1467" s="262"/>
      <c r="L1467" s="267"/>
      <c r="M1467" s="268"/>
      <c r="N1467" s="269"/>
      <c r="O1467" s="269"/>
      <c r="P1467" s="269"/>
      <c r="Q1467" s="269"/>
      <c r="R1467" s="269"/>
      <c r="S1467" s="269"/>
      <c r="T1467" s="270"/>
      <c r="AT1467" s="271" t="s">
        <v>177</v>
      </c>
      <c r="AU1467" s="271" t="s">
        <v>83</v>
      </c>
      <c r="AV1467" s="13" t="s">
        <v>83</v>
      </c>
      <c r="AW1467" s="13" t="s">
        <v>31</v>
      </c>
      <c r="AX1467" s="13" t="s">
        <v>74</v>
      </c>
      <c r="AY1467" s="271" t="s">
        <v>168</v>
      </c>
    </row>
    <row r="1468" s="14" customFormat="1">
      <c r="B1468" s="272"/>
      <c r="C1468" s="273"/>
      <c r="D1468" s="252" t="s">
        <v>177</v>
      </c>
      <c r="E1468" s="274" t="s">
        <v>1</v>
      </c>
      <c r="F1468" s="275" t="s">
        <v>186</v>
      </c>
      <c r="G1468" s="273"/>
      <c r="H1468" s="276">
        <v>0.012999999999999999</v>
      </c>
      <c r="I1468" s="277"/>
      <c r="J1468" s="273"/>
      <c r="K1468" s="273"/>
      <c r="L1468" s="278"/>
      <c r="M1468" s="279"/>
      <c r="N1468" s="280"/>
      <c r="O1468" s="280"/>
      <c r="P1468" s="280"/>
      <c r="Q1468" s="280"/>
      <c r="R1468" s="280"/>
      <c r="S1468" s="280"/>
      <c r="T1468" s="281"/>
      <c r="AT1468" s="282" t="s">
        <v>177</v>
      </c>
      <c r="AU1468" s="282" t="s">
        <v>83</v>
      </c>
      <c r="AV1468" s="14" t="s">
        <v>175</v>
      </c>
      <c r="AW1468" s="14" t="s">
        <v>31</v>
      </c>
      <c r="AX1468" s="14" t="s">
        <v>81</v>
      </c>
      <c r="AY1468" s="282" t="s">
        <v>168</v>
      </c>
    </row>
    <row r="1469" s="1" customFormat="1" ht="16.5" customHeight="1">
      <c r="B1469" s="38"/>
      <c r="C1469" s="237" t="s">
        <v>1402</v>
      </c>
      <c r="D1469" s="237" t="s">
        <v>170</v>
      </c>
      <c r="E1469" s="238" t="s">
        <v>1403</v>
      </c>
      <c r="F1469" s="239" t="s">
        <v>1404</v>
      </c>
      <c r="G1469" s="240" t="s">
        <v>226</v>
      </c>
      <c r="H1469" s="241">
        <v>159.75</v>
      </c>
      <c r="I1469" s="242"/>
      <c r="J1469" s="243">
        <f>ROUND(I1469*H1469,2)</f>
        <v>0</v>
      </c>
      <c r="K1469" s="239" t="s">
        <v>174</v>
      </c>
      <c r="L1469" s="43"/>
      <c r="M1469" s="244" t="s">
        <v>1</v>
      </c>
      <c r="N1469" s="245" t="s">
        <v>39</v>
      </c>
      <c r="O1469" s="86"/>
      <c r="P1469" s="246">
        <f>O1469*H1469</f>
        <v>0</v>
      </c>
      <c r="Q1469" s="246">
        <v>0</v>
      </c>
      <c r="R1469" s="246">
        <f>Q1469*H1469</f>
        <v>0</v>
      </c>
      <c r="S1469" s="246">
        <v>0.0040000000000000001</v>
      </c>
      <c r="T1469" s="247">
        <f>S1469*H1469</f>
        <v>0.63900000000000001</v>
      </c>
      <c r="AR1469" s="248" t="s">
        <v>282</v>
      </c>
      <c r="AT1469" s="248" t="s">
        <v>170</v>
      </c>
      <c r="AU1469" s="248" t="s">
        <v>83</v>
      </c>
      <c r="AY1469" s="17" t="s">
        <v>168</v>
      </c>
      <c r="BE1469" s="249">
        <f>IF(N1469="základní",J1469,0)</f>
        <v>0</v>
      </c>
      <c r="BF1469" s="249">
        <f>IF(N1469="snížená",J1469,0)</f>
        <v>0</v>
      </c>
      <c r="BG1469" s="249">
        <f>IF(N1469="zákl. přenesená",J1469,0)</f>
        <v>0</v>
      </c>
      <c r="BH1469" s="249">
        <f>IF(N1469="sníž. přenesená",J1469,0)</f>
        <v>0</v>
      </c>
      <c r="BI1469" s="249">
        <f>IF(N1469="nulová",J1469,0)</f>
        <v>0</v>
      </c>
      <c r="BJ1469" s="17" t="s">
        <v>81</v>
      </c>
      <c r="BK1469" s="249">
        <f>ROUND(I1469*H1469,2)</f>
        <v>0</v>
      </c>
      <c r="BL1469" s="17" t="s">
        <v>282</v>
      </c>
      <c r="BM1469" s="248" t="s">
        <v>1405</v>
      </c>
    </row>
    <row r="1470" s="12" customFormat="1">
      <c r="B1470" s="250"/>
      <c r="C1470" s="251"/>
      <c r="D1470" s="252" t="s">
        <v>177</v>
      </c>
      <c r="E1470" s="253" t="s">
        <v>1</v>
      </c>
      <c r="F1470" s="254" t="s">
        <v>194</v>
      </c>
      <c r="G1470" s="251"/>
      <c r="H1470" s="253" t="s">
        <v>1</v>
      </c>
      <c r="I1470" s="255"/>
      <c r="J1470" s="251"/>
      <c r="K1470" s="251"/>
      <c r="L1470" s="256"/>
      <c r="M1470" s="257"/>
      <c r="N1470" s="258"/>
      <c r="O1470" s="258"/>
      <c r="P1470" s="258"/>
      <c r="Q1470" s="258"/>
      <c r="R1470" s="258"/>
      <c r="S1470" s="258"/>
      <c r="T1470" s="259"/>
      <c r="AT1470" s="260" t="s">
        <v>177</v>
      </c>
      <c r="AU1470" s="260" t="s">
        <v>83</v>
      </c>
      <c r="AV1470" s="12" t="s">
        <v>81</v>
      </c>
      <c r="AW1470" s="12" t="s">
        <v>31</v>
      </c>
      <c r="AX1470" s="12" t="s">
        <v>74</v>
      </c>
      <c r="AY1470" s="260" t="s">
        <v>168</v>
      </c>
    </row>
    <row r="1471" s="12" customFormat="1">
      <c r="B1471" s="250"/>
      <c r="C1471" s="251"/>
      <c r="D1471" s="252" t="s">
        <v>177</v>
      </c>
      <c r="E1471" s="253" t="s">
        <v>1</v>
      </c>
      <c r="F1471" s="254" t="s">
        <v>1153</v>
      </c>
      <c r="G1471" s="251"/>
      <c r="H1471" s="253" t="s">
        <v>1</v>
      </c>
      <c r="I1471" s="255"/>
      <c r="J1471" s="251"/>
      <c r="K1471" s="251"/>
      <c r="L1471" s="256"/>
      <c r="M1471" s="257"/>
      <c r="N1471" s="258"/>
      <c r="O1471" s="258"/>
      <c r="P1471" s="258"/>
      <c r="Q1471" s="258"/>
      <c r="R1471" s="258"/>
      <c r="S1471" s="258"/>
      <c r="T1471" s="259"/>
      <c r="AT1471" s="260" t="s">
        <v>177</v>
      </c>
      <c r="AU1471" s="260" t="s">
        <v>83</v>
      </c>
      <c r="AV1471" s="12" t="s">
        <v>81</v>
      </c>
      <c r="AW1471" s="12" t="s">
        <v>31</v>
      </c>
      <c r="AX1471" s="12" t="s">
        <v>74</v>
      </c>
      <c r="AY1471" s="260" t="s">
        <v>168</v>
      </c>
    </row>
    <row r="1472" s="13" customFormat="1">
      <c r="B1472" s="261"/>
      <c r="C1472" s="262"/>
      <c r="D1472" s="252" t="s">
        <v>177</v>
      </c>
      <c r="E1472" s="263" t="s">
        <v>1</v>
      </c>
      <c r="F1472" s="264" t="s">
        <v>228</v>
      </c>
      <c r="G1472" s="262"/>
      <c r="H1472" s="265">
        <v>13.84</v>
      </c>
      <c r="I1472" s="266"/>
      <c r="J1472" s="262"/>
      <c r="K1472" s="262"/>
      <c r="L1472" s="267"/>
      <c r="M1472" s="268"/>
      <c r="N1472" s="269"/>
      <c r="O1472" s="269"/>
      <c r="P1472" s="269"/>
      <c r="Q1472" s="269"/>
      <c r="R1472" s="269"/>
      <c r="S1472" s="269"/>
      <c r="T1472" s="270"/>
      <c r="AT1472" s="271" t="s">
        <v>177</v>
      </c>
      <c r="AU1472" s="271" t="s">
        <v>83</v>
      </c>
      <c r="AV1472" s="13" t="s">
        <v>83</v>
      </c>
      <c r="AW1472" s="13" t="s">
        <v>31</v>
      </c>
      <c r="AX1472" s="13" t="s">
        <v>74</v>
      </c>
      <c r="AY1472" s="271" t="s">
        <v>168</v>
      </c>
    </row>
    <row r="1473" s="13" customFormat="1">
      <c r="B1473" s="261"/>
      <c r="C1473" s="262"/>
      <c r="D1473" s="252" t="s">
        <v>177</v>
      </c>
      <c r="E1473" s="263" t="s">
        <v>1</v>
      </c>
      <c r="F1473" s="264" t="s">
        <v>229</v>
      </c>
      <c r="G1473" s="262"/>
      <c r="H1473" s="265">
        <v>7.0899999999999999</v>
      </c>
      <c r="I1473" s="266"/>
      <c r="J1473" s="262"/>
      <c r="K1473" s="262"/>
      <c r="L1473" s="267"/>
      <c r="M1473" s="268"/>
      <c r="N1473" s="269"/>
      <c r="O1473" s="269"/>
      <c r="P1473" s="269"/>
      <c r="Q1473" s="269"/>
      <c r="R1473" s="269"/>
      <c r="S1473" s="269"/>
      <c r="T1473" s="270"/>
      <c r="AT1473" s="271" t="s">
        <v>177</v>
      </c>
      <c r="AU1473" s="271" t="s">
        <v>83</v>
      </c>
      <c r="AV1473" s="13" t="s">
        <v>83</v>
      </c>
      <c r="AW1473" s="13" t="s">
        <v>31</v>
      </c>
      <c r="AX1473" s="13" t="s">
        <v>74</v>
      </c>
      <c r="AY1473" s="271" t="s">
        <v>168</v>
      </c>
    </row>
    <row r="1474" s="13" customFormat="1">
      <c r="B1474" s="261"/>
      <c r="C1474" s="262"/>
      <c r="D1474" s="252" t="s">
        <v>177</v>
      </c>
      <c r="E1474" s="263" t="s">
        <v>1</v>
      </c>
      <c r="F1474" s="264" t="s">
        <v>230</v>
      </c>
      <c r="G1474" s="262"/>
      <c r="H1474" s="265">
        <v>35.030000000000001</v>
      </c>
      <c r="I1474" s="266"/>
      <c r="J1474" s="262"/>
      <c r="K1474" s="262"/>
      <c r="L1474" s="267"/>
      <c r="M1474" s="268"/>
      <c r="N1474" s="269"/>
      <c r="O1474" s="269"/>
      <c r="P1474" s="269"/>
      <c r="Q1474" s="269"/>
      <c r="R1474" s="269"/>
      <c r="S1474" s="269"/>
      <c r="T1474" s="270"/>
      <c r="AT1474" s="271" t="s">
        <v>177</v>
      </c>
      <c r="AU1474" s="271" t="s">
        <v>83</v>
      </c>
      <c r="AV1474" s="13" t="s">
        <v>83</v>
      </c>
      <c r="AW1474" s="13" t="s">
        <v>31</v>
      </c>
      <c r="AX1474" s="13" t="s">
        <v>74</v>
      </c>
      <c r="AY1474" s="271" t="s">
        <v>168</v>
      </c>
    </row>
    <row r="1475" s="13" customFormat="1">
      <c r="B1475" s="261"/>
      <c r="C1475" s="262"/>
      <c r="D1475" s="252" t="s">
        <v>177</v>
      </c>
      <c r="E1475" s="263" t="s">
        <v>1</v>
      </c>
      <c r="F1475" s="264" t="s">
        <v>1143</v>
      </c>
      <c r="G1475" s="262"/>
      <c r="H1475" s="265">
        <v>27.504000000000001</v>
      </c>
      <c r="I1475" s="266"/>
      <c r="J1475" s="262"/>
      <c r="K1475" s="262"/>
      <c r="L1475" s="267"/>
      <c r="M1475" s="268"/>
      <c r="N1475" s="269"/>
      <c r="O1475" s="269"/>
      <c r="P1475" s="269"/>
      <c r="Q1475" s="269"/>
      <c r="R1475" s="269"/>
      <c r="S1475" s="269"/>
      <c r="T1475" s="270"/>
      <c r="AT1475" s="271" t="s">
        <v>177</v>
      </c>
      <c r="AU1475" s="271" t="s">
        <v>83</v>
      </c>
      <c r="AV1475" s="13" t="s">
        <v>83</v>
      </c>
      <c r="AW1475" s="13" t="s">
        <v>31</v>
      </c>
      <c r="AX1475" s="13" t="s">
        <v>74</v>
      </c>
      <c r="AY1475" s="271" t="s">
        <v>168</v>
      </c>
    </row>
    <row r="1476" s="13" customFormat="1">
      <c r="B1476" s="261"/>
      <c r="C1476" s="262"/>
      <c r="D1476" s="252" t="s">
        <v>177</v>
      </c>
      <c r="E1476" s="263" t="s">
        <v>1</v>
      </c>
      <c r="F1476" s="264" t="s">
        <v>232</v>
      </c>
      <c r="G1476" s="262"/>
      <c r="H1476" s="265">
        <v>41.256</v>
      </c>
      <c r="I1476" s="266"/>
      <c r="J1476" s="262"/>
      <c r="K1476" s="262"/>
      <c r="L1476" s="267"/>
      <c r="M1476" s="268"/>
      <c r="N1476" s="269"/>
      <c r="O1476" s="269"/>
      <c r="P1476" s="269"/>
      <c r="Q1476" s="269"/>
      <c r="R1476" s="269"/>
      <c r="S1476" s="269"/>
      <c r="T1476" s="270"/>
      <c r="AT1476" s="271" t="s">
        <v>177</v>
      </c>
      <c r="AU1476" s="271" t="s">
        <v>83</v>
      </c>
      <c r="AV1476" s="13" t="s">
        <v>83</v>
      </c>
      <c r="AW1476" s="13" t="s">
        <v>31</v>
      </c>
      <c r="AX1476" s="13" t="s">
        <v>74</v>
      </c>
      <c r="AY1476" s="271" t="s">
        <v>168</v>
      </c>
    </row>
    <row r="1477" s="13" customFormat="1">
      <c r="B1477" s="261"/>
      <c r="C1477" s="262"/>
      <c r="D1477" s="252" t="s">
        <v>177</v>
      </c>
      <c r="E1477" s="263" t="s">
        <v>1</v>
      </c>
      <c r="F1477" s="264" t="s">
        <v>233</v>
      </c>
      <c r="G1477" s="262"/>
      <c r="H1477" s="265">
        <v>35.030000000000001</v>
      </c>
      <c r="I1477" s="266"/>
      <c r="J1477" s="262"/>
      <c r="K1477" s="262"/>
      <c r="L1477" s="267"/>
      <c r="M1477" s="268"/>
      <c r="N1477" s="269"/>
      <c r="O1477" s="269"/>
      <c r="P1477" s="269"/>
      <c r="Q1477" s="269"/>
      <c r="R1477" s="269"/>
      <c r="S1477" s="269"/>
      <c r="T1477" s="270"/>
      <c r="AT1477" s="271" t="s">
        <v>177</v>
      </c>
      <c r="AU1477" s="271" t="s">
        <v>83</v>
      </c>
      <c r="AV1477" s="13" t="s">
        <v>83</v>
      </c>
      <c r="AW1477" s="13" t="s">
        <v>31</v>
      </c>
      <c r="AX1477" s="13" t="s">
        <v>74</v>
      </c>
      <c r="AY1477" s="271" t="s">
        <v>168</v>
      </c>
    </row>
    <row r="1478" s="14" customFormat="1">
      <c r="B1478" s="272"/>
      <c r="C1478" s="273"/>
      <c r="D1478" s="252" t="s">
        <v>177</v>
      </c>
      <c r="E1478" s="274" t="s">
        <v>1</v>
      </c>
      <c r="F1478" s="275" t="s">
        <v>186</v>
      </c>
      <c r="G1478" s="273"/>
      <c r="H1478" s="276">
        <v>159.75</v>
      </c>
      <c r="I1478" s="277"/>
      <c r="J1478" s="273"/>
      <c r="K1478" s="273"/>
      <c r="L1478" s="278"/>
      <c r="M1478" s="279"/>
      <c r="N1478" s="280"/>
      <c r="O1478" s="280"/>
      <c r="P1478" s="280"/>
      <c r="Q1478" s="280"/>
      <c r="R1478" s="280"/>
      <c r="S1478" s="280"/>
      <c r="T1478" s="281"/>
      <c r="AT1478" s="282" t="s">
        <v>177</v>
      </c>
      <c r="AU1478" s="282" t="s">
        <v>83</v>
      </c>
      <c r="AV1478" s="14" t="s">
        <v>175</v>
      </c>
      <c r="AW1478" s="14" t="s">
        <v>31</v>
      </c>
      <c r="AX1478" s="14" t="s">
        <v>81</v>
      </c>
      <c r="AY1478" s="282" t="s">
        <v>168</v>
      </c>
    </row>
    <row r="1479" s="1" customFormat="1" ht="24" customHeight="1">
      <c r="B1479" s="38"/>
      <c r="C1479" s="237" t="s">
        <v>1406</v>
      </c>
      <c r="D1479" s="237" t="s">
        <v>170</v>
      </c>
      <c r="E1479" s="238" t="s">
        <v>1407</v>
      </c>
      <c r="F1479" s="239" t="s">
        <v>1408</v>
      </c>
      <c r="G1479" s="240" t="s">
        <v>226</v>
      </c>
      <c r="H1479" s="241">
        <v>285.01999999999998</v>
      </c>
      <c r="I1479" s="242"/>
      <c r="J1479" s="243">
        <f>ROUND(I1479*H1479,2)</f>
        <v>0</v>
      </c>
      <c r="K1479" s="239" t="s">
        <v>174</v>
      </c>
      <c r="L1479" s="43"/>
      <c r="M1479" s="244" t="s">
        <v>1</v>
      </c>
      <c r="N1479" s="245" t="s">
        <v>39</v>
      </c>
      <c r="O1479" s="86"/>
      <c r="P1479" s="246">
        <f>O1479*H1479</f>
        <v>0</v>
      </c>
      <c r="Q1479" s="246">
        <v>0.00040000000000000002</v>
      </c>
      <c r="R1479" s="246">
        <f>Q1479*H1479</f>
        <v>0.114008</v>
      </c>
      <c r="S1479" s="246">
        <v>0</v>
      </c>
      <c r="T1479" s="247">
        <f>S1479*H1479</f>
        <v>0</v>
      </c>
      <c r="AR1479" s="248" t="s">
        <v>282</v>
      </c>
      <c r="AT1479" s="248" t="s">
        <v>170</v>
      </c>
      <c r="AU1479" s="248" t="s">
        <v>83</v>
      </c>
      <c r="AY1479" s="17" t="s">
        <v>168</v>
      </c>
      <c r="BE1479" s="249">
        <f>IF(N1479="základní",J1479,0)</f>
        <v>0</v>
      </c>
      <c r="BF1479" s="249">
        <f>IF(N1479="snížená",J1479,0)</f>
        <v>0</v>
      </c>
      <c r="BG1479" s="249">
        <f>IF(N1479="zákl. přenesená",J1479,0)</f>
        <v>0</v>
      </c>
      <c r="BH1479" s="249">
        <f>IF(N1479="sníž. přenesená",J1479,0)</f>
        <v>0</v>
      </c>
      <c r="BI1479" s="249">
        <f>IF(N1479="nulová",J1479,0)</f>
        <v>0</v>
      </c>
      <c r="BJ1479" s="17" t="s">
        <v>81</v>
      </c>
      <c r="BK1479" s="249">
        <f>ROUND(I1479*H1479,2)</f>
        <v>0</v>
      </c>
      <c r="BL1479" s="17" t="s">
        <v>282</v>
      </c>
      <c r="BM1479" s="248" t="s">
        <v>1409</v>
      </c>
    </row>
    <row r="1480" s="12" customFormat="1">
      <c r="B1480" s="250"/>
      <c r="C1480" s="251"/>
      <c r="D1480" s="252" t="s">
        <v>177</v>
      </c>
      <c r="E1480" s="253" t="s">
        <v>1</v>
      </c>
      <c r="F1480" s="254" t="s">
        <v>194</v>
      </c>
      <c r="G1480" s="251"/>
      <c r="H1480" s="253" t="s">
        <v>1</v>
      </c>
      <c r="I1480" s="255"/>
      <c r="J1480" s="251"/>
      <c r="K1480" s="251"/>
      <c r="L1480" s="256"/>
      <c r="M1480" s="257"/>
      <c r="N1480" s="258"/>
      <c r="O1480" s="258"/>
      <c r="P1480" s="258"/>
      <c r="Q1480" s="258"/>
      <c r="R1480" s="258"/>
      <c r="S1480" s="258"/>
      <c r="T1480" s="259"/>
      <c r="AT1480" s="260" t="s">
        <v>177</v>
      </c>
      <c r="AU1480" s="260" t="s">
        <v>83</v>
      </c>
      <c r="AV1480" s="12" t="s">
        <v>81</v>
      </c>
      <c r="AW1480" s="12" t="s">
        <v>31</v>
      </c>
      <c r="AX1480" s="12" t="s">
        <v>74</v>
      </c>
      <c r="AY1480" s="260" t="s">
        <v>168</v>
      </c>
    </row>
    <row r="1481" s="12" customFormat="1">
      <c r="B1481" s="250"/>
      <c r="C1481" s="251"/>
      <c r="D1481" s="252" t="s">
        <v>177</v>
      </c>
      <c r="E1481" s="253" t="s">
        <v>1</v>
      </c>
      <c r="F1481" s="254" t="s">
        <v>927</v>
      </c>
      <c r="G1481" s="251"/>
      <c r="H1481" s="253" t="s">
        <v>1</v>
      </c>
      <c r="I1481" s="255"/>
      <c r="J1481" s="251"/>
      <c r="K1481" s="251"/>
      <c r="L1481" s="256"/>
      <c r="M1481" s="257"/>
      <c r="N1481" s="258"/>
      <c r="O1481" s="258"/>
      <c r="P1481" s="258"/>
      <c r="Q1481" s="258"/>
      <c r="R1481" s="258"/>
      <c r="S1481" s="258"/>
      <c r="T1481" s="259"/>
      <c r="AT1481" s="260" t="s">
        <v>177</v>
      </c>
      <c r="AU1481" s="260" t="s">
        <v>83</v>
      </c>
      <c r="AV1481" s="12" t="s">
        <v>81</v>
      </c>
      <c r="AW1481" s="12" t="s">
        <v>31</v>
      </c>
      <c r="AX1481" s="12" t="s">
        <v>74</v>
      </c>
      <c r="AY1481" s="260" t="s">
        <v>168</v>
      </c>
    </row>
    <row r="1482" s="13" customFormat="1">
      <c r="B1482" s="261"/>
      <c r="C1482" s="262"/>
      <c r="D1482" s="252" t="s">
        <v>177</v>
      </c>
      <c r="E1482" s="263" t="s">
        <v>1</v>
      </c>
      <c r="F1482" s="264" t="s">
        <v>228</v>
      </c>
      <c r="G1482" s="262"/>
      <c r="H1482" s="265">
        <v>13.84</v>
      </c>
      <c r="I1482" s="266"/>
      <c r="J1482" s="262"/>
      <c r="K1482" s="262"/>
      <c r="L1482" s="267"/>
      <c r="M1482" s="268"/>
      <c r="N1482" s="269"/>
      <c r="O1482" s="269"/>
      <c r="P1482" s="269"/>
      <c r="Q1482" s="269"/>
      <c r="R1482" s="269"/>
      <c r="S1482" s="269"/>
      <c r="T1482" s="270"/>
      <c r="AT1482" s="271" t="s">
        <v>177</v>
      </c>
      <c r="AU1482" s="271" t="s">
        <v>83</v>
      </c>
      <c r="AV1482" s="13" t="s">
        <v>83</v>
      </c>
      <c r="AW1482" s="13" t="s">
        <v>31</v>
      </c>
      <c r="AX1482" s="13" t="s">
        <v>74</v>
      </c>
      <c r="AY1482" s="271" t="s">
        <v>168</v>
      </c>
    </row>
    <row r="1483" s="13" customFormat="1">
      <c r="B1483" s="261"/>
      <c r="C1483" s="262"/>
      <c r="D1483" s="252" t="s">
        <v>177</v>
      </c>
      <c r="E1483" s="263" t="s">
        <v>1</v>
      </c>
      <c r="F1483" s="264" t="s">
        <v>229</v>
      </c>
      <c r="G1483" s="262"/>
      <c r="H1483" s="265">
        <v>7.0899999999999999</v>
      </c>
      <c r="I1483" s="266"/>
      <c r="J1483" s="262"/>
      <c r="K1483" s="262"/>
      <c r="L1483" s="267"/>
      <c r="M1483" s="268"/>
      <c r="N1483" s="269"/>
      <c r="O1483" s="269"/>
      <c r="P1483" s="269"/>
      <c r="Q1483" s="269"/>
      <c r="R1483" s="269"/>
      <c r="S1483" s="269"/>
      <c r="T1483" s="270"/>
      <c r="AT1483" s="271" t="s">
        <v>177</v>
      </c>
      <c r="AU1483" s="271" t="s">
        <v>83</v>
      </c>
      <c r="AV1483" s="13" t="s">
        <v>83</v>
      </c>
      <c r="AW1483" s="13" t="s">
        <v>31</v>
      </c>
      <c r="AX1483" s="13" t="s">
        <v>74</v>
      </c>
      <c r="AY1483" s="271" t="s">
        <v>168</v>
      </c>
    </row>
    <row r="1484" s="13" customFormat="1">
      <c r="B1484" s="261"/>
      <c r="C1484" s="262"/>
      <c r="D1484" s="252" t="s">
        <v>177</v>
      </c>
      <c r="E1484" s="263" t="s">
        <v>1</v>
      </c>
      <c r="F1484" s="264" t="s">
        <v>230</v>
      </c>
      <c r="G1484" s="262"/>
      <c r="H1484" s="265">
        <v>35.030000000000001</v>
      </c>
      <c r="I1484" s="266"/>
      <c r="J1484" s="262"/>
      <c r="K1484" s="262"/>
      <c r="L1484" s="267"/>
      <c r="M1484" s="268"/>
      <c r="N1484" s="269"/>
      <c r="O1484" s="269"/>
      <c r="P1484" s="269"/>
      <c r="Q1484" s="269"/>
      <c r="R1484" s="269"/>
      <c r="S1484" s="269"/>
      <c r="T1484" s="270"/>
      <c r="AT1484" s="271" t="s">
        <v>177</v>
      </c>
      <c r="AU1484" s="271" t="s">
        <v>83</v>
      </c>
      <c r="AV1484" s="13" t="s">
        <v>83</v>
      </c>
      <c r="AW1484" s="13" t="s">
        <v>31</v>
      </c>
      <c r="AX1484" s="13" t="s">
        <v>74</v>
      </c>
      <c r="AY1484" s="271" t="s">
        <v>168</v>
      </c>
    </row>
    <row r="1485" s="13" customFormat="1">
      <c r="B1485" s="261"/>
      <c r="C1485" s="262"/>
      <c r="D1485" s="252" t="s">
        <v>177</v>
      </c>
      <c r="E1485" s="263" t="s">
        <v>1</v>
      </c>
      <c r="F1485" s="264" t="s">
        <v>1022</v>
      </c>
      <c r="G1485" s="262"/>
      <c r="H1485" s="265">
        <v>38.880000000000003</v>
      </c>
      <c r="I1485" s="266"/>
      <c r="J1485" s="262"/>
      <c r="K1485" s="262"/>
      <c r="L1485" s="267"/>
      <c r="M1485" s="268"/>
      <c r="N1485" s="269"/>
      <c r="O1485" s="269"/>
      <c r="P1485" s="269"/>
      <c r="Q1485" s="269"/>
      <c r="R1485" s="269"/>
      <c r="S1485" s="269"/>
      <c r="T1485" s="270"/>
      <c r="AT1485" s="271" t="s">
        <v>177</v>
      </c>
      <c r="AU1485" s="271" t="s">
        <v>83</v>
      </c>
      <c r="AV1485" s="13" t="s">
        <v>83</v>
      </c>
      <c r="AW1485" s="13" t="s">
        <v>31</v>
      </c>
      <c r="AX1485" s="13" t="s">
        <v>74</v>
      </c>
      <c r="AY1485" s="271" t="s">
        <v>168</v>
      </c>
    </row>
    <row r="1486" s="13" customFormat="1">
      <c r="B1486" s="261"/>
      <c r="C1486" s="262"/>
      <c r="D1486" s="252" t="s">
        <v>177</v>
      </c>
      <c r="E1486" s="263" t="s">
        <v>1</v>
      </c>
      <c r="F1486" s="264" t="s">
        <v>1023</v>
      </c>
      <c r="G1486" s="262"/>
      <c r="H1486" s="265">
        <v>59.369999999999997</v>
      </c>
      <c r="I1486" s="266"/>
      <c r="J1486" s="262"/>
      <c r="K1486" s="262"/>
      <c r="L1486" s="267"/>
      <c r="M1486" s="268"/>
      <c r="N1486" s="269"/>
      <c r="O1486" s="269"/>
      <c r="P1486" s="269"/>
      <c r="Q1486" s="269"/>
      <c r="R1486" s="269"/>
      <c r="S1486" s="269"/>
      <c r="T1486" s="270"/>
      <c r="AT1486" s="271" t="s">
        <v>177</v>
      </c>
      <c r="AU1486" s="271" t="s">
        <v>83</v>
      </c>
      <c r="AV1486" s="13" t="s">
        <v>83</v>
      </c>
      <c r="AW1486" s="13" t="s">
        <v>31</v>
      </c>
      <c r="AX1486" s="13" t="s">
        <v>74</v>
      </c>
      <c r="AY1486" s="271" t="s">
        <v>168</v>
      </c>
    </row>
    <row r="1487" s="13" customFormat="1">
      <c r="B1487" s="261"/>
      <c r="C1487" s="262"/>
      <c r="D1487" s="252" t="s">
        <v>177</v>
      </c>
      <c r="E1487" s="263" t="s">
        <v>1</v>
      </c>
      <c r="F1487" s="264" t="s">
        <v>233</v>
      </c>
      <c r="G1487" s="262"/>
      <c r="H1487" s="265">
        <v>35.030000000000001</v>
      </c>
      <c r="I1487" s="266"/>
      <c r="J1487" s="262"/>
      <c r="K1487" s="262"/>
      <c r="L1487" s="267"/>
      <c r="M1487" s="268"/>
      <c r="N1487" s="269"/>
      <c r="O1487" s="269"/>
      <c r="P1487" s="269"/>
      <c r="Q1487" s="269"/>
      <c r="R1487" s="269"/>
      <c r="S1487" s="269"/>
      <c r="T1487" s="270"/>
      <c r="AT1487" s="271" t="s">
        <v>177</v>
      </c>
      <c r="AU1487" s="271" t="s">
        <v>83</v>
      </c>
      <c r="AV1487" s="13" t="s">
        <v>83</v>
      </c>
      <c r="AW1487" s="13" t="s">
        <v>31</v>
      </c>
      <c r="AX1487" s="13" t="s">
        <v>74</v>
      </c>
      <c r="AY1487" s="271" t="s">
        <v>168</v>
      </c>
    </row>
    <row r="1488" s="12" customFormat="1">
      <c r="B1488" s="250"/>
      <c r="C1488" s="251"/>
      <c r="D1488" s="252" t="s">
        <v>177</v>
      </c>
      <c r="E1488" s="253" t="s">
        <v>1</v>
      </c>
      <c r="F1488" s="254" t="s">
        <v>964</v>
      </c>
      <c r="G1488" s="251"/>
      <c r="H1488" s="253" t="s">
        <v>1</v>
      </c>
      <c r="I1488" s="255"/>
      <c r="J1488" s="251"/>
      <c r="K1488" s="251"/>
      <c r="L1488" s="256"/>
      <c r="M1488" s="257"/>
      <c r="N1488" s="258"/>
      <c r="O1488" s="258"/>
      <c r="P1488" s="258"/>
      <c r="Q1488" s="258"/>
      <c r="R1488" s="258"/>
      <c r="S1488" s="258"/>
      <c r="T1488" s="259"/>
      <c r="AT1488" s="260" t="s">
        <v>177</v>
      </c>
      <c r="AU1488" s="260" t="s">
        <v>83</v>
      </c>
      <c r="AV1488" s="12" t="s">
        <v>81</v>
      </c>
      <c r="AW1488" s="12" t="s">
        <v>31</v>
      </c>
      <c r="AX1488" s="12" t="s">
        <v>74</v>
      </c>
      <c r="AY1488" s="260" t="s">
        <v>168</v>
      </c>
    </row>
    <row r="1489" s="13" customFormat="1">
      <c r="B1489" s="261"/>
      <c r="C1489" s="262"/>
      <c r="D1489" s="252" t="s">
        <v>177</v>
      </c>
      <c r="E1489" s="263" t="s">
        <v>1</v>
      </c>
      <c r="F1489" s="264" t="s">
        <v>1381</v>
      </c>
      <c r="G1489" s="262"/>
      <c r="H1489" s="265">
        <v>74.933999999999998</v>
      </c>
      <c r="I1489" s="266"/>
      <c r="J1489" s="262"/>
      <c r="K1489" s="262"/>
      <c r="L1489" s="267"/>
      <c r="M1489" s="268"/>
      <c r="N1489" s="269"/>
      <c r="O1489" s="269"/>
      <c r="P1489" s="269"/>
      <c r="Q1489" s="269"/>
      <c r="R1489" s="269"/>
      <c r="S1489" s="269"/>
      <c r="T1489" s="270"/>
      <c r="AT1489" s="271" t="s">
        <v>177</v>
      </c>
      <c r="AU1489" s="271" t="s">
        <v>83</v>
      </c>
      <c r="AV1489" s="13" t="s">
        <v>83</v>
      </c>
      <c r="AW1489" s="13" t="s">
        <v>31</v>
      </c>
      <c r="AX1489" s="13" t="s">
        <v>74</v>
      </c>
      <c r="AY1489" s="271" t="s">
        <v>168</v>
      </c>
    </row>
    <row r="1490" s="12" customFormat="1">
      <c r="B1490" s="250"/>
      <c r="C1490" s="251"/>
      <c r="D1490" s="252" t="s">
        <v>177</v>
      </c>
      <c r="E1490" s="253" t="s">
        <v>1</v>
      </c>
      <c r="F1490" s="254" t="s">
        <v>339</v>
      </c>
      <c r="G1490" s="251"/>
      <c r="H1490" s="253" t="s">
        <v>1</v>
      </c>
      <c r="I1490" s="255"/>
      <c r="J1490" s="251"/>
      <c r="K1490" s="251"/>
      <c r="L1490" s="256"/>
      <c r="M1490" s="257"/>
      <c r="N1490" s="258"/>
      <c r="O1490" s="258"/>
      <c r="P1490" s="258"/>
      <c r="Q1490" s="258"/>
      <c r="R1490" s="258"/>
      <c r="S1490" s="258"/>
      <c r="T1490" s="259"/>
      <c r="AT1490" s="260" t="s">
        <v>177</v>
      </c>
      <c r="AU1490" s="260" t="s">
        <v>83</v>
      </c>
      <c r="AV1490" s="12" t="s">
        <v>81</v>
      </c>
      <c r="AW1490" s="12" t="s">
        <v>31</v>
      </c>
      <c r="AX1490" s="12" t="s">
        <v>74</v>
      </c>
      <c r="AY1490" s="260" t="s">
        <v>168</v>
      </c>
    </row>
    <row r="1491" s="13" customFormat="1">
      <c r="B1491" s="261"/>
      <c r="C1491" s="262"/>
      <c r="D1491" s="252" t="s">
        <v>177</v>
      </c>
      <c r="E1491" s="263" t="s">
        <v>1</v>
      </c>
      <c r="F1491" s="264" t="s">
        <v>354</v>
      </c>
      <c r="G1491" s="262"/>
      <c r="H1491" s="265">
        <v>20.846</v>
      </c>
      <c r="I1491" s="266"/>
      <c r="J1491" s="262"/>
      <c r="K1491" s="262"/>
      <c r="L1491" s="267"/>
      <c r="M1491" s="268"/>
      <c r="N1491" s="269"/>
      <c r="O1491" s="269"/>
      <c r="P1491" s="269"/>
      <c r="Q1491" s="269"/>
      <c r="R1491" s="269"/>
      <c r="S1491" s="269"/>
      <c r="T1491" s="270"/>
      <c r="AT1491" s="271" t="s">
        <v>177</v>
      </c>
      <c r="AU1491" s="271" t="s">
        <v>83</v>
      </c>
      <c r="AV1491" s="13" t="s">
        <v>83</v>
      </c>
      <c r="AW1491" s="13" t="s">
        <v>31</v>
      </c>
      <c r="AX1491" s="13" t="s">
        <v>74</v>
      </c>
      <c r="AY1491" s="271" t="s">
        <v>168</v>
      </c>
    </row>
    <row r="1492" s="14" customFormat="1">
      <c r="B1492" s="272"/>
      <c r="C1492" s="273"/>
      <c r="D1492" s="252" t="s">
        <v>177</v>
      </c>
      <c r="E1492" s="274" t="s">
        <v>1</v>
      </c>
      <c r="F1492" s="275" t="s">
        <v>186</v>
      </c>
      <c r="G1492" s="273"/>
      <c r="H1492" s="276">
        <v>285.01999999999998</v>
      </c>
      <c r="I1492" s="277"/>
      <c r="J1492" s="273"/>
      <c r="K1492" s="273"/>
      <c r="L1492" s="278"/>
      <c r="M1492" s="279"/>
      <c r="N1492" s="280"/>
      <c r="O1492" s="280"/>
      <c r="P1492" s="280"/>
      <c r="Q1492" s="280"/>
      <c r="R1492" s="280"/>
      <c r="S1492" s="280"/>
      <c r="T1492" s="281"/>
      <c r="AT1492" s="282" t="s">
        <v>177</v>
      </c>
      <c r="AU1492" s="282" t="s">
        <v>83</v>
      </c>
      <c r="AV1492" s="14" t="s">
        <v>175</v>
      </c>
      <c r="AW1492" s="14" t="s">
        <v>31</v>
      </c>
      <c r="AX1492" s="14" t="s">
        <v>81</v>
      </c>
      <c r="AY1492" s="282" t="s">
        <v>168</v>
      </c>
    </row>
    <row r="1493" s="1" customFormat="1" ht="48" customHeight="1">
      <c r="B1493" s="38"/>
      <c r="C1493" s="294" t="s">
        <v>1410</v>
      </c>
      <c r="D1493" s="294" t="s">
        <v>418</v>
      </c>
      <c r="E1493" s="295" t="s">
        <v>1411</v>
      </c>
      <c r="F1493" s="296" t="s">
        <v>1412</v>
      </c>
      <c r="G1493" s="297" t="s">
        <v>226</v>
      </c>
      <c r="H1493" s="298">
        <v>327.77300000000002</v>
      </c>
      <c r="I1493" s="299"/>
      <c r="J1493" s="300">
        <f>ROUND(I1493*H1493,2)</f>
        <v>0</v>
      </c>
      <c r="K1493" s="296" t="s">
        <v>174</v>
      </c>
      <c r="L1493" s="301"/>
      <c r="M1493" s="302" t="s">
        <v>1</v>
      </c>
      <c r="N1493" s="303" t="s">
        <v>39</v>
      </c>
      <c r="O1493" s="86"/>
      <c r="P1493" s="246">
        <f>O1493*H1493</f>
        <v>0</v>
      </c>
      <c r="Q1493" s="246">
        <v>0.001</v>
      </c>
      <c r="R1493" s="246">
        <f>Q1493*H1493</f>
        <v>0.32777300000000004</v>
      </c>
      <c r="S1493" s="246">
        <v>0</v>
      </c>
      <c r="T1493" s="247">
        <f>S1493*H1493</f>
        <v>0</v>
      </c>
      <c r="AR1493" s="248" t="s">
        <v>385</v>
      </c>
      <c r="AT1493" s="248" t="s">
        <v>418</v>
      </c>
      <c r="AU1493" s="248" t="s">
        <v>83</v>
      </c>
      <c r="AY1493" s="17" t="s">
        <v>168</v>
      </c>
      <c r="BE1493" s="249">
        <f>IF(N1493="základní",J1493,0)</f>
        <v>0</v>
      </c>
      <c r="BF1493" s="249">
        <f>IF(N1493="snížená",J1493,0)</f>
        <v>0</v>
      </c>
      <c r="BG1493" s="249">
        <f>IF(N1493="zákl. přenesená",J1493,0)</f>
        <v>0</v>
      </c>
      <c r="BH1493" s="249">
        <f>IF(N1493="sníž. přenesená",J1493,0)</f>
        <v>0</v>
      </c>
      <c r="BI1493" s="249">
        <f>IF(N1493="nulová",J1493,0)</f>
        <v>0</v>
      </c>
      <c r="BJ1493" s="17" t="s">
        <v>81</v>
      </c>
      <c r="BK1493" s="249">
        <f>ROUND(I1493*H1493,2)</f>
        <v>0</v>
      </c>
      <c r="BL1493" s="17" t="s">
        <v>282</v>
      </c>
      <c r="BM1493" s="248" t="s">
        <v>1413</v>
      </c>
    </row>
    <row r="1494" s="13" customFormat="1">
      <c r="B1494" s="261"/>
      <c r="C1494" s="262"/>
      <c r="D1494" s="252" t="s">
        <v>177</v>
      </c>
      <c r="E1494" s="263" t="s">
        <v>1</v>
      </c>
      <c r="F1494" s="264" t="s">
        <v>1414</v>
      </c>
      <c r="G1494" s="262"/>
      <c r="H1494" s="265">
        <v>327.77300000000002</v>
      </c>
      <c r="I1494" s="266"/>
      <c r="J1494" s="262"/>
      <c r="K1494" s="262"/>
      <c r="L1494" s="267"/>
      <c r="M1494" s="268"/>
      <c r="N1494" s="269"/>
      <c r="O1494" s="269"/>
      <c r="P1494" s="269"/>
      <c r="Q1494" s="269"/>
      <c r="R1494" s="269"/>
      <c r="S1494" s="269"/>
      <c r="T1494" s="270"/>
      <c r="AT1494" s="271" t="s">
        <v>177</v>
      </c>
      <c r="AU1494" s="271" t="s">
        <v>83</v>
      </c>
      <c r="AV1494" s="13" t="s">
        <v>83</v>
      </c>
      <c r="AW1494" s="13" t="s">
        <v>31</v>
      </c>
      <c r="AX1494" s="13" t="s">
        <v>74</v>
      </c>
      <c r="AY1494" s="271" t="s">
        <v>168</v>
      </c>
    </row>
    <row r="1495" s="14" customFormat="1">
      <c r="B1495" s="272"/>
      <c r="C1495" s="273"/>
      <c r="D1495" s="252" t="s">
        <v>177</v>
      </c>
      <c r="E1495" s="274" t="s">
        <v>1</v>
      </c>
      <c r="F1495" s="275" t="s">
        <v>186</v>
      </c>
      <c r="G1495" s="273"/>
      <c r="H1495" s="276">
        <v>327.77300000000002</v>
      </c>
      <c r="I1495" s="277"/>
      <c r="J1495" s="273"/>
      <c r="K1495" s="273"/>
      <c r="L1495" s="278"/>
      <c r="M1495" s="279"/>
      <c r="N1495" s="280"/>
      <c r="O1495" s="280"/>
      <c r="P1495" s="280"/>
      <c r="Q1495" s="280"/>
      <c r="R1495" s="280"/>
      <c r="S1495" s="280"/>
      <c r="T1495" s="281"/>
      <c r="AT1495" s="282" t="s">
        <v>177</v>
      </c>
      <c r="AU1495" s="282" t="s">
        <v>83</v>
      </c>
      <c r="AV1495" s="14" t="s">
        <v>175</v>
      </c>
      <c r="AW1495" s="14" t="s">
        <v>31</v>
      </c>
      <c r="AX1495" s="14" t="s">
        <v>81</v>
      </c>
      <c r="AY1495" s="282" t="s">
        <v>168</v>
      </c>
    </row>
    <row r="1496" s="1" customFormat="1" ht="24" customHeight="1">
      <c r="B1496" s="38"/>
      <c r="C1496" s="237" t="s">
        <v>1415</v>
      </c>
      <c r="D1496" s="237" t="s">
        <v>170</v>
      </c>
      <c r="E1496" s="238" t="s">
        <v>1416</v>
      </c>
      <c r="F1496" s="239" t="s">
        <v>1417</v>
      </c>
      <c r="G1496" s="240" t="s">
        <v>226</v>
      </c>
      <c r="H1496" s="241">
        <v>35.909999999999997</v>
      </c>
      <c r="I1496" s="242"/>
      <c r="J1496" s="243">
        <f>ROUND(I1496*H1496,2)</f>
        <v>0</v>
      </c>
      <c r="K1496" s="239" t="s">
        <v>174</v>
      </c>
      <c r="L1496" s="43"/>
      <c r="M1496" s="244" t="s">
        <v>1</v>
      </c>
      <c r="N1496" s="245" t="s">
        <v>39</v>
      </c>
      <c r="O1496" s="86"/>
      <c r="P1496" s="246">
        <f>O1496*H1496</f>
        <v>0</v>
      </c>
      <c r="Q1496" s="246">
        <v>0.00040000000000000002</v>
      </c>
      <c r="R1496" s="246">
        <f>Q1496*H1496</f>
        <v>0.014364</v>
      </c>
      <c r="S1496" s="246">
        <v>0</v>
      </c>
      <c r="T1496" s="247">
        <f>S1496*H1496</f>
        <v>0</v>
      </c>
      <c r="AR1496" s="248" t="s">
        <v>282</v>
      </c>
      <c r="AT1496" s="248" t="s">
        <v>170</v>
      </c>
      <c r="AU1496" s="248" t="s">
        <v>83</v>
      </c>
      <c r="AY1496" s="17" t="s">
        <v>168</v>
      </c>
      <c r="BE1496" s="249">
        <f>IF(N1496="základní",J1496,0)</f>
        <v>0</v>
      </c>
      <c r="BF1496" s="249">
        <f>IF(N1496="snížená",J1496,0)</f>
        <v>0</v>
      </c>
      <c r="BG1496" s="249">
        <f>IF(N1496="zákl. přenesená",J1496,0)</f>
        <v>0</v>
      </c>
      <c r="BH1496" s="249">
        <f>IF(N1496="sníž. přenesená",J1496,0)</f>
        <v>0</v>
      </c>
      <c r="BI1496" s="249">
        <f>IF(N1496="nulová",J1496,0)</f>
        <v>0</v>
      </c>
      <c r="BJ1496" s="17" t="s">
        <v>81</v>
      </c>
      <c r="BK1496" s="249">
        <f>ROUND(I1496*H1496,2)</f>
        <v>0</v>
      </c>
      <c r="BL1496" s="17" t="s">
        <v>282</v>
      </c>
      <c r="BM1496" s="248" t="s">
        <v>1418</v>
      </c>
    </row>
    <row r="1497" s="12" customFormat="1">
      <c r="B1497" s="250"/>
      <c r="C1497" s="251"/>
      <c r="D1497" s="252" t="s">
        <v>177</v>
      </c>
      <c r="E1497" s="253" t="s">
        <v>1</v>
      </c>
      <c r="F1497" s="254" t="s">
        <v>194</v>
      </c>
      <c r="G1497" s="251"/>
      <c r="H1497" s="253" t="s">
        <v>1</v>
      </c>
      <c r="I1497" s="255"/>
      <c r="J1497" s="251"/>
      <c r="K1497" s="251"/>
      <c r="L1497" s="256"/>
      <c r="M1497" s="257"/>
      <c r="N1497" s="258"/>
      <c r="O1497" s="258"/>
      <c r="P1497" s="258"/>
      <c r="Q1497" s="258"/>
      <c r="R1497" s="258"/>
      <c r="S1497" s="258"/>
      <c r="T1497" s="259"/>
      <c r="AT1497" s="260" t="s">
        <v>177</v>
      </c>
      <c r="AU1497" s="260" t="s">
        <v>83</v>
      </c>
      <c r="AV1497" s="12" t="s">
        <v>81</v>
      </c>
      <c r="AW1497" s="12" t="s">
        <v>31</v>
      </c>
      <c r="AX1497" s="12" t="s">
        <v>74</v>
      </c>
      <c r="AY1497" s="260" t="s">
        <v>168</v>
      </c>
    </row>
    <row r="1498" s="13" customFormat="1">
      <c r="B1498" s="261"/>
      <c r="C1498" s="262"/>
      <c r="D1498" s="252" t="s">
        <v>177</v>
      </c>
      <c r="E1498" s="263" t="s">
        <v>1</v>
      </c>
      <c r="F1498" s="264" t="s">
        <v>1391</v>
      </c>
      <c r="G1498" s="262"/>
      <c r="H1498" s="265">
        <v>2.6909999999999998</v>
      </c>
      <c r="I1498" s="266"/>
      <c r="J1498" s="262"/>
      <c r="K1498" s="262"/>
      <c r="L1498" s="267"/>
      <c r="M1498" s="268"/>
      <c r="N1498" s="269"/>
      <c r="O1498" s="269"/>
      <c r="P1498" s="269"/>
      <c r="Q1498" s="269"/>
      <c r="R1498" s="269"/>
      <c r="S1498" s="269"/>
      <c r="T1498" s="270"/>
      <c r="AT1498" s="271" t="s">
        <v>177</v>
      </c>
      <c r="AU1498" s="271" t="s">
        <v>83</v>
      </c>
      <c r="AV1498" s="13" t="s">
        <v>83</v>
      </c>
      <c r="AW1498" s="13" t="s">
        <v>31</v>
      </c>
      <c r="AX1498" s="13" t="s">
        <v>74</v>
      </c>
      <c r="AY1498" s="271" t="s">
        <v>168</v>
      </c>
    </row>
    <row r="1499" s="13" customFormat="1">
      <c r="B1499" s="261"/>
      <c r="C1499" s="262"/>
      <c r="D1499" s="252" t="s">
        <v>177</v>
      </c>
      <c r="E1499" s="263" t="s">
        <v>1</v>
      </c>
      <c r="F1499" s="264" t="s">
        <v>1392</v>
      </c>
      <c r="G1499" s="262"/>
      <c r="H1499" s="265">
        <v>1.9890000000000001</v>
      </c>
      <c r="I1499" s="266"/>
      <c r="J1499" s="262"/>
      <c r="K1499" s="262"/>
      <c r="L1499" s="267"/>
      <c r="M1499" s="268"/>
      <c r="N1499" s="269"/>
      <c r="O1499" s="269"/>
      <c r="P1499" s="269"/>
      <c r="Q1499" s="269"/>
      <c r="R1499" s="269"/>
      <c r="S1499" s="269"/>
      <c r="T1499" s="270"/>
      <c r="AT1499" s="271" t="s">
        <v>177</v>
      </c>
      <c r="AU1499" s="271" t="s">
        <v>83</v>
      </c>
      <c r="AV1499" s="13" t="s">
        <v>83</v>
      </c>
      <c r="AW1499" s="13" t="s">
        <v>31</v>
      </c>
      <c r="AX1499" s="13" t="s">
        <v>74</v>
      </c>
      <c r="AY1499" s="271" t="s">
        <v>168</v>
      </c>
    </row>
    <row r="1500" s="13" customFormat="1">
      <c r="B1500" s="261"/>
      <c r="C1500" s="262"/>
      <c r="D1500" s="252" t="s">
        <v>177</v>
      </c>
      <c r="E1500" s="263" t="s">
        <v>1</v>
      </c>
      <c r="F1500" s="264" t="s">
        <v>1393</v>
      </c>
      <c r="G1500" s="262"/>
      <c r="H1500" s="265">
        <v>3.9239999999999999</v>
      </c>
      <c r="I1500" s="266"/>
      <c r="J1500" s="262"/>
      <c r="K1500" s="262"/>
      <c r="L1500" s="267"/>
      <c r="M1500" s="268"/>
      <c r="N1500" s="269"/>
      <c r="O1500" s="269"/>
      <c r="P1500" s="269"/>
      <c r="Q1500" s="269"/>
      <c r="R1500" s="269"/>
      <c r="S1500" s="269"/>
      <c r="T1500" s="270"/>
      <c r="AT1500" s="271" t="s">
        <v>177</v>
      </c>
      <c r="AU1500" s="271" t="s">
        <v>83</v>
      </c>
      <c r="AV1500" s="13" t="s">
        <v>83</v>
      </c>
      <c r="AW1500" s="13" t="s">
        <v>31</v>
      </c>
      <c r="AX1500" s="13" t="s">
        <v>74</v>
      </c>
      <c r="AY1500" s="271" t="s">
        <v>168</v>
      </c>
    </row>
    <row r="1501" s="13" customFormat="1">
      <c r="B1501" s="261"/>
      <c r="C1501" s="262"/>
      <c r="D1501" s="252" t="s">
        <v>177</v>
      </c>
      <c r="E1501" s="263" t="s">
        <v>1</v>
      </c>
      <c r="F1501" s="264" t="s">
        <v>1394</v>
      </c>
      <c r="G1501" s="262"/>
      <c r="H1501" s="265">
        <v>4.2300000000000004</v>
      </c>
      <c r="I1501" s="266"/>
      <c r="J1501" s="262"/>
      <c r="K1501" s="262"/>
      <c r="L1501" s="267"/>
      <c r="M1501" s="268"/>
      <c r="N1501" s="269"/>
      <c r="O1501" s="269"/>
      <c r="P1501" s="269"/>
      <c r="Q1501" s="269"/>
      <c r="R1501" s="269"/>
      <c r="S1501" s="269"/>
      <c r="T1501" s="270"/>
      <c r="AT1501" s="271" t="s">
        <v>177</v>
      </c>
      <c r="AU1501" s="271" t="s">
        <v>83</v>
      </c>
      <c r="AV1501" s="13" t="s">
        <v>83</v>
      </c>
      <c r="AW1501" s="13" t="s">
        <v>31</v>
      </c>
      <c r="AX1501" s="13" t="s">
        <v>74</v>
      </c>
      <c r="AY1501" s="271" t="s">
        <v>168</v>
      </c>
    </row>
    <row r="1502" s="13" customFormat="1">
      <c r="B1502" s="261"/>
      <c r="C1502" s="262"/>
      <c r="D1502" s="252" t="s">
        <v>177</v>
      </c>
      <c r="E1502" s="263" t="s">
        <v>1</v>
      </c>
      <c r="F1502" s="264" t="s">
        <v>1395</v>
      </c>
      <c r="G1502" s="262"/>
      <c r="H1502" s="265">
        <v>4.7699999999999996</v>
      </c>
      <c r="I1502" s="266"/>
      <c r="J1502" s="262"/>
      <c r="K1502" s="262"/>
      <c r="L1502" s="267"/>
      <c r="M1502" s="268"/>
      <c r="N1502" s="269"/>
      <c r="O1502" s="269"/>
      <c r="P1502" s="269"/>
      <c r="Q1502" s="269"/>
      <c r="R1502" s="269"/>
      <c r="S1502" s="269"/>
      <c r="T1502" s="270"/>
      <c r="AT1502" s="271" t="s">
        <v>177</v>
      </c>
      <c r="AU1502" s="271" t="s">
        <v>83</v>
      </c>
      <c r="AV1502" s="13" t="s">
        <v>83</v>
      </c>
      <c r="AW1502" s="13" t="s">
        <v>31</v>
      </c>
      <c r="AX1502" s="13" t="s">
        <v>74</v>
      </c>
      <c r="AY1502" s="271" t="s">
        <v>168</v>
      </c>
    </row>
    <row r="1503" s="13" customFormat="1">
      <c r="B1503" s="261"/>
      <c r="C1503" s="262"/>
      <c r="D1503" s="252" t="s">
        <v>177</v>
      </c>
      <c r="E1503" s="263" t="s">
        <v>1</v>
      </c>
      <c r="F1503" s="264" t="s">
        <v>1396</v>
      </c>
      <c r="G1503" s="262"/>
      <c r="H1503" s="265">
        <v>5.6299999999999999</v>
      </c>
      <c r="I1503" s="266"/>
      <c r="J1503" s="262"/>
      <c r="K1503" s="262"/>
      <c r="L1503" s="267"/>
      <c r="M1503" s="268"/>
      <c r="N1503" s="269"/>
      <c r="O1503" s="269"/>
      <c r="P1503" s="269"/>
      <c r="Q1503" s="269"/>
      <c r="R1503" s="269"/>
      <c r="S1503" s="269"/>
      <c r="T1503" s="270"/>
      <c r="AT1503" s="271" t="s">
        <v>177</v>
      </c>
      <c r="AU1503" s="271" t="s">
        <v>83</v>
      </c>
      <c r="AV1503" s="13" t="s">
        <v>83</v>
      </c>
      <c r="AW1503" s="13" t="s">
        <v>31</v>
      </c>
      <c r="AX1503" s="13" t="s">
        <v>74</v>
      </c>
      <c r="AY1503" s="271" t="s">
        <v>168</v>
      </c>
    </row>
    <row r="1504" s="15" customFormat="1">
      <c r="B1504" s="283"/>
      <c r="C1504" s="284"/>
      <c r="D1504" s="252" t="s">
        <v>177</v>
      </c>
      <c r="E1504" s="285" t="s">
        <v>1</v>
      </c>
      <c r="F1504" s="286" t="s">
        <v>255</v>
      </c>
      <c r="G1504" s="284"/>
      <c r="H1504" s="287">
        <v>23.233999999999998</v>
      </c>
      <c r="I1504" s="288"/>
      <c r="J1504" s="284"/>
      <c r="K1504" s="284"/>
      <c r="L1504" s="289"/>
      <c r="M1504" s="290"/>
      <c r="N1504" s="291"/>
      <c r="O1504" s="291"/>
      <c r="P1504" s="291"/>
      <c r="Q1504" s="291"/>
      <c r="R1504" s="291"/>
      <c r="S1504" s="291"/>
      <c r="T1504" s="292"/>
      <c r="AT1504" s="293" t="s">
        <v>177</v>
      </c>
      <c r="AU1504" s="293" t="s">
        <v>83</v>
      </c>
      <c r="AV1504" s="15" t="s">
        <v>190</v>
      </c>
      <c r="AW1504" s="15" t="s">
        <v>31</v>
      </c>
      <c r="AX1504" s="15" t="s">
        <v>74</v>
      </c>
      <c r="AY1504" s="293" t="s">
        <v>168</v>
      </c>
    </row>
    <row r="1505" s="12" customFormat="1">
      <c r="B1505" s="250"/>
      <c r="C1505" s="251"/>
      <c r="D1505" s="252" t="s">
        <v>177</v>
      </c>
      <c r="E1505" s="253" t="s">
        <v>1</v>
      </c>
      <c r="F1505" s="254" t="s">
        <v>964</v>
      </c>
      <c r="G1505" s="251"/>
      <c r="H1505" s="253" t="s">
        <v>1</v>
      </c>
      <c r="I1505" s="255"/>
      <c r="J1505" s="251"/>
      <c r="K1505" s="251"/>
      <c r="L1505" s="256"/>
      <c r="M1505" s="257"/>
      <c r="N1505" s="258"/>
      <c r="O1505" s="258"/>
      <c r="P1505" s="258"/>
      <c r="Q1505" s="258"/>
      <c r="R1505" s="258"/>
      <c r="S1505" s="258"/>
      <c r="T1505" s="259"/>
      <c r="AT1505" s="260" t="s">
        <v>177</v>
      </c>
      <c r="AU1505" s="260" t="s">
        <v>83</v>
      </c>
      <c r="AV1505" s="12" t="s">
        <v>81</v>
      </c>
      <c r="AW1505" s="12" t="s">
        <v>31</v>
      </c>
      <c r="AX1505" s="12" t="s">
        <v>74</v>
      </c>
      <c r="AY1505" s="260" t="s">
        <v>168</v>
      </c>
    </row>
    <row r="1506" s="13" customFormat="1">
      <c r="B1506" s="261"/>
      <c r="C1506" s="262"/>
      <c r="D1506" s="252" t="s">
        <v>177</v>
      </c>
      <c r="E1506" s="263" t="s">
        <v>1</v>
      </c>
      <c r="F1506" s="264" t="s">
        <v>1397</v>
      </c>
      <c r="G1506" s="262"/>
      <c r="H1506" s="265">
        <v>6.9320000000000004</v>
      </c>
      <c r="I1506" s="266"/>
      <c r="J1506" s="262"/>
      <c r="K1506" s="262"/>
      <c r="L1506" s="267"/>
      <c r="M1506" s="268"/>
      <c r="N1506" s="269"/>
      <c r="O1506" s="269"/>
      <c r="P1506" s="269"/>
      <c r="Q1506" s="269"/>
      <c r="R1506" s="269"/>
      <c r="S1506" s="269"/>
      <c r="T1506" s="270"/>
      <c r="AT1506" s="271" t="s">
        <v>177</v>
      </c>
      <c r="AU1506" s="271" t="s">
        <v>83</v>
      </c>
      <c r="AV1506" s="13" t="s">
        <v>83</v>
      </c>
      <c r="AW1506" s="13" t="s">
        <v>31</v>
      </c>
      <c r="AX1506" s="13" t="s">
        <v>74</v>
      </c>
      <c r="AY1506" s="271" t="s">
        <v>168</v>
      </c>
    </row>
    <row r="1507" s="15" customFormat="1">
      <c r="B1507" s="283"/>
      <c r="C1507" s="284"/>
      <c r="D1507" s="252" t="s">
        <v>177</v>
      </c>
      <c r="E1507" s="285" t="s">
        <v>1</v>
      </c>
      <c r="F1507" s="286" t="s">
        <v>255</v>
      </c>
      <c r="G1507" s="284"/>
      <c r="H1507" s="287">
        <v>6.9320000000000004</v>
      </c>
      <c r="I1507" s="288"/>
      <c r="J1507" s="284"/>
      <c r="K1507" s="284"/>
      <c r="L1507" s="289"/>
      <c r="M1507" s="290"/>
      <c r="N1507" s="291"/>
      <c r="O1507" s="291"/>
      <c r="P1507" s="291"/>
      <c r="Q1507" s="291"/>
      <c r="R1507" s="291"/>
      <c r="S1507" s="291"/>
      <c r="T1507" s="292"/>
      <c r="AT1507" s="293" t="s">
        <v>177</v>
      </c>
      <c r="AU1507" s="293" t="s">
        <v>83</v>
      </c>
      <c r="AV1507" s="15" t="s">
        <v>190</v>
      </c>
      <c r="AW1507" s="15" t="s">
        <v>31</v>
      </c>
      <c r="AX1507" s="15" t="s">
        <v>74</v>
      </c>
      <c r="AY1507" s="293" t="s">
        <v>168</v>
      </c>
    </row>
    <row r="1508" s="12" customFormat="1">
      <c r="B1508" s="250"/>
      <c r="C1508" s="251"/>
      <c r="D1508" s="252" t="s">
        <v>177</v>
      </c>
      <c r="E1508" s="253" t="s">
        <v>1</v>
      </c>
      <c r="F1508" s="254" t="s">
        <v>339</v>
      </c>
      <c r="G1508" s="251"/>
      <c r="H1508" s="253" t="s">
        <v>1</v>
      </c>
      <c r="I1508" s="255"/>
      <c r="J1508" s="251"/>
      <c r="K1508" s="251"/>
      <c r="L1508" s="256"/>
      <c r="M1508" s="257"/>
      <c r="N1508" s="258"/>
      <c r="O1508" s="258"/>
      <c r="P1508" s="258"/>
      <c r="Q1508" s="258"/>
      <c r="R1508" s="258"/>
      <c r="S1508" s="258"/>
      <c r="T1508" s="259"/>
      <c r="AT1508" s="260" t="s">
        <v>177</v>
      </c>
      <c r="AU1508" s="260" t="s">
        <v>83</v>
      </c>
      <c r="AV1508" s="12" t="s">
        <v>81</v>
      </c>
      <c r="AW1508" s="12" t="s">
        <v>31</v>
      </c>
      <c r="AX1508" s="12" t="s">
        <v>74</v>
      </c>
      <c r="AY1508" s="260" t="s">
        <v>168</v>
      </c>
    </row>
    <row r="1509" s="13" customFormat="1">
      <c r="B1509" s="261"/>
      <c r="C1509" s="262"/>
      <c r="D1509" s="252" t="s">
        <v>177</v>
      </c>
      <c r="E1509" s="263" t="s">
        <v>1</v>
      </c>
      <c r="F1509" s="264" t="s">
        <v>1398</v>
      </c>
      <c r="G1509" s="262"/>
      <c r="H1509" s="265">
        <v>5.7439999999999998</v>
      </c>
      <c r="I1509" s="266"/>
      <c r="J1509" s="262"/>
      <c r="K1509" s="262"/>
      <c r="L1509" s="267"/>
      <c r="M1509" s="268"/>
      <c r="N1509" s="269"/>
      <c r="O1509" s="269"/>
      <c r="P1509" s="269"/>
      <c r="Q1509" s="269"/>
      <c r="R1509" s="269"/>
      <c r="S1509" s="269"/>
      <c r="T1509" s="270"/>
      <c r="AT1509" s="271" t="s">
        <v>177</v>
      </c>
      <c r="AU1509" s="271" t="s">
        <v>83</v>
      </c>
      <c r="AV1509" s="13" t="s">
        <v>83</v>
      </c>
      <c r="AW1509" s="13" t="s">
        <v>31</v>
      </c>
      <c r="AX1509" s="13" t="s">
        <v>74</v>
      </c>
      <c r="AY1509" s="271" t="s">
        <v>168</v>
      </c>
    </row>
    <row r="1510" s="15" customFormat="1">
      <c r="B1510" s="283"/>
      <c r="C1510" s="284"/>
      <c r="D1510" s="252" t="s">
        <v>177</v>
      </c>
      <c r="E1510" s="285" t="s">
        <v>1</v>
      </c>
      <c r="F1510" s="286" t="s">
        <v>255</v>
      </c>
      <c r="G1510" s="284"/>
      <c r="H1510" s="287">
        <v>5.7439999999999998</v>
      </c>
      <c r="I1510" s="288"/>
      <c r="J1510" s="284"/>
      <c r="K1510" s="284"/>
      <c r="L1510" s="289"/>
      <c r="M1510" s="290"/>
      <c r="N1510" s="291"/>
      <c r="O1510" s="291"/>
      <c r="P1510" s="291"/>
      <c r="Q1510" s="291"/>
      <c r="R1510" s="291"/>
      <c r="S1510" s="291"/>
      <c r="T1510" s="292"/>
      <c r="AT1510" s="293" t="s">
        <v>177</v>
      </c>
      <c r="AU1510" s="293" t="s">
        <v>83</v>
      </c>
      <c r="AV1510" s="15" t="s">
        <v>190</v>
      </c>
      <c r="AW1510" s="15" t="s">
        <v>31</v>
      </c>
      <c r="AX1510" s="15" t="s">
        <v>74</v>
      </c>
      <c r="AY1510" s="293" t="s">
        <v>168</v>
      </c>
    </row>
    <row r="1511" s="14" customFormat="1">
      <c r="B1511" s="272"/>
      <c r="C1511" s="273"/>
      <c r="D1511" s="252" t="s">
        <v>177</v>
      </c>
      <c r="E1511" s="274" t="s">
        <v>1</v>
      </c>
      <c r="F1511" s="275" t="s">
        <v>186</v>
      </c>
      <c r="G1511" s="273"/>
      <c r="H1511" s="276">
        <v>35.909999999999997</v>
      </c>
      <c r="I1511" s="277"/>
      <c r="J1511" s="273"/>
      <c r="K1511" s="273"/>
      <c r="L1511" s="278"/>
      <c r="M1511" s="279"/>
      <c r="N1511" s="280"/>
      <c r="O1511" s="280"/>
      <c r="P1511" s="280"/>
      <c r="Q1511" s="280"/>
      <c r="R1511" s="280"/>
      <c r="S1511" s="280"/>
      <c r="T1511" s="281"/>
      <c r="AT1511" s="282" t="s">
        <v>177</v>
      </c>
      <c r="AU1511" s="282" t="s">
        <v>83</v>
      </c>
      <c r="AV1511" s="14" t="s">
        <v>175</v>
      </c>
      <c r="AW1511" s="14" t="s">
        <v>31</v>
      </c>
      <c r="AX1511" s="14" t="s">
        <v>81</v>
      </c>
      <c r="AY1511" s="282" t="s">
        <v>168</v>
      </c>
    </row>
    <row r="1512" s="1" customFormat="1" ht="48" customHeight="1">
      <c r="B1512" s="38"/>
      <c r="C1512" s="294" t="s">
        <v>1419</v>
      </c>
      <c r="D1512" s="294" t="s">
        <v>418</v>
      </c>
      <c r="E1512" s="295" t="s">
        <v>1420</v>
      </c>
      <c r="F1512" s="296" t="s">
        <v>1421</v>
      </c>
      <c r="G1512" s="297" t="s">
        <v>226</v>
      </c>
      <c r="H1512" s="298">
        <v>8.3179999999999996</v>
      </c>
      <c r="I1512" s="299"/>
      <c r="J1512" s="300">
        <f>ROUND(I1512*H1512,2)</f>
        <v>0</v>
      </c>
      <c r="K1512" s="296" t="s">
        <v>174</v>
      </c>
      <c r="L1512" s="301"/>
      <c r="M1512" s="302" t="s">
        <v>1</v>
      </c>
      <c r="N1512" s="303" t="s">
        <v>39</v>
      </c>
      <c r="O1512" s="86"/>
      <c r="P1512" s="246">
        <f>O1512*H1512</f>
        <v>0</v>
      </c>
      <c r="Q1512" s="246">
        <v>0.001</v>
      </c>
      <c r="R1512" s="246">
        <f>Q1512*H1512</f>
        <v>0.008317999999999999</v>
      </c>
      <c r="S1512" s="246">
        <v>0</v>
      </c>
      <c r="T1512" s="247">
        <f>S1512*H1512</f>
        <v>0</v>
      </c>
      <c r="AR1512" s="248" t="s">
        <v>385</v>
      </c>
      <c r="AT1512" s="248" t="s">
        <v>418</v>
      </c>
      <c r="AU1512" s="248" t="s">
        <v>83</v>
      </c>
      <c r="AY1512" s="17" t="s">
        <v>168</v>
      </c>
      <c r="BE1512" s="249">
        <f>IF(N1512="základní",J1512,0)</f>
        <v>0</v>
      </c>
      <c r="BF1512" s="249">
        <f>IF(N1512="snížená",J1512,0)</f>
        <v>0</v>
      </c>
      <c r="BG1512" s="249">
        <f>IF(N1512="zákl. přenesená",J1512,0)</f>
        <v>0</v>
      </c>
      <c r="BH1512" s="249">
        <f>IF(N1512="sníž. přenesená",J1512,0)</f>
        <v>0</v>
      </c>
      <c r="BI1512" s="249">
        <f>IF(N1512="nulová",J1512,0)</f>
        <v>0</v>
      </c>
      <c r="BJ1512" s="17" t="s">
        <v>81</v>
      </c>
      <c r="BK1512" s="249">
        <f>ROUND(I1512*H1512,2)</f>
        <v>0</v>
      </c>
      <c r="BL1512" s="17" t="s">
        <v>282</v>
      </c>
      <c r="BM1512" s="248" t="s">
        <v>1422</v>
      </c>
    </row>
    <row r="1513" s="13" customFormat="1">
      <c r="B1513" s="261"/>
      <c r="C1513" s="262"/>
      <c r="D1513" s="252" t="s">
        <v>177</v>
      </c>
      <c r="E1513" s="263" t="s">
        <v>1</v>
      </c>
      <c r="F1513" s="264" t="s">
        <v>1423</v>
      </c>
      <c r="G1513" s="262"/>
      <c r="H1513" s="265">
        <v>8.3179999999999996</v>
      </c>
      <c r="I1513" s="266"/>
      <c r="J1513" s="262"/>
      <c r="K1513" s="262"/>
      <c r="L1513" s="267"/>
      <c r="M1513" s="268"/>
      <c r="N1513" s="269"/>
      <c r="O1513" s="269"/>
      <c r="P1513" s="269"/>
      <c r="Q1513" s="269"/>
      <c r="R1513" s="269"/>
      <c r="S1513" s="269"/>
      <c r="T1513" s="270"/>
      <c r="AT1513" s="271" t="s">
        <v>177</v>
      </c>
      <c r="AU1513" s="271" t="s">
        <v>83</v>
      </c>
      <c r="AV1513" s="13" t="s">
        <v>83</v>
      </c>
      <c r="AW1513" s="13" t="s">
        <v>31</v>
      </c>
      <c r="AX1513" s="13" t="s">
        <v>74</v>
      </c>
      <c r="AY1513" s="271" t="s">
        <v>168</v>
      </c>
    </row>
    <row r="1514" s="14" customFormat="1">
      <c r="B1514" s="272"/>
      <c r="C1514" s="273"/>
      <c r="D1514" s="252" t="s">
        <v>177</v>
      </c>
      <c r="E1514" s="274" t="s">
        <v>1</v>
      </c>
      <c r="F1514" s="275" t="s">
        <v>186</v>
      </c>
      <c r="G1514" s="273"/>
      <c r="H1514" s="276">
        <v>8.3179999999999996</v>
      </c>
      <c r="I1514" s="277"/>
      <c r="J1514" s="273"/>
      <c r="K1514" s="273"/>
      <c r="L1514" s="278"/>
      <c r="M1514" s="279"/>
      <c r="N1514" s="280"/>
      <c r="O1514" s="280"/>
      <c r="P1514" s="280"/>
      <c r="Q1514" s="280"/>
      <c r="R1514" s="280"/>
      <c r="S1514" s="280"/>
      <c r="T1514" s="281"/>
      <c r="AT1514" s="282" t="s">
        <v>177</v>
      </c>
      <c r="AU1514" s="282" t="s">
        <v>83</v>
      </c>
      <c r="AV1514" s="14" t="s">
        <v>175</v>
      </c>
      <c r="AW1514" s="14" t="s">
        <v>31</v>
      </c>
      <c r="AX1514" s="14" t="s">
        <v>81</v>
      </c>
      <c r="AY1514" s="282" t="s">
        <v>168</v>
      </c>
    </row>
    <row r="1515" s="1" customFormat="1" ht="48" customHeight="1">
      <c r="B1515" s="38"/>
      <c r="C1515" s="294" t="s">
        <v>1424</v>
      </c>
      <c r="D1515" s="294" t="s">
        <v>418</v>
      </c>
      <c r="E1515" s="295" t="s">
        <v>1411</v>
      </c>
      <c r="F1515" s="296" t="s">
        <v>1412</v>
      </c>
      <c r="G1515" s="297" t="s">
        <v>226</v>
      </c>
      <c r="H1515" s="298">
        <v>42.520000000000003</v>
      </c>
      <c r="I1515" s="299"/>
      <c r="J1515" s="300">
        <f>ROUND(I1515*H1515,2)</f>
        <v>0</v>
      </c>
      <c r="K1515" s="296" t="s">
        <v>174</v>
      </c>
      <c r="L1515" s="301"/>
      <c r="M1515" s="302" t="s">
        <v>1</v>
      </c>
      <c r="N1515" s="303" t="s">
        <v>39</v>
      </c>
      <c r="O1515" s="86"/>
      <c r="P1515" s="246">
        <f>O1515*H1515</f>
        <v>0</v>
      </c>
      <c r="Q1515" s="246">
        <v>0.001</v>
      </c>
      <c r="R1515" s="246">
        <f>Q1515*H1515</f>
        <v>0.042520000000000002</v>
      </c>
      <c r="S1515" s="246">
        <v>0</v>
      </c>
      <c r="T1515" s="247">
        <f>S1515*H1515</f>
        <v>0</v>
      </c>
      <c r="AR1515" s="248" t="s">
        <v>385</v>
      </c>
      <c r="AT1515" s="248" t="s">
        <v>418</v>
      </c>
      <c r="AU1515" s="248" t="s">
        <v>83</v>
      </c>
      <c r="AY1515" s="17" t="s">
        <v>168</v>
      </c>
      <c r="BE1515" s="249">
        <f>IF(N1515="základní",J1515,0)</f>
        <v>0</v>
      </c>
      <c r="BF1515" s="249">
        <f>IF(N1515="snížená",J1515,0)</f>
        <v>0</v>
      </c>
      <c r="BG1515" s="249">
        <f>IF(N1515="zákl. přenesená",J1515,0)</f>
        <v>0</v>
      </c>
      <c r="BH1515" s="249">
        <f>IF(N1515="sníž. přenesená",J1515,0)</f>
        <v>0</v>
      </c>
      <c r="BI1515" s="249">
        <f>IF(N1515="nulová",J1515,0)</f>
        <v>0</v>
      </c>
      <c r="BJ1515" s="17" t="s">
        <v>81</v>
      </c>
      <c r="BK1515" s="249">
        <f>ROUND(I1515*H1515,2)</f>
        <v>0</v>
      </c>
      <c r="BL1515" s="17" t="s">
        <v>282</v>
      </c>
      <c r="BM1515" s="248" t="s">
        <v>1425</v>
      </c>
    </row>
    <row r="1516" s="13" customFormat="1">
      <c r="B1516" s="261"/>
      <c r="C1516" s="262"/>
      <c r="D1516" s="252" t="s">
        <v>177</v>
      </c>
      <c r="E1516" s="263" t="s">
        <v>1</v>
      </c>
      <c r="F1516" s="264" t="s">
        <v>1426</v>
      </c>
      <c r="G1516" s="262"/>
      <c r="H1516" s="265">
        <v>42.520000000000003</v>
      </c>
      <c r="I1516" s="266"/>
      <c r="J1516" s="262"/>
      <c r="K1516" s="262"/>
      <c r="L1516" s="267"/>
      <c r="M1516" s="268"/>
      <c r="N1516" s="269"/>
      <c r="O1516" s="269"/>
      <c r="P1516" s="269"/>
      <c r="Q1516" s="269"/>
      <c r="R1516" s="269"/>
      <c r="S1516" s="269"/>
      <c r="T1516" s="270"/>
      <c r="AT1516" s="271" t="s">
        <v>177</v>
      </c>
      <c r="AU1516" s="271" t="s">
        <v>83</v>
      </c>
      <c r="AV1516" s="13" t="s">
        <v>83</v>
      </c>
      <c r="AW1516" s="13" t="s">
        <v>31</v>
      </c>
      <c r="AX1516" s="13" t="s">
        <v>74</v>
      </c>
      <c r="AY1516" s="271" t="s">
        <v>168</v>
      </c>
    </row>
    <row r="1517" s="14" customFormat="1">
      <c r="B1517" s="272"/>
      <c r="C1517" s="273"/>
      <c r="D1517" s="252" t="s">
        <v>177</v>
      </c>
      <c r="E1517" s="274" t="s">
        <v>1</v>
      </c>
      <c r="F1517" s="275" t="s">
        <v>186</v>
      </c>
      <c r="G1517" s="273"/>
      <c r="H1517" s="276">
        <v>42.520000000000003</v>
      </c>
      <c r="I1517" s="277"/>
      <c r="J1517" s="273"/>
      <c r="K1517" s="273"/>
      <c r="L1517" s="278"/>
      <c r="M1517" s="279"/>
      <c r="N1517" s="280"/>
      <c r="O1517" s="280"/>
      <c r="P1517" s="280"/>
      <c r="Q1517" s="280"/>
      <c r="R1517" s="280"/>
      <c r="S1517" s="280"/>
      <c r="T1517" s="281"/>
      <c r="AT1517" s="282" t="s">
        <v>177</v>
      </c>
      <c r="AU1517" s="282" t="s">
        <v>83</v>
      </c>
      <c r="AV1517" s="14" t="s">
        <v>175</v>
      </c>
      <c r="AW1517" s="14" t="s">
        <v>31</v>
      </c>
      <c r="AX1517" s="14" t="s">
        <v>81</v>
      </c>
      <c r="AY1517" s="282" t="s">
        <v>168</v>
      </c>
    </row>
    <row r="1518" s="1" customFormat="1" ht="24" customHeight="1">
      <c r="B1518" s="38"/>
      <c r="C1518" s="237" t="s">
        <v>1427</v>
      </c>
      <c r="D1518" s="237" t="s">
        <v>170</v>
      </c>
      <c r="E1518" s="238" t="s">
        <v>1428</v>
      </c>
      <c r="F1518" s="239" t="s">
        <v>1429</v>
      </c>
      <c r="G1518" s="240" t="s">
        <v>226</v>
      </c>
      <c r="H1518" s="241">
        <v>20.846</v>
      </c>
      <c r="I1518" s="242"/>
      <c r="J1518" s="243">
        <f>ROUND(I1518*H1518,2)</f>
        <v>0</v>
      </c>
      <c r="K1518" s="239" t="s">
        <v>1</v>
      </c>
      <c r="L1518" s="43"/>
      <c r="M1518" s="244" t="s">
        <v>1</v>
      </c>
      <c r="N1518" s="245" t="s">
        <v>39</v>
      </c>
      <c r="O1518" s="86"/>
      <c r="P1518" s="246">
        <f>O1518*H1518</f>
        <v>0</v>
      </c>
      <c r="Q1518" s="246">
        <v>0.0035000000000000001</v>
      </c>
      <c r="R1518" s="246">
        <f>Q1518*H1518</f>
        <v>0.072960999999999998</v>
      </c>
      <c r="S1518" s="246">
        <v>0</v>
      </c>
      <c r="T1518" s="247">
        <f>S1518*H1518</f>
        <v>0</v>
      </c>
      <c r="AR1518" s="248" t="s">
        <v>282</v>
      </c>
      <c r="AT1518" s="248" t="s">
        <v>170</v>
      </c>
      <c r="AU1518" s="248" t="s">
        <v>83</v>
      </c>
      <c r="AY1518" s="17" t="s">
        <v>168</v>
      </c>
      <c r="BE1518" s="249">
        <f>IF(N1518="základní",J1518,0)</f>
        <v>0</v>
      </c>
      <c r="BF1518" s="249">
        <f>IF(N1518="snížená",J1518,0)</f>
        <v>0</v>
      </c>
      <c r="BG1518" s="249">
        <f>IF(N1518="zákl. přenesená",J1518,0)</f>
        <v>0</v>
      </c>
      <c r="BH1518" s="249">
        <f>IF(N1518="sníž. přenesená",J1518,0)</f>
        <v>0</v>
      </c>
      <c r="BI1518" s="249">
        <f>IF(N1518="nulová",J1518,0)</f>
        <v>0</v>
      </c>
      <c r="BJ1518" s="17" t="s">
        <v>81</v>
      </c>
      <c r="BK1518" s="249">
        <f>ROUND(I1518*H1518,2)</f>
        <v>0</v>
      </c>
      <c r="BL1518" s="17" t="s">
        <v>282</v>
      </c>
      <c r="BM1518" s="248" t="s">
        <v>1430</v>
      </c>
    </row>
    <row r="1519" s="12" customFormat="1">
      <c r="B1519" s="250"/>
      <c r="C1519" s="251"/>
      <c r="D1519" s="252" t="s">
        <v>177</v>
      </c>
      <c r="E1519" s="253" t="s">
        <v>1</v>
      </c>
      <c r="F1519" s="254" t="s">
        <v>339</v>
      </c>
      <c r="G1519" s="251"/>
      <c r="H1519" s="253" t="s">
        <v>1</v>
      </c>
      <c r="I1519" s="255"/>
      <c r="J1519" s="251"/>
      <c r="K1519" s="251"/>
      <c r="L1519" s="256"/>
      <c r="M1519" s="257"/>
      <c r="N1519" s="258"/>
      <c r="O1519" s="258"/>
      <c r="P1519" s="258"/>
      <c r="Q1519" s="258"/>
      <c r="R1519" s="258"/>
      <c r="S1519" s="258"/>
      <c r="T1519" s="259"/>
      <c r="AT1519" s="260" t="s">
        <v>177</v>
      </c>
      <c r="AU1519" s="260" t="s">
        <v>83</v>
      </c>
      <c r="AV1519" s="12" t="s">
        <v>81</v>
      </c>
      <c r="AW1519" s="12" t="s">
        <v>31</v>
      </c>
      <c r="AX1519" s="12" t="s">
        <v>74</v>
      </c>
      <c r="AY1519" s="260" t="s">
        <v>168</v>
      </c>
    </row>
    <row r="1520" s="13" customFormat="1">
      <c r="B1520" s="261"/>
      <c r="C1520" s="262"/>
      <c r="D1520" s="252" t="s">
        <v>177</v>
      </c>
      <c r="E1520" s="263" t="s">
        <v>1</v>
      </c>
      <c r="F1520" s="264" t="s">
        <v>354</v>
      </c>
      <c r="G1520" s="262"/>
      <c r="H1520" s="265">
        <v>20.846</v>
      </c>
      <c r="I1520" s="266"/>
      <c r="J1520" s="262"/>
      <c r="K1520" s="262"/>
      <c r="L1520" s="267"/>
      <c r="M1520" s="268"/>
      <c r="N1520" s="269"/>
      <c r="O1520" s="269"/>
      <c r="P1520" s="269"/>
      <c r="Q1520" s="269"/>
      <c r="R1520" s="269"/>
      <c r="S1520" s="269"/>
      <c r="T1520" s="270"/>
      <c r="AT1520" s="271" t="s">
        <v>177</v>
      </c>
      <c r="AU1520" s="271" t="s">
        <v>83</v>
      </c>
      <c r="AV1520" s="13" t="s">
        <v>83</v>
      </c>
      <c r="AW1520" s="13" t="s">
        <v>31</v>
      </c>
      <c r="AX1520" s="13" t="s">
        <v>74</v>
      </c>
      <c r="AY1520" s="271" t="s">
        <v>168</v>
      </c>
    </row>
    <row r="1521" s="14" customFormat="1">
      <c r="B1521" s="272"/>
      <c r="C1521" s="273"/>
      <c r="D1521" s="252" t="s">
        <v>177</v>
      </c>
      <c r="E1521" s="274" t="s">
        <v>1</v>
      </c>
      <c r="F1521" s="275" t="s">
        <v>186</v>
      </c>
      <c r="G1521" s="273"/>
      <c r="H1521" s="276">
        <v>20.846</v>
      </c>
      <c r="I1521" s="277"/>
      <c r="J1521" s="273"/>
      <c r="K1521" s="273"/>
      <c r="L1521" s="278"/>
      <c r="M1521" s="279"/>
      <c r="N1521" s="280"/>
      <c r="O1521" s="280"/>
      <c r="P1521" s="280"/>
      <c r="Q1521" s="280"/>
      <c r="R1521" s="280"/>
      <c r="S1521" s="280"/>
      <c r="T1521" s="281"/>
      <c r="AT1521" s="282" t="s">
        <v>177</v>
      </c>
      <c r="AU1521" s="282" t="s">
        <v>83</v>
      </c>
      <c r="AV1521" s="14" t="s">
        <v>175</v>
      </c>
      <c r="AW1521" s="14" t="s">
        <v>31</v>
      </c>
      <c r="AX1521" s="14" t="s">
        <v>81</v>
      </c>
      <c r="AY1521" s="282" t="s">
        <v>168</v>
      </c>
    </row>
    <row r="1522" s="1" customFormat="1" ht="24" customHeight="1">
      <c r="B1522" s="38"/>
      <c r="C1522" s="237" t="s">
        <v>1431</v>
      </c>
      <c r="D1522" s="237" t="s">
        <v>170</v>
      </c>
      <c r="E1522" s="238" t="s">
        <v>1432</v>
      </c>
      <c r="F1522" s="239" t="s">
        <v>1433</v>
      </c>
      <c r="G1522" s="240" t="s">
        <v>226</v>
      </c>
      <c r="H1522" s="241">
        <v>4.3079999999999998</v>
      </c>
      <c r="I1522" s="242"/>
      <c r="J1522" s="243">
        <f>ROUND(I1522*H1522,2)</f>
        <v>0</v>
      </c>
      <c r="K1522" s="239" t="s">
        <v>1</v>
      </c>
      <c r="L1522" s="43"/>
      <c r="M1522" s="244" t="s">
        <v>1</v>
      </c>
      <c r="N1522" s="245" t="s">
        <v>39</v>
      </c>
      <c r="O1522" s="86"/>
      <c r="P1522" s="246">
        <f>O1522*H1522</f>
        <v>0</v>
      </c>
      <c r="Q1522" s="246">
        <v>0.00396</v>
      </c>
      <c r="R1522" s="246">
        <f>Q1522*H1522</f>
        <v>0.017059680000000001</v>
      </c>
      <c r="S1522" s="246">
        <v>0</v>
      </c>
      <c r="T1522" s="247">
        <f>S1522*H1522</f>
        <v>0</v>
      </c>
      <c r="AR1522" s="248" t="s">
        <v>282</v>
      </c>
      <c r="AT1522" s="248" t="s">
        <v>170</v>
      </c>
      <c r="AU1522" s="248" t="s">
        <v>83</v>
      </c>
      <c r="AY1522" s="17" t="s">
        <v>168</v>
      </c>
      <c r="BE1522" s="249">
        <f>IF(N1522="základní",J1522,0)</f>
        <v>0</v>
      </c>
      <c r="BF1522" s="249">
        <f>IF(N1522="snížená",J1522,0)</f>
        <v>0</v>
      </c>
      <c r="BG1522" s="249">
        <f>IF(N1522="zákl. přenesená",J1522,0)</f>
        <v>0</v>
      </c>
      <c r="BH1522" s="249">
        <f>IF(N1522="sníž. přenesená",J1522,0)</f>
        <v>0</v>
      </c>
      <c r="BI1522" s="249">
        <f>IF(N1522="nulová",J1522,0)</f>
        <v>0</v>
      </c>
      <c r="BJ1522" s="17" t="s">
        <v>81</v>
      </c>
      <c r="BK1522" s="249">
        <f>ROUND(I1522*H1522,2)</f>
        <v>0</v>
      </c>
      <c r="BL1522" s="17" t="s">
        <v>282</v>
      </c>
      <c r="BM1522" s="248" t="s">
        <v>1434</v>
      </c>
    </row>
    <row r="1523" s="12" customFormat="1">
      <c r="B1523" s="250"/>
      <c r="C1523" s="251"/>
      <c r="D1523" s="252" t="s">
        <v>177</v>
      </c>
      <c r="E1523" s="253" t="s">
        <v>1</v>
      </c>
      <c r="F1523" s="254" t="s">
        <v>339</v>
      </c>
      <c r="G1523" s="251"/>
      <c r="H1523" s="253" t="s">
        <v>1</v>
      </c>
      <c r="I1523" s="255"/>
      <c r="J1523" s="251"/>
      <c r="K1523" s="251"/>
      <c r="L1523" s="256"/>
      <c r="M1523" s="257"/>
      <c r="N1523" s="258"/>
      <c r="O1523" s="258"/>
      <c r="P1523" s="258"/>
      <c r="Q1523" s="258"/>
      <c r="R1523" s="258"/>
      <c r="S1523" s="258"/>
      <c r="T1523" s="259"/>
      <c r="AT1523" s="260" t="s">
        <v>177</v>
      </c>
      <c r="AU1523" s="260" t="s">
        <v>83</v>
      </c>
      <c r="AV1523" s="12" t="s">
        <v>81</v>
      </c>
      <c r="AW1523" s="12" t="s">
        <v>31</v>
      </c>
      <c r="AX1523" s="12" t="s">
        <v>74</v>
      </c>
      <c r="AY1523" s="260" t="s">
        <v>168</v>
      </c>
    </row>
    <row r="1524" s="13" customFormat="1">
      <c r="B1524" s="261"/>
      <c r="C1524" s="262"/>
      <c r="D1524" s="252" t="s">
        <v>177</v>
      </c>
      <c r="E1524" s="263" t="s">
        <v>1</v>
      </c>
      <c r="F1524" s="264" t="s">
        <v>1435</v>
      </c>
      <c r="G1524" s="262"/>
      <c r="H1524" s="265">
        <v>4.3079999999999998</v>
      </c>
      <c r="I1524" s="266"/>
      <c r="J1524" s="262"/>
      <c r="K1524" s="262"/>
      <c r="L1524" s="267"/>
      <c r="M1524" s="268"/>
      <c r="N1524" s="269"/>
      <c r="O1524" s="269"/>
      <c r="P1524" s="269"/>
      <c r="Q1524" s="269"/>
      <c r="R1524" s="269"/>
      <c r="S1524" s="269"/>
      <c r="T1524" s="270"/>
      <c r="AT1524" s="271" t="s">
        <v>177</v>
      </c>
      <c r="AU1524" s="271" t="s">
        <v>83</v>
      </c>
      <c r="AV1524" s="13" t="s">
        <v>83</v>
      </c>
      <c r="AW1524" s="13" t="s">
        <v>31</v>
      </c>
      <c r="AX1524" s="13" t="s">
        <v>74</v>
      </c>
      <c r="AY1524" s="271" t="s">
        <v>168</v>
      </c>
    </row>
    <row r="1525" s="14" customFormat="1">
      <c r="B1525" s="272"/>
      <c r="C1525" s="273"/>
      <c r="D1525" s="252" t="s">
        <v>177</v>
      </c>
      <c r="E1525" s="274" t="s">
        <v>1</v>
      </c>
      <c r="F1525" s="275" t="s">
        <v>186</v>
      </c>
      <c r="G1525" s="273"/>
      <c r="H1525" s="276">
        <v>4.3079999999999998</v>
      </c>
      <c r="I1525" s="277"/>
      <c r="J1525" s="273"/>
      <c r="K1525" s="273"/>
      <c r="L1525" s="278"/>
      <c r="M1525" s="279"/>
      <c r="N1525" s="280"/>
      <c r="O1525" s="280"/>
      <c r="P1525" s="280"/>
      <c r="Q1525" s="280"/>
      <c r="R1525" s="280"/>
      <c r="S1525" s="280"/>
      <c r="T1525" s="281"/>
      <c r="AT1525" s="282" t="s">
        <v>177</v>
      </c>
      <c r="AU1525" s="282" t="s">
        <v>83</v>
      </c>
      <c r="AV1525" s="14" t="s">
        <v>175</v>
      </c>
      <c r="AW1525" s="14" t="s">
        <v>31</v>
      </c>
      <c r="AX1525" s="14" t="s">
        <v>81</v>
      </c>
      <c r="AY1525" s="282" t="s">
        <v>168</v>
      </c>
    </row>
    <row r="1526" s="1" customFormat="1" ht="24" customHeight="1">
      <c r="B1526" s="38"/>
      <c r="C1526" s="237" t="s">
        <v>1436</v>
      </c>
      <c r="D1526" s="237" t="s">
        <v>170</v>
      </c>
      <c r="E1526" s="238" t="s">
        <v>1437</v>
      </c>
      <c r="F1526" s="239" t="s">
        <v>1438</v>
      </c>
      <c r="G1526" s="240" t="s">
        <v>440</v>
      </c>
      <c r="H1526" s="241">
        <v>15.560000000000001</v>
      </c>
      <c r="I1526" s="242"/>
      <c r="J1526" s="243">
        <f>ROUND(I1526*H1526,2)</f>
        <v>0</v>
      </c>
      <c r="K1526" s="239" t="s">
        <v>1</v>
      </c>
      <c r="L1526" s="43"/>
      <c r="M1526" s="244" t="s">
        <v>1</v>
      </c>
      <c r="N1526" s="245" t="s">
        <v>39</v>
      </c>
      <c r="O1526" s="86"/>
      <c r="P1526" s="246">
        <f>O1526*H1526</f>
        <v>0</v>
      </c>
      <c r="Q1526" s="246">
        <v>0</v>
      </c>
      <c r="R1526" s="246">
        <f>Q1526*H1526</f>
        <v>0</v>
      </c>
      <c r="S1526" s="246">
        <v>0</v>
      </c>
      <c r="T1526" s="247">
        <f>S1526*H1526</f>
        <v>0</v>
      </c>
      <c r="AR1526" s="248" t="s">
        <v>282</v>
      </c>
      <c r="AT1526" s="248" t="s">
        <v>170</v>
      </c>
      <c r="AU1526" s="248" t="s">
        <v>83</v>
      </c>
      <c r="AY1526" s="17" t="s">
        <v>168</v>
      </c>
      <c r="BE1526" s="249">
        <f>IF(N1526="základní",J1526,0)</f>
        <v>0</v>
      </c>
      <c r="BF1526" s="249">
        <f>IF(N1526="snížená",J1526,0)</f>
        <v>0</v>
      </c>
      <c r="BG1526" s="249">
        <f>IF(N1526="zákl. přenesená",J1526,0)</f>
        <v>0</v>
      </c>
      <c r="BH1526" s="249">
        <f>IF(N1526="sníž. přenesená",J1526,0)</f>
        <v>0</v>
      </c>
      <c r="BI1526" s="249">
        <f>IF(N1526="nulová",J1526,0)</f>
        <v>0</v>
      </c>
      <c r="BJ1526" s="17" t="s">
        <v>81</v>
      </c>
      <c r="BK1526" s="249">
        <f>ROUND(I1526*H1526,2)</f>
        <v>0</v>
      </c>
      <c r="BL1526" s="17" t="s">
        <v>282</v>
      </c>
      <c r="BM1526" s="248" t="s">
        <v>1439</v>
      </c>
    </row>
    <row r="1527" s="12" customFormat="1">
      <c r="B1527" s="250"/>
      <c r="C1527" s="251"/>
      <c r="D1527" s="252" t="s">
        <v>177</v>
      </c>
      <c r="E1527" s="253" t="s">
        <v>1</v>
      </c>
      <c r="F1527" s="254" t="s">
        <v>339</v>
      </c>
      <c r="G1527" s="251"/>
      <c r="H1527" s="253" t="s">
        <v>1</v>
      </c>
      <c r="I1527" s="255"/>
      <c r="J1527" s="251"/>
      <c r="K1527" s="251"/>
      <c r="L1527" s="256"/>
      <c r="M1527" s="257"/>
      <c r="N1527" s="258"/>
      <c r="O1527" s="258"/>
      <c r="P1527" s="258"/>
      <c r="Q1527" s="258"/>
      <c r="R1527" s="258"/>
      <c r="S1527" s="258"/>
      <c r="T1527" s="259"/>
      <c r="AT1527" s="260" t="s">
        <v>177</v>
      </c>
      <c r="AU1527" s="260" t="s">
        <v>83</v>
      </c>
      <c r="AV1527" s="12" t="s">
        <v>81</v>
      </c>
      <c r="AW1527" s="12" t="s">
        <v>31</v>
      </c>
      <c r="AX1527" s="12" t="s">
        <v>74</v>
      </c>
      <c r="AY1527" s="260" t="s">
        <v>168</v>
      </c>
    </row>
    <row r="1528" s="13" customFormat="1">
      <c r="B1528" s="261"/>
      <c r="C1528" s="262"/>
      <c r="D1528" s="252" t="s">
        <v>177</v>
      </c>
      <c r="E1528" s="263" t="s">
        <v>1</v>
      </c>
      <c r="F1528" s="264" t="s">
        <v>1440</v>
      </c>
      <c r="G1528" s="262"/>
      <c r="H1528" s="265">
        <v>14.359999999999999</v>
      </c>
      <c r="I1528" s="266"/>
      <c r="J1528" s="262"/>
      <c r="K1528" s="262"/>
      <c r="L1528" s="267"/>
      <c r="M1528" s="268"/>
      <c r="N1528" s="269"/>
      <c r="O1528" s="269"/>
      <c r="P1528" s="269"/>
      <c r="Q1528" s="269"/>
      <c r="R1528" s="269"/>
      <c r="S1528" s="269"/>
      <c r="T1528" s="270"/>
      <c r="AT1528" s="271" t="s">
        <v>177</v>
      </c>
      <c r="AU1528" s="271" t="s">
        <v>83</v>
      </c>
      <c r="AV1528" s="13" t="s">
        <v>83</v>
      </c>
      <c r="AW1528" s="13" t="s">
        <v>31</v>
      </c>
      <c r="AX1528" s="13" t="s">
        <v>74</v>
      </c>
      <c r="AY1528" s="271" t="s">
        <v>168</v>
      </c>
    </row>
    <row r="1529" s="13" customFormat="1">
      <c r="B1529" s="261"/>
      <c r="C1529" s="262"/>
      <c r="D1529" s="252" t="s">
        <v>177</v>
      </c>
      <c r="E1529" s="263" t="s">
        <v>1</v>
      </c>
      <c r="F1529" s="264" t="s">
        <v>1441</v>
      </c>
      <c r="G1529" s="262"/>
      <c r="H1529" s="265">
        <v>1.2</v>
      </c>
      <c r="I1529" s="266"/>
      <c r="J1529" s="262"/>
      <c r="K1529" s="262"/>
      <c r="L1529" s="267"/>
      <c r="M1529" s="268"/>
      <c r="N1529" s="269"/>
      <c r="O1529" s="269"/>
      <c r="P1529" s="269"/>
      <c r="Q1529" s="269"/>
      <c r="R1529" s="269"/>
      <c r="S1529" s="269"/>
      <c r="T1529" s="270"/>
      <c r="AT1529" s="271" t="s">
        <v>177</v>
      </c>
      <c r="AU1529" s="271" t="s">
        <v>83</v>
      </c>
      <c r="AV1529" s="13" t="s">
        <v>83</v>
      </c>
      <c r="AW1529" s="13" t="s">
        <v>31</v>
      </c>
      <c r="AX1529" s="13" t="s">
        <v>74</v>
      </c>
      <c r="AY1529" s="271" t="s">
        <v>168</v>
      </c>
    </row>
    <row r="1530" s="14" customFormat="1">
      <c r="B1530" s="272"/>
      <c r="C1530" s="273"/>
      <c r="D1530" s="252" t="s">
        <v>177</v>
      </c>
      <c r="E1530" s="274" t="s">
        <v>1</v>
      </c>
      <c r="F1530" s="275" t="s">
        <v>186</v>
      </c>
      <c r="G1530" s="273"/>
      <c r="H1530" s="276">
        <v>15.559999999999999</v>
      </c>
      <c r="I1530" s="277"/>
      <c r="J1530" s="273"/>
      <c r="K1530" s="273"/>
      <c r="L1530" s="278"/>
      <c r="M1530" s="279"/>
      <c r="N1530" s="280"/>
      <c r="O1530" s="280"/>
      <c r="P1530" s="280"/>
      <c r="Q1530" s="280"/>
      <c r="R1530" s="280"/>
      <c r="S1530" s="280"/>
      <c r="T1530" s="281"/>
      <c r="AT1530" s="282" t="s">
        <v>177</v>
      </c>
      <c r="AU1530" s="282" t="s">
        <v>83</v>
      </c>
      <c r="AV1530" s="14" t="s">
        <v>175</v>
      </c>
      <c r="AW1530" s="14" t="s">
        <v>31</v>
      </c>
      <c r="AX1530" s="14" t="s">
        <v>81</v>
      </c>
      <c r="AY1530" s="282" t="s">
        <v>168</v>
      </c>
    </row>
    <row r="1531" s="1" customFormat="1" ht="24" customHeight="1">
      <c r="B1531" s="38"/>
      <c r="C1531" s="237" t="s">
        <v>1442</v>
      </c>
      <c r="D1531" s="237" t="s">
        <v>170</v>
      </c>
      <c r="E1531" s="238" t="s">
        <v>1443</v>
      </c>
      <c r="F1531" s="239" t="s">
        <v>1444</v>
      </c>
      <c r="G1531" s="240" t="s">
        <v>220</v>
      </c>
      <c r="H1531" s="241">
        <v>0.69599999999999995</v>
      </c>
      <c r="I1531" s="242"/>
      <c r="J1531" s="243">
        <f>ROUND(I1531*H1531,2)</f>
        <v>0</v>
      </c>
      <c r="K1531" s="239" t="s">
        <v>174</v>
      </c>
      <c r="L1531" s="43"/>
      <c r="M1531" s="244" t="s">
        <v>1</v>
      </c>
      <c r="N1531" s="245" t="s">
        <v>39</v>
      </c>
      <c r="O1531" s="86"/>
      <c r="P1531" s="246">
        <f>O1531*H1531</f>
        <v>0</v>
      </c>
      <c r="Q1531" s="246">
        <v>0</v>
      </c>
      <c r="R1531" s="246">
        <f>Q1531*H1531</f>
        <v>0</v>
      </c>
      <c r="S1531" s="246">
        <v>0</v>
      </c>
      <c r="T1531" s="247">
        <f>S1531*H1531</f>
        <v>0</v>
      </c>
      <c r="AR1531" s="248" t="s">
        <v>282</v>
      </c>
      <c r="AT1531" s="248" t="s">
        <v>170</v>
      </c>
      <c r="AU1531" s="248" t="s">
        <v>83</v>
      </c>
      <c r="AY1531" s="17" t="s">
        <v>168</v>
      </c>
      <c r="BE1531" s="249">
        <f>IF(N1531="základní",J1531,0)</f>
        <v>0</v>
      </c>
      <c r="BF1531" s="249">
        <f>IF(N1531="snížená",J1531,0)</f>
        <v>0</v>
      </c>
      <c r="BG1531" s="249">
        <f>IF(N1531="zákl. přenesená",J1531,0)</f>
        <v>0</v>
      </c>
      <c r="BH1531" s="249">
        <f>IF(N1531="sníž. přenesená",J1531,0)</f>
        <v>0</v>
      </c>
      <c r="BI1531" s="249">
        <f>IF(N1531="nulová",J1531,0)</f>
        <v>0</v>
      </c>
      <c r="BJ1531" s="17" t="s">
        <v>81</v>
      </c>
      <c r="BK1531" s="249">
        <f>ROUND(I1531*H1531,2)</f>
        <v>0</v>
      </c>
      <c r="BL1531" s="17" t="s">
        <v>282</v>
      </c>
      <c r="BM1531" s="248" t="s">
        <v>1445</v>
      </c>
    </row>
    <row r="1532" s="11" customFormat="1" ht="22.8" customHeight="1">
      <c r="B1532" s="221"/>
      <c r="C1532" s="222"/>
      <c r="D1532" s="223" t="s">
        <v>73</v>
      </c>
      <c r="E1532" s="235" t="s">
        <v>1446</v>
      </c>
      <c r="F1532" s="235" t="s">
        <v>1447</v>
      </c>
      <c r="G1532" s="222"/>
      <c r="H1532" s="222"/>
      <c r="I1532" s="225"/>
      <c r="J1532" s="236">
        <f>BK1532</f>
        <v>0</v>
      </c>
      <c r="K1532" s="222"/>
      <c r="L1532" s="227"/>
      <c r="M1532" s="228"/>
      <c r="N1532" s="229"/>
      <c r="O1532" s="229"/>
      <c r="P1532" s="230">
        <f>SUM(P1533:P1665)</f>
        <v>0</v>
      </c>
      <c r="Q1532" s="229"/>
      <c r="R1532" s="230">
        <f>SUM(R1533:R1665)</f>
        <v>0.87761486</v>
      </c>
      <c r="S1532" s="229"/>
      <c r="T1532" s="231">
        <f>SUM(T1533:T1665)</f>
        <v>9.3219600000000007</v>
      </c>
      <c r="AR1532" s="232" t="s">
        <v>83</v>
      </c>
      <c r="AT1532" s="233" t="s">
        <v>73</v>
      </c>
      <c r="AU1532" s="233" t="s">
        <v>81</v>
      </c>
      <c r="AY1532" s="232" t="s">
        <v>168</v>
      </c>
      <c r="BK1532" s="234">
        <f>SUM(BK1533:BK1665)</f>
        <v>0</v>
      </c>
    </row>
    <row r="1533" s="1" customFormat="1" ht="16.5" customHeight="1">
      <c r="B1533" s="38"/>
      <c r="C1533" s="237" t="s">
        <v>1448</v>
      </c>
      <c r="D1533" s="237" t="s">
        <v>170</v>
      </c>
      <c r="E1533" s="238" t="s">
        <v>1449</v>
      </c>
      <c r="F1533" s="239" t="s">
        <v>1450</v>
      </c>
      <c r="G1533" s="240" t="s">
        <v>226</v>
      </c>
      <c r="H1533" s="241">
        <v>466.09800000000001</v>
      </c>
      <c r="I1533" s="242"/>
      <c r="J1533" s="243">
        <f>ROUND(I1533*H1533,2)</f>
        <v>0</v>
      </c>
      <c r="K1533" s="239" t="s">
        <v>174</v>
      </c>
      <c r="L1533" s="43"/>
      <c r="M1533" s="244" t="s">
        <v>1</v>
      </c>
      <c r="N1533" s="245" t="s">
        <v>39</v>
      </c>
      <c r="O1533" s="86"/>
      <c r="P1533" s="246">
        <f>O1533*H1533</f>
        <v>0</v>
      </c>
      <c r="Q1533" s="246">
        <v>0</v>
      </c>
      <c r="R1533" s="246">
        <f>Q1533*H1533</f>
        <v>0</v>
      </c>
      <c r="S1533" s="246">
        <v>0.0060000000000000001</v>
      </c>
      <c r="T1533" s="247">
        <f>S1533*H1533</f>
        <v>2.7965880000000003</v>
      </c>
      <c r="AR1533" s="248" t="s">
        <v>282</v>
      </c>
      <c r="AT1533" s="248" t="s">
        <v>170</v>
      </c>
      <c r="AU1533" s="248" t="s">
        <v>83</v>
      </c>
      <c r="AY1533" s="17" t="s">
        <v>168</v>
      </c>
      <c r="BE1533" s="249">
        <f>IF(N1533="základní",J1533,0)</f>
        <v>0</v>
      </c>
      <c r="BF1533" s="249">
        <f>IF(N1533="snížená",J1533,0)</f>
        <v>0</v>
      </c>
      <c r="BG1533" s="249">
        <f>IF(N1533="zákl. přenesená",J1533,0)</f>
        <v>0</v>
      </c>
      <c r="BH1533" s="249">
        <f>IF(N1533="sníž. přenesená",J1533,0)</f>
        <v>0</v>
      </c>
      <c r="BI1533" s="249">
        <f>IF(N1533="nulová",J1533,0)</f>
        <v>0</v>
      </c>
      <c r="BJ1533" s="17" t="s">
        <v>81</v>
      </c>
      <c r="BK1533" s="249">
        <f>ROUND(I1533*H1533,2)</f>
        <v>0</v>
      </c>
      <c r="BL1533" s="17" t="s">
        <v>282</v>
      </c>
      <c r="BM1533" s="248" t="s">
        <v>1451</v>
      </c>
    </row>
    <row r="1534" s="12" customFormat="1">
      <c r="B1534" s="250"/>
      <c r="C1534" s="251"/>
      <c r="D1534" s="252" t="s">
        <v>177</v>
      </c>
      <c r="E1534" s="253" t="s">
        <v>1</v>
      </c>
      <c r="F1534" s="254" t="s">
        <v>268</v>
      </c>
      <c r="G1534" s="251"/>
      <c r="H1534" s="253" t="s">
        <v>1</v>
      </c>
      <c r="I1534" s="255"/>
      <c r="J1534" s="251"/>
      <c r="K1534" s="251"/>
      <c r="L1534" s="256"/>
      <c r="M1534" s="257"/>
      <c r="N1534" s="258"/>
      <c r="O1534" s="258"/>
      <c r="P1534" s="258"/>
      <c r="Q1534" s="258"/>
      <c r="R1534" s="258"/>
      <c r="S1534" s="258"/>
      <c r="T1534" s="259"/>
      <c r="AT1534" s="260" t="s">
        <v>177</v>
      </c>
      <c r="AU1534" s="260" t="s">
        <v>83</v>
      </c>
      <c r="AV1534" s="12" t="s">
        <v>81</v>
      </c>
      <c r="AW1534" s="12" t="s">
        <v>31</v>
      </c>
      <c r="AX1534" s="12" t="s">
        <v>74</v>
      </c>
      <c r="AY1534" s="260" t="s">
        <v>168</v>
      </c>
    </row>
    <row r="1535" s="12" customFormat="1">
      <c r="B1535" s="250"/>
      <c r="C1535" s="251"/>
      <c r="D1535" s="252" t="s">
        <v>177</v>
      </c>
      <c r="E1535" s="253" t="s">
        <v>1</v>
      </c>
      <c r="F1535" s="254" t="s">
        <v>1452</v>
      </c>
      <c r="G1535" s="251"/>
      <c r="H1535" s="253" t="s">
        <v>1</v>
      </c>
      <c r="I1535" s="255"/>
      <c r="J1535" s="251"/>
      <c r="K1535" s="251"/>
      <c r="L1535" s="256"/>
      <c r="M1535" s="257"/>
      <c r="N1535" s="258"/>
      <c r="O1535" s="258"/>
      <c r="P1535" s="258"/>
      <c r="Q1535" s="258"/>
      <c r="R1535" s="258"/>
      <c r="S1535" s="258"/>
      <c r="T1535" s="259"/>
      <c r="AT1535" s="260" t="s">
        <v>177</v>
      </c>
      <c r="AU1535" s="260" t="s">
        <v>83</v>
      </c>
      <c r="AV1535" s="12" t="s">
        <v>81</v>
      </c>
      <c r="AW1535" s="12" t="s">
        <v>31</v>
      </c>
      <c r="AX1535" s="12" t="s">
        <v>74</v>
      </c>
      <c r="AY1535" s="260" t="s">
        <v>168</v>
      </c>
    </row>
    <row r="1536" s="13" customFormat="1">
      <c r="B1536" s="261"/>
      <c r="C1536" s="262"/>
      <c r="D1536" s="252" t="s">
        <v>177</v>
      </c>
      <c r="E1536" s="263" t="s">
        <v>1</v>
      </c>
      <c r="F1536" s="264" t="s">
        <v>1453</v>
      </c>
      <c r="G1536" s="262"/>
      <c r="H1536" s="265">
        <v>177.84</v>
      </c>
      <c r="I1536" s="266"/>
      <c r="J1536" s="262"/>
      <c r="K1536" s="262"/>
      <c r="L1536" s="267"/>
      <c r="M1536" s="268"/>
      <c r="N1536" s="269"/>
      <c r="O1536" s="269"/>
      <c r="P1536" s="269"/>
      <c r="Q1536" s="269"/>
      <c r="R1536" s="269"/>
      <c r="S1536" s="269"/>
      <c r="T1536" s="270"/>
      <c r="AT1536" s="271" t="s">
        <v>177</v>
      </c>
      <c r="AU1536" s="271" t="s">
        <v>83</v>
      </c>
      <c r="AV1536" s="13" t="s">
        <v>83</v>
      </c>
      <c r="AW1536" s="13" t="s">
        <v>31</v>
      </c>
      <c r="AX1536" s="13" t="s">
        <v>74</v>
      </c>
      <c r="AY1536" s="271" t="s">
        <v>168</v>
      </c>
    </row>
    <row r="1537" s="13" customFormat="1">
      <c r="B1537" s="261"/>
      <c r="C1537" s="262"/>
      <c r="D1537" s="252" t="s">
        <v>177</v>
      </c>
      <c r="E1537" s="263" t="s">
        <v>1</v>
      </c>
      <c r="F1537" s="264" t="s">
        <v>1454</v>
      </c>
      <c r="G1537" s="262"/>
      <c r="H1537" s="265">
        <v>54.240000000000002</v>
      </c>
      <c r="I1537" s="266"/>
      <c r="J1537" s="262"/>
      <c r="K1537" s="262"/>
      <c r="L1537" s="267"/>
      <c r="M1537" s="268"/>
      <c r="N1537" s="269"/>
      <c r="O1537" s="269"/>
      <c r="P1537" s="269"/>
      <c r="Q1537" s="269"/>
      <c r="R1537" s="269"/>
      <c r="S1537" s="269"/>
      <c r="T1537" s="270"/>
      <c r="AT1537" s="271" t="s">
        <v>177</v>
      </c>
      <c r="AU1537" s="271" t="s">
        <v>83</v>
      </c>
      <c r="AV1537" s="13" t="s">
        <v>83</v>
      </c>
      <c r="AW1537" s="13" t="s">
        <v>31</v>
      </c>
      <c r="AX1537" s="13" t="s">
        <v>74</v>
      </c>
      <c r="AY1537" s="271" t="s">
        <v>168</v>
      </c>
    </row>
    <row r="1538" s="13" customFormat="1">
      <c r="B1538" s="261"/>
      <c r="C1538" s="262"/>
      <c r="D1538" s="252" t="s">
        <v>177</v>
      </c>
      <c r="E1538" s="263" t="s">
        <v>1</v>
      </c>
      <c r="F1538" s="264" t="s">
        <v>1455</v>
      </c>
      <c r="G1538" s="262"/>
      <c r="H1538" s="265">
        <v>62.369999999999997</v>
      </c>
      <c r="I1538" s="266"/>
      <c r="J1538" s="262"/>
      <c r="K1538" s="262"/>
      <c r="L1538" s="267"/>
      <c r="M1538" s="268"/>
      <c r="N1538" s="269"/>
      <c r="O1538" s="269"/>
      <c r="P1538" s="269"/>
      <c r="Q1538" s="269"/>
      <c r="R1538" s="269"/>
      <c r="S1538" s="269"/>
      <c r="T1538" s="270"/>
      <c r="AT1538" s="271" t="s">
        <v>177</v>
      </c>
      <c r="AU1538" s="271" t="s">
        <v>83</v>
      </c>
      <c r="AV1538" s="13" t="s">
        <v>83</v>
      </c>
      <c r="AW1538" s="13" t="s">
        <v>31</v>
      </c>
      <c r="AX1538" s="13" t="s">
        <v>74</v>
      </c>
      <c r="AY1538" s="271" t="s">
        <v>168</v>
      </c>
    </row>
    <row r="1539" s="13" customFormat="1">
      <c r="B1539" s="261"/>
      <c r="C1539" s="262"/>
      <c r="D1539" s="252" t="s">
        <v>177</v>
      </c>
      <c r="E1539" s="263" t="s">
        <v>1</v>
      </c>
      <c r="F1539" s="264" t="s">
        <v>1456</v>
      </c>
      <c r="G1539" s="262"/>
      <c r="H1539" s="265">
        <v>19.210000000000001</v>
      </c>
      <c r="I1539" s="266"/>
      <c r="J1539" s="262"/>
      <c r="K1539" s="262"/>
      <c r="L1539" s="267"/>
      <c r="M1539" s="268"/>
      <c r="N1539" s="269"/>
      <c r="O1539" s="269"/>
      <c r="P1539" s="269"/>
      <c r="Q1539" s="269"/>
      <c r="R1539" s="269"/>
      <c r="S1539" s="269"/>
      <c r="T1539" s="270"/>
      <c r="AT1539" s="271" t="s">
        <v>177</v>
      </c>
      <c r="AU1539" s="271" t="s">
        <v>83</v>
      </c>
      <c r="AV1539" s="13" t="s">
        <v>83</v>
      </c>
      <c r="AW1539" s="13" t="s">
        <v>31</v>
      </c>
      <c r="AX1539" s="13" t="s">
        <v>74</v>
      </c>
      <c r="AY1539" s="271" t="s">
        <v>168</v>
      </c>
    </row>
    <row r="1540" s="13" customFormat="1">
      <c r="B1540" s="261"/>
      <c r="C1540" s="262"/>
      <c r="D1540" s="252" t="s">
        <v>177</v>
      </c>
      <c r="E1540" s="263" t="s">
        <v>1</v>
      </c>
      <c r="F1540" s="264" t="s">
        <v>1457</v>
      </c>
      <c r="G1540" s="262"/>
      <c r="H1540" s="265">
        <v>75.391999999999996</v>
      </c>
      <c r="I1540" s="266"/>
      <c r="J1540" s="262"/>
      <c r="K1540" s="262"/>
      <c r="L1540" s="267"/>
      <c r="M1540" s="268"/>
      <c r="N1540" s="269"/>
      <c r="O1540" s="269"/>
      <c r="P1540" s="269"/>
      <c r="Q1540" s="269"/>
      <c r="R1540" s="269"/>
      <c r="S1540" s="269"/>
      <c r="T1540" s="270"/>
      <c r="AT1540" s="271" t="s">
        <v>177</v>
      </c>
      <c r="AU1540" s="271" t="s">
        <v>83</v>
      </c>
      <c r="AV1540" s="13" t="s">
        <v>83</v>
      </c>
      <c r="AW1540" s="13" t="s">
        <v>31</v>
      </c>
      <c r="AX1540" s="13" t="s">
        <v>74</v>
      </c>
      <c r="AY1540" s="271" t="s">
        <v>168</v>
      </c>
    </row>
    <row r="1541" s="12" customFormat="1">
      <c r="B1541" s="250"/>
      <c r="C1541" s="251"/>
      <c r="D1541" s="252" t="s">
        <v>177</v>
      </c>
      <c r="E1541" s="253" t="s">
        <v>1</v>
      </c>
      <c r="F1541" s="254" t="s">
        <v>1458</v>
      </c>
      <c r="G1541" s="251"/>
      <c r="H1541" s="253" t="s">
        <v>1</v>
      </c>
      <c r="I1541" s="255"/>
      <c r="J1541" s="251"/>
      <c r="K1541" s="251"/>
      <c r="L1541" s="256"/>
      <c r="M1541" s="257"/>
      <c r="N1541" s="258"/>
      <c r="O1541" s="258"/>
      <c r="P1541" s="258"/>
      <c r="Q1541" s="258"/>
      <c r="R1541" s="258"/>
      <c r="S1541" s="258"/>
      <c r="T1541" s="259"/>
      <c r="AT1541" s="260" t="s">
        <v>177</v>
      </c>
      <c r="AU1541" s="260" t="s">
        <v>83</v>
      </c>
      <c r="AV1541" s="12" t="s">
        <v>81</v>
      </c>
      <c r="AW1541" s="12" t="s">
        <v>31</v>
      </c>
      <c r="AX1541" s="12" t="s">
        <v>74</v>
      </c>
      <c r="AY1541" s="260" t="s">
        <v>168</v>
      </c>
    </row>
    <row r="1542" s="13" customFormat="1">
      <c r="B1542" s="261"/>
      <c r="C1542" s="262"/>
      <c r="D1542" s="252" t="s">
        <v>177</v>
      </c>
      <c r="E1542" s="263" t="s">
        <v>1</v>
      </c>
      <c r="F1542" s="264" t="s">
        <v>1459</v>
      </c>
      <c r="G1542" s="262"/>
      <c r="H1542" s="265">
        <v>50.585999999999999</v>
      </c>
      <c r="I1542" s="266"/>
      <c r="J1542" s="262"/>
      <c r="K1542" s="262"/>
      <c r="L1542" s="267"/>
      <c r="M1542" s="268"/>
      <c r="N1542" s="269"/>
      <c r="O1542" s="269"/>
      <c r="P1542" s="269"/>
      <c r="Q1542" s="269"/>
      <c r="R1542" s="269"/>
      <c r="S1542" s="269"/>
      <c r="T1542" s="270"/>
      <c r="AT1542" s="271" t="s">
        <v>177</v>
      </c>
      <c r="AU1542" s="271" t="s">
        <v>83</v>
      </c>
      <c r="AV1542" s="13" t="s">
        <v>83</v>
      </c>
      <c r="AW1542" s="13" t="s">
        <v>31</v>
      </c>
      <c r="AX1542" s="13" t="s">
        <v>74</v>
      </c>
      <c r="AY1542" s="271" t="s">
        <v>168</v>
      </c>
    </row>
    <row r="1543" s="13" customFormat="1">
      <c r="B1543" s="261"/>
      <c r="C1543" s="262"/>
      <c r="D1543" s="252" t="s">
        <v>177</v>
      </c>
      <c r="E1543" s="263" t="s">
        <v>1</v>
      </c>
      <c r="F1543" s="264" t="s">
        <v>1460</v>
      </c>
      <c r="G1543" s="262"/>
      <c r="H1543" s="265">
        <v>13.859999999999999</v>
      </c>
      <c r="I1543" s="266"/>
      <c r="J1543" s="262"/>
      <c r="K1543" s="262"/>
      <c r="L1543" s="267"/>
      <c r="M1543" s="268"/>
      <c r="N1543" s="269"/>
      <c r="O1543" s="269"/>
      <c r="P1543" s="269"/>
      <c r="Q1543" s="269"/>
      <c r="R1543" s="269"/>
      <c r="S1543" s="269"/>
      <c r="T1543" s="270"/>
      <c r="AT1543" s="271" t="s">
        <v>177</v>
      </c>
      <c r="AU1543" s="271" t="s">
        <v>83</v>
      </c>
      <c r="AV1543" s="13" t="s">
        <v>83</v>
      </c>
      <c r="AW1543" s="13" t="s">
        <v>31</v>
      </c>
      <c r="AX1543" s="13" t="s">
        <v>74</v>
      </c>
      <c r="AY1543" s="271" t="s">
        <v>168</v>
      </c>
    </row>
    <row r="1544" s="13" customFormat="1">
      <c r="B1544" s="261"/>
      <c r="C1544" s="262"/>
      <c r="D1544" s="252" t="s">
        <v>177</v>
      </c>
      <c r="E1544" s="263" t="s">
        <v>1</v>
      </c>
      <c r="F1544" s="264" t="s">
        <v>1461</v>
      </c>
      <c r="G1544" s="262"/>
      <c r="H1544" s="265">
        <v>12.6</v>
      </c>
      <c r="I1544" s="266"/>
      <c r="J1544" s="262"/>
      <c r="K1544" s="262"/>
      <c r="L1544" s="267"/>
      <c r="M1544" s="268"/>
      <c r="N1544" s="269"/>
      <c r="O1544" s="269"/>
      <c r="P1544" s="269"/>
      <c r="Q1544" s="269"/>
      <c r="R1544" s="269"/>
      <c r="S1544" s="269"/>
      <c r="T1544" s="270"/>
      <c r="AT1544" s="271" t="s">
        <v>177</v>
      </c>
      <c r="AU1544" s="271" t="s">
        <v>83</v>
      </c>
      <c r="AV1544" s="13" t="s">
        <v>83</v>
      </c>
      <c r="AW1544" s="13" t="s">
        <v>31</v>
      </c>
      <c r="AX1544" s="13" t="s">
        <v>74</v>
      </c>
      <c r="AY1544" s="271" t="s">
        <v>168</v>
      </c>
    </row>
    <row r="1545" s="14" customFormat="1">
      <c r="B1545" s="272"/>
      <c r="C1545" s="273"/>
      <c r="D1545" s="252" t="s">
        <v>177</v>
      </c>
      <c r="E1545" s="274" t="s">
        <v>1</v>
      </c>
      <c r="F1545" s="275" t="s">
        <v>186</v>
      </c>
      <c r="G1545" s="273"/>
      <c r="H1545" s="276">
        <v>466.09800000000001</v>
      </c>
      <c r="I1545" s="277"/>
      <c r="J1545" s="273"/>
      <c r="K1545" s="273"/>
      <c r="L1545" s="278"/>
      <c r="M1545" s="279"/>
      <c r="N1545" s="280"/>
      <c r="O1545" s="280"/>
      <c r="P1545" s="280"/>
      <c r="Q1545" s="280"/>
      <c r="R1545" s="280"/>
      <c r="S1545" s="280"/>
      <c r="T1545" s="281"/>
      <c r="AT1545" s="282" t="s">
        <v>177</v>
      </c>
      <c r="AU1545" s="282" t="s">
        <v>83</v>
      </c>
      <c r="AV1545" s="14" t="s">
        <v>175</v>
      </c>
      <c r="AW1545" s="14" t="s">
        <v>31</v>
      </c>
      <c r="AX1545" s="14" t="s">
        <v>81</v>
      </c>
      <c r="AY1545" s="282" t="s">
        <v>168</v>
      </c>
    </row>
    <row r="1546" s="1" customFormat="1" ht="16.5" customHeight="1">
      <c r="B1546" s="38"/>
      <c r="C1546" s="237" t="s">
        <v>1462</v>
      </c>
      <c r="D1546" s="237" t="s">
        <v>170</v>
      </c>
      <c r="E1546" s="238" t="s">
        <v>1463</v>
      </c>
      <c r="F1546" s="239" t="s">
        <v>1464</v>
      </c>
      <c r="G1546" s="240" t="s">
        <v>226</v>
      </c>
      <c r="H1546" s="241">
        <v>466.09800000000001</v>
      </c>
      <c r="I1546" s="242"/>
      <c r="J1546" s="243">
        <f>ROUND(I1546*H1546,2)</f>
        <v>0</v>
      </c>
      <c r="K1546" s="239" t="s">
        <v>174</v>
      </c>
      <c r="L1546" s="43"/>
      <c r="M1546" s="244" t="s">
        <v>1</v>
      </c>
      <c r="N1546" s="245" t="s">
        <v>39</v>
      </c>
      <c r="O1546" s="86"/>
      <c r="P1546" s="246">
        <f>O1546*H1546</f>
        <v>0</v>
      </c>
      <c r="Q1546" s="246">
        <v>0</v>
      </c>
      <c r="R1546" s="246">
        <f>Q1546*H1546</f>
        <v>0</v>
      </c>
      <c r="S1546" s="246">
        <v>0.014</v>
      </c>
      <c r="T1546" s="247">
        <f>S1546*H1546</f>
        <v>6.525372</v>
      </c>
      <c r="AR1546" s="248" t="s">
        <v>282</v>
      </c>
      <c r="AT1546" s="248" t="s">
        <v>170</v>
      </c>
      <c r="AU1546" s="248" t="s">
        <v>83</v>
      </c>
      <c r="AY1546" s="17" t="s">
        <v>168</v>
      </c>
      <c r="BE1546" s="249">
        <f>IF(N1546="základní",J1546,0)</f>
        <v>0</v>
      </c>
      <c r="BF1546" s="249">
        <f>IF(N1546="snížená",J1546,0)</f>
        <v>0</v>
      </c>
      <c r="BG1546" s="249">
        <f>IF(N1546="zákl. přenesená",J1546,0)</f>
        <v>0</v>
      </c>
      <c r="BH1546" s="249">
        <f>IF(N1546="sníž. přenesená",J1546,0)</f>
        <v>0</v>
      </c>
      <c r="BI1546" s="249">
        <f>IF(N1546="nulová",J1546,0)</f>
        <v>0</v>
      </c>
      <c r="BJ1546" s="17" t="s">
        <v>81</v>
      </c>
      <c r="BK1546" s="249">
        <f>ROUND(I1546*H1546,2)</f>
        <v>0</v>
      </c>
      <c r="BL1546" s="17" t="s">
        <v>282</v>
      </c>
      <c r="BM1546" s="248" t="s">
        <v>1465</v>
      </c>
    </row>
    <row r="1547" s="12" customFormat="1">
      <c r="B1547" s="250"/>
      <c r="C1547" s="251"/>
      <c r="D1547" s="252" t="s">
        <v>177</v>
      </c>
      <c r="E1547" s="253" t="s">
        <v>1</v>
      </c>
      <c r="F1547" s="254" t="s">
        <v>268</v>
      </c>
      <c r="G1547" s="251"/>
      <c r="H1547" s="253" t="s">
        <v>1</v>
      </c>
      <c r="I1547" s="255"/>
      <c r="J1547" s="251"/>
      <c r="K1547" s="251"/>
      <c r="L1547" s="256"/>
      <c r="M1547" s="257"/>
      <c r="N1547" s="258"/>
      <c r="O1547" s="258"/>
      <c r="P1547" s="258"/>
      <c r="Q1547" s="258"/>
      <c r="R1547" s="258"/>
      <c r="S1547" s="258"/>
      <c r="T1547" s="259"/>
      <c r="AT1547" s="260" t="s">
        <v>177</v>
      </c>
      <c r="AU1547" s="260" t="s">
        <v>83</v>
      </c>
      <c r="AV1547" s="12" t="s">
        <v>81</v>
      </c>
      <c r="AW1547" s="12" t="s">
        <v>31</v>
      </c>
      <c r="AX1547" s="12" t="s">
        <v>74</v>
      </c>
      <c r="AY1547" s="260" t="s">
        <v>168</v>
      </c>
    </row>
    <row r="1548" s="12" customFormat="1">
      <c r="B1548" s="250"/>
      <c r="C1548" s="251"/>
      <c r="D1548" s="252" t="s">
        <v>177</v>
      </c>
      <c r="E1548" s="253" t="s">
        <v>1</v>
      </c>
      <c r="F1548" s="254" t="s">
        <v>1452</v>
      </c>
      <c r="G1548" s="251"/>
      <c r="H1548" s="253" t="s">
        <v>1</v>
      </c>
      <c r="I1548" s="255"/>
      <c r="J1548" s="251"/>
      <c r="K1548" s="251"/>
      <c r="L1548" s="256"/>
      <c r="M1548" s="257"/>
      <c r="N1548" s="258"/>
      <c r="O1548" s="258"/>
      <c r="P1548" s="258"/>
      <c r="Q1548" s="258"/>
      <c r="R1548" s="258"/>
      <c r="S1548" s="258"/>
      <c r="T1548" s="259"/>
      <c r="AT1548" s="260" t="s">
        <v>177</v>
      </c>
      <c r="AU1548" s="260" t="s">
        <v>83</v>
      </c>
      <c r="AV1548" s="12" t="s">
        <v>81</v>
      </c>
      <c r="AW1548" s="12" t="s">
        <v>31</v>
      </c>
      <c r="AX1548" s="12" t="s">
        <v>74</v>
      </c>
      <c r="AY1548" s="260" t="s">
        <v>168</v>
      </c>
    </row>
    <row r="1549" s="13" customFormat="1">
      <c r="B1549" s="261"/>
      <c r="C1549" s="262"/>
      <c r="D1549" s="252" t="s">
        <v>177</v>
      </c>
      <c r="E1549" s="263" t="s">
        <v>1</v>
      </c>
      <c r="F1549" s="264" t="s">
        <v>1453</v>
      </c>
      <c r="G1549" s="262"/>
      <c r="H1549" s="265">
        <v>177.84</v>
      </c>
      <c r="I1549" s="266"/>
      <c r="J1549" s="262"/>
      <c r="K1549" s="262"/>
      <c r="L1549" s="267"/>
      <c r="M1549" s="268"/>
      <c r="N1549" s="269"/>
      <c r="O1549" s="269"/>
      <c r="P1549" s="269"/>
      <c r="Q1549" s="269"/>
      <c r="R1549" s="269"/>
      <c r="S1549" s="269"/>
      <c r="T1549" s="270"/>
      <c r="AT1549" s="271" t="s">
        <v>177</v>
      </c>
      <c r="AU1549" s="271" t="s">
        <v>83</v>
      </c>
      <c r="AV1549" s="13" t="s">
        <v>83</v>
      </c>
      <c r="AW1549" s="13" t="s">
        <v>31</v>
      </c>
      <c r="AX1549" s="13" t="s">
        <v>74</v>
      </c>
      <c r="AY1549" s="271" t="s">
        <v>168</v>
      </c>
    </row>
    <row r="1550" s="13" customFormat="1">
      <c r="B1550" s="261"/>
      <c r="C1550" s="262"/>
      <c r="D1550" s="252" t="s">
        <v>177</v>
      </c>
      <c r="E1550" s="263" t="s">
        <v>1</v>
      </c>
      <c r="F1550" s="264" t="s">
        <v>1454</v>
      </c>
      <c r="G1550" s="262"/>
      <c r="H1550" s="265">
        <v>54.240000000000002</v>
      </c>
      <c r="I1550" s="266"/>
      <c r="J1550" s="262"/>
      <c r="K1550" s="262"/>
      <c r="L1550" s="267"/>
      <c r="M1550" s="268"/>
      <c r="N1550" s="269"/>
      <c r="O1550" s="269"/>
      <c r="P1550" s="269"/>
      <c r="Q1550" s="269"/>
      <c r="R1550" s="269"/>
      <c r="S1550" s="269"/>
      <c r="T1550" s="270"/>
      <c r="AT1550" s="271" t="s">
        <v>177</v>
      </c>
      <c r="AU1550" s="271" t="s">
        <v>83</v>
      </c>
      <c r="AV1550" s="13" t="s">
        <v>83</v>
      </c>
      <c r="AW1550" s="13" t="s">
        <v>31</v>
      </c>
      <c r="AX1550" s="13" t="s">
        <v>74</v>
      </c>
      <c r="AY1550" s="271" t="s">
        <v>168</v>
      </c>
    </row>
    <row r="1551" s="13" customFormat="1">
      <c r="B1551" s="261"/>
      <c r="C1551" s="262"/>
      <c r="D1551" s="252" t="s">
        <v>177</v>
      </c>
      <c r="E1551" s="263" t="s">
        <v>1</v>
      </c>
      <c r="F1551" s="264" t="s">
        <v>1455</v>
      </c>
      <c r="G1551" s="262"/>
      <c r="H1551" s="265">
        <v>62.369999999999997</v>
      </c>
      <c r="I1551" s="266"/>
      <c r="J1551" s="262"/>
      <c r="K1551" s="262"/>
      <c r="L1551" s="267"/>
      <c r="M1551" s="268"/>
      <c r="N1551" s="269"/>
      <c r="O1551" s="269"/>
      <c r="P1551" s="269"/>
      <c r="Q1551" s="269"/>
      <c r="R1551" s="269"/>
      <c r="S1551" s="269"/>
      <c r="T1551" s="270"/>
      <c r="AT1551" s="271" t="s">
        <v>177</v>
      </c>
      <c r="AU1551" s="271" t="s">
        <v>83</v>
      </c>
      <c r="AV1551" s="13" t="s">
        <v>83</v>
      </c>
      <c r="AW1551" s="13" t="s">
        <v>31</v>
      </c>
      <c r="AX1551" s="13" t="s">
        <v>74</v>
      </c>
      <c r="AY1551" s="271" t="s">
        <v>168</v>
      </c>
    </row>
    <row r="1552" s="13" customFormat="1">
      <c r="B1552" s="261"/>
      <c r="C1552" s="262"/>
      <c r="D1552" s="252" t="s">
        <v>177</v>
      </c>
      <c r="E1552" s="263" t="s">
        <v>1</v>
      </c>
      <c r="F1552" s="264" t="s">
        <v>1456</v>
      </c>
      <c r="G1552" s="262"/>
      <c r="H1552" s="265">
        <v>19.210000000000001</v>
      </c>
      <c r="I1552" s="266"/>
      <c r="J1552" s="262"/>
      <c r="K1552" s="262"/>
      <c r="L1552" s="267"/>
      <c r="M1552" s="268"/>
      <c r="N1552" s="269"/>
      <c r="O1552" s="269"/>
      <c r="P1552" s="269"/>
      <c r="Q1552" s="269"/>
      <c r="R1552" s="269"/>
      <c r="S1552" s="269"/>
      <c r="T1552" s="270"/>
      <c r="AT1552" s="271" t="s">
        <v>177</v>
      </c>
      <c r="AU1552" s="271" t="s">
        <v>83</v>
      </c>
      <c r="AV1552" s="13" t="s">
        <v>83</v>
      </c>
      <c r="AW1552" s="13" t="s">
        <v>31</v>
      </c>
      <c r="AX1552" s="13" t="s">
        <v>74</v>
      </c>
      <c r="AY1552" s="271" t="s">
        <v>168</v>
      </c>
    </row>
    <row r="1553" s="13" customFormat="1">
      <c r="B1553" s="261"/>
      <c r="C1553" s="262"/>
      <c r="D1553" s="252" t="s">
        <v>177</v>
      </c>
      <c r="E1553" s="263" t="s">
        <v>1</v>
      </c>
      <c r="F1553" s="264" t="s">
        <v>1457</v>
      </c>
      <c r="G1553" s="262"/>
      <c r="H1553" s="265">
        <v>75.391999999999996</v>
      </c>
      <c r="I1553" s="266"/>
      <c r="J1553" s="262"/>
      <c r="K1553" s="262"/>
      <c r="L1553" s="267"/>
      <c r="M1553" s="268"/>
      <c r="N1553" s="269"/>
      <c r="O1553" s="269"/>
      <c r="P1553" s="269"/>
      <c r="Q1553" s="269"/>
      <c r="R1553" s="269"/>
      <c r="S1553" s="269"/>
      <c r="T1553" s="270"/>
      <c r="AT1553" s="271" t="s">
        <v>177</v>
      </c>
      <c r="AU1553" s="271" t="s">
        <v>83</v>
      </c>
      <c r="AV1553" s="13" t="s">
        <v>83</v>
      </c>
      <c r="AW1553" s="13" t="s">
        <v>31</v>
      </c>
      <c r="AX1553" s="13" t="s">
        <v>74</v>
      </c>
      <c r="AY1553" s="271" t="s">
        <v>168</v>
      </c>
    </row>
    <row r="1554" s="12" customFormat="1">
      <c r="B1554" s="250"/>
      <c r="C1554" s="251"/>
      <c r="D1554" s="252" t="s">
        <v>177</v>
      </c>
      <c r="E1554" s="253" t="s">
        <v>1</v>
      </c>
      <c r="F1554" s="254" t="s">
        <v>1458</v>
      </c>
      <c r="G1554" s="251"/>
      <c r="H1554" s="253" t="s">
        <v>1</v>
      </c>
      <c r="I1554" s="255"/>
      <c r="J1554" s="251"/>
      <c r="K1554" s="251"/>
      <c r="L1554" s="256"/>
      <c r="M1554" s="257"/>
      <c r="N1554" s="258"/>
      <c r="O1554" s="258"/>
      <c r="P1554" s="258"/>
      <c r="Q1554" s="258"/>
      <c r="R1554" s="258"/>
      <c r="S1554" s="258"/>
      <c r="T1554" s="259"/>
      <c r="AT1554" s="260" t="s">
        <v>177</v>
      </c>
      <c r="AU1554" s="260" t="s">
        <v>83</v>
      </c>
      <c r="AV1554" s="12" t="s">
        <v>81</v>
      </c>
      <c r="AW1554" s="12" t="s">
        <v>31</v>
      </c>
      <c r="AX1554" s="12" t="s">
        <v>74</v>
      </c>
      <c r="AY1554" s="260" t="s">
        <v>168</v>
      </c>
    </row>
    <row r="1555" s="13" customFormat="1">
      <c r="B1555" s="261"/>
      <c r="C1555" s="262"/>
      <c r="D1555" s="252" t="s">
        <v>177</v>
      </c>
      <c r="E1555" s="263" t="s">
        <v>1</v>
      </c>
      <c r="F1555" s="264" t="s">
        <v>1459</v>
      </c>
      <c r="G1555" s="262"/>
      <c r="H1555" s="265">
        <v>50.585999999999999</v>
      </c>
      <c r="I1555" s="266"/>
      <c r="J1555" s="262"/>
      <c r="K1555" s="262"/>
      <c r="L1555" s="267"/>
      <c r="M1555" s="268"/>
      <c r="N1555" s="269"/>
      <c r="O1555" s="269"/>
      <c r="P1555" s="269"/>
      <c r="Q1555" s="269"/>
      <c r="R1555" s="269"/>
      <c r="S1555" s="269"/>
      <c r="T1555" s="270"/>
      <c r="AT1555" s="271" t="s">
        <v>177</v>
      </c>
      <c r="AU1555" s="271" t="s">
        <v>83</v>
      </c>
      <c r="AV1555" s="13" t="s">
        <v>83</v>
      </c>
      <c r="AW1555" s="13" t="s">
        <v>31</v>
      </c>
      <c r="AX1555" s="13" t="s">
        <v>74</v>
      </c>
      <c r="AY1555" s="271" t="s">
        <v>168</v>
      </c>
    </row>
    <row r="1556" s="13" customFormat="1">
      <c r="B1556" s="261"/>
      <c r="C1556" s="262"/>
      <c r="D1556" s="252" t="s">
        <v>177</v>
      </c>
      <c r="E1556" s="263" t="s">
        <v>1</v>
      </c>
      <c r="F1556" s="264" t="s">
        <v>1460</v>
      </c>
      <c r="G1556" s="262"/>
      <c r="H1556" s="265">
        <v>13.859999999999999</v>
      </c>
      <c r="I1556" s="266"/>
      <c r="J1556" s="262"/>
      <c r="K1556" s="262"/>
      <c r="L1556" s="267"/>
      <c r="M1556" s="268"/>
      <c r="N1556" s="269"/>
      <c r="O1556" s="269"/>
      <c r="P1556" s="269"/>
      <c r="Q1556" s="269"/>
      <c r="R1556" s="269"/>
      <c r="S1556" s="269"/>
      <c r="T1556" s="270"/>
      <c r="AT1556" s="271" t="s">
        <v>177</v>
      </c>
      <c r="AU1556" s="271" t="s">
        <v>83</v>
      </c>
      <c r="AV1556" s="13" t="s">
        <v>83</v>
      </c>
      <c r="AW1556" s="13" t="s">
        <v>31</v>
      </c>
      <c r="AX1556" s="13" t="s">
        <v>74</v>
      </c>
      <c r="AY1556" s="271" t="s">
        <v>168</v>
      </c>
    </row>
    <row r="1557" s="13" customFormat="1">
      <c r="B1557" s="261"/>
      <c r="C1557" s="262"/>
      <c r="D1557" s="252" t="s">
        <v>177</v>
      </c>
      <c r="E1557" s="263" t="s">
        <v>1</v>
      </c>
      <c r="F1557" s="264" t="s">
        <v>1461</v>
      </c>
      <c r="G1557" s="262"/>
      <c r="H1557" s="265">
        <v>12.6</v>
      </c>
      <c r="I1557" s="266"/>
      <c r="J1557" s="262"/>
      <c r="K1557" s="262"/>
      <c r="L1557" s="267"/>
      <c r="M1557" s="268"/>
      <c r="N1557" s="269"/>
      <c r="O1557" s="269"/>
      <c r="P1557" s="269"/>
      <c r="Q1557" s="269"/>
      <c r="R1557" s="269"/>
      <c r="S1557" s="269"/>
      <c r="T1557" s="270"/>
      <c r="AT1557" s="271" t="s">
        <v>177</v>
      </c>
      <c r="AU1557" s="271" t="s">
        <v>83</v>
      </c>
      <c r="AV1557" s="13" t="s">
        <v>83</v>
      </c>
      <c r="AW1557" s="13" t="s">
        <v>31</v>
      </c>
      <c r="AX1557" s="13" t="s">
        <v>74</v>
      </c>
      <c r="AY1557" s="271" t="s">
        <v>168</v>
      </c>
    </row>
    <row r="1558" s="14" customFormat="1">
      <c r="B1558" s="272"/>
      <c r="C1558" s="273"/>
      <c r="D1558" s="252" t="s">
        <v>177</v>
      </c>
      <c r="E1558" s="274" t="s">
        <v>1</v>
      </c>
      <c r="F1558" s="275" t="s">
        <v>186</v>
      </c>
      <c r="G1558" s="273"/>
      <c r="H1558" s="276">
        <v>466.09800000000001</v>
      </c>
      <c r="I1558" s="277"/>
      <c r="J1558" s="273"/>
      <c r="K1558" s="273"/>
      <c r="L1558" s="278"/>
      <c r="M1558" s="279"/>
      <c r="N1558" s="280"/>
      <c r="O1558" s="280"/>
      <c r="P1558" s="280"/>
      <c r="Q1558" s="280"/>
      <c r="R1558" s="280"/>
      <c r="S1558" s="280"/>
      <c r="T1558" s="281"/>
      <c r="AT1558" s="282" t="s">
        <v>177</v>
      </c>
      <c r="AU1558" s="282" t="s">
        <v>83</v>
      </c>
      <c r="AV1558" s="14" t="s">
        <v>175</v>
      </c>
      <c r="AW1558" s="14" t="s">
        <v>31</v>
      </c>
      <c r="AX1558" s="14" t="s">
        <v>81</v>
      </c>
      <c r="AY1558" s="282" t="s">
        <v>168</v>
      </c>
    </row>
    <row r="1559" s="1" customFormat="1" ht="24" customHeight="1">
      <c r="B1559" s="38"/>
      <c r="C1559" s="237" t="s">
        <v>1466</v>
      </c>
      <c r="D1559" s="237" t="s">
        <v>170</v>
      </c>
      <c r="E1559" s="238" t="s">
        <v>1467</v>
      </c>
      <c r="F1559" s="239" t="s">
        <v>1468</v>
      </c>
      <c r="G1559" s="240" t="s">
        <v>226</v>
      </c>
      <c r="H1559" s="241">
        <v>74.933999999999998</v>
      </c>
      <c r="I1559" s="242"/>
      <c r="J1559" s="243">
        <f>ROUND(I1559*H1559,2)</f>
        <v>0</v>
      </c>
      <c r="K1559" s="239" t="s">
        <v>174</v>
      </c>
      <c r="L1559" s="43"/>
      <c r="M1559" s="244" t="s">
        <v>1</v>
      </c>
      <c r="N1559" s="245" t="s">
        <v>39</v>
      </c>
      <c r="O1559" s="86"/>
      <c r="P1559" s="246">
        <f>O1559*H1559</f>
        <v>0</v>
      </c>
      <c r="Q1559" s="246">
        <v>0.00088000000000000003</v>
      </c>
      <c r="R1559" s="246">
        <f>Q1559*H1559</f>
        <v>0.065941920000000001</v>
      </c>
      <c r="S1559" s="246">
        <v>0</v>
      </c>
      <c r="T1559" s="247">
        <f>S1559*H1559</f>
        <v>0</v>
      </c>
      <c r="AR1559" s="248" t="s">
        <v>282</v>
      </c>
      <c r="AT1559" s="248" t="s">
        <v>170</v>
      </c>
      <c r="AU1559" s="248" t="s">
        <v>83</v>
      </c>
      <c r="AY1559" s="17" t="s">
        <v>168</v>
      </c>
      <c r="BE1559" s="249">
        <f>IF(N1559="základní",J1559,0)</f>
        <v>0</v>
      </c>
      <c r="BF1559" s="249">
        <f>IF(N1559="snížená",J1559,0)</f>
        <v>0</v>
      </c>
      <c r="BG1559" s="249">
        <f>IF(N1559="zákl. přenesená",J1559,0)</f>
        <v>0</v>
      </c>
      <c r="BH1559" s="249">
        <f>IF(N1559="sníž. přenesená",J1559,0)</f>
        <v>0</v>
      </c>
      <c r="BI1559" s="249">
        <f>IF(N1559="nulová",J1559,0)</f>
        <v>0</v>
      </c>
      <c r="BJ1559" s="17" t="s">
        <v>81</v>
      </c>
      <c r="BK1559" s="249">
        <f>ROUND(I1559*H1559,2)</f>
        <v>0</v>
      </c>
      <c r="BL1559" s="17" t="s">
        <v>282</v>
      </c>
      <c r="BM1559" s="248" t="s">
        <v>1469</v>
      </c>
    </row>
    <row r="1560" s="12" customFormat="1">
      <c r="B1560" s="250"/>
      <c r="C1560" s="251"/>
      <c r="D1560" s="252" t="s">
        <v>177</v>
      </c>
      <c r="E1560" s="253" t="s">
        <v>1</v>
      </c>
      <c r="F1560" s="254" t="s">
        <v>964</v>
      </c>
      <c r="G1560" s="251"/>
      <c r="H1560" s="253" t="s">
        <v>1</v>
      </c>
      <c r="I1560" s="255"/>
      <c r="J1560" s="251"/>
      <c r="K1560" s="251"/>
      <c r="L1560" s="256"/>
      <c r="M1560" s="257"/>
      <c r="N1560" s="258"/>
      <c r="O1560" s="258"/>
      <c r="P1560" s="258"/>
      <c r="Q1560" s="258"/>
      <c r="R1560" s="258"/>
      <c r="S1560" s="258"/>
      <c r="T1560" s="259"/>
      <c r="AT1560" s="260" t="s">
        <v>177</v>
      </c>
      <c r="AU1560" s="260" t="s">
        <v>83</v>
      </c>
      <c r="AV1560" s="12" t="s">
        <v>81</v>
      </c>
      <c r="AW1560" s="12" t="s">
        <v>31</v>
      </c>
      <c r="AX1560" s="12" t="s">
        <v>74</v>
      </c>
      <c r="AY1560" s="260" t="s">
        <v>168</v>
      </c>
    </row>
    <row r="1561" s="13" customFormat="1">
      <c r="B1561" s="261"/>
      <c r="C1561" s="262"/>
      <c r="D1561" s="252" t="s">
        <v>177</v>
      </c>
      <c r="E1561" s="263" t="s">
        <v>1</v>
      </c>
      <c r="F1561" s="264" t="s">
        <v>1381</v>
      </c>
      <c r="G1561" s="262"/>
      <c r="H1561" s="265">
        <v>74.933999999999998</v>
      </c>
      <c r="I1561" s="266"/>
      <c r="J1561" s="262"/>
      <c r="K1561" s="262"/>
      <c r="L1561" s="267"/>
      <c r="M1561" s="268"/>
      <c r="N1561" s="269"/>
      <c r="O1561" s="269"/>
      <c r="P1561" s="269"/>
      <c r="Q1561" s="269"/>
      <c r="R1561" s="269"/>
      <c r="S1561" s="269"/>
      <c r="T1561" s="270"/>
      <c r="AT1561" s="271" t="s">
        <v>177</v>
      </c>
      <c r="AU1561" s="271" t="s">
        <v>83</v>
      </c>
      <c r="AV1561" s="13" t="s">
        <v>83</v>
      </c>
      <c r="AW1561" s="13" t="s">
        <v>31</v>
      </c>
      <c r="AX1561" s="13" t="s">
        <v>74</v>
      </c>
      <c r="AY1561" s="271" t="s">
        <v>168</v>
      </c>
    </row>
    <row r="1562" s="14" customFormat="1">
      <c r="B1562" s="272"/>
      <c r="C1562" s="273"/>
      <c r="D1562" s="252" t="s">
        <v>177</v>
      </c>
      <c r="E1562" s="274" t="s">
        <v>1</v>
      </c>
      <c r="F1562" s="275" t="s">
        <v>186</v>
      </c>
      <c r="G1562" s="273"/>
      <c r="H1562" s="276">
        <v>74.933999999999998</v>
      </c>
      <c r="I1562" s="277"/>
      <c r="J1562" s="273"/>
      <c r="K1562" s="273"/>
      <c r="L1562" s="278"/>
      <c r="M1562" s="279"/>
      <c r="N1562" s="280"/>
      <c r="O1562" s="280"/>
      <c r="P1562" s="280"/>
      <c r="Q1562" s="280"/>
      <c r="R1562" s="280"/>
      <c r="S1562" s="280"/>
      <c r="T1562" s="281"/>
      <c r="AT1562" s="282" t="s">
        <v>177</v>
      </c>
      <c r="AU1562" s="282" t="s">
        <v>83</v>
      </c>
      <c r="AV1562" s="14" t="s">
        <v>175</v>
      </c>
      <c r="AW1562" s="14" t="s">
        <v>31</v>
      </c>
      <c r="AX1562" s="14" t="s">
        <v>81</v>
      </c>
      <c r="AY1562" s="282" t="s">
        <v>168</v>
      </c>
    </row>
    <row r="1563" s="1" customFormat="1" ht="36" customHeight="1">
      <c r="B1563" s="38"/>
      <c r="C1563" s="294" t="s">
        <v>1470</v>
      </c>
      <c r="D1563" s="294" t="s">
        <v>418</v>
      </c>
      <c r="E1563" s="295" t="s">
        <v>1471</v>
      </c>
      <c r="F1563" s="296" t="s">
        <v>1472</v>
      </c>
      <c r="G1563" s="297" t="s">
        <v>226</v>
      </c>
      <c r="H1563" s="298">
        <v>86.174000000000007</v>
      </c>
      <c r="I1563" s="299"/>
      <c r="J1563" s="300">
        <f>ROUND(I1563*H1563,2)</f>
        <v>0</v>
      </c>
      <c r="K1563" s="296" t="s">
        <v>174</v>
      </c>
      <c r="L1563" s="301"/>
      <c r="M1563" s="302" t="s">
        <v>1</v>
      </c>
      <c r="N1563" s="303" t="s">
        <v>39</v>
      </c>
      <c r="O1563" s="86"/>
      <c r="P1563" s="246">
        <f>O1563*H1563</f>
        <v>0</v>
      </c>
      <c r="Q1563" s="246">
        <v>0.001</v>
      </c>
      <c r="R1563" s="246">
        <f>Q1563*H1563</f>
        <v>0.086174000000000014</v>
      </c>
      <c r="S1563" s="246">
        <v>0</v>
      </c>
      <c r="T1563" s="247">
        <f>S1563*H1563</f>
        <v>0</v>
      </c>
      <c r="AR1563" s="248" t="s">
        <v>385</v>
      </c>
      <c r="AT1563" s="248" t="s">
        <v>418</v>
      </c>
      <c r="AU1563" s="248" t="s">
        <v>83</v>
      </c>
      <c r="AY1563" s="17" t="s">
        <v>168</v>
      </c>
      <c r="BE1563" s="249">
        <f>IF(N1563="základní",J1563,0)</f>
        <v>0</v>
      </c>
      <c r="BF1563" s="249">
        <f>IF(N1563="snížená",J1563,0)</f>
        <v>0</v>
      </c>
      <c r="BG1563" s="249">
        <f>IF(N1563="zákl. přenesená",J1563,0)</f>
        <v>0</v>
      </c>
      <c r="BH1563" s="249">
        <f>IF(N1563="sníž. přenesená",J1563,0)</f>
        <v>0</v>
      </c>
      <c r="BI1563" s="249">
        <f>IF(N1563="nulová",J1563,0)</f>
        <v>0</v>
      </c>
      <c r="BJ1563" s="17" t="s">
        <v>81</v>
      </c>
      <c r="BK1563" s="249">
        <f>ROUND(I1563*H1563,2)</f>
        <v>0</v>
      </c>
      <c r="BL1563" s="17" t="s">
        <v>282</v>
      </c>
      <c r="BM1563" s="248" t="s">
        <v>1473</v>
      </c>
    </row>
    <row r="1564" s="13" customFormat="1">
      <c r="B1564" s="261"/>
      <c r="C1564" s="262"/>
      <c r="D1564" s="252" t="s">
        <v>177</v>
      </c>
      <c r="E1564" s="263" t="s">
        <v>1</v>
      </c>
      <c r="F1564" s="264" t="s">
        <v>1474</v>
      </c>
      <c r="G1564" s="262"/>
      <c r="H1564" s="265">
        <v>86.174000000000007</v>
      </c>
      <c r="I1564" s="266"/>
      <c r="J1564" s="262"/>
      <c r="K1564" s="262"/>
      <c r="L1564" s="267"/>
      <c r="M1564" s="268"/>
      <c r="N1564" s="269"/>
      <c r="O1564" s="269"/>
      <c r="P1564" s="269"/>
      <c r="Q1564" s="269"/>
      <c r="R1564" s="269"/>
      <c r="S1564" s="269"/>
      <c r="T1564" s="270"/>
      <c r="AT1564" s="271" t="s">
        <v>177</v>
      </c>
      <c r="AU1564" s="271" t="s">
        <v>83</v>
      </c>
      <c r="AV1564" s="13" t="s">
        <v>83</v>
      </c>
      <c r="AW1564" s="13" t="s">
        <v>31</v>
      </c>
      <c r="AX1564" s="13" t="s">
        <v>74</v>
      </c>
      <c r="AY1564" s="271" t="s">
        <v>168</v>
      </c>
    </row>
    <row r="1565" s="14" customFormat="1">
      <c r="B1565" s="272"/>
      <c r="C1565" s="273"/>
      <c r="D1565" s="252" t="s">
        <v>177</v>
      </c>
      <c r="E1565" s="274" t="s">
        <v>1</v>
      </c>
      <c r="F1565" s="275" t="s">
        <v>186</v>
      </c>
      <c r="G1565" s="273"/>
      <c r="H1565" s="276">
        <v>86.174000000000007</v>
      </c>
      <c r="I1565" s="277"/>
      <c r="J1565" s="273"/>
      <c r="K1565" s="273"/>
      <c r="L1565" s="278"/>
      <c r="M1565" s="279"/>
      <c r="N1565" s="280"/>
      <c r="O1565" s="280"/>
      <c r="P1565" s="280"/>
      <c r="Q1565" s="280"/>
      <c r="R1565" s="280"/>
      <c r="S1565" s="280"/>
      <c r="T1565" s="281"/>
      <c r="AT1565" s="282" t="s">
        <v>177</v>
      </c>
      <c r="AU1565" s="282" t="s">
        <v>83</v>
      </c>
      <c r="AV1565" s="14" t="s">
        <v>175</v>
      </c>
      <c r="AW1565" s="14" t="s">
        <v>31</v>
      </c>
      <c r="AX1565" s="14" t="s">
        <v>81</v>
      </c>
      <c r="AY1565" s="282" t="s">
        <v>168</v>
      </c>
    </row>
    <row r="1566" s="1" customFormat="1" ht="24" customHeight="1">
      <c r="B1566" s="38"/>
      <c r="C1566" s="237" t="s">
        <v>1475</v>
      </c>
      <c r="D1566" s="237" t="s">
        <v>170</v>
      </c>
      <c r="E1566" s="238" t="s">
        <v>1476</v>
      </c>
      <c r="F1566" s="239" t="s">
        <v>1477</v>
      </c>
      <c r="G1566" s="240" t="s">
        <v>226</v>
      </c>
      <c r="H1566" s="241">
        <v>20.846</v>
      </c>
      <c r="I1566" s="242"/>
      <c r="J1566" s="243">
        <f>ROUND(I1566*H1566,2)</f>
        <v>0</v>
      </c>
      <c r="K1566" s="239" t="s">
        <v>1</v>
      </c>
      <c r="L1566" s="43"/>
      <c r="M1566" s="244" t="s">
        <v>1</v>
      </c>
      <c r="N1566" s="245" t="s">
        <v>39</v>
      </c>
      <c r="O1566" s="86"/>
      <c r="P1566" s="246">
        <f>O1566*H1566</f>
        <v>0</v>
      </c>
      <c r="Q1566" s="246">
        <v>0.00019000000000000001</v>
      </c>
      <c r="R1566" s="246">
        <f>Q1566*H1566</f>
        <v>0.0039607399999999999</v>
      </c>
      <c r="S1566" s="246">
        <v>0</v>
      </c>
      <c r="T1566" s="247">
        <f>S1566*H1566</f>
        <v>0</v>
      </c>
      <c r="AR1566" s="248" t="s">
        <v>282</v>
      </c>
      <c r="AT1566" s="248" t="s">
        <v>170</v>
      </c>
      <c r="AU1566" s="248" t="s">
        <v>83</v>
      </c>
      <c r="AY1566" s="17" t="s">
        <v>168</v>
      </c>
      <c r="BE1566" s="249">
        <f>IF(N1566="základní",J1566,0)</f>
        <v>0</v>
      </c>
      <c r="BF1566" s="249">
        <f>IF(N1566="snížená",J1566,0)</f>
        <v>0</v>
      </c>
      <c r="BG1566" s="249">
        <f>IF(N1566="zákl. přenesená",J1566,0)</f>
        <v>0</v>
      </c>
      <c r="BH1566" s="249">
        <f>IF(N1566="sníž. přenesená",J1566,0)</f>
        <v>0</v>
      </c>
      <c r="BI1566" s="249">
        <f>IF(N1566="nulová",J1566,0)</f>
        <v>0</v>
      </c>
      <c r="BJ1566" s="17" t="s">
        <v>81</v>
      </c>
      <c r="BK1566" s="249">
        <f>ROUND(I1566*H1566,2)</f>
        <v>0</v>
      </c>
      <c r="BL1566" s="17" t="s">
        <v>282</v>
      </c>
      <c r="BM1566" s="248" t="s">
        <v>1478</v>
      </c>
    </row>
    <row r="1567" s="12" customFormat="1">
      <c r="B1567" s="250"/>
      <c r="C1567" s="251"/>
      <c r="D1567" s="252" t="s">
        <v>177</v>
      </c>
      <c r="E1567" s="253" t="s">
        <v>1</v>
      </c>
      <c r="F1567" s="254" t="s">
        <v>339</v>
      </c>
      <c r="G1567" s="251"/>
      <c r="H1567" s="253" t="s">
        <v>1</v>
      </c>
      <c r="I1567" s="255"/>
      <c r="J1567" s="251"/>
      <c r="K1567" s="251"/>
      <c r="L1567" s="256"/>
      <c r="M1567" s="257"/>
      <c r="N1567" s="258"/>
      <c r="O1567" s="258"/>
      <c r="P1567" s="258"/>
      <c r="Q1567" s="258"/>
      <c r="R1567" s="258"/>
      <c r="S1567" s="258"/>
      <c r="T1567" s="259"/>
      <c r="AT1567" s="260" t="s">
        <v>177</v>
      </c>
      <c r="AU1567" s="260" t="s">
        <v>83</v>
      </c>
      <c r="AV1567" s="12" t="s">
        <v>81</v>
      </c>
      <c r="AW1567" s="12" t="s">
        <v>31</v>
      </c>
      <c r="AX1567" s="12" t="s">
        <v>74</v>
      </c>
      <c r="AY1567" s="260" t="s">
        <v>168</v>
      </c>
    </row>
    <row r="1568" s="13" customFormat="1">
      <c r="B1568" s="261"/>
      <c r="C1568" s="262"/>
      <c r="D1568" s="252" t="s">
        <v>177</v>
      </c>
      <c r="E1568" s="263" t="s">
        <v>1</v>
      </c>
      <c r="F1568" s="264" t="s">
        <v>354</v>
      </c>
      <c r="G1568" s="262"/>
      <c r="H1568" s="265">
        <v>20.846</v>
      </c>
      <c r="I1568" s="266"/>
      <c r="J1568" s="262"/>
      <c r="K1568" s="262"/>
      <c r="L1568" s="267"/>
      <c r="M1568" s="268"/>
      <c r="N1568" s="269"/>
      <c r="O1568" s="269"/>
      <c r="P1568" s="269"/>
      <c r="Q1568" s="269"/>
      <c r="R1568" s="269"/>
      <c r="S1568" s="269"/>
      <c r="T1568" s="270"/>
      <c r="AT1568" s="271" t="s">
        <v>177</v>
      </c>
      <c r="AU1568" s="271" t="s">
        <v>83</v>
      </c>
      <c r="AV1568" s="13" t="s">
        <v>83</v>
      </c>
      <c r="AW1568" s="13" t="s">
        <v>31</v>
      </c>
      <c r="AX1568" s="13" t="s">
        <v>74</v>
      </c>
      <c r="AY1568" s="271" t="s">
        <v>168</v>
      </c>
    </row>
    <row r="1569" s="14" customFormat="1">
      <c r="B1569" s="272"/>
      <c r="C1569" s="273"/>
      <c r="D1569" s="252" t="s">
        <v>177</v>
      </c>
      <c r="E1569" s="274" t="s">
        <v>1</v>
      </c>
      <c r="F1569" s="275" t="s">
        <v>186</v>
      </c>
      <c r="G1569" s="273"/>
      <c r="H1569" s="276">
        <v>20.846</v>
      </c>
      <c r="I1569" s="277"/>
      <c r="J1569" s="273"/>
      <c r="K1569" s="273"/>
      <c r="L1569" s="278"/>
      <c r="M1569" s="279"/>
      <c r="N1569" s="280"/>
      <c r="O1569" s="280"/>
      <c r="P1569" s="280"/>
      <c r="Q1569" s="280"/>
      <c r="R1569" s="280"/>
      <c r="S1569" s="280"/>
      <c r="T1569" s="281"/>
      <c r="AT1569" s="282" t="s">
        <v>177</v>
      </c>
      <c r="AU1569" s="282" t="s">
        <v>83</v>
      </c>
      <c r="AV1569" s="14" t="s">
        <v>175</v>
      </c>
      <c r="AW1569" s="14" t="s">
        <v>31</v>
      </c>
      <c r="AX1569" s="14" t="s">
        <v>81</v>
      </c>
      <c r="AY1569" s="282" t="s">
        <v>168</v>
      </c>
    </row>
    <row r="1570" s="1" customFormat="1" ht="16.5" customHeight="1">
      <c r="B1570" s="38"/>
      <c r="C1570" s="294" t="s">
        <v>1479</v>
      </c>
      <c r="D1570" s="294" t="s">
        <v>418</v>
      </c>
      <c r="E1570" s="295" t="s">
        <v>1480</v>
      </c>
      <c r="F1570" s="296" t="s">
        <v>1481</v>
      </c>
      <c r="G1570" s="297" t="s">
        <v>226</v>
      </c>
      <c r="H1570" s="298">
        <v>23.972999999999999</v>
      </c>
      <c r="I1570" s="299"/>
      <c r="J1570" s="300">
        <f>ROUND(I1570*H1570,2)</f>
        <v>0</v>
      </c>
      <c r="K1570" s="296" t="s">
        <v>1482</v>
      </c>
      <c r="L1570" s="301"/>
      <c r="M1570" s="302" t="s">
        <v>1</v>
      </c>
      <c r="N1570" s="303" t="s">
        <v>39</v>
      </c>
      <c r="O1570" s="86"/>
      <c r="P1570" s="246">
        <f>O1570*H1570</f>
        <v>0</v>
      </c>
      <c r="Q1570" s="246">
        <v>0.0019</v>
      </c>
      <c r="R1570" s="246">
        <f>Q1570*H1570</f>
        <v>0.045548699999999998</v>
      </c>
      <c r="S1570" s="246">
        <v>0</v>
      </c>
      <c r="T1570" s="247">
        <f>S1570*H1570</f>
        <v>0</v>
      </c>
      <c r="AR1570" s="248" t="s">
        <v>385</v>
      </c>
      <c r="AT1570" s="248" t="s">
        <v>418</v>
      </c>
      <c r="AU1570" s="248" t="s">
        <v>83</v>
      </c>
      <c r="AY1570" s="17" t="s">
        <v>168</v>
      </c>
      <c r="BE1570" s="249">
        <f>IF(N1570="základní",J1570,0)</f>
        <v>0</v>
      </c>
      <c r="BF1570" s="249">
        <f>IF(N1570="snížená",J1570,0)</f>
        <v>0</v>
      </c>
      <c r="BG1570" s="249">
        <f>IF(N1570="zákl. přenesená",J1570,0)</f>
        <v>0</v>
      </c>
      <c r="BH1570" s="249">
        <f>IF(N1570="sníž. přenesená",J1570,0)</f>
        <v>0</v>
      </c>
      <c r="BI1570" s="249">
        <f>IF(N1570="nulová",J1570,0)</f>
        <v>0</v>
      </c>
      <c r="BJ1570" s="17" t="s">
        <v>81</v>
      </c>
      <c r="BK1570" s="249">
        <f>ROUND(I1570*H1570,2)</f>
        <v>0</v>
      </c>
      <c r="BL1570" s="17" t="s">
        <v>282</v>
      </c>
      <c r="BM1570" s="248" t="s">
        <v>1483</v>
      </c>
    </row>
    <row r="1571" s="12" customFormat="1">
      <c r="B1571" s="250"/>
      <c r="C1571" s="251"/>
      <c r="D1571" s="252" t="s">
        <v>177</v>
      </c>
      <c r="E1571" s="253" t="s">
        <v>1</v>
      </c>
      <c r="F1571" s="254" t="s">
        <v>339</v>
      </c>
      <c r="G1571" s="251"/>
      <c r="H1571" s="253" t="s">
        <v>1</v>
      </c>
      <c r="I1571" s="255"/>
      <c r="J1571" s="251"/>
      <c r="K1571" s="251"/>
      <c r="L1571" s="256"/>
      <c r="M1571" s="257"/>
      <c r="N1571" s="258"/>
      <c r="O1571" s="258"/>
      <c r="P1571" s="258"/>
      <c r="Q1571" s="258"/>
      <c r="R1571" s="258"/>
      <c r="S1571" s="258"/>
      <c r="T1571" s="259"/>
      <c r="AT1571" s="260" t="s">
        <v>177</v>
      </c>
      <c r="AU1571" s="260" t="s">
        <v>83</v>
      </c>
      <c r="AV1571" s="12" t="s">
        <v>81</v>
      </c>
      <c r="AW1571" s="12" t="s">
        <v>31</v>
      </c>
      <c r="AX1571" s="12" t="s">
        <v>74</v>
      </c>
      <c r="AY1571" s="260" t="s">
        <v>168</v>
      </c>
    </row>
    <row r="1572" s="13" customFormat="1">
      <c r="B1572" s="261"/>
      <c r="C1572" s="262"/>
      <c r="D1572" s="252" t="s">
        <v>177</v>
      </c>
      <c r="E1572" s="263" t="s">
        <v>1</v>
      </c>
      <c r="F1572" s="264" t="s">
        <v>1484</v>
      </c>
      <c r="G1572" s="262"/>
      <c r="H1572" s="265">
        <v>23.972999999999999</v>
      </c>
      <c r="I1572" s="266"/>
      <c r="J1572" s="262"/>
      <c r="K1572" s="262"/>
      <c r="L1572" s="267"/>
      <c r="M1572" s="268"/>
      <c r="N1572" s="269"/>
      <c r="O1572" s="269"/>
      <c r="P1572" s="269"/>
      <c r="Q1572" s="269"/>
      <c r="R1572" s="269"/>
      <c r="S1572" s="269"/>
      <c r="T1572" s="270"/>
      <c r="AT1572" s="271" t="s">
        <v>177</v>
      </c>
      <c r="AU1572" s="271" t="s">
        <v>83</v>
      </c>
      <c r="AV1572" s="13" t="s">
        <v>83</v>
      </c>
      <c r="AW1572" s="13" t="s">
        <v>31</v>
      </c>
      <c r="AX1572" s="13" t="s">
        <v>74</v>
      </c>
      <c r="AY1572" s="271" t="s">
        <v>168</v>
      </c>
    </row>
    <row r="1573" s="14" customFormat="1">
      <c r="B1573" s="272"/>
      <c r="C1573" s="273"/>
      <c r="D1573" s="252" t="s">
        <v>177</v>
      </c>
      <c r="E1573" s="274" t="s">
        <v>1</v>
      </c>
      <c r="F1573" s="275" t="s">
        <v>186</v>
      </c>
      <c r="G1573" s="273"/>
      <c r="H1573" s="276">
        <v>23.972999999999999</v>
      </c>
      <c r="I1573" s="277"/>
      <c r="J1573" s="273"/>
      <c r="K1573" s="273"/>
      <c r="L1573" s="278"/>
      <c r="M1573" s="279"/>
      <c r="N1573" s="280"/>
      <c r="O1573" s="280"/>
      <c r="P1573" s="280"/>
      <c r="Q1573" s="280"/>
      <c r="R1573" s="280"/>
      <c r="S1573" s="280"/>
      <c r="T1573" s="281"/>
      <c r="AT1573" s="282" t="s">
        <v>177</v>
      </c>
      <c r="AU1573" s="282" t="s">
        <v>83</v>
      </c>
      <c r="AV1573" s="14" t="s">
        <v>175</v>
      </c>
      <c r="AW1573" s="14" t="s">
        <v>31</v>
      </c>
      <c r="AX1573" s="14" t="s">
        <v>81</v>
      </c>
      <c r="AY1573" s="282" t="s">
        <v>168</v>
      </c>
    </row>
    <row r="1574" s="1" customFormat="1" ht="24" customHeight="1">
      <c r="B1574" s="38"/>
      <c r="C1574" s="237" t="s">
        <v>1485</v>
      </c>
      <c r="D1574" s="237" t="s">
        <v>170</v>
      </c>
      <c r="E1574" s="238" t="s">
        <v>1486</v>
      </c>
      <c r="F1574" s="239" t="s">
        <v>1487</v>
      </c>
      <c r="G1574" s="240" t="s">
        <v>440</v>
      </c>
      <c r="H1574" s="241">
        <v>32.719999999999999</v>
      </c>
      <c r="I1574" s="242"/>
      <c r="J1574" s="243">
        <f>ROUND(I1574*H1574,2)</f>
        <v>0</v>
      </c>
      <c r="K1574" s="239" t="s">
        <v>1482</v>
      </c>
      <c r="L1574" s="43"/>
      <c r="M1574" s="244" t="s">
        <v>1</v>
      </c>
      <c r="N1574" s="245" t="s">
        <v>39</v>
      </c>
      <c r="O1574" s="86"/>
      <c r="P1574" s="246">
        <f>O1574*H1574</f>
        <v>0</v>
      </c>
      <c r="Q1574" s="246">
        <v>0.0011100000000000001</v>
      </c>
      <c r="R1574" s="246">
        <f>Q1574*H1574</f>
        <v>0.036319200000000003</v>
      </c>
      <c r="S1574" s="246">
        <v>0</v>
      </c>
      <c r="T1574" s="247">
        <f>S1574*H1574</f>
        <v>0</v>
      </c>
      <c r="AR1574" s="248" t="s">
        <v>282</v>
      </c>
      <c r="AT1574" s="248" t="s">
        <v>170</v>
      </c>
      <c r="AU1574" s="248" t="s">
        <v>83</v>
      </c>
      <c r="AY1574" s="17" t="s">
        <v>168</v>
      </c>
      <c r="BE1574" s="249">
        <f>IF(N1574="základní",J1574,0)</f>
        <v>0</v>
      </c>
      <c r="BF1574" s="249">
        <f>IF(N1574="snížená",J1574,0)</f>
        <v>0</v>
      </c>
      <c r="BG1574" s="249">
        <f>IF(N1574="zákl. přenesená",J1574,0)</f>
        <v>0</v>
      </c>
      <c r="BH1574" s="249">
        <f>IF(N1574="sníž. přenesená",J1574,0)</f>
        <v>0</v>
      </c>
      <c r="BI1574" s="249">
        <f>IF(N1574="nulová",J1574,0)</f>
        <v>0</v>
      </c>
      <c r="BJ1574" s="17" t="s">
        <v>81</v>
      </c>
      <c r="BK1574" s="249">
        <f>ROUND(I1574*H1574,2)</f>
        <v>0</v>
      </c>
      <c r="BL1574" s="17" t="s">
        <v>282</v>
      </c>
      <c r="BM1574" s="248" t="s">
        <v>1488</v>
      </c>
    </row>
    <row r="1575" s="12" customFormat="1">
      <c r="B1575" s="250"/>
      <c r="C1575" s="251"/>
      <c r="D1575" s="252" t="s">
        <v>177</v>
      </c>
      <c r="E1575" s="253" t="s">
        <v>1</v>
      </c>
      <c r="F1575" s="254" t="s">
        <v>339</v>
      </c>
      <c r="G1575" s="251"/>
      <c r="H1575" s="253" t="s">
        <v>1</v>
      </c>
      <c r="I1575" s="255"/>
      <c r="J1575" s="251"/>
      <c r="K1575" s="251"/>
      <c r="L1575" s="256"/>
      <c r="M1575" s="257"/>
      <c r="N1575" s="258"/>
      <c r="O1575" s="258"/>
      <c r="P1575" s="258"/>
      <c r="Q1575" s="258"/>
      <c r="R1575" s="258"/>
      <c r="S1575" s="258"/>
      <c r="T1575" s="259"/>
      <c r="AT1575" s="260" t="s">
        <v>177</v>
      </c>
      <c r="AU1575" s="260" t="s">
        <v>83</v>
      </c>
      <c r="AV1575" s="12" t="s">
        <v>81</v>
      </c>
      <c r="AW1575" s="12" t="s">
        <v>31</v>
      </c>
      <c r="AX1575" s="12" t="s">
        <v>74</v>
      </c>
      <c r="AY1575" s="260" t="s">
        <v>168</v>
      </c>
    </row>
    <row r="1576" s="13" customFormat="1">
      <c r="B1576" s="261"/>
      <c r="C1576" s="262"/>
      <c r="D1576" s="252" t="s">
        <v>177</v>
      </c>
      <c r="E1576" s="263" t="s">
        <v>1</v>
      </c>
      <c r="F1576" s="264" t="s">
        <v>1489</v>
      </c>
      <c r="G1576" s="262"/>
      <c r="H1576" s="265">
        <v>28.719999999999999</v>
      </c>
      <c r="I1576" s="266"/>
      <c r="J1576" s="262"/>
      <c r="K1576" s="262"/>
      <c r="L1576" s="267"/>
      <c r="M1576" s="268"/>
      <c r="N1576" s="269"/>
      <c r="O1576" s="269"/>
      <c r="P1576" s="269"/>
      <c r="Q1576" s="269"/>
      <c r="R1576" s="269"/>
      <c r="S1576" s="269"/>
      <c r="T1576" s="270"/>
      <c r="AT1576" s="271" t="s">
        <v>177</v>
      </c>
      <c r="AU1576" s="271" t="s">
        <v>83</v>
      </c>
      <c r="AV1576" s="13" t="s">
        <v>83</v>
      </c>
      <c r="AW1576" s="13" t="s">
        <v>31</v>
      </c>
      <c r="AX1576" s="13" t="s">
        <v>74</v>
      </c>
      <c r="AY1576" s="271" t="s">
        <v>168</v>
      </c>
    </row>
    <row r="1577" s="13" customFormat="1">
      <c r="B1577" s="261"/>
      <c r="C1577" s="262"/>
      <c r="D1577" s="252" t="s">
        <v>177</v>
      </c>
      <c r="E1577" s="263" t="s">
        <v>1</v>
      </c>
      <c r="F1577" s="264" t="s">
        <v>1490</v>
      </c>
      <c r="G1577" s="262"/>
      <c r="H1577" s="265">
        <v>4</v>
      </c>
      <c r="I1577" s="266"/>
      <c r="J1577" s="262"/>
      <c r="K1577" s="262"/>
      <c r="L1577" s="267"/>
      <c r="M1577" s="268"/>
      <c r="N1577" s="269"/>
      <c r="O1577" s="269"/>
      <c r="P1577" s="269"/>
      <c r="Q1577" s="269"/>
      <c r="R1577" s="269"/>
      <c r="S1577" s="269"/>
      <c r="T1577" s="270"/>
      <c r="AT1577" s="271" t="s">
        <v>177</v>
      </c>
      <c r="AU1577" s="271" t="s">
        <v>83</v>
      </c>
      <c r="AV1577" s="13" t="s">
        <v>83</v>
      </c>
      <c r="AW1577" s="13" t="s">
        <v>31</v>
      </c>
      <c r="AX1577" s="13" t="s">
        <v>74</v>
      </c>
      <c r="AY1577" s="271" t="s">
        <v>168</v>
      </c>
    </row>
    <row r="1578" s="14" customFormat="1">
      <c r="B1578" s="272"/>
      <c r="C1578" s="273"/>
      <c r="D1578" s="252" t="s">
        <v>177</v>
      </c>
      <c r="E1578" s="274" t="s">
        <v>1</v>
      </c>
      <c r="F1578" s="275" t="s">
        <v>186</v>
      </c>
      <c r="G1578" s="273"/>
      <c r="H1578" s="276">
        <v>32.719999999999999</v>
      </c>
      <c r="I1578" s="277"/>
      <c r="J1578" s="273"/>
      <c r="K1578" s="273"/>
      <c r="L1578" s="278"/>
      <c r="M1578" s="279"/>
      <c r="N1578" s="280"/>
      <c r="O1578" s="280"/>
      <c r="P1578" s="280"/>
      <c r="Q1578" s="280"/>
      <c r="R1578" s="280"/>
      <c r="S1578" s="280"/>
      <c r="T1578" s="281"/>
      <c r="AT1578" s="282" t="s">
        <v>177</v>
      </c>
      <c r="AU1578" s="282" t="s">
        <v>83</v>
      </c>
      <c r="AV1578" s="14" t="s">
        <v>175</v>
      </c>
      <c r="AW1578" s="14" t="s">
        <v>31</v>
      </c>
      <c r="AX1578" s="14" t="s">
        <v>81</v>
      </c>
      <c r="AY1578" s="282" t="s">
        <v>168</v>
      </c>
    </row>
    <row r="1579" s="1" customFormat="1" ht="24" customHeight="1">
      <c r="B1579" s="38"/>
      <c r="C1579" s="237" t="s">
        <v>1491</v>
      </c>
      <c r="D1579" s="237" t="s">
        <v>170</v>
      </c>
      <c r="E1579" s="238" t="s">
        <v>1492</v>
      </c>
      <c r="F1579" s="239" t="s">
        <v>1493</v>
      </c>
      <c r="G1579" s="240" t="s">
        <v>440</v>
      </c>
      <c r="H1579" s="241">
        <v>14.359999999999999</v>
      </c>
      <c r="I1579" s="242"/>
      <c r="J1579" s="243">
        <f>ROUND(I1579*H1579,2)</f>
        <v>0</v>
      </c>
      <c r="K1579" s="239" t="s">
        <v>1482</v>
      </c>
      <c r="L1579" s="43"/>
      <c r="M1579" s="244" t="s">
        <v>1</v>
      </c>
      <c r="N1579" s="245" t="s">
        <v>39</v>
      </c>
      <c r="O1579" s="86"/>
      <c r="P1579" s="246">
        <f>O1579*H1579</f>
        <v>0</v>
      </c>
      <c r="Q1579" s="246">
        <v>0.0011100000000000001</v>
      </c>
      <c r="R1579" s="246">
        <f>Q1579*H1579</f>
        <v>0.015939600000000002</v>
      </c>
      <c r="S1579" s="246">
        <v>0</v>
      </c>
      <c r="T1579" s="247">
        <f>S1579*H1579</f>
        <v>0</v>
      </c>
      <c r="AR1579" s="248" t="s">
        <v>282</v>
      </c>
      <c r="AT1579" s="248" t="s">
        <v>170</v>
      </c>
      <c r="AU1579" s="248" t="s">
        <v>83</v>
      </c>
      <c r="AY1579" s="17" t="s">
        <v>168</v>
      </c>
      <c r="BE1579" s="249">
        <f>IF(N1579="základní",J1579,0)</f>
        <v>0</v>
      </c>
      <c r="BF1579" s="249">
        <f>IF(N1579="snížená",J1579,0)</f>
        <v>0</v>
      </c>
      <c r="BG1579" s="249">
        <f>IF(N1579="zákl. přenesená",J1579,0)</f>
        <v>0</v>
      </c>
      <c r="BH1579" s="249">
        <f>IF(N1579="sníž. přenesená",J1579,0)</f>
        <v>0</v>
      </c>
      <c r="BI1579" s="249">
        <f>IF(N1579="nulová",J1579,0)</f>
        <v>0</v>
      </c>
      <c r="BJ1579" s="17" t="s">
        <v>81</v>
      </c>
      <c r="BK1579" s="249">
        <f>ROUND(I1579*H1579,2)</f>
        <v>0</v>
      </c>
      <c r="BL1579" s="17" t="s">
        <v>282</v>
      </c>
      <c r="BM1579" s="248" t="s">
        <v>1494</v>
      </c>
    </row>
    <row r="1580" s="12" customFormat="1">
      <c r="B1580" s="250"/>
      <c r="C1580" s="251"/>
      <c r="D1580" s="252" t="s">
        <v>177</v>
      </c>
      <c r="E1580" s="253" t="s">
        <v>1</v>
      </c>
      <c r="F1580" s="254" t="s">
        <v>339</v>
      </c>
      <c r="G1580" s="251"/>
      <c r="H1580" s="253" t="s">
        <v>1</v>
      </c>
      <c r="I1580" s="255"/>
      <c r="J1580" s="251"/>
      <c r="K1580" s="251"/>
      <c r="L1580" s="256"/>
      <c r="M1580" s="257"/>
      <c r="N1580" s="258"/>
      <c r="O1580" s="258"/>
      <c r="P1580" s="258"/>
      <c r="Q1580" s="258"/>
      <c r="R1580" s="258"/>
      <c r="S1580" s="258"/>
      <c r="T1580" s="259"/>
      <c r="AT1580" s="260" t="s">
        <v>177</v>
      </c>
      <c r="AU1580" s="260" t="s">
        <v>83</v>
      </c>
      <c r="AV1580" s="12" t="s">
        <v>81</v>
      </c>
      <c r="AW1580" s="12" t="s">
        <v>31</v>
      </c>
      <c r="AX1580" s="12" t="s">
        <v>74</v>
      </c>
      <c r="AY1580" s="260" t="s">
        <v>168</v>
      </c>
    </row>
    <row r="1581" s="13" customFormat="1">
      <c r="B1581" s="261"/>
      <c r="C1581" s="262"/>
      <c r="D1581" s="252" t="s">
        <v>177</v>
      </c>
      <c r="E1581" s="263" t="s">
        <v>1</v>
      </c>
      <c r="F1581" s="264" t="s">
        <v>1495</v>
      </c>
      <c r="G1581" s="262"/>
      <c r="H1581" s="265">
        <v>14.359999999999999</v>
      </c>
      <c r="I1581" s="266"/>
      <c r="J1581" s="262"/>
      <c r="K1581" s="262"/>
      <c r="L1581" s="267"/>
      <c r="M1581" s="268"/>
      <c r="N1581" s="269"/>
      <c r="O1581" s="269"/>
      <c r="P1581" s="269"/>
      <c r="Q1581" s="269"/>
      <c r="R1581" s="269"/>
      <c r="S1581" s="269"/>
      <c r="T1581" s="270"/>
      <c r="AT1581" s="271" t="s">
        <v>177</v>
      </c>
      <c r="AU1581" s="271" t="s">
        <v>83</v>
      </c>
      <c r="AV1581" s="13" t="s">
        <v>83</v>
      </c>
      <c r="AW1581" s="13" t="s">
        <v>31</v>
      </c>
      <c r="AX1581" s="13" t="s">
        <v>74</v>
      </c>
      <c r="AY1581" s="271" t="s">
        <v>168</v>
      </c>
    </row>
    <row r="1582" s="14" customFormat="1">
      <c r="B1582" s="272"/>
      <c r="C1582" s="273"/>
      <c r="D1582" s="252" t="s">
        <v>177</v>
      </c>
      <c r="E1582" s="274" t="s">
        <v>1</v>
      </c>
      <c r="F1582" s="275" t="s">
        <v>186</v>
      </c>
      <c r="G1582" s="273"/>
      <c r="H1582" s="276">
        <v>14.359999999999999</v>
      </c>
      <c r="I1582" s="277"/>
      <c r="J1582" s="273"/>
      <c r="K1582" s="273"/>
      <c r="L1582" s="278"/>
      <c r="M1582" s="279"/>
      <c r="N1582" s="280"/>
      <c r="O1582" s="280"/>
      <c r="P1582" s="280"/>
      <c r="Q1582" s="280"/>
      <c r="R1582" s="280"/>
      <c r="S1582" s="280"/>
      <c r="T1582" s="281"/>
      <c r="AT1582" s="282" t="s">
        <v>177</v>
      </c>
      <c r="AU1582" s="282" t="s">
        <v>83</v>
      </c>
      <c r="AV1582" s="14" t="s">
        <v>175</v>
      </c>
      <c r="AW1582" s="14" t="s">
        <v>31</v>
      </c>
      <c r="AX1582" s="14" t="s">
        <v>81</v>
      </c>
      <c r="AY1582" s="282" t="s">
        <v>168</v>
      </c>
    </row>
    <row r="1583" s="1" customFormat="1" ht="24" customHeight="1">
      <c r="B1583" s="38"/>
      <c r="C1583" s="237" t="s">
        <v>1496</v>
      </c>
      <c r="D1583" s="237" t="s">
        <v>170</v>
      </c>
      <c r="E1583" s="238" t="s">
        <v>1497</v>
      </c>
      <c r="F1583" s="239" t="s">
        <v>1498</v>
      </c>
      <c r="G1583" s="240" t="s">
        <v>440</v>
      </c>
      <c r="H1583" s="241">
        <v>32.460000000000001</v>
      </c>
      <c r="I1583" s="242"/>
      <c r="J1583" s="243">
        <f>ROUND(I1583*H1583,2)</f>
        <v>0</v>
      </c>
      <c r="K1583" s="239" t="s">
        <v>1482</v>
      </c>
      <c r="L1583" s="43"/>
      <c r="M1583" s="244" t="s">
        <v>1</v>
      </c>
      <c r="N1583" s="245" t="s">
        <v>39</v>
      </c>
      <c r="O1583" s="86"/>
      <c r="P1583" s="246">
        <f>O1583*H1583</f>
        <v>0</v>
      </c>
      <c r="Q1583" s="246">
        <v>0.00079000000000000001</v>
      </c>
      <c r="R1583" s="246">
        <f>Q1583*H1583</f>
        <v>0.0256434</v>
      </c>
      <c r="S1583" s="246">
        <v>0</v>
      </c>
      <c r="T1583" s="247">
        <f>S1583*H1583</f>
        <v>0</v>
      </c>
      <c r="AR1583" s="248" t="s">
        <v>282</v>
      </c>
      <c r="AT1583" s="248" t="s">
        <v>170</v>
      </c>
      <c r="AU1583" s="248" t="s">
        <v>83</v>
      </c>
      <c r="AY1583" s="17" t="s">
        <v>168</v>
      </c>
      <c r="BE1583" s="249">
        <f>IF(N1583="základní",J1583,0)</f>
        <v>0</v>
      </c>
      <c r="BF1583" s="249">
        <f>IF(N1583="snížená",J1583,0)</f>
        <v>0</v>
      </c>
      <c r="BG1583" s="249">
        <f>IF(N1583="zákl. přenesená",J1583,0)</f>
        <v>0</v>
      </c>
      <c r="BH1583" s="249">
        <f>IF(N1583="sníž. přenesená",J1583,0)</f>
        <v>0</v>
      </c>
      <c r="BI1583" s="249">
        <f>IF(N1583="nulová",J1583,0)</f>
        <v>0</v>
      </c>
      <c r="BJ1583" s="17" t="s">
        <v>81</v>
      </c>
      <c r="BK1583" s="249">
        <f>ROUND(I1583*H1583,2)</f>
        <v>0</v>
      </c>
      <c r="BL1583" s="17" t="s">
        <v>282</v>
      </c>
      <c r="BM1583" s="248" t="s">
        <v>1499</v>
      </c>
    </row>
    <row r="1584" s="12" customFormat="1">
      <c r="B1584" s="250"/>
      <c r="C1584" s="251"/>
      <c r="D1584" s="252" t="s">
        <v>177</v>
      </c>
      <c r="E1584" s="253" t="s">
        <v>1</v>
      </c>
      <c r="F1584" s="254" t="s">
        <v>339</v>
      </c>
      <c r="G1584" s="251"/>
      <c r="H1584" s="253" t="s">
        <v>1</v>
      </c>
      <c r="I1584" s="255"/>
      <c r="J1584" s="251"/>
      <c r="K1584" s="251"/>
      <c r="L1584" s="256"/>
      <c r="M1584" s="257"/>
      <c r="N1584" s="258"/>
      <c r="O1584" s="258"/>
      <c r="P1584" s="258"/>
      <c r="Q1584" s="258"/>
      <c r="R1584" s="258"/>
      <c r="S1584" s="258"/>
      <c r="T1584" s="259"/>
      <c r="AT1584" s="260" t="s">
        <v>177</v>
      </c>
      <c r="AU1584" s="260" t="s">
        <v>83</v>
      </c>
      <c r="AV1584" s="12" t="s">
        <v>81</v>
      </c>
      <c r="AW1584" s="12" t="s">
        <v>31</v>
      </c>
      <c r="AX1584" s="12" t="s">
        <v>74</v>
      </c>
      <c r="AY1584" s="260" t="s">
        <v>168</v>
      </c>
    </row>
    <row r="1585" s="13" customFormat="1">
      <c r="B1585" s="261"/>
      <c r="C1585" s="262"/>
      <c r="D1585" s="252" t="s">
        <v>177</v>
      </c>
      <c r="E1585" s="263" t="s">
        <v>1</v>
      </c>
      <c r="F1585" s="264" t="s">
        <v>1495</v>
      </c>
      <c r="G1585" s="262"/>
      <c r="H1585" s="265">
        <v>14.359999999999999</v>
      </c>
      <c r="I1585" s="266"/>
      <c r="J1585" s="262"/>
      <c r="K1585" s="262"/>
      <c r="L1585" s="267"/>
      <c r="M1585" s="268"/>
      <c r="N1585" s="269"/>
      <c r="O1585" s="269"/>
      <c r="P1585" s="269"/>
      <c r="Q1585" s="269"/>
      <c r="R1585" s="269"/>
      <c r="S1585" s="269"/>
      <c r="T1585" s="270"/>
      <c r="AT1585" s="271" t="s">
        <v>177</v>
      </c>
      <c r="AU1585" s="271" t="s">
        <v>83</v>
      </c>
      <c r="AV1585" s="13" t="s">
        <v>83</v>
      </c>
      <c r="AW1585" s="13" t="s">
        <v>31</v>
      </c>
      <c r="AX1585" s="13" t="s">
        <v>74</v>
      </c>
      <c r="AY1585" s="271" t="s">
        <v>168</v>
      </c>
    </row>
    <row r="1586" s="12" customFormat="1">
      <c r="B1586" s="250"/>
      <c r="C1586" s="251"/>
      <c r="D1586" s="252" t="s">
        <v>177</v>
      </c>
      <c r="E1586" s="253" t="s">
        <v>1</v>
      </c>
      <c r="F1586" s="254" t="s">
        <v>964</v>
      </c>
      <c r="G1586" s="251"/>
      <c r="H1586" s="253" t="s">
        <v>1</v>
      </c>
      <c r="I1586" s="255"/>
      <c r="J1586" s="251"/>
      <c r="K1586" s="251"/>
      <c r="L1586" s="256"/>
      <c r="M1586" s="257"/>
      <c r="N1586" s="258"/>
      <c r="O1586" s="258"/>
      <c r="P1586" s="258"/>
      <c r="Q1586" s="258"/>
      <c r="R1586" s="258"/>
      <c r="S1586" s="258"/>
      <c r="T1586" s="259"/>
      <c r="AT1586" s="260" t="s">
        <v>177</v>
      </c>
      <c r="AU1586" s="260" t="s">
        <v>83</v>
      </c>
      <c r="AV1586" s="12" t="s">
        <v>81</v>
      </c>
      <c r="AW1586" s="12" t="s">
        <v>31</v>
      </c>
      <c r="AX1586" s="12" t="s">
        <v>74</v>
      </c>
      <c r="AY1586" s="260" t="s">
        <v>168</v>
      </c>
    </row>
    <row r="1587" s="13" customFormat="1">
      <c r="B1587" s="261"/>
      <c r="C1587" s="262"/>
      <c r="D1587" s="252" t="s">
        <v>177</v>
      </c>
      <c r="E1587" s="263" t="s">
        <v>1</v>
      </c>
      <c r="F1587" s="264" t="s">
        <v>1500</v>
      </c>
      <c r="G1587" s="262"/>
      <c r="H1587" s="265">
        <v>18.100000000000001</v>
      </c>
      <c r="I1587" s="266"/>
      <c r="J1587" s="262"/>
      <c r="K1587" s="262"/>
      <c r="L1587" s="267"/>
      <c r="M1587" s="268"/>
      <c r="N1587" s="269"/>
      <c r="O1587" s="269"/>
      <c r="P1587" s="269"/>
      <c r="Q1587" s="269"/>
      <c r="R1587" s="269"/>
      <c r="S1587" s="269"/>
      <c r="T1587" s="270"/>
      <c r="AT1587" s="271" t="s">
        <v>177</v>
      </c>
      <c r="AU1587" s="271" t="s">
        <v>83</v>
      </c>
      <c r="AV1587" s="13" t="s">
        <v>83</v>
      </c>
      <c r="AW1587" s="13" t="s">
        <v>31</v>
      </c>
      <c r="AX1587" s="13" t="s">
        <v>74</v>
      </c>
      <c r="AY1587" s="271" t="s">
        <v>168</v>
      </c>
    </row>
    <row r="1588" s="14" customFormat="1">
      <c r="B1588" s="272"/>
      <c r="C1588" s="273"/>
      <c r="D1588" s="252" t="s">
        <v>177</v>
      </c>
      <c r="E1588" s="274" t="s">
        <v>1</v>
      </c>
      <c r="F1588" s="275" t="s">
        <v>186</v>
      </c>
      <c r="G1588" s="273"/>
      <c r="H1588" s="276">
        <v>32.460000000000001</v>
      </c>
      <c r="I1588" s="277"/>
      <c r="J1588" s="273"/>
      <c r="K1588" s="273"/>
      <c r="L1588" s="278"/>
      <c r="M1588" s="279"/>
      <c r="N1588" s="280"/>
      <c r="O1588" s="280"/>
      <c r="P1588" s="280"/>
      <c r="Q1588" s="280"/>
      <c r="R1588" s="280"/>
      <c r="S1588" s="280"/>
      <c r="T1588" s="281"/>
      <c r="AT1588" s="282" t="s">
        <v>177</v>
      </c>
      <c r="AU1588" s="282" t="s">
        <v>83</v>
      </c>
      <c r="AV1588" s="14" t="s">
        <v>175</v>
      </c>
      <c r="AW1588" s="14" t="s">
        <v>31</v>
      </c>
      <c r="AX1588" s="14" t="s">
        <v>81</v>
      </c>
      <c r="AY1588" s="282" t="s">
        <v>168</v>
      </c>
    </row>
    <row r="1589" s="1" customFormat="1" ht="24" customHeight="1">
      <c r="B1589" s="38"/>
      <c r="C1589" s="237" t="s">
        <v>1501</v>
      </c>
      <c r="D1589" s="237" t="s">
        <v>170</v>
      </c>
      <c r="E1589" s="238" t="s">
        <v>1502</v>
      </c>
      <c r="F1589" s="239" t="s">
        <v>1503</v>
      </c>
      <c r="G1589" s="240" t="s">
        <v>226</v>
      </c>
      <c r="H1589" s="241">
        <v>74.933999999999998</v>
      </c>
      <c r="I1589" s="242"/>
      <c r="J1589" s="243">
        <f>ROUND(I1589*H1589,2)</f>
        <v>0</v>
      </c>
      <c r="K1589" s="239" t="s">
        <v>174</v>
      </c>
      <c r="L1589" s="43"/>
      <c r="M1589" s="244" t="s">
        <v>1</v>
      </c>
      <c r="N1589" s="245" t="s">
        <v>39</v>
      </c>
      <c r="O1589" s="86"/>
      <c r="P1589" s="246">
        <f>O1589*H1589</f>
        <v>0</v>
      </c>
      <c r="Q1589" s="246">
        <v>0.00027999999999999998</v>
      </c>
      <c r="R1589" s="246">
        <f>Q1589*H1589</f>
        <v>0.020981519999999997</v>
      </c>
      <c r="S1589" s="246">
        <v>0</v>
      </c>
      <c r="T1589" s="247">
        <f>S1589*H1589</f>
        <v>0</v>
      </c>
      <c r="AR1589" s="248" t="s">
        <v>282</v>
      </c>
      <c r="AT1589" s="248" t="s">
        <v>170</v>
      </c>
      <c r="AU1589" s="248" t="s">
        <v>83</v>
      </c>
      <c r="AY1589" s="17" t="s">
        <v>168</v>
      </c>
      <c r="BE1589" s="249">
        <f>IF(N1589="základní",J1589,0)</f>
        <v>0</v>
      </c>
      <c r="BF1589" s="249">
        <f>IF(N1589="snížená",J1589,0)</f>
        <v>0</v>
      </c>
      <c r="BG1589" s="249">
        <f>IF(N1589="zákl. přenesená",J1589,0)</f>
        <v>0</v>
      </c>
      <c r="BH1589" s="249">
        <f>IF(N1589="sníž. přenesená",J1589,0)</f>
        <v>0</v>
      </c>
      <c r="BI1589" s="249">
        <f>IF(N1589="nulová",J1589,0)</f>
        <v>0</v>
      </c>
      <c r="BJ1589" s="17" t="s">
        <v>81</v>
      </c>
      <c r="BK1589" s="249">
        <f>ROUND(I1589*H1589,2)</f>
        <v>0</v>
      </c>
      <c r="BL1589" s="17" t="s">
        <v>282</v>
      </c>
      <c r="BM1589" s="248" t="s">
        <v>1504</v>
      </c>
    </row>
    <row r="1590" s="12" customFormat="1">
      <c r="B1590" s="250"/>
      <c r="C1590" s="251"/>
      <c r="D1590" s="252" t="s">
        <v>177</v>
      </c>
      <c r="E1590" s="253" t="s">
        <v>1</v>
      </c>
      <c r="F1590" s="254" t="s">
        <v>964</v>
      </c>
      <c r="G1590" s="251"/>
      <c r="H1590" s="253" t="s">
        <v>1</v>
      </c>
      <c r="I1590" s="255"/>
      <c r="J1590" s="251"/>
      <c r="K1590" s="251"/>
      <c r="L1590" s="256"/>
      <c r="M1590" s="257"/>
      <c r="N1590" s="258"/>
      <c r="O1590" s="258"/>
      <c r="P1590" s="258"/>
      <c r="Q1590" s="258"/>
      <c r="R1590" s="258"/>
      <c r="S1590" s="258"/>
      <c r="T1590" s="259"/>
      <c r="AT1590" s="260" t="s">
        <v>177</v>
      </c>
      <c r="AU1590" s="260" t="s">
        <v>83</v>
      </c>
      <c r="AV1590" s="12" t="s">
        <v>81</v>
      </c>
      <c r="AW1590" s="12" t="s">
        <v>31</v>
      </c>
      <c r="AX1590" s="12" t="s">
        <v>74</v>
      </c>
      <c r="AY1590" s="260" t="s">
        <v>168</v>
      </c>
    </row>
    <row r="1591" s="13" customFormat="1">
      <c r="B1591" s="261"/>
      <c r="C1591" s="262"/>
      <c r="D1591" s="252" t="s">
        <v>177</v>
      </c>
      <c r="E1591" s="263" t="s">
        <v>1</v>
      </c>
      <c r="F1591" s="264" t="s">
        <v>1381</v>
      </c>
      <c r="G1591" s="262"/>
      <c r="H1591" s="265">
        <v>74.933999999999998</v>
      </c>
      <c r="I1591" s="266"/>
      <c r="J1591" s="262"/>
      <c r="K1591" s="262"/>
      <c r="L1591" s="267"/>
      <c r="M1591" s="268"/>
      <c r="N1591" s="269"/>
      <c r="O1591" s="269"/>
      <c r="P1591" s="269"/>
      <c r="Q1591" s="269"/>
      <c r="R1591" s="269"/>
      <c r="S1591" s="269"/>
      <c r="T1591" s="270"/>
      <c r="AT1591" s="271" t="s">
        <v>177</v>
      </c>
      <c r="AU1591" s="271" t="s">
        <v>83</v>
      </c>
      <c r="AV1591" s="13" t="s">
        <v>83</v>
      </c>
      <c r="AW1591" s="13" t="s">
        <v>31</v>
      </c>
      <c r="AX1591" s="13" t="s">
        <v>74</v>
      </c>
      <c r="AY1591" s="271" t="s">
        <v>168</v>
      </c>
    </row>
    <row r="1592" s="14" customFormat="1">
      <c r="B1592" s="272"/>
      <c r="C1592" s="273"/>
      <c r="D1592" s="252" t="s">
        <v>177</v>
      </c>
      <c r="E1592" s="274" t="s">
        <v>1</v>
      </c>
      <c r="F1592" s="275" t="s">
        <v>186</v>
      </c>
      <c r="G1592" s="273"/>
      <c r="H1592" s="276">
        <v>74.933999999999998</v>
      </c>
      <c r="I1592" s="277"/>
      <c r="J1592" s="273"/>
      <c r="K1592" s="273"/>
      <c r="L1592" s="278"/>
      <c r="M1592" s="279"/>
      <c r="N1592" s="280"/>
      <c r="O1592" s="280"/>
      <c r="P1592" s="280"/>
      <c r="Q1592" s="280"/>
      <c r="R1592" s="280"/>
      <c r="S1592" s="280"/>
      <c r="T1592" s="281"/>
      <c r="AT1592" s="282" t="s">
        <v>177</v>
      </c>
      <c r="AU1592" s="282" t="s">
        <v>83</v>
      </c>
      <c r="AV1592" s="14" t="s">
        <v>175</v>
      </c>
      <c r="AW1592" s="14" t="s">
        <v>31</v>
      </c>
      <c r="AX1592" s="14" t="s">
        <v>81</v>
      </c>
      <c r="AY1592" s="282" t="s">
        <v>168</v>
      </c>
    </row>
    <row r="1593" s="1" customFormat="1" ht="48" customHeight="1">
      <c r="B1593" s="38"/>
      <c r="C1593" s="294" t="s">
        <v>1505</v>
      </c>
      <c r="D1593" s="294" t="s">
        <v>418</v>
      </c>
      <c r="E1593" s="295" t="s">
        <v>1506</v>
      </c>
      <c r="F1593" s="296" t="s">
        <v>1507</v>
      </c>
      <c r="G1593" s="297" t="s">
        <v>226</v>
      </c>
      <c r="H1593" s="298">
        <v>86.174000000000007</v>
      </c>
      <c r="I1593" s="299"/>
      <c r="J1593" s="300">
        <f>ROUND(I1593*H1593,2)</f>
        <v>0</v>
      </c>
      <c r="K1593" s="296" t="s">
        <v>174</v>
      </c>
      <c r="L1593" s="301"/>
      <c r="M1593" s="302" t="s">
        <v>1</v>
      </c>
      <c r="N1593" s="303" t="s">
        <v>39</v>
      </c>
      <c r="O1593" s="86"/>
      <c r="P1593" s="246">
        <f>O1593*H1593</f>
        <v>0</v>
      </c>
      <c r="Q1593" s="246">
        <v>0.0040000000000000001</v>
      </c>
      <c r="R1593" s="246">
        <f>Q1593*H1593</f>
        <v>0.34469600000000006</v>
      </c>
      <c r="S1593" s="246">
        <v>0</v>
      </c>
      <c r="T1593" s="247">
        <f>S1593*H1593</f>
        <v>0</v>
      </c>
      <c r="AR1593" s="248" t="s">
        <v>385</v>
      </c>
      <c r="AT1593" s="248" t="s">
        <v>418</v>
      </c>
      <c r="AU1593" s="248" t="s">
        <v>83</v>
      </c>
      <c r="AY1593" s="17" t="s">
        <v>168</v>
      </c>
      <c r="BE1593" s="249">
        <f>IF(N1593="základní",J1593,0)</f>
        <v>0</v>
      </c>
      <c r="BF1593" s="249">
        <f>IF(N1593="snížená",J1593,0)</f>
        <v>0</v>
      </c>
      <c r="BG1593" s="249">
        <f>IF(N1593="zákl. přenesená",J1593,0)</f>
        <v>0</v>
      </c>
      <c r="BH1593" s="249">
        <f>IF(N1593="sníž. přenesená",J1593,0)</f>
        <v>0</v>
      </c>
      <c r="BI1593" s="249">
        <f>IF(N1593="nulová",J1593,0)</f>
        <v>0</v>
      </c>
      <c r="BJ1593" s="17" t="s">
        <v>81</v>
      </c>
      <c r="BK1593" s="249">
        <f>ROUND(I1593*H1593,2)</f>
        <v>0</v>
      </c>
      <c r="BL1593" s="17" t="s">
        <v>282</v>
      </c>
      <c r="BM1593" s="248" t="s">
        <v>1508</v>
      </c>
    </row>
    <row r="1594" s="12" customFormat="1">
      <c r="B1594" s="250"/>
      <c r="C1594" s="251"/>
      <c r="D1594" s="252" t="s">
        <v>177</v>
      </c>
      <c r="E1594" s="253" t="s">
        <v>1</v>
      </c>
      <c r="F1594" s="254" t="s">
        <v>964</v>
      </c>
      <c r="G1594" s="251"/>
      <c r="H1594" s="253" t="s">
        <v>1</v>
      </c>
      <c r="I1594" s="255"/>
      <c r="J1594" s="251"/>
      <c r="K1594" s="251"/>
      <c r="L1594" s="256"/>
      <c r="M1594" s="257"/>
      <c r="N1594" s="258"/>
      <c r="O1594" s="258"/>
      <c r="P1594" s="258"/>
      <c r="Q1594" s="258"/>
      <c r="R1594" s="258"/>
      <c r="S1594" s="258"/>
      <c r="T1594" s="259"/>
      <c r="AT1594" s="260" t="s">
        <v>177</v>
      </c>
      <c r="AU1594" s="260" t="s">
        <v>83</v>
      </c>
      <c r="AV1594" s="12" t="s">
        <v>81</v>
      </c>
      <c r="AW1594" s="12" t="s">
        <v>31</v>
      </c>
      <c r="AX1594" s="12" t="s">
        <v>74</v>
      </c>
      <c r="AY1594" s="260" t="s">
        <v>168</v>
      </c>
    </row>
    <row r="1595" s="12" customFormat="1">
      <c r="B1595" s="250"/>
      <c r="C1595" s="251"/>
      <c r="D1595" s="252" t="s">
        <v>177</v>
      </c>
      <c r="E1595" s="253" t="s">
        <v>1</v>
      </c>
      <c r="F1595" s="254" t="s">
        <v>1509</v>
      </c>
      <c r="G1595" s="251"/>
      <c r="H1595" s="253" t="s">
        <v>1</v>
      </c>
      <c r="I1595" s="255"/>
      <c r="J1595" s="251"/>
      <c r="K1595" s="251"/>
      <c r="L1595" s="256"/>
      <c r="M1595" s="257"/>
      <c r="N1595" s="258"/>
      <c r="O1595" s="258"/>
      <c r="P1595" s="258"/>
      <c r="Q1595" s="258"/>
      <c r="R1595" s="258"/>
      <c r="S1595" s="258"/>
      <c r="T1595" s="259"/>
      <c r="AT1595" s="260" t="s">
        <v>177</v>
      </c>
      <c r="AU1595" s="260" t="s">
        <v>83</v>
      </c>
      <c r="AV1595" s="12" t="s">
        <v>81</v>
      </c>
      <c r="AW1595" s="12" t="s">
        <v>31</v>
      </c>
      <c r="AX1595" s="12" t="s">
        <v>74</v>
      </c>
      <c r="AY1595" s="260" t="s">
        <v>168</v>
      </c>
    </row>
    <row r="1596" s="13" customFormat="1">
      <c r="B1596" s="261"/>
      <c r="C1596" s="262"/>
      <c r="D1596" s="252" t="s">
        <v>177</v>
      </c>
      <c r="E1596" s="263" t="s">
        <v>1</v>
      </c>
      <c r="F1596" s="264" t="s">
        <v>1510</v>
      </c>
      <c r="G1596" s="262"/>
      <c r="H1596" s="265">
        <v>86.174000000000007</v>
      </c>
      <c r="I1596" s="266"/>
      <c r="J1596" s="262"/>
      <c r="K1596" s="262"/>
      <c r="L1596" s="267"/>
      <c r="M1596" s="268"/>
      <c r="N1596" s="269"/>
      <c r="O1596" s="269"/>
      <c r="P1596" s="269"/>
      <c r="Q1596" s="269"/>
      <c r="R1596" s="269"/>
      <c r="S1596" s="269"/>
      <c r="T1596" s="270"/>
      <c r="AT1596" s="271" t="s">
        <v>177</v>
      </c>
      <c r="AU1596" s="271" t="s">
        <v>83</v>
      </c>
      <c r="AV1596" s="13" t="s">
        <v>83</v>
      </c>
      <c r="AW1596" s="13" t="s">
        <v>31</v>
      </c>
      <c r="AX1596" s="13" t="s">
        <v>74</v>
      </c>
      <c r="AY1596" s="271" t="s">
        <v>168</v>
      </c>
    </row>
    <row r="1597" s="14" customFormat="1">
      <c r="B1597" s="272"/>
      <c r="C1597" s="273"/>
      <c r="D1597" s="252" t="s">
        <v>177</v>
      </c>
      <c r="E1597" s="274" t="s">
        <v>1</v>
      </c>
      <c r="F1597" s="275" t="s">
        <v>186</v>
      </c>
      <c r="G1597" s="273"/>
      <c r="H1597" s="276">
        <v>86.174000000000007</v>
      </c>
      <c r="I1597" s="277"/>
      <c r="J1597" s="273"/>
      <c r="K1597" s="273"/>
      <c r="L1597" s="278"/>
      <c r="M1597" s="279"/>
      <c r="N1597" s="280"/>
      <c r="O1597" s="280"/>
      <c r="P1597" s="280"/>
      <c r="Q1597" s="280"/>
      <c r="R1597" s="280"/>
      <c r="S1597" s="280"/>
      <c r="T1597" s="281"/>
      <c r="AT1597" s="282" t="s">
        <v>177</v>
      </c>
      <c r="AU1597" s="282" t="s">
        <v>83</v>
      </c>
      <c r="AV1597" s="14" t="s">
        <v>175</v>
      </c>
      <c r="AW1597" s="14" t="s">
        <v>31</v>
      </c>
      <c r="AX1597" s="14" t="s">
        <v>81</v>
      </c>
      <c r="AY1597" s="282" t="s">
        <v>168</v>
      </c>
    </row>
    <row r="1598" s="1" customFormat="1" ht="16.5" customHeight="1">
      <c r="B1598" s="38"/>
      <c r="C1598" s="237" t="s">
        <v>1511</v>
      </c>
      <c r="D1598" s="237" t="s">
        <v>170</v>
      </c>
      <c r="E1598" s="238" t="s">
        <v>1512</v>
      </c>
      <c r="F1598" s="239" t="s">
        <v>1513</v>
      </c>
      <c r="G1598" s="240" t="s">
        <v>226</v>
      </c>
      <c r="H1598" s="241">
        <v>13.767</v>
      </c>
      <c r="I1598" s="242"/>
      <c r="J1598" s="243">
        <f>ROUND(I1598*H1598,2)</f>
        <v>0</v>
      </c>
      <c r="K1598" s="239" t="s">
        <v>1</v>
      </c>
      <c r="L1598" s="43"/>
      <c r="M1598" s="244" t="s">
        <v>1</v>
      </c>
      <c r="N1598" s="245" t="s">
        <v>39</v>
      </c>
      <c r="O1598" s="86"/>
      <c r="P1598" s="246">
        <f>O1598*H1598</f>
        <v>0</v>
      </c>
      <c r="Q1598" s="246">
        <v>0.00027999999999999998</v>
      </c>
      <c r="R1598" s="246">
        <f>Q1598*H1598</f>
        <v>0.0038547599999999996</v>
      </c>
      <c r="S1598" s="246">
        <v>0</v>
      </c>
      <c r="T1598" s="247">
        <f>S1598*H1598</f>
        <v>0</v>
      </c>
      <c r="AR1598" s="248" t="s">
        <v>282</v>
      </c>
      <c r="AT1598" s="248" t="s">
        <v>170</v>
      </c>
      <c r="AU1598" s="248" t="s">
        <v>83</v>
      </c>
      <c r="AY1598" s="17" t="s">
        <v>168</v>
      </c>
      <c r="BE1598" s="249">
        <f>IF(N1598="základní",J1598,0)</f>
        <v>0</v>
      </c>
      <c r="BF1598" s="249">
        <f>IF(N1598="snížená",J1598,0)</f>
        <v>0</v>
      </c>
      <c r="BG1598" s="249">
        <f>IF(N1598="zákl. přenesená",J1598,0)</f>
        <v>0</v>
      </c>
      <c r="BH1598" s="249">
        <f>IF(N1598="sníž. přenesená",J1598,0)</f>
        <v>0</v>
      </c>
      <c r="BI1598" s="249">
        <f>IF(N1598="nulová",J1598,0)</f>
        <v>0</v>
      </c>
      <c r="BJ1598" s="17" t="s">
        <v>81</v>
      </c>
      <c r="BK1598" s="249">
        <f>ROUND(I1598*H1598,2)</f>
        <v>0</v>
      </c>
      <c r="BL1598" s="17" t="s">
        <v>282</v>
      </c>
      <c r="BM1598" s="248" t="s">
        <v>1514</v>
      </c>
    </row>
    <row r="1599" s="12" customFormat="1">
      <c r="B1599" s="250"/>
      <c r="C1599" s="251"/>
      <c r="D1599" s="252" t="s">
        <v>177</v>
      </c>
      <c r="E1599" s="253" t="s">
        <v>1</v>
      </c>
      <c r="F1599" s="254" t="s">
        <v>1515</v>
      </c>
      <c r="G1599" s="251"/>
      <c r="H1599" s="253" t="s">
        <v>1</v>
      </c>
      <c r="I1599" s="255"/>
      <c r="J1599" s="251"/>
      <c r="K1599" s="251"/>
      <c r="L1599" s="256"/>
      <c r="M1599" s="257"/>
      <c r="N1599" s="258"/>
      <c r="O1599" s="258"/>
      <c r="P1599" s="258"/>
      <c r="Q1599" s="258"/>
      <c r="R1599" s="258"/>
      <c r="S1599" s="258"/>
      <c r="T1599" s="259"/>
      <c r="AT1599" s="260" t="s">
        <v>177</v>
      </c>
      <c r="AU1599" s="260" t="s">
        <v>83</v>
      </c>
      <c r="AV1599" s="12" t="s">
        <v>81</v>
      </c>
      <c r="AW1599" s="12" t="s">
        <v>31</v>
      </c>
      <c r="AX1599" s="12" t="s">
        <v>74</v>
      </c>
      <c r="AY1599" s="260" t="s">
        <v>168</v>
      </c>
    </row>
    <row r="1600" s="12" customFormat="1">
      <c r="B1600" s="250"/>
      <c r="C1600" s="251"/>
      <c r="D1600" s="252" t="s">
        <v>177</v>
      </c>
      <c r="E1600" s="253" t="s">
        <v>1</v>
      </c>
      <c r="F1600" s="254" t="s">
        <v>339</v>
      </c>
      <c r="G1600" s="251"/>
      <c r="H1600" s="253" t="s">
        <v>1</v>
      </c>
      <c r="I1600" s="255"/>
      <c r="J1600" s="251"/>
      <c r="K1600" s="251"/>
      <c r="L1600" s="256"/>
      <c r="M1600" s="257"/>
      <c r="N1600" s="258"/>
      <c r="O1600" s="258"/>
      <c r="P1600" s="258"/>
      <c r="Q1600" s="258"/>
      <c r="R1600" s="258"/>
      <c r="S1600" s="258"/>
      <c r="T1600" s="259"/>
      <c r="AT1600" s="260" t="s">
        <v>177</v>
      </c>
      <c r="AU1600" s="260" t="s">
        <v>83</v>
      </c>
      <c r="AV1600" s="12" t="s">
        <v>81</v>
      </c>
      <c r="AW1600" s="12" t="s">
        <v>31</v>
      </c>
      <c r="AX1600" s="12" t="s">
        <v>74</v>
      </c>
      <c r="AY1600" s="260" t="s">
        <v>168</v>
      </c>
    </row>
    <row r="1601" s="13" customFormat="1">
      <c r="B1601" s="261"/>
      <c r="C1601" s="262"/>
      <c r="D1601" s="252" t="s">
        <v>177</v>
      </c>
      <c r="E1601" s="263" t="s">
        <v>1</v>
      </c>
      <c r="F1601" s="264" t="s">
        <v>1516</v>
      </c>
      <c r="G1601" s="262"/>
      <c r="H1601" s="265">
        <v>8.6159999999999997</v>
      </c>
      <c r="I1601" s="266"/>
      <c r="J1601" s="262"/>
      <c r="K1601" s="262"/>
      <c r="L1601" s="267"/>
      <c r="M1601" s="268"/>
      <c r="N1601" s="269"/>
      <c r="O1601" s="269"/>
      <c r="P1601" s="269"/>
      <c r="Q1601" s="269"/>
      <c r="R1601" s="269"/>
      <c r="S1601" s="269"/>
      <c r="T1601" s="270"/>
      <c r="AT1601" s="271" t="s">
        <v>177</v>
      </c>
      <c r="AU1601" s="271" t="s">
        <v>83</v>
      </c>
      <c r="AV1601" s="13" t="s">
        <v>83</v>
      </c>
      <c r="AW1601" s="13" t="s">
        <v>31</v>
      </c>
      <c r="AX1601" s="13" t="s">
        <v>74</v>
      </c>
      <c r="AY1601" s="271" t="s">
        <v>168</v>
      </c>
    </row>
    <row r="1602" s="13" customFormat="1">
      <c r="B1602" s="261"/>
      <c r="C1602" s="262"/>
      <c r="D1602" s="252" t="s">
        <v>177</v>
      </c>
      <c r="E1602" s="263" t="s">
        <v>1</v>
      </c>
      <c r="F1602" s="264" t="s">
        <v>1517</v>
      </c>
      <c r="G1602" s="262"/>
      <c r="H1602" s="265">
        <v>5.0259999999999998</v>
      </c>
      <c r="I1602" s="266"/>
      <c r="J1602" s="262"/>
      <c r="K1602" s="262"/>
      <c r="L1602" s="267"/>
      <c r="M1602" s="268"/>
      <c r="N1602" s="269"/>
      <c r="O1602" s="269"/>
      <c r="P1602" s="269"/>
      <c r="Q1602" s="269"/>
      <c r="R1602" s="269"/>
      <c r="S1602" s="269"/>
      <c r="T1602" s="270"/>
      <c r="AT1602" s="271" t="s">
        <v>177</v>
      </c>
      <c r="AU1602" s="271" t="s">
        <v>83</v>
      </c>
      <c r="AV1602" s="13" t="s">
        <v>83</v>
      </c>
      <c r="AW1602" s="13" t="s">
        <v>31</v>
      </c>
      <c r="AX1602" s="13" t="s">
        <v>74</v>
      </c>
      <c r="AY1602" s="271" t="s">
        <v>168</v>
      </c>
    </row>
    <row r="1603" s="13" customFormat="1">
      <c r="B1603" s="261"/>
      <c r="C1603" s="262"/>
      <c r="D1603" s="252" t="s">
        <v>177</v>
      </c>
      <c r="E1603" s="263" t="s">
        <v>1</v>
      </c>
      <c r="F1603" s="264" t="s">
        <v>1518</v>
      </c>
      <c r="G1603" s="262"/>
      <c r="H1603" s="265">
        <v>0.125</v>
      </c>
      <c r="I1603" s="266"/>
      <c r="J1603" s="262"/>
      <c r="K1603" s="262"/>
      <c r="L1603" s="267"/>
      <c r="M1603" s="268"/>
      <c r="N1603" s="269"/>
      <c r="O1603" s="269"/>
      <c r="P1603" s="269"/>
      <c r="Q1603" s="269"/>
      <c r="R1603" s="269"/>
      <c r="S1603" s="269"/>
      <c r="T1603" s="270"/>
      <c r="AT1603" s="271" t="s">
        <v>177</v>
      </c>
      <c r="AU1603" s="271" t="s">
        <v>83</v>
      </c>
      <c r="AV1603" s="13" t="s">
        <v>83</v>
      </c>
      <c r="AW1603" s="13" t="s">
        <v>31</v>
      </c>
      <c r="AX1603" s="13" t="s">
        <v>74</v>
      </c>
      <c r="AY1603" s="271" t="s">
        <v>168</v>
      </c>
    </row>
    <row r="1604" s="14" customFormat="1">
      <c r="B1604" s="272"/>
      <c r="C1604" s="273"/>
      <c r="D1604" s="252" t="s">
        <v>177</v>
      </c>
      <c r="E1604" s="274" t="s">
        <v>1</v>
      </c>
      <c r="F1604" s="275" t="s">
        <v>186</v>
      </c>
      <c r="G1604" s="273"/>
      <c r="H1604" s="276">
        <v>13.767</v>
      </c>
      <c r="I1604" s="277"/>
      <c r="J1604" s="273"/>
      <c r="K1604" s="273"/>
      <c r="L1604" s="278"/>
      <c r="M1604" s="279"/>
      <c r="N1604" s="280"/>
      <c r="O1604" s="280"/>
      <c r="P1604" s="280"/>
      <c r="Q1604" s="280"/>
      <c r="R1604" s="280"/>
      <c r="S1604" s="280"/>
      <c r="T1604" s="281"/>
      <c r="AT1604" s="282" t="s">
        <v>177</v>
      </c>
      <c r="AU1604" s="282" t="s">
        <v>83</v>
      </c>
      <c r="AV1604" s="14" t="s">
        <v>175</v>
      </c>
      <c r="AW1604" s="14" t="s">
        <v>31</v>
      </c>
      <c r="AX1604" s="14" t="s">
        <v>81</v>
      </c>
      <c r="AY1604" s="282" t="s">
        <v>168</v>
      </c>
    </row>
    <row r="1605" s="1" customFormat="1" ht="16.5" customHeight="1">
      <c r="B1605" s="38"/>
      <c r="C1605" s="294" t="s">
        <v>1519</v>
      </c>
      <c r="D1605" s="294" t="s">
        <v>418</v>
      </c>
      <c r="E1605" s="295" t="s">
        <v>1480</v>
      </c>
      <c r="F1605" s="296" t="s">
        <v>1481</v>
      </c>
      <c r="G1605" s="297" t="s">
        <v>226</v>
      </c>
      <c r="H1605" s="298">
        <v>16.52</v>
      </c>
      <c r="I1605" s="299"/>
      <c r="J1605" s="300">
        <f>ROUND(I1605*H1605,2)</f>
        <v>0</v>
      </c>
      <c r="K1605" s="296" t="s">
        <v>1482</v>
      </c>
      <c r="L1605" s="301"/>
      <c r="M1605" s="302" t="s">
        <v>1</v>
      </c>
      <c r="N1605" s="303" t="s">
        <v>39</v>
      </c>
      <c r="O1605" s="86"/>
      <c r="P1605" s="246">
        <f>O1605*H1605</f>
        <v>0</v>
      </c>
      <c r="Q1605" s="246">
        <v>0.0019</v>
      </c>
      <c r="R1605" s="246">
        <f>Q1605*H1605</f>
        <v>0.031387999999999999</v>
      </c>
      <c r="S1605" s="246">
        <v>0</v>
      </c>
      <c r="T1605" s="247">
        <f>S1605*H1605</f>
        <v>0</v>
      </c>
      <c r="AR1605" s="248" t="s">
        <v>385</v>
      </c>
      <c r="AT1605" s="248" t="s">
        <v>418</v>
      </c>
      <c r="AU1605" s="248" t="s">
        <v>83</v>
      </c>
      <c r="AY1605" s="17" t="s">
        <v>168</v>
      </c>
      <c r="BE1605" s="249">
        <f>IF(N1605="základní",J1605,0)</f>
        <v>0</v>
      </c>
      <c r="BF1605" s="249">
        <f>IF(N1605="snížená",J1605,0)</f>
        <v>0</v>
      </c>
      <c r="BG1605" s="249">
        <f>IF(N1605="zákl. přenesená",J1605,0)</f>
        <v>0</v>
      </c>
      <c r="BH1605" s="249">
        <f>IF(N1605="sníž. přenesená",J1605,0)</f>
        <v>0</v>
      </c>
      <c r="BI1605" s="249">
        <f>IF(N1605="nulová",J1605,0)</f>
        <v>0</v>
      </c>
      <c r="BJ1605" s="17" t="s">
        <v>81</v>
      </c>
      <c r="BK1605" s="249">
        <f>ROUND(I1605*H1605,2)</f>
        <v>0</v>
      </c>
      <c r="BL1605" s="17" t="s">
        <v>282</v>
      </c>
      <c r="BM1605" s="248" t="s">
        <v>1520</v>
      </c>
    </row>
    <row r="1606" s="13" customFormat="1">
      <c r="B1606" s="261"/>
      <c r="C1606" s="262"/>
      <c r="D1606" s="252" t="s">
        <v>177</v>
      </c>
      <c r="E1606" s="263" t="s">
        <v>1</v>
      </c>
      <c r="F1606" s="264" t="s">
        <v>1521</v>
      </c>
      <c r="G1606" s="262"/>
      <c r="H1606" s="265">
        <v>16.52</v>
      </c>
      <c r="I1606" s="266"/>
      <c r="J1606" s="262"/>
      <c r="K1606" s="262"/>
      <c r="L1606" s="267"/>
      <c r="M1606" s="268"/>
      <c r="N1606" s="269"/>
      <c r="O1606" s="269"/>
      <c r="P1606" s="269"/>
      <c r="Q1606" s="269"/>
      <c r="R1606" s="269"/>
      <c r="S1606" s="269"/>
      <c r="T1606" s="270"/>
      <c r="AT1606" s="271" t="s">
        <v>177</v>
      </c>
      <c r="AU1606" s="271" t="s">
        <v>83</v>
      </c>
      <c r="AV1606" s="13" t="s">
        <v>83</v>
      </c>
      <c r="AW1606" s="13" t="s">
        <v>31</v>
      </c>
      <c r="AX1606" s="13" t="s">
        <v>74</v>
      </c>
      <c r="AY1606" s="271" t="s">
        <v>168</v>
      </c>
    </row>
    <row r="1607" s="14" customFormat="1">
      <c r="B1607" s="272"/>
      <c r="C1607" s="273"/>
      <c r="D1607" s="252" t="s">
        <v>177</v>
      </c>
      <c r="E1607" s="274" t="s">
        <v>1</v>
      </c>
      <c r="F1607" s="275" t="s">
        <v>186</v>
      </c>
      <c r="G1607" s="273"/>
      <c r="H1607" s="276">
        <v>16.52</v>
      </c>
      <c r="I1607" s="277"/>
      <c r="J1607" s="273"/>
      <c r="K1607" s="273"/>
      <c r="L1607" s="278"/>
      <c r="M1607" s="279"/>
      <c r="N1607" s="280"/>
      <c r="O1607" s="280"/>
      <c r="P1607" s="280"/>
      <c r="Q1607" s="280"/>
      <c r="R1607" s="280"/>
      <c r="S1607" s="280"/>
      <c r="T1607" s="281"/>
      <c r="AT1607" s="282" t="s">
        <v>177</v>
      </c>
      <c r="AU1607" s="282" t="s">
        <v>83</v>
      </c>
      <c r="AV1607" s="14" t="s">
        <v>175</v>
      </c>
      <c r="AW1607" s="14" t="s">
        <v>31</v>
      </c>
      <c r="AX1607" s="14" t="s">
        <v>81</v>
      </c>
      <c r="AY1607" s="282" t="s">
        <v>168</v>
      </c>
    </row>
    <row r="1608" s="1" customFormat="1" ht="24" customHeight="1">
      <c r="B1608" s="38"/>
      <c r="C1608" s="237" t="s">
        <v>1522</v>
      </c>
      <c r="D1608" s="237" t="s">
        <v>170</v>
      </c>
      <c r="E1608" s="238" t="s">
        <v>1523</v>
      </c>
      <c r="F1608" s="239" t="s">
        <v>1524</v>
      </c>
      <c r="G1608" s="240" t="s">
        <v>226</v>
      </c>
      <c r="H1608" s="241">
        <v>34.613</v>
      </c>
      <c r="I1608" s="242"/>
      <c r="J1608" s="243">
        <f>ROUND(I1608*H1608,2)</f>
        <v>0</v>
      </c>
      <c r="K1608" s="239" t="s">
        <v>1482</v>
      </c>
      <c r="L1608" s="43"/>
      <c r="M1608" s="244" t="s">
        <v>1</v>
      </c>
      <c r="N1608" s="245" t="s">
        <v>39</v>
      </c>
      <c r="O1608" s="86"/>
      <c r="P1608" s="246">
        <f>O1608*H1608</f>
        <v>0</v>
      </c>
      <c r="Q1608" s="246">
        <v>0</v>
      </c>
      <c r="R1608" s="246">
        <f>Q1608*H1608</f>
        <v>0</v>
      </c>
      <c r="S1608" s="246">
        <v>0</v>
      </c>
      <c r="T1608" s="247">
        <f>S1608*H1608</f>
        <v>0</v>
      </c>
      <c r="AR1608" s="248" t="s">
        <v>282</v>
      </c>
      <c r="AT1608" s="248" t="s">
        <v>170</v>
      </c>
      <c r="AU1608" s="248" t="s">
        <v>83</v>
      </c>
      <c r="AY1608" s="17" t="s">
        <v>168</v>
      </c>
      <c r="BE1608" s="249">
        <f>IF(N1608="základní",J1608,0)</f>
        <v>0</v>
      </c>
      <c r="BF1608" s="249">
        <f>IF(N1608="snížená",J1608,0)</f>
        <v>0</v>
      </c>
      <c r="BG1608" s="249">
        <f>IF(N1608="zákl. přenesená",J1608,0)</f>
        <v>0</v>
      </c>
      <c r="BH1608" s="249">
        <f>IF(N1608="sníž. přenesená",J1608,0)</f>
        <v>0</v>
      </c>
      <c r="BI1608" s="249">
        <f>IF(N1608="nulová",J1608,0)</f>
        <v>0</v>
      </c>
      <c r="BJ1608" s="17" t="s">
        <v>81</v>
      </c>
      <c r="BK1608" s="249">
        <f>ROUND(I1608*H1608,2)</f>
        <v>0</v>
      </c>
      <c r="BL1608" s="17" t="s">
        <v>282</v>
      </c>
      <c r="BM1608" s="248" t="s">
        <v>1525</v>
      </c>
    </row>
    <row r="1609" s="12" customFormat="1">
      <c r="B1609" s="250"/>
      <c r="C1609" s="251"/>
      <c r="D1609" s="252" t="s">
        <v>177</v>
      </c>
      <c r="E1609" s="253" t="s">
        <v>1</v>
      </c>
      <c r="F1609" s="254" t="s">
        <v>339</v>
      </c>
      <c r="G1609" s="251"/>
      <c r="H1609" s="253" t="s">
        <v>1</v>
      </c>
      <c r="I1609" s="255"/>
      <c r="J1609" s="251"/>
      <c r="K1609" s="251"/>
      <c r="L1609" s="256"/>
      <c r="M1609" s="257"/>
      <c r="N1609" s="258"/>
      <c r="O1609" s="258"/>
      <c r="P1609" s="258"/>
      <c r="Q1609" s="258"/>
      <c r="R1609" s="258"/>
      <c r="S1609" s="258"/>
      <c r="T1609" s="259"/>
      <c r="AT1609" s="260" t="s">
        <v>177</v>
      </c>
      <c r="AU1609" s="260" t="s">
        <v>83</v>
      </c>
      <c r="AV1609" s="12" t="s">
        <v>81</v>
      </c>
      <c r="AW1609" s="12" t="s">
        <v>31</v>
      </c>
      <c r="AX1609" s="12" t="s">
        <v>74</v>
      </c>
      <c r="AY1609" s="260" t="s">
        <v>168</v>
      </c>
    </row>
    <row r="1610" s="13" customFormat="1">
      <c r="B1610" s="261"/>
      <c r="C1610" s="262"/>
      <c r="D1610" s="252" t="s">
        <v>177</v>
      </c>
      <c r="E1610" s="263" t="s">
        <v>1</v>
      </c>
      <c r="F1610" s="264" t="s">
        <v>354</v>
      </c>
      <c r="G1610" s="262"/>
      <c r="H1610" s="265">
        <v>20.846</v>
      </c>
      <c r="I1610" s="266"/>
      <c r="J1610" s="262"/>
      <c r="K1610" s="262"/>
      <c r="L1610" s="267"/>
      <c r="M1610" s="268"/>
      <c r="N1610" s="269"/>
      <c r="O1610" s="269"/>
      <c r="P1610" s="269"/>
      <c r="Q1610" s="269"/>
      <c r="R1610" s="269"/>
      <c r="S1610" s="269"/>
      <c r="T1610" s="270"/>
      <c r="AT1610" s="271" t="s">
        <v>177</v>
      </c>
      <c r="AU1610" s="271" t="s">
        <v>83</v>
      </c>
      <c r="AV1610" s="13" t="s">
        <v>83</v>
      </c>
      <c r="AW1610" s="13" t="s">
        <v>31</v>
      </c>
      <c r="AX1610" s="13" t="s">
        <v>74</v>
      </c>
      <c r="AY1610" s="271" t="s">
        <v>168</v>
      </c>
    </row>
    <row r="1611" s="13" customFormat="1">
      <c r="B1611" s="261"/>
      <c r="C1611" s="262"/>
      <c r="D1611" s="252" t="s">
        <v>177</v>
      </c>
      <c r="E1611" s="263" t="s">
        <v>1</v>
      </c>
      <c r="F1611" s="264" t="s">
        <v>1516</v>
      </c>
      <c r="G1611" s="262"/>
      <c r="H1611" s="265">
        <v>8.6159999999999997</v>
      </c>
      <c r="I1611" s="266"/>
      <c r="J1611" s="262"/>
      <c r="K1611" s="262"/>
      <c r="L1611" s="267"/>
      <c r="M1611" s="268"/>
      <c r="N1611" s="269"/>
      <c r="O1611" s="269"/>
      <c r="P1611" s="269"/>
      <c r="Q1611" s="269"/>
      <c r="R1611" s="269"/>
      <c r="S1611" s="269"/>
      <c r="T1611" s="270"/>
      <c r="AT1611" s="271" t="s">
        <v>177</v>
      </c>
      <c r="AU1611" s="271" t="s">
        <v>83</v>
      </c>
      <c r="AV1611" s="13" t="s">
        <v>83</v>
      </c>
      <c r="AW1611" s="13" t="s">
        <v>31</v>
      </c>
      <c r="AX1611" s="13" t="s">
        <v>74</v>
      </c>
      <c r="AY1611" s="271" t="s">
        <v>168</v>
      </c>
    </row>
    <row r="1612" s="13" customFormat="1">
      <c r="B1612" s="261"/>
      <c r="C1612" s="262"/>
      <c r="D1612" s="252" t="s">
        <v>177</v>
      </c>
      <c r="E1612" s="263" t="s">
        <v>1</v>
      </c>
      <c r="F1612" s="264" t="s">
        <v>1517</v>
      </c>
      <c r="G1612" s="262"/>
      <c r="H1612" s="265">
        <v>5.0259999999999998</v>
      </c>
      <c r="I1612" s="266"/>
      <c r="J1612" s="262"/>
      <c r="K1612" s="262"/>
      <c r="L1612" s="267"/>
      <c r="M1612" s="268"/>
      <c r="N1612" s="269"/>
      <c r="O1612" s="269"/>
      <c r="P1612" s="269"/>
      <c r="Q1612" s="269"/>
      <c r="R1612" s="269"/>
      <c r="S1612" s="269"/>
      <c r="T1612" s="270"/>
      <c r="AT1612" s="271" t="s">
        <v>177</v>
      </c>
      <c r="AU1612" s="271" t="s">
        <v>83</v>
      </c>
      <c r="AV1612" s="13" t="s">
        <v>83</v>
      </c>
      <c r="AW1612" s="13" t="s">
        <v>31</v>
      </c>
      <c r="AX1612" s="13" t="s">
        <v>74</v>
      </c>
      <c r="AY1612" s="271" t="s">
        <v>168</v>
      </c>
    </row>
    <row r="1613" s="13" customFormat="1">
      <c r="B1613" s="261"/>
      <c r="C1613" s="262"/>
      <c r="D1613" s="252" t="s">
        <v>177</v>
      </c>
      <c r="E1613" s="263" t="s">
        <v>1</v>
      </c>
      <c r="F1613" s="264" t="s">
        <v>1518</v>
      </c>
      <c r="G1613" s="262"/>
      <c r="H1613" s="265">
        <v>0.125</v>
      </c>
      <c r="I1613" s="266"/>
      <c r="J1613" s="262"/>
      <c r="K1613" s="262"/>
      <c r="L1613" s="267"/>
      <c r="M1613" s="268"/>
      <c r="N1613" s="269"/>
      <c r="O1613" s="269"/>
      <c r="P1613" s="269"/>
      <c r="Q1613" s="269"/>
      <c r="R1613" s="269"/>
      <c r="S1613" s="269"/>
      <c r="T1613" s="270"/>
      <c r="AT1613" s="271" t="s">
        <v>177</v>
      </c>
      <c r="AU1613" s="271" t="s">
        <v>83</v>
      </c>
      <c r="AV1613" s="13" t="s">
        <v>83</v>
      </c>
      <c r="AW1613" s="13" t="s">
        <v>31</v>
      </c>
      <c r="AX1613" s="13" t="s">
        <v>74</v>
      </c>
      <c r="AY1613" s="271" t="s">
        <v>168</v>
      </c>
    </row>
    <row r="1614" s="14" customFormat="1">
      <c r="B1614" s="272"/>
      <c r="C1614" s="273"/>
      <c r="D1614" s="252" t="s">
        <v>177</v>
      </c>
      <c r="E1614" s="274" t="s">
        <v>1</v>
      </c>
      <c r="F1614" s="275" t="s">
        <v>186</v>
      </c>
      <c r="G1614" s="273"/>
      <c r="H1614" s="276">
        <v>34.613</v>
      </c>
      <c r="I1614" s="277"/>
      <c r="J1614" s="273"/>
      <c r="K1614" s="273"/>
      <c r="L1614" s="278"/>
      <c r="M1614" s="279"/>
      <c r="N1614" s="280"/>
      <c r="O1614" s="280"/>
      <c r="P1614" s="280"/>
      <c r="Q1614" s="280"/>
      <c r="R1614" s="280"/>
      <c r="S1614" s="280"/>
      <c r="T1614" s="281"/>
      <c r="AT1614" s="282" t="s">
        <v>177</v>
      </c>
      <c r="AU1614" s="282" t="s">
        <v>83</v>
      </c>
      <c r="AV1614" s="14" t="s">
        <v>175</v>
      </c>
      <c r="AW1614" s="14" t="s">
        <v>31</v>
      </c>
      <c r="AX1614" s="14" t="s">
        <v>81</v>
      </c>
      <c r="AY1614" s="282" t="s">
        <v>168</v>
      </c>
    </row>
    <row r="1615" s="1" customFormat="1" ht="16.5" customHeight="1">
      <c r="B1615" s="38"/>
      <c r="C1615" s="294" t="s">
        <v>1526</v>
      </c>
      <c r="D1615" s="294" t="s">
        <v>418</v>
      </c>
      <c r="E1615" s="295" t="s">
        <v>1527</v>
      </c>
      <c r="F1615" s="296" t="s">
        <v>1528</v>
      </c>
      <c r="G1615" s="297" t="s">
        <v>226</v>
      </c>
      <c r="H1615" s="298">
        <v>41.536000000000001</v>
      </c>
      <c r="I1615" s="299"/>
      <c r="J1615" s="300">
        <f>ROUND(I1615*H1615,2)</f>
        <v>0</v>
      </c>
      <c r="K1615" s="296" t="s">
        <v>1482</v>
      </c>
      <c r="L1615" s="301"/>
      <c r="M1615" s="302" t="s">
        <v>1</v>
      </c>
      <c r="N1615" s="303" t="s">
        <v>39</v>
      </c>
      <c r="O1615" s="86"/>
      <c r="P1615" s="246">
        <f>O1615*H1615</f>
        <v>0</v>
      </c>
      <c r="Q1615" s="246">
        <v>0.00029999999999999997</v>
      </c>
      <c r="R1615" s="246">
        <f>Q1615*H1615</f>
        <v>0.012460799999999999</v>
      </c>
      <c r="S1615" s="246">
        <v>0</v>
      </c>
      <c r="T1615" s="247">
        <f>S1615*H1615</f>
        <v>0</v>
      </c>
      <c r="AR1615" s="248" t="s">
        <v>385</v>
      </c>
      <c r="AT1615" s="248" t="s">
        <v>418</v>
      </c>
      <c r="AU1615" s="248" t="s">
        <v>83</v>
      </c>
      <c r="AY1615" s="17" t="s">
        <v>168</v>
      </c>
      <c r="BE1615" s="249">
        <f>IF(N1615="základní",J1615,0)</f>
        <v>0</v>
      </c>
      <c r="BF1615" s="249">
        <f>IF(N1615="snížená",J1615,0)</f>
        <v>0</v>
      </c>
      <c r="BG1615" s="249">
        <f>IF(N1615="zákl. přenesená",J1615,0)</f>
        <v>0</v>
      </c>
      <c r="BH1615" s="249">
        <f>IF(N1615="sníž. přenesená",J1615,0)</f>
        <v>0</v>
      </c>
      <c r="BI1615" s="249">
        <f>IF(N1615="nulová",J1615,0)</f>
        <v>0</v>
      </c>
      <c r="BJ1615" s="17" t="s">
        <v>81</v>
      </c>
      <c r="BK1615" s="249">
        <f>ROUND(I1615*H1615,2)</f>
        <v>0</v>
      </c>
      <c r="BL1615" s="17" t="s">
        <v>282</v>
      </c>
      <c r="BM1615" s="248" t="s">
        <v>1529</v>
      </c>
    </row>
    <row r="1616" s="13" customFormat="1">
      <c r="B1616" s="261"/>
      <c r="C1616" s="262"/>
      <c r="D1616" s="252" t="s">
        <v>177</v>
      </c>
      <c r="E1616" s="263" t="s">
        <v>1</v>
      </c>
      <c r="F1616" s="264" t="s">
        <v>1530</v>
      </c>
      <c r="G1616" s="262"/>
      <c r="H1616" s="265">
        <v>41.536000000000001</v>
      </c>
      <c r="I1616" s="266"/>
      <c r="J1616" s="262"/>
      <c r="K1616" s="262"/>
      <c r="L1616" s="267"/>
      <c r="M1616" s="268"/>
      <c r="N1616" s="269"/>
      <c r="O1616" s="269"/>
      <c r="P1616" s="269"/>
      <c r="Q1616" s="269"/>
      <c r="R1616" s="269"/>
      <c r="S1616" s="269"/>
      <c r="T1616" s="270"/>
      <c r="AT1616" s="271" t="s">
        <v>177</v>
      </c>
      <c r="AU1616" s="271" t="s">
        <v>83</v>
      </c>
      <c r="AV1616" s="13" t="s">
        <v>83</v>
      </c>
      <c r="AW1616" s="13" t="s">
        <v>31</v>
      </c>
      <c r="AX1616" s="13" t="s">
        <v>74</v>
      </c>
      <c r="AY1616" s="271" t="s">
        <v>168</v>
      </c>
    </row>
    <row r="1617" s="14" customFormat="1">
      <c r="B1617" s="272"/>
      <c r="C1617" s="273"/>
      <c r="D1617" s="252" t="s">
        <v>177</v>
      </c>
      <c r="E1617" s="274" t="s">
        <v>1</v>
      </c>
      <c r="F1617" s="275" t="s">
        <v>186</v>
      </c>
      <c r="G1617" s="273"/>
      <c r="H1617" s="276">
        <v>41.536000000000001</v>
      </c>
      <c r="I1617" s="277"/>
      <c r="J1617" s="273"/>
      <c r="K1617" s="273"/>
      <c r="L1617" s="278"/>
      <c r="M1617" s="279"/>
      <c r="N1617" s="280"/>
      <c r="O1617" s="280"/>
      <c r="P1617" s="280"/>
      <c r="Q1617" s="280"/>
      <c r="R1617" s="280"/>
      <c r="S1617" s="280"/>
      <c r="T1617" s="281"/>
      <c r="AT1617" s="282" t="s">
        <v>177</v>
      </c>
      <c r="AU1617" s="282" t="s">
        <v>83</v>
      </c>
      <c r="AV1617" s="14" t="s">
        <v>175</v>
      </c>
      <c r="AW1617" s="14" t="s">
        <v>31</v>
      </c>
      <c r="AX1617" s="14" t="s">
        <v>81</v>
      </c>
      <c r="AY1617" s="282" t="s">
        <v>168</v>
      </c>
    </row>
    <row r="1618" s="1" customFormat="1" ht="24" customHeight="1">
      <c r="B1618" s="38"/>
      <c r="C1618" s="237" t="s">
        <v>1531</v>
      </c>
      <c r="D1618" s="237" t="s">
        <v>170</v>
      </c>
      <c r="E1618" s="238" t="s">
        <v>1532</v>
      </c>
      <c r="F1618" s="239" t="s">
        <v>1533</v>
      </c>
      <c r="G1618" s="240" t="s">
        <v>226</v>
      </c>
      <c r="H1618" s="241">
        <v>20.846</v>
      </c>
      <c r="I1618" s="242"/>
      <c r="J1618" s="243">
        <f>ROUND(I1618*H1618,2)</f>
        <v>0</v>
      </c>
      <c r="K1618" s="239" t="s">
        <v>174</v>
      </c>
      <c r="L1618" s="43"/>
      <c r="M1618" s="244" t="s">
        <v>1</v>
      </c>
      <c r="N1618" s="245" t="s">
        <v>39</v>
      </c>
      <c r="O1618" s="86"/>
      <c r="P1618" s="246">
        <f>O1618*H1618</f>
        <v>0</v>
      </c>
      <c r="Q1618" s="246">
        <v>0</v>
      </c>
      <c r="R1618" s="246">
        <f>Q1618*H1618</f>
        <v>0</v>
      </c>
      <c r="S1618" s="246">
        <v>0</v>
      </c>
      <c r="T1618" s="247">
        <f>S1618*H1618</f>
        <v>0</v>
      </c>
      <c r="AR1618" s="248" t="s">
        <v>282</v>
      </c>
      <c r="AT1618" s="248" t="s">
        <v>170</v>
      </c>
      <c r="AU1618" s="248" t="s">
        <v>83</v>
      </c>
      <c r="AY1618" s="17" t="s">
        <v>168</v>
      </c>
      <c r="BE1618" s="249">
        <f>IF(N1618="základní",J1618,0)</f>
        <v>0</v>
      </c>
      <c r="BF1618" s="249">
        <f>IF(N1618="snížená",J1618,0)</f>
        <v>0</v>
      </c>
      <c r="BG1618" s="249">
        <f>IF(N1618="zákl. přenesená",J1618,0)</f>
        <v>0</v>
      </c>
      <c r="BH1618" s="249">
        <f>IF(N1618="sníž. přenesená",J1618,0)</f>
        <v>0</v>
      </c>
      <c r="BI1618" s="249">
        <f>IF(N1618="nulová",J1618,0)</f>
        <v>0</v>
      </c>
      <c r="BJ1618" s="17" t="s">
        <v>81</v>
      </c>
      <c r="BK1618" s="249">
        <f>ROUND(I1618*H1618,2)</f>
        <v>0</v>
      </c>
      <c r="BL1618" s="17" t="s">
        <v>282</v>
      </c>
      <c r="BM1618" s="248" t="s">
        <v>1534</v>
      </c>
    </row>
    <row r="1619" s="12" customFormat="1">
      <c r="B1619" s="250"/>
      <c r="C1619" s="251"/>
      <c r="D1619" s="252" t="s">
        <v>177</v>
      </c>
      <c r="E1619" s="253" t="s">
        <v>1</v>
      </c>
      <c r="F1619" s="254" t="s">
        <v>339</v>
      </c>
      <c r="G1619" s="251"/>
      <c r="H1619" s="253" t="s">
        <v>1</v>
      </c>
      <c r="I1619" s="255"/>
      <c r="J1619" s="251"/>
      <c r="K1619" s="251"/>
      <c r="L1619" s="256"/>
      <c r="M1619" s="257"/>
      <c r="N1619" s="258"/>
      <c r="O1619" s="258"/>
      <c r="P1619" s="258"/>
      <c r="Q1619" s="258"/>
      <c r="R1619" s="258"/>
      <c r="S1619" s="258"/>
      <c r="T1619" s="259"/>
      <c r="AT1619" s="260" t="s">
        <v>177</v>
      </c>
      <c r="AU1619" s="260" t="s">
        <v>83</v>
      </c>
      <c r="AV1619" s="12" t="s">
        <v>81</v>
      </c>
      <c r="AW1619" s="12" t="s">
        <v>31</v>
      </c>
      <c r="AX1619" s="12" t="s">
        <v>74</v>
      </c>
      <c r="AY1619" s="260" t="s">
        <v>168</v>
      </c>
    </row>
    <row r="1620" s="13" customFormat="1">
      <c r="B1620" s="261"/>
      <c r="C1620" s="262"/>
      <c r="D1620" s="252" t="s">
        <v>177</v>
      </c>
      <c r="E1620" s="263" t="s">
        <v>1</v>
      </c>
      <c r="F1620" s="264" t="s">
        <v>354</v>
      </c>
      <c r="G1620" s="262"/>
      <c r="H1620" s="265">
        <v>20.846</v>
      </c>
      <c r="I1620" s="266"/>
      <c r="J1620" s="262"/>
      <c r="K1620" s="262"/>
      <c r="L1620" s="267"/>
      <c r="M1620" s="268"/>
      <c r="N1620" s="269"/>
      <c r="O1620" s="269"/>
      <c r="P1620" s="269"/>
      <c r="Q1620" s="269"/>
      <c r="R1620" s="269"/>
      <c r="S1620" s="269"/>
      <c r="T1620" s="270"/>
      <c r="AT1620" s="271" t="s">
        <v>177</v>
      </c>
      <c r="AU1620" s="271" t="s">
        <v>83</v>
      </c>
      <c r="AV1620" s="13" t="s">
        <v>83</v>
      </c>
      <c r="AW1620" s="13" t="s">
        <v>31</v>
      </c>
      <c r="AX1620" s="13" t="s">
        <v>74</v>
      </c>
      <c r="AY1620" s="271" t="s">
        <v>168</v>
      </c>
    </row>
    <row r="1621" s="14" customFormat="1">
      <c r="B1621" s="272"/>
      <c r="C1621" s="273"/>
      <c r="D1621" s="252" t="s">
        <v>177</v>
      </c>
      <c r="E1621" s="274" t="s">
        <v>1</v>
      </c>
      <c r="F1621" s="275" t="s">
        <v>186</v>
      </c>
      <c r="G1621" s="273"/>
      <c r="H1621" s="276">
        <v>20.846</v>
      </c>
      <c r="I1621" s="277"/>
      <c r="J1621" s="273"/>
      <c r="K1621" s="273"/>
      <c r="L1621" s="278"/>
      <c r="M1621" s="279"/>
      <c r="N1621" s="280"/>
      <c r="O1621" s="280"/>
      <c r="P1621" s="280"/>
      <c r="Q1621" s="280"/>
      <c r="R1621" s="280"/>
      <c r="S1621" s="280"/>
      <c r="T1621" s="281"/>
      <c r="AT1621" s="282" t="s">
        <v>177</v>
      </c>
      <c r="AU1621" s="282" t="s">
        <v>83</v>
      </c>
      <c r="AV1621" s="14" t="s">
        <v>175</v>
      </c>
      <c r="AW1621" s="14" t="s">
        <v>31</v>
      </c>
      <c r="AX1621" s="14" t="s">
        <v>81</v>
      </c>
      <c r="AY1621" s="282" t="s">
        <v>168</v>
      </c>
    </row>
    <row r="1622" s="1" customFormat="1" ht="16.5" customHeight="1">
      <c r="B1622" s="38"/>
      <c r="C1622" s="294" t="s">
        <v>1535</v>
      </c>
      <c r="D1622" s="294" t="s">
        <v>418</v>
      </c>
      <c r="E1622" s="295" t="s">
        <v>1527</v>
      </c>
      <c r="F1622" s="296" t="s">
        <v>1528</v>
      </c>
      <c r="G1622" s="297" t="s">
        <v>226</v>
      </c>
      <c r="H1622" s="298">
        <v>25.015000000000001</v>
      </c>
      <c r="I1622" s="299"/>
      <c r="J1622" s="300">
        <f>ROUND(I1622*H1622,2)</f>
        <v>0</v>
      </c>
      <c r="K1622" s="296" t="s">
        <v>1482</v>
      </c>
      <c r="L1622" s="301"/>
      <c r="M1622" s="302" t="s">
        <v>1</v>
      </c>
      <c r="N1622" s="303" t="s">
        <v>39</v>
      </c>
      <c r="O1622" s="86"/>
      <c r="P1622" s="246">
        <f>O1622*H1622</f>
        <v>0</v>
      </c>
      <c r="Q1622" s="246">
        <v>0.00029999999999999997</v>
      </c>
      <c r="R1622" s="246">
        <f>Q1622*H1622</f>
        <v>0.0075044999999999999</v>
      </c>
      <c r="S1622" s="246">
        <v>0</v>
      </c>
      <c r="T1622" s="247">
        <f>S1622*H1622</f>
        <v>0</v>
      </c>
      <c r="AR1622" s="248" t="s">
        <v>385</v>
      </c>
      <c r="AT1622" s="248" t="s">
        <v>418</v>
      </c>
      <c r="AU1622" s="248" t="s">
        <v>83</v>
      </c>
      <c r="AY1622" s="17" t="s">
        <v>168</v>
      </c>
      <c r="BE1622" s="249">
        <f>IF(N1622="základní",J1622,0)</f>
        <v>0</v>
      </c>
      <c r="BF1622" s="249">
        <f>IF(N1622="snížená",J1622,0)</f>
        <v>0</v>
      </c>
      <c r="BG1622" s="249">
        <f>IF(N1622="zákl. přenesená",J1622,0)</f>
        <v>0</v>
      </c>
      <c r="BH1622" s="249">
        <f>IF(N1622="sníž. přenesená",J1622,0)</f>
        <v>0</v>
      </c>
      <c r="BI1622" s="249">
        <f>IF(N1622="nulová",J1622,0)</f>
        <v>0</v>
      </c>
      <c r="BJ1622" s="17" t="s">
        <v>81</v>
      </c>
      <c r="BK1622" s="249">
        <f>ROUND(I1622*H1622,2)</f>
        <v>0</v>
      </c>
      <c r="BL1622" s="17" t="s">
        <v>282</v>
      </c>
      <c r="BM1622" s="248" t="s">
        <v>1536</v>
      </c>
    </row>
    <row r="1623" s="13" customFormat="1">
      <c r="B1623" s="261"/>
      <c r="C1623" s="262"/>
      <c r="D1623" s="252" t="s">
        <v>177</v>
      </c>
      <c r="E1623" s="263" t="s">
        <v>1</v>
      </c>
      <c r="F1623" s="264" t="s">
        <v>1537</v>
      </c>
      <c r="G1623" s="262"/>
      <c r="H1623" s="265">
        <v>25.015000000000001</v>
      </c>
      <c r="I1623" s="266"/>
      <c r="J1623" s="262"/>
      <c r="K1623" s="262"/>
      <c r="L1623" s="267"/>
      <c r="M1623" s="268"/>
      <c r="N1623" s="269"/>
      <c r="O1623" s="269"/>
      <c r="P1623" s="269"/>
      <c r="Q1623" s="269"/>
      <c r="R1623" s="269"/>
      <c r="S1623" s="269"/>
      <c r="T1623" s="270"/>
      <c r="AT1623" s="271" t="s">
        <v>177</v>
      </c>
      <c r="AU1623" s="271" t="s">
        <v>83</v>
      </c>
      <c r="AV1623" s="13" t="s">
        <v>83</v>
      </c>
      <c r="AW1623" s="13" t="s">
        <v>31</v>
      </c>
      <c r="AX1623" s="13" t="s">
        <v>74</v>
      </c>
      <c r="AY1623" s="271" t="s">
        <v>168</v>
      </c>
    </row>
    <row r="1624" s="14" customFormat="1">
      <c r="B1624" s="272"/>
      <c r="C1624" s="273"/>
      <c r="D1624" s="252" t="s">
        <v>177</v>
      </c>
      <c r="E1624" s="274" t="s">
        <v>1</v>
      </c>
      <c r="F1624" s="275" t="s">
        <v>186</v>
      </c>
      <c r="G1624" s="273"/>
      <c r="H1624" s="276">
        <v>25.015000000000001</v>
      </c>
      <c r="I1624" s="277"/>
      <c r="J1624" s="273"/>
      <c r="K1624" s="273"/>
      <c r="L1624" s="278"/>
      <c r="M1624" s="279"/>
      <c r="N1624" s="280"/>
      <c r="O1624" s="280"/>
      <c r="P1624" s="280"/>
      <c r="Q1624" s="280"/>
      <c r="R1624" s="280"/>
      <c r="S1624" s="280"/>
      <c r="T1624" s="281"/>
      <c r="AT1624" s="282" t="s">
        <v>177</v>
      </c>
      <c r="AU1624" s="282" t="s">
        <v>83</v>
      </c>
      <c r="AV1624" s="14" t="s">
        <v>175</v>
      </c>
      <c r="AW1624" s="14" t="s">
        <v>31</v>
      </c>
      <c r="AX1624" s="14" t="s">
        <v>81</v>
      </c>
      <c r="AY1624" s="282" t="s">
        <v>168</v>
      </c>
    </row>
    <row r="1625" s="1" customFormat="1" ht="24" customHeight="1">
      <c r="B1625" s="38"/>
      <c r="C1625" s="237" t="s">
        <v>1538</v>
      </c>
      <c r="D1625" s="237" t="s">
        <v>170</v>
      </c>
      <c r="E1625" s="238" t="s">
        <v>1539</v>
      </c>
      <c r="F1625" s="239" t="s">
        <v>1540</v>
      </c>
      <c r="G1625" s="240" t="s">
        <v>226</v>
      </c>
      <c r="H1625" s="241">
        <v>375.5</v>
      </c>
      <c r="I1625" s="242"/>
      <c r="J1625" s="243">
        <f>ROUND(I1625*H1625,2)</f>
        <v>0</v>
      </c>
      <c r="K1625" s="239" t="s">
        <v>174</v>
      </c>
      <c r="L1625" s="43"/>
      <c r="M1625" s="244" t="s">
        <v>1</v>
      </c>
      <c r="N1625" s="245" t="s">
        <v>39</v>
      </c>
      <c r="O1625" s="86"/>
      <c r="P1625" s="246">
        <f>O1625*H1625</f>
        <v>0</v>
      </c>
      <c r="Q1625" s="246">
        <v>0.00019000000000000001</v>
      </c>
      <c r="R1625" s="246">
        <f>Q1625*H1625</f>
        <v>0.071345000000000006</v>
      </c>
      <c r="S1625" s="246">
        <v>0</v>
      </c>
      <c r="T1625" s="247">
        <f>S1625*H1625</f>
        <v>0</v>
      </c>
      <c r="AR1625" s="248" t="s">
        <v>282</v>
      </c>
      <c r="AT1625" s="248" t="s">
        <v>170</v>
      </c>
      <c r="AU1625" s="248" t="s">
        <v>83</v>
      </c>
      <c r="AY1625" s="17" t="s">
        <v>168</v>
      </c>
      <c r="BE1625" s="249">
        <f>IF(N1625="základní",J1625,0)</f>
        <v>0</v>
      </c>
      <c r="BF1625" s="249">
        <f>IF(N1625="snížená",J1625,0)</f>
        <v>0</v>
      </c>
      <c r="BG1625" s="249">
        <f>IF(N1625="zákl. přenesená",J1625,0)</f>
        <v>0</v>
      </c>
      <c r="BH1625" s="249">
        <f>IF(N1625="sníž. přenesená",J1625,0)</f>
        <v>0</v>
      </c>
      <c r="BI1625" s="249">
        <f>IF(N1625="nulová",J1625,0)</f>
        <v>0</v>
      </c>
      <c r="BJ1625" s="17" t="s">
        <v>81</v>
      </c>
      <c r="BK1625" s="249">
        <f>ROUND(I1625*H1625,2)</f>
        <v>0</v>
      </c>
      <c r="BL1625" s="17" t="s">
        <v>282</v>
      </c>
      <c r="BM1625" s="248" t="s">
        <v>1541</v>
      </c>
    </row>
    <row r="1626" s="13" customFormat="1">
      <c r="B1626" s="261"/>
      <c r="C1626" s="262"/>
      <c r="D1626" s="252" t="s">
        <v>177</v>
      </c>
      <c r="E1626" s="263" t="s">
        <v>1</v>
      </c>
      <c r="F1626" s="264" t="s">
        <v>1542</v>
      </c>
      <c r="G1626" s="262"/>
      <c r="H1626" s="265">
        <v>375.5</v>
      </c>
      <c r="I1626" s="266"/>
      <c r="J1626" s="262"/>
      <c r="K1626" s="262"/>
      <c r="L1626" s="267"/>
      <c r="M1626" s="268"/>
      <c r="N1626" s="269"/>
      <c r="O1626" s="269"/>
      <c r="P1626" s="269"/>
      <c r="Q1626" s="269"/>
      <c r="R1626" s="269"/>
      <c r="S1626" s="269"/>
      <c r="T1626" s="270"/>
      <c r="AT1626" s="271" t="s">
        <v>177</v>
      </c>
      <c r="AU1626" s="271" t="s">
        <v>83</v>
      </c>
      <c r="AV1626" s="13" t="s">
        <v>83</v>
      </c>
      <c r="AW1626" s="13" t="s">
        <v>31</v>
      </c>
      <c r="AX1626" s="13" t="s">
        <v>74</v>
      </c>
      <c r="AY1626" s="271" t="s">
        <v>168</v>
      </c>
    </row>
    <row r="1627" s="14" customFormat="1">
      <c r="B1627" s="272"/>
      <c r="C1627" s="273"/>
      <c r="D1627" s="252" t="s">
        <v>177</v>
      </c>
      <c r="E1627" s="274" t="s">
        <v>1</v>
      </c>
      <c r="F1627" s="275" t="s">
        <v>186</v>
      </c>
      <c r="G1627" s="273"/>
      <c r="H1627" s="276">
        <v>375.5</v>
      </c>
      <c r="I1627" s="277"/>
      <c r="J1627" s="273"/>
      <c r="K1627" s="273"/>
      <c r="L1627" s="278"/>
      <c r="M1627" s="279"/>
      <c r="N1627" s="280"/>
      <c r="O1627" s="280"/>
      <c r="P1627" s="280"/>
      <c r="Q1627" s="280"/>
      <c r="R1627" s="280"/>
      <c r="S1627" s="280"/>
      <c r="T1627" s="281"/>
      <c r="AT1627" s="282" t="s">
        <v>177</v>
      </c>
      <c r="AU1627" s="282" t="s">
        <v>83</v>
      </c>
      <c r="AV1627" s="14" t="s">
        <v>175</v>
      </c>
      <c r="AW1627" s="14" t="s">
        <v>31</v>
      </c>
      <c r="AX1627" s="14" t="s">
        <v>81</v>
      </c>
      <c r="AY1627" s="282" t="s">
        <v>168</v>
      </c>
    </row>
    <row r="1628" s="1" customFormat="1" ht="16.5" customHeight="1">
      <c r="B1628" s="38"/>
      <c r="C1628" s="294" t="s">
        <v>1543</v>
      </c>
      <c r="D1628" s="294" t="s">
        <v>418</v>
      </c>
      <c r="E1628" s="295" t="s">
        <v>1544</v>
      </c>
      <c r="F1628" s="296" t="s">
        <v>1545</v>
      </c>
      <c r="G1628" s="297" t="s">
        <v>226</v>
      </c>
      <c r="H1628" s="298">
        <v>413.05000000000001</v>
      </c>
      <c r="I1628" s="299"/>
      <c r="J1628" s="300">
        <f>ROUND(I1628*H1628,2)</f>
        <v>0</v>
      </c>
      <c r="K1628" s="296" t="s">
        <v>174</v>
      </c>
      <c r="L1628" s="301"/>
      <c r="M1628" s="302" t="s">
        <v>1</v>
      </c>
      <c r="N1628" s="303" t="s">
        <v>39</v>
      </c>
      <c r="O1628" s="86"/>
      <c r="P1628" s="246">
        <f>O1628*H1628</f>
        <v>0</v>
      </c>
      <c r="Q1628" s="246">
        <v>0.00010000000000000001</v>
      </c>
      <c r="R1628" s="246">
        <f>Q1628*H1628</f>
        <v>0.041305000000000001</v>
      </c>
      <c r="S1628" s="246">
        <v>0</v>
      </c>
      <c r="T1628" s="247">
        <f>S1628*H1628</f>
        <v>0</v>
      </c>
      <c r="AR1628" s="248" t="s">
        <v>385</v>
      </c>
      <c r="AT1628" s="248" t="s">
        <v>418</v>
      </c>
      <c r="AU1628" s="248" t="s">
        <v>83</v>
      </c>
      <c r="AY1628" s="17" t="s">
        <v>168</v>
      </c>
      <c r="BE1628" s="249">
        <f>IF(N1628="základní",J1628,0)</f>
        <v>0</v>
      </c>
      <c r="BF1628" s="249">
        <f>IF(N1628="snížená",J1628,0)</f>
        <v>0</v>
      </c>
      <c r="BG1628" s="249">
        <f>IF(N1628="zákl. přenesená",J1628,0)</f>
        <v>0</v>
      </c>
      <c r="BH1628" s="249">
        <f>IF(N1628="sníž. přenesená",J1628,0)</f>
        <v>0</v>
      </c>
      <c r="BI1628" s="249">
        <f>IF(N1628="nulová",J1628,0)</f>
        <v>0</v>
      </c>
      <c r="BJ1628" s="17" t="s">
        <v>81</v>
      </c>
      <c r="BK1628" s="249">
        <f>ROUND(I1628*H1628,2)</f>
        <v>0</v>
      </c>
      <c r="BL1628" s="17" t="s">
        <v>282</v>
      </c>
      <c r="BM1628" s="248" t="s">
        <v>1546</v>
      </c>
    </row>
    <row r="1629" s="13" customFormat="1">
      <c r="B1629" s="261"/>
      <c r="C1629" s="262"/>
      <c r="D1629" s="252" t="s">
        <v>177</v>
      </c>
      <c r="E1629" s="263" t="s">
        <v>1</v>
      </c>
      <c r="F1629" s="264" t="s">
        <v>1547</v>
      </c>
      <c r="G1629" s="262"/>
      <c r="H1629" s="265">
        <v>413.05000000000001</v>
      </c>
      <c r="I1629" s="266"/>
      <c r="J1629" s="262"/>
      <c r="K1629" s="262"/>
      <c r="L1629" s="267"/>
      <c r="M1629" s="268"/>
      <c r="N1629" s="269"/>
      <c r="O1629" s="269"/>
      <c r="P1629" s="269"/>
      <c r="Q1629" s="269"/>
      <c r="R1629" s="269"/>
      <c r="S1629" s="269"/>
      <c r="T1629" s="270"/>
      <c r="AT1629" s="271" t="s">
        <v>177</v>
      </c>
      <c r="AU1629" s="271" t="s">
        <v>83</v>
      </c>
      <c r="AV1629" s="13" t="s">
        <v>83</v>
      </c>
      <c r="AW1629" s="13" t="s">
        <v>31</v>
      </c>
      <c r="AX1629" s="13" t="s">
        <v>74</v>
      </c>
      <c r="AY1629" s="271" t="s">
        <v>168</v>
      </c>
    </row>
    <row r="1630" s="14" customFormat="1">
      <c r="B1630" s="272"/>
      <c r="C1630" s="273"/>
      <c r="D1630" s="252" t="s">
        <v>177</v>
      </c>
      <c r="E1630" s="274" t="s">
        <v>1</v>
      </c>
      <c r="F1630" s="275" t="s">
        <v>186</v>
      </c>
      <c r="G1630" s="273"/>
      <c r="H1630" s="276">
        <v>413.05000000000001</v>
      </c>
      <c r="I1630" s="277"/>
      <c r="J1630" s="273"/>
      <c r="K1630" s="273"/>
      <c r="L1630" s="278"/>
      <c r="M1630" s="279"/>
      <c r="N1630" s="280"/>
      <c r="O1630" s="280"/>
      <c r="P1630" s="280"/>
      <c r="Q1630" s="280"/>
      <c r="R1630" s="280"/>
      <c r="S1630" s="280"/>
      <c r="T1630" s="281"/>
      <c r="AT1630" s="282" t="s">
        <v>177</v>
      </c>
      <c r="AU1630" s="282" t="s">
        <v>83</v>
      </c>
      <c r="AV1630" s="14" t="s">
        <v>175</v>
      </c>
      <c r="AW1630" s="14" t="s">
        <v>31</v>
      </c>
      <c r="AX1630" s="14" t="s">
        <v>81</v>
      </c>
      <c r="AY1630" s="282" t="s">
        <v>168</v>
      </c>
    </row>
    <row r="1631" s="1" customFormat="1" ht="24" customHeight="1">
      <c r="B1631" s="38"/>
      <c r="C1631" s="237" t="s">
        <v>1548</v>
      </c>
      <c r="D1631" s="237" t="s">
        <v>170</v>
      </c>
      <c r="E1631" s="238" t="s">
        <v>1549</v>
      </c>
      <c r="F1631" s="239" t="s">
        <v>1550</v>
      </c>
      <c r="G1631" s="240" t="s">
        <v>226</v>
      </c>
      <c r="H1631" s="241">
        <v>375.5</v>
      </c>
      <c r="I1631" s="242"/>
      <c r="J1631" s="243">
        <f>ROUND(I1631*H1631,2)</f>
        <v>0</v>
      </c>
      <c r="K1631" s="239" t="s">
        <v>174</v>
      </c>
      <c r="L1631" s="43"/>
      <c r="M1631" s="244" t="s">
        <v>1</v>
      </c>
      <c r="N1631" s="245" t="s">
        <v>39</v>
      </c>
      <c r="O1631" s="86"/>
      <c r="P1631" s="246">
        <f>O1631*H1631</f>
        <v>0</v>
      </c>
      <c r="Q1631" s="246">
        <v>0</v>
      </c>
      <c r="R1631" s="246">
        <f>Q1631*H1631</f>
        <v>0</v>
      </c>
      <c r="S1631" s="246">
        <v>0</v>
      </c>
      <c r="T1631" s="247">
        <f>S1631*H1631</f>
        <v>0</v>
      </c>
      <c r="AR1631" s="248" t="s">
        <v>282</v>
      </c>
      <c r="AT1631" s="248" t="s">
        <v>170</v>
      </c>
      <c r="AU1631" s="248" t="s">
        <v>83</v>
      </c>
      <c r="AY1631" s="17" t="s">
        <v>168</v>
      </c>
      <c r="BE1631" s="249">
        <f>IF(N1631="základní",J1631,0)</f>
        <v>0</v>
      </c>
      <c r="BF1631" s="249">
        <f>IF(N1631="snížená",J1631,0)</f>
        <v>0</v>
      </c>
      <c r="BG1631" s="249">
        <f>IF(N1631="zákl. přenesená",J1631,0)</f>
        <v>0</v>
      </c>
      <c r="BH1631" s="249">
        <f>IF(N1631="sníž. přenesená",J1631,0)</f>
        <v>0</v>
      </c>
      <c r="BI1631" s="249">
        <f>IF(N1631="nulová",J1631,0)</f>
        <v>0</v>
      </c>
      <c r="BJ1631" s="17" t="s">
        <v>81</v>
      </c>
      <c r="BK1631" s="249">
        <f>ROUND(I1631*H1631,2)</f>
        <v>0</v>
      </c>
      <c r="BL1631" s="17" t="s">
        <v>282</v>
      </c>
      <c r="BM1631" s="248" t="s">
        <v>1551</v>
      </c>
    </row>
    <row r="1632" s="13" customFormat="1">
      <c r="B1632" s="261"/>
      <c r="C1632" s="262"/>
      <c r="D1632" s="252" t="s">
        <v>177</v>
      </c>
      <c r="E1632" s="263" t="s">
        <v>1</v>
      </c>
      <c r="F1632" s="264" t="s">
        <v>1542</v>
      </c>
      <c r="G1632" s="262"/>
      <c r="H1632" s="265">
        <v>375.5</v>
      </c>
      <c r="I1632" s="266"/>
      <c r="J1632" s="262"/>
      <c r="K1632" s="262"/>
      <c r="L1632" s="267"/>
      <c r="M1632" s="268"/>
      <c r="N1632" s="269"/>
      <c r="O1632" s="269"/>
      <c r="P1632" s="269"/>
      <c r="Q1632" s="269"/>
      <c r="R1632" s="269"/>
      <c r="S1632" s="269"/>
      <c r="T1632" s="270"/>
      <c r="AT1632" s="271" t="s">
        <v>177</v>
      </c>
      <c r="AU1632" s="271" t="s">
        <v>83</v>
      </c>
      <c r="AV1632" s="13" t="s">
        <v>83</v>
      </c>
      <c r="AW1632" s="13" t="s">
        <v>31</v>
      </c>
      <c r="AX1632" s="13" t="s">
        <v>74</v>
      </c>
      <c r="AY1632" s="271" t="s">
        <v>168</v>
      </c>
    </row>
    <row r="1633" s="14" customFormat="1">
      <c r="B1633" s="272"/>
      <c r="C1633" s="273"/>
      <c r="D1633" s="252" t="s">
        <v>177</v>
      </c>
      <c r="E1633" s="274" t="s">
        <v>1</v>
      </c>
      <c r="F1633" s="275" t="s">
        <v>186</v>
      </c>
      <c r="G1633" s="273"/>
      <c r="H1633" s="276">
        <v>375.5</v>
      </c>
      <c r="I1633" s="277"/>
      <c r="J1633" s="273"/>
      <c r="K1633" s="273"/>
      <c r="L1633" s="278"/>
      <c r="M1633" s="279"/>
      <c r="N1633" s="280"/>
      <c r="O1633" s="280"/>
      <c r="P1633" s="280"/>
      <c r="Q1633" s="280"/>
      <c r="R1633" s="280"/>
      <c r="S1633" s="280"/>
      <c r="T1633" s="281"/>
      <c r="AT1633" s="282" t="s">
        <v>177</v>
      </c>
      <c r="AU1633" s="282" t="s">
        <v>83</v>
      </c>
      <c r="AV1633" s="14" t="s">
        <v>175</v>
      </c>
      <c r="AW1633" s="14" t="s">
        <v>31</v>
      </c>
      <c r="AX1633" s="14" t="s">
        <v>81</v>
      </c>
      <c r="AY1633" s="282" t="s">
        <v>168</v>
      </c>
    </row>
    <row r="1634" s="1" customFormat="1" ht="24" customHeight="1">
      <c r="B1634" s="38"/>
      <c r="C1634" s="237" t="s">
        <v>1552</v>
      </c>
      <c r="D1634" s="237" t="s">
        <v>170</v>
      </c>
      <c r="E1634" s="238" t="s">
        <v>1553</v>
      </c>
      <c r="F1634" s="239" t="s">
        <v>1554</v>
      </c>
      <c r="G1634" s="240" t="s">
        <v>1555</v>
      </c>
      <c r="H1634" s="241">
        <v>1</v>
      </c>
      <c r="I1634" s="242"/>
      <c r="J1634" s="243">
        <f>ROUND(I1634*H1634,2)</f>
        <v>0</v>
      </c>
      <c r="K1634" s="239" t="s">
        <v>1</v>
      </c>
      <c r="L1634" s="43"/>
      <c r="M1634" s="244" t="s">
        <v>1</v>
      </c>
      <c r="N1634" s="245" t="s">
        <v>39</v>
      </c>
      <c r="O1634" s="86"/>
      <c r="P1634" s="246">
        <f>O1634*H1634</f>
        <v>0</v>
      </c>
      <c r="Q1634" s="246">
        <v>0</v>
      </c>
      <c r="R1634" s="246">
        <f>Q1634*H1634</f>
        <v>0</v>
      </c>
      <c r="S1634" s="246">
        <v>0</v>
      </c>
      <c r="T1634" s="247">
        <f>S1634*H1634</f>
        <v>0</v>
      </c>
      <c r="AR1634" s="248" t="s">
        <v>282</v>
      </c>
      <c r="AT1634" s="248" t="s">
        <v>170</v>
      </c>
      <c r="AU1634" s="248" t="s">
        <v>83</v>
      </c>
      <c r="AY1634" s="17" t="s">
        <v>168</v>
      </c>
      <c r="BE1634" s="249">
        <f>IF(N1634="základní",J1634,0)</f>
        <v>0</v>
      </c>
      <c r="BF1634" s="249">
        <f>IF(N1634="snížená",J1634,0)</f>
        <v>0</v>
      </c>
      <c r="BG1634" s="249">
        <f>IF(N1634="zákl. přenesená",J1634,0)</f>
        <v>0</v>
      </c>
      <c r="BH1634" s="249">
        <f>IF(N1634="sníž. přenesená",J1634,0)</f>
        <v>0</v>
      </c>
      <c r="BI1634" s="249">
        <f>IF(N1634="nulová",J1634,0)</f>
        <v>0</v>
      </c>
      <c r="BJ1634" s="17" t="s">
        <v>81</v>
      </c>
      <c r="BK1634" s="249">
        <f>ROUND(I1634*H1634,2)</f>
        <v>0</v>
      </c>
      <c r="BL1634" s="17" t="s">
        <v>282</v>
      </c>
      <c r="BM1634" s="248" t="s">
        <v>1556</v>
      </c>
    </row>
    <row r="1635" s="1" customFormat="1" ht="24" customHeight="1">
      <c r="B1635" s="38"/>
      <c r="C1635" s="237" t="s">
        <v>1557</v>
      </c>
      <c r="D1635" s="237" t="s">
        <v>170</v>
      </c>
      <c r="E1635" s="238" t="s">
        <v>1558</v>
      </c>
      <c r="F1635" s="239" t="s">
        <v>1559</v>
      </c>
      <c r="G1635" s="240" t="s">
        <v>226</v>
      </c>
      <c r="H1635" s="241">
        <v>62.194000000000003</v>
      </c>
      <c r="I1635" s="242"/>
      <c r="J1635" s="243">
        <f>ROUND(I1635*H1635,2)</f>
        <v>0</v>
      </c>
      <c r="K1635" s="239" t="s">
        <v>1</v>
      </c>
      <c r="L1635" s="43"/>
      <c r="M1635" s="244" t="s">
        <v>1</v>
      </c>
      <c r="N1635" s="245" t="s">
        <v>39</v>
      </c>
      <c r="O1635" s="86"/>
      <c r="P1635" s="246">
        <f>O1635*H1635</f>
        <v>0</v>
      </c>
      <c r="Q1635" s="246">
        <v>0</v>
      </c>
      <c r="R1635" s="246">
        <f>Q1635*H1635</f>
        <v>0</v>
      </c>
      <c r="S1635" s="246">
        <v>0</v>
      </c>
      <c r="T1635" s="247">
        <f>S1635*H1635</f>
        <v>0</v>
      </c>
      <c r="AR1635" s="248" t="s">
        <v>282</v>
      </c>
      <c r="AT1635" s="248" t="s">
        <v>170</v>
      </c>
      <c r="AU1635" s="248" t="s">
        <v>83</v>
      </c>
      <c r="AY1635" s="17" t="s">
        <v>168</v>
      </c>
      <c r="BE1635" s="249">
        <f>IF(N1635="základní",J1635,0)</f>
        <v>0</v>
      </c>
      <c r="BF1635" s="249">
        <f>IF(N1635="snížená",J1635,0)</f>
        <v>0</v>
      </c>
      <c r="BG1635" s="249">
        <f>IF(N1635="zákl. přenesená",J1635,0)</f>
        <v>0</v>
      </c>
      <c r="BH1635" s="249">
        <f>IF(N1635="sníž. přenesená",J1635,0)</f>
        <v>0</v>
      </c>
      <c r="BI1635" s="249">
        <f>IF(N1635="nulová",J1635,0)</f>
        <v>0</v>
      </c>
      <c r="BJ1635" s="17" t="s">
        <v>81</v>
      </c>
      <c r="BK1635" s="249">
        <f>ROUND(I1635*H1635,2)</f>
        <v>0</v>
      </c>
      <c r="BL1635" s="17" t="s">
        <v>282</v>
      </c>
      <c r="BM1635" s="248" t="s">
        <v>1560</v>
      </c>
    </row>
    <row r="1636" s="12" customFormat="1">
      <c r="B1636" s="250"/>
      <c r="C1636" s="251"/>
      <c r="D1636" s="252" t="s">
        <v>177</v>
      </c>
      <c r="E1636" s="253" t="s">
        <v>1</v>
      </c>
      <c r="F1636" s="254" t="s">
        <v>964</v>
      </c>
      <c r="G1636" s="251"/>
      <c r="H1636" s="253" t="s">
        <v>1</v>
      </c>
      <c r="I1636" s="255"/>
      <c r="J1636" s="251"/>
      <c r="K1636" s="251"/>
      <c r="L1636" s="256"/>
      <c r="M1636" s="257"/>
      <c r="N1636" s="258"/>
      <c r="O1636" s="258"/>
      <c r="P1636" s="258"/>
      <c r="Q1636" s="258"/>
      <c r="R1636" s="258"/>
      <c r="S1636" s="258"/>
      <c r="T1636" s="259"/>
      <c r="AT1636" s="260" t="s">
        <v>177</v>
      </c>
      <c r="AU1636" s="260" t="s">
        <v>83</v>
      </c>
      <c r="AV1636" s="12" t="s">
        <v>81</v>
      </c>
      <c r="AW1636" s="12" t="s">
        <v>31</v>
      </c>
      <c r="AX1636" s="12" t="s">
        <v>74</v>
      </c>
      <c r="AY1636" s="260" t="s">
        <v>168</v>
      </c>
    </row>
    <row r="1637" s="13" customFormat="1">
      <c r="B1637" s="261"/>
      <c r="C1637" s="262"/>
      <c r="D1637" s="252" t="s">
        <v>177</v>
      </c>
      <c r="E1637" s="263" t="s">
        <v>1</v>
      </c>
      <c r="F1637" s="264" t="s">
        <v>1561</v>
      </c>
      <c r="G1637" s="262"/>
      <c r="H1637" s="265">
        <v>62.194000000000003</v>
      </c>
      <c r="I1637" s="266"/>
      <c r="J1637" s="262"/>
      <c r="K1637" s="262"/>
      <c r="L1637" s="267"/>
      <c r="M1637" s="268"/>
      <c r="N1637" s="269"/>
      <c r="O1637" s="269"/>
      <c r="P1637" s="269"/>
      <c r="Q1637" s="269"/>
      <c r="R1637" s="269"/>
      <c r="S1637" s="269"/>
      <c r="T1637" s="270"/>
      <c r="AT1637" s="271" t="s">
        <v>177</v>
      </c>
      <c r="AU1637" s="271" t="s">
        <v>83</v>
      </c>
      <c r="AV1637" s="13" t="s">
        <v>83</v>
      </c>
      <c r="AW1637" s="13" t="s">
        <v>31</v>
      </c>
      <c r="AX1637" s="13" t="s">
        <v>74</v>
      </c>
      <c r="AY1637" s="271" t="s">
        <v>168</v>
      </c>
    </row>
    <row r="1638" s="14" customFormat="1">
      <c r="B1638" s="272"/>
      <c r="C1638" s="273"/>
      <c r="D1638" s="252" t="s">
        <v>177</v>
      </c>
      <c r="E1638" s="274" t="s">
        <v>1</v>
      </c>
      <c r="F1638" s="275" t="s">
        <v>186</v>
      </c>
      <c r="G1638" s="273"/>
      <c r="H1638" s="276">
        <v>62.194000000000003</v>
      </c>
      <c r="I1638" s="277"/>
      <c r="J1638" s="273"/>
      <c r="K1638" s="273"/>
      <c r="L1638" s="278"/>
      <c r="M1638" s="279"/>
      <c r="N1638" s="280"/>
      <c r="O1638" s="280"/>
      <c r="P1638" s="280"/>
      <c r="Q1638" s="280"/>
      <c r="R1638" s="280"/>
      <c r="S1638" s="280"/>
      <c r="T1638" s="281"/>
      <c r="AT1638" s="282" t="s">
        <v>177</v>
      </c>
      <c r="AU1638" s="282" t="s">
        <v>83</v>
      </c>
      <c r="AV1638" s="14" t="s">
        <v>175</v>
      </c>
      <c r="AW1638" s="14" t="s">
        <v>31</v>
      </c>
      <c r="AX1638" s="14" t="s">
        <v>81</v>
      </c>
      <c r="AY1638" s="282" t="s">
        <v>168</v>
      </c>
    </row>
    <row r="1639" s="1" customFormat="1" ht="24" customHeight="1">
      <c r="B1639" s="38"/>
      <c r="C1639" s="237" t="s">
        <v>1562</v>
      </c>
      <c r="D1639" s="237" t="s">
        <v>170</v>
      </c>
      <c r="E1639" s="238" t="s">
        <v>1563</v>
      </c>
      <c r="F1639" s="239" t="s">
        <v>1564</v>
      </c>
      <c r="G1639" s="240" t="s">
        <v>226</v>
      </c>
      <c r="H1639" s="241">
        <v>11.303000000000001</v>
      </c>
      <c r="I1639" s="242"/>
      <c r="J1639" s="243">
        <f>ROUND(I1639*H1639,2)</f>
        <v>0</v>
      </c>
      <c r="K1639" s="239" t="s">
        <v>174</v>
      </c>
      <c r="L1639" s="43"/>
      <c r="M1639" s="244" t="s">
        <v>1</v>
      </c>
      <c r="N1639" s="245" t="s">
        <v>39</v>
      </c>
      <c r="O1639" s="86"/>
      <c r="P1639" s="246">
        <f>O1639*H1639</f>
        <v>0</v>
      </c>
      <c r="Q1639" s="246">
        <v>0</v>
      </c>
      <c r="R1639" s="246">
        <f>Q1639*H1639</f>
        <v>0</v>
      </c>
      <c r="S1639" s="246">
        <v>0</v>
      </c>
      <c r="T1639" s="247">
        <f>S1639*H1639</f>
        <v>0</v>
      </c>
      <c r="AR1639" s="248" t="s">
        <v>282</v>
      </c>
      <c r="AT1639" s="248" t="s">
        <v>170</v>
      </c>
      <c r="AU1639" s="248" t="s">
        <v>83</v>
      </c>
      <c r="AY1639" s="17" t="s">
        <v>168</v>
      </c>
      <c r="BE1639" s="249">
        <f>IF(N1639="základní",J1639,0)</f>
        <v>0</v>
      </c>
      <c r="BF1639" s="249">
        <f>IF(N1639="snížená",J1639,0)</f>
        <v>0</v>
      </c>
      <c r="BG1639" s="249">
        <f>IF(N1639="zákl. přenesená",J1639,0)</f>
        <v>0</v>
      </c>
      <c r="BH1639" s="249">
        <f>IF(N1639="sníž. přenesená",J1639,0)</f>
        <v>0</v>
      </c>
      <c r="BI1639" s="249">
        <f>IF(N1639="nulová",J1639,0)</f>
        <v>0</v>
      </c>
      <c r="BJ1639" s="17" t="s">
        <v>81</v>
      </c>
      <c r="BK1639" s="249">
        <f>ROUND(I1639*H1639,2)</f>
        <v>0</v>
      </c>
      <c r="BL1639" s="17" t="s">
        <v>282</v>
      </c>
      <c r="BM1639" s="248" t="s">
        <v>1565</v>
      </c>
    </row>
    <row r="1640" s="12" customFormat="1">
      <c r="B1640" s="250"/>
      <c r="C1640" s="251"/>
      <c r="D1640" s="252" t="s">
        <v>177</v>
      </c>
      <c r="E1640" s="253" t="s">
        <v>1</v>
      </c>
      <c r="F1640" s="254" t="s">
        <v>964</v>
      </c>
      <c r="G1640" s="251"/>
      <c r="H1640" s="253" t="s">
        <v>1</v>
      </c>
      <c r="I1640" s="255"/>
      <c r="J1640" s="251"/>
      <c r="K1640" s="251"/>
      <c r="L1640" s="256"/>
      <c r="M1640" s="257"/>
      <c r="N1640" s="258"/>
      <c r="O1640" s="258"/>
      <c r="P1640" s="258"/>
      <c r="Q1640" s="258"/>
      <c r="R1640" s="258"/>
      <c r="S1640" s="258"/>
      <c r="T1640" s="259"/>
      <c r="AT1640" s="260" t="s">
        <v>177</v>
      </c>
      <c r="AU1640" s="260" t="s">
        <v>83</v>
      </c>
      <c r="AV1640" s="12" t="s">
        <v>81</v>
      </c>
      <c r="AW1640" s="12" t="s">
        <v>31</v>
      </c>
      <c r="AX1640" s="12" t="s">
        <v>74</v>
      </c>
      <c r="AY1640" s="260" t="s">
        <v>168</v>
      </c>
    </row>
    <row r="1641" s="13" customFormat="1">
      <c r="B1641" s="261"/>
      <c r="C1641" s="262"/>
      <c r="D1641" s="252" t="s">
        <v>177</v>
      </c>
      <c r="E1641" s="263" t="s">
        <v>1</v>
      </c>
      <c r="F1641" s="264" t="s">
        <v>1566</v>
      </c>
      <c r="G1641" s="262"/>
      <c r="H1641" s="265">
        <v>6.335</v>
      </c>
      <c r="I1641" s="266"/>
      <c r="J1641" s="262"/>
      <c r="K1641" s="262"/>
      <c r="L1641" s="267"/>
      <c r="M1641" s="268"/>
      <c r="N1641" s="269"/>
      <c r="O1641" s="269"/>
      <c r="P1641" s="269"/>
      <c r="Q1641" s="269"/>
      <c r="R1641" s="269"/>
      <c r="S1641" s="269"/>
      <c r="T1641" s="270"/>
      <c r="AT1641" s="271" t="s">
        <v>177</v>
      </c>
      <c r="AU1641" s="271" t="s">
        <v>83</v>
      </c>
      <c r="AV1641" s="13" t="s">
        <v>83</v>
      </c>
      <c r="AW1641" s="13" t="s">
        <v>31</v>
      </c>
      <c r="AX1641" s="13" t="s">
        <v>74</v>
      </c>
      <c r="AY1641" s="271" t="s">
        <v>168</v>
      </c>
    </row>
    <row r="1642" s="13" customFormat="1">
      <c r="B1642" s="261"/>
      <c r="C1642" s="262"/>
      <c r="D1642" s="252" t="s">
        <v>177</v>
      </c>
      <c r="E1642" s="263" t="s">
        <v>1</v>
      </c>
      <c r="F1642" s="264" t="s">
        <v>1567</v>
      </c>
      <c r="G1642" s="262"/>
      <c r="H1642" s="265">
        <v>4.968</v>
      </c>
      <c r="I1642" s="266"/>
      <c r="J1642" s="262"/>
      <c r="K1642" s="262"/>
      <c r="L1642" s="267"/>
      <c r="M1642" s="268"/>
      <c r="N1642" s="269"/>
      <c r="O1642" s="269"/>
      <c r="P1642" s="269"/>
      <c r="Q1642" s="269"/>
      <c r="R1642" s="269"/>
      <c r="S1642" s="269"/>
      <c r="T1642" s="270"/>
      <c r="AT1642" s="271" t="s">
        <v>177</v>
      </c>
      <c r="AU1642" s="271" t="s">
        <v>83</v>
      </c>
      <c r="AV1642" s="13" t="s">
        <v>83</v>
      </c>
      <c r="AW1642" s="13" t="s">
        <v>31</v>
      </c>
      <c r="AX1642" s="13" t="s">
        <v>74</v>
      </c>
      <c r="AY1642" s="271" t="s">
        <v>168</v>
      </c>
    </row>
    <row r="1643" s="14" customFormat="1">
      <c r="B1643" s="272"/>
      <c r="C1643" s="273"/>
      <c r="D1643" s="252" t="s">
        <v>177</v>
      </c>
      <c r="E1643" s="274" t="s">
        <v>1</v>
      </c>
      <c r="F1643" s="275" t="s">
        <v>186</v>
      </c>
      <c r="G1643" s="273"/>
      <c r="H1643" s="276">
        <v>11.303000000000001</v>
      </c>
      <c r="I1643" s="277"/>
      <c r="J1643" s="273"/>
      <c r="K1643" s="273"/>
      <c r="L1643" s="278"/>
      <c r="M1643" s="279"/>
      <c r="N1643" s="280"/>
      <c r="O1643" s="280"/>
      <c r="P1643" s="280"/>
      <c r="Q1643" s="280"/>
      <c r="R1643" s="280"/>
      <c r="S1643" s="280"/>
      <c r="T1643" s="281"/>
      <c r="AT1643" s="282" t="s">
        <v>177</v>
      </c>
      <c r="AU1643" s="282" t="s">
        <v>83</v>
      </c>
      <c r="AV1643" s="14" t="s">
        <v>175</v>
      </c>
      <c r="AW1643" s="14" t="s">
        <v>31</v>
      </c>
      <c r="AX1643" s="14" t="s">
        <v>81</v>
      </c>
      <c r="AY1643" s="282" t="s">
        <v>168</v>
      </c>
    </row>
    <row r="1644" s="1" customFormat="1" ht="16.5" customHeight="1">
      <c r="B1644" s="38"/>
      <c r="C1644" s="294" t="s">
        <v>1568</v>
      </c>
      <c r="D1644" s="294" t="s">
        <v>418</v>
      </c>
      <c r="E1644" s="295" t="s">
        <v>1383</v>
      </c>
      <c r="F1644" s="296" t="s">
        <v>1384</v>
      </c>
      <c r="G1644" s="297" t="s">
        <v>220</v>
      </c>
      <c r="H1644" s="298">
        <v>0.0040000000000000001</v>
      </c>
      <c r="I1644" s="299"/>
      <c r="J1644" s="300">
        <f>ROUND(I1644*H1644,2)</f>
        <v>0</v>
      </c>
      <c r="K1644" s="296" t="s">
        <v>174</v>
      </c>
      <c r="L1644" s="301"/>
      <c r="M1644" s="302" t="s">
        <v>1</v>
      </c>
      <c r="N1644" s="303" t="s">
        <v>39</v>
      </c>
      <c r="O1644" s="86"/>
      <c r="P1644" s="246">
        <f>O1644*H1644</f>
        <v>0</v>
      </c>
      <c r="Q1644" s="246">
        <v>1</v>
      </c>
      <c r="R1644" s="246">
        <f>Q1644*H1644</f>
        <v>0.0040000000000000001</v>
      </c>
      <c r="S1644" s="246">
        <v>0</v>
      </c>
      <c r="T1644" s="247">
        <f>S1644*H1644</f>
        <v>0</v>
      </c>
      <c r="AR1644" s="248" t="s">
        <v>385</v>
      </c>
      <c r="AT1644" s="248" t="s">
        <v>418</v>
      </c>
      <c r="AU1644" s="248" t="s">
        <v>83</v>
      </c>
      <c r="AY1644" s="17" t="s">
        <v>168</v>
      </c>
      <c r="BE1644" s="249">
        <f>IF(N1644="základní",J1644,0)</f>
        <v>0</v>
      </c>
      <c r="BF1644" s="249">
        <f>IF(N1644="snížená",J1644,0)</f>
        <v>0</v>
      </c>
      <c r="BG1644" s="249">
        <f>IF(N1644="zákl. přenesená",J1644,0)</f>
        <v>0</v>
      </c>
      <c r="BH1644" s="249">
        <f>IF(N1644="sníž. přenesená",J1644,0)</f>
        <v>0</v>
      </c>
      <c r="BI1644" s="249">
        <f>IF(N1644="nulová",J1644,0)</f>
        <v>0</v>
      </c>
      <c r="BJ1644" s="17" t="s">
        <v>81</v>
      </c>
      <c r="BK1644" s="249">
        <f>ROUND(I1644*H1644,2)</f>
        <v>0</v>
      </c>
      <c r="BL1644" s="17" t="s">
        <v>282</v>
      </c>
      <c r="BM1644" s="248" t="s">
        <v>1569</v>
      </c>
    </row>
    <row r="1645" s="13" customFormat="1">
      <c r="B1645" s="261"/>
      <c r="C1645" s="262"/>
      <c r="D1645" s="252" t="s">
        <v>177</v>
      </c>
      <c r="E1645" s="263" t="s">
        <v>1</v>
      </c>
      <c r="F1645" s="264" t="s">
        <v>1570</v>
      </c>
      <c r="G1645" s="262"/>
      <c r="H1645" s="265">
        <v>0.0040000000000000001</v>
      </c>
      <c r="I1645" s="266"/>
      <c r="J1645" s="262"/>
      <c r="K1645" s="262"/>
      <c r="L1645" s="267"/>
      <c r="M1645" s="268"/>
      <c r="N1645" s="269"/>
      <c r="O1645" s="269"/>
      <c r="P1645" s="269"/>
      <c r="Q1645" s="269"/>
      <c r="R1645" s="269"/>
      <c r="S1645" s="269"/>
      <c r="T1645" s="270"/>
      <c r="AT1645" s="271" t="s">
        <v>177</v>
      </c>
      <c r="AU1645" s="271" t="s">
        <v>83</v>
      </c>
      <c r="AV1645" s="13" t="s">
        <v>83</v>
      </c>
      <c r="AW1645" s="13" t="s">
        <v>31</v>
      </c>
      <c r="AX1645" s="13" t="s">
        <v>74</v>
      </c>
      <c r="AY1645" s="271" t="s">
        <v>168</v>
      </c>
    </row>
    <row r="1646" s="14" customFormat="1">
      <c r="B1646" s="272"/>
      <c r="C1646" s="273"/>
      <c r="D1646" s="252" t="s">
        <v>177</v>
      </c>
      <c r="E1646" s="274" t="s">
        <v>1</v>
      </c>
      <c r="F1646" s="275" t="s">
        <v>186</v>
      </c>
      <c r="G1646" s="273"/>
      <c r="H1646" s="276">
        <v>0.0040000000000000001</v>
      </c>
      <c r="I1646" s="277"/>
      <c r="J1646" s="273"/>
      <c r="K1646" s="273"/>
      <c r="L1646" s="278"/>
      <c r="M1646" s="279"/>
      <c r="N1646" s="280"/>
      <c r="O1646" s="280"/>
      <c r="P1646" s="280"/>
      <c r="Q1646" s="280"/>
      <c r="R1646" s="280"/>
      <c r="S1646" s="280"/>
      <c r="T1646" s="281"/>
      <c r="AT1646" s="282" t="s">
        <v>177</v>
      </c>
      <c r="AU1646" s="282" t="s">
        <v>83</v>
      </c>
      <c r="AV1646" s="14" t="s">
        <v>175</v>
      </c>
      <c r="AW1646" s="14" t="s">
        <v>31</v>
      </c>
      <c r="AX1646" s="14" t="s">
        <v>81</v>
      </c>
      <c r="AY1646" s="282" t="s">
        <v>168</v>
      </c>
    </row>
    <row r="1647" s="1" customFormat="1" ht="24" customHeight="1">
      <c r="B1647" s="38"/>
      <c r="C1647" s="237" t="s">
        <v>1571</v>
      </c>
      <c r="D1647" s="237" t="s">
        <v>170</v>
      </c>
      <c r="E1647" s="238" t="s">
        <v>1572</v>
      </c>
      <c r="F1647" s="239" t="s">
        <v>1573</v>
      </c>
      <c r="G1647" s="240" t="s">
        <v>226</v>
      </c>
      <c r="H1647" s="241">
        <v>6.335</v>
      </c>
      <c r="I1647" s="242"/>
      <c r="J1647" s="243">
        <f>ROUND(I1647*H1647,2)</f>
        <v>0</v>
      </c>
      <c r="K1647" s="239" t="s">
        <v>1</v>
      </c>
      <c r="L1647" s="43"/>
      <c r="M1647" s="244" t="s">
        <v>1</v>
      </c>
      <c r="N1647" s="245" t="s">
        <v>39</v>
      </c>
      <c r="O1647" s="86"/>
      <c r="P1647" s="246">
        <f>O1647*H1647</f>
        <v>0</v>
      </c>
      <c r="Q1647" s="246">
        <v>0.00093999999999999997</v>
      </c>
      <c r="R1647" s="246">
        <f>Q1647*H1647</f>
        <v>0.0059549</v>
      </c>
      <c r="S1647" s="246">
        <v>0</v>
      </c>
      <c r="T1647" s="247">
        <f>S1647*H1647</f>
        <v>0</v>
      </c>
      <c r="AR1647" s="248" t="s">
        <v>282</v>
      </c>
      <c r="AT1647" s="248" t="s">
        <v>170</v>
      </c>
      <c r="AU1647" s="248" t="s">
        <v>83</v>
      </c>
      <c r="AY1647" s="17" t="s">
        <v>168</v>
      </c>
      <c r="BE1647" s="249">
        <f>IF(N1647="základní",J1647,0)</f>
        <v>0</v>
      </c>
      <c r="BF1647" s="249">
        <f>IF(N1647="snížená",J1647,0)</f>
        <v>0</v>
      </c>
      <c r="BG1647" s="249">
        <f>IF(N1647="zákl. přenesená",J1647,0)</f>
        <v>0</v>
      </c>
      <c r="BH1647" s="249">
        <f>IF(N1647="sníž. přenesená",J1647,0)</f>
        <v>0</v>
      </c>
      <c r="BI1647" s="249">
        <f>IF(N1647="nulová",J1647,0)</f>
        <v>0</v>
      </c>
      <c r="BJ1647" s="17" t="s">
        <v>81</v>
      </c>
      <c r="BK1647" s="249">
        <f>ROUND(I1647*H1647,2)</f>
        <v>0</v>
      </c>
      <c r="BL1647" s="17" t="s">
        <v>282</v>
      </c>
      <c r="BM1647" s="248" t="s">
        <v>1574</v>
      </c>
    </row>
    <row r="1648" s="12" customFormat="1">
      <c r="B1648" s="250"/>
      <c r="C1648" s="251"/>
      <c r="D1648" s="252" t="s">
        <v>177</v>
      </c>
      <c r="E1648" s="253" t="s">
        <v>1</v>
      </c>
      <c r="F1648" s="254" t="s">
        <v>964</v>
      </c>
      <c r="G1648" s="251"/>
      <c r="H1648" s="253" t="s">
        <v>1</v>
      </c>
      <c r="I1648" s="255"/>
      <c r="J1648" s="251"/>
      <c r="K1648" s="251"/>
      <c r="L1648" s="256"/>
      <c r="M1648" s="257"/>
      <c r="N1648" s="258"/>
      <c r="O1648" s="258"/>
      <c r="P1648" s="258"/>
      <c r="Q1648" s="258"/>
      <c r="R1648" s="258"/>
      <c r="S1648" s="258"/>
      <c r="T1648" s="259"/>
      <c r="AT1648" s="260" t="s">
        <v>177</v>
      </c>
      <c r="AU1648" s="260" t="s">
        <v>83</v>
      </c>
      <c r="AV1648" s="12" t="s">
        <v>81</v>
      </c>
      <c r="AW1648" s="12" t="s">
        <v>31</v>
      </c>
      <c r="AX1648" s="12" t="s">
        <v>74</v>
      </c>
      <c r="AY1648" s="260" t="s">
        <v>168</v>
      </c>
    </row>
    <row r="1649" s="12" customFormat="1">
      <c r="B1649" s="250"/>
      <c r="C1649" s="251"/>
      <c r="D1649" s="252" t="s">
        <v>177</v>
      </c>
      <c r="E1649" s="253" t="s">
        <v>1</v>
      </c>
      <c r="F1649" s="254" t="s">
        <v>1509</v>
      </c>
      <c r="G1649" s="251"/>
      <c r="H1649" s="253" t="s">
        <v>1</v>
      </c>
      <c r="I1649" s="255"/>
      <c r="J1649" s="251"/>
      <c r="K1649" s="251"/>
      <c r="L1649" s="256"/>
      <c r="M1649" s="257"/>
      <c r="N1649" s="258"/>
      <c r="O1649" s="258"/>
      <c r="P1649" s="258"/>
      <c r="Q1649" s="258"/>
      <c r="R1649" s="258"/>
      <c r="S1649" s="258"/>
      <c r="T1649" s="259"/>
      <c r="AT1649" s="260" t="s">
        <v>177</v>
      </c>
      <c r="AU1649" s="260" t="s">
        <v>83</v>
      </c>
      <c r="AV1649" s="12" t="s">
        <v>81</v>
      </c>
      <c r="AW1649" s="12" t="s">
        <v>31</v>
      </c>
      <c r="AX1649" s="12" t="s">
        <v>74</v>
      </c>
      <c r="AY1649" s="260" t="s">
        <v>168</v>
      </c>
    </row>
    <row r="1650" s="13" customFormat="1">
      <c r="B1650" s="261"/>
      <c r="C1650" s="262"/>
      <c r="D1650" s="252" t="s">
        <v>177</v>
      </c>
      <c r="E1650" s="263" t="s">
        <v>1</v>
      </c>
      <c r="F1650" s="264" t="s">
        <v>1566</v>
      </c>
      <c r="G1650" s="262"/>
      <c r="H1650" s="265">
        <v>6.335</v>
      </c>
      <c r="I1650" s="266"/>
      <c r="J1650" s="262"/>
      <c r="K1650" s="262"/>
      <c r="L1650" s="267"/>
      <c r="M1650" s="268"/>
      <c r="N1650" s="269"/>
      <c r="O1650" s="269"/>
      <c r="P1650" s="269"/>
      <c r="Q1650" s="269"/>
      <c r="R1650" s="269"/>
      <c r="S1650" s="269"/>
      <c r="T1650" s="270"/>
      <c r="AT1650" s="271" t="s">
        <v>177</v>
      </c>
      <c r="AU1650" s="271" t="s">
        <v>83</v>
      </c>
      <c r="AV1650" s="13" t="s">
        <v>83</v>
      </c>
      <c r="AW1650" s="13" t="s">
        <v>31</v>
      </c>
      <c r="AX1650" s="13" t="s">
        <v>74</v>
      </c>
      <c r="AY1650" s="271" t="s">
        <v>168</v>
      </c>
    </row>
    <row r="1651" s="14" customFormat="1">
      <c r="B1651" s="272"/>
      <c r="C1651" s="273"/>
      <c r="D1651" s="252" t="s">
        <v>177</v>
      </c>
      <c r="E1651" s="274" t="s">
        <v>1</v>
      </c>
      <c r="F1651" s="275" t="s">
        <v>186</v>
      </c>
      <c r="G1651" s="273"/>
      <c r="H1651" s="276">
        <v>6.335</v>
      </c>
      <c r="I1651" s="277"/>
      <c r="J1651" s="273"/>
      <c r="K1651" s="273"/>
      <c r="L1651" s="278"/>
      <c r="M1651" s="279"/>
      <c r="N1651" s="280"/>
      <c r="O1651" s="280"/>
      <c r="P1651" s="280"/>
      <c r="Q1651" s="280"/>
      <c r="R1651" s="280"/>
      <c r="S1651" s="280"/>
      <c r="T1651" s="281"/>
      <c r="AT1651" s="282" t="s">
        <v>177</v>
      </c>
      <c r="AU1651" s="282" t="s">
        <v>83</v>
      </c>
      <c r="AV1651" s="14" t="s">
        <v>175</v>
      </c>
      <c r="AW1651" s="14" t="s">
        <v>31</v>
      </c>
      <c r="AX1651" s="14" t="s">
        <v>81</v>
      </c>
      <c r="AY1651" s="282" t="s">
        <v>168</v>
      </c>
    </row>
    <row r="1652" s="1" customFormat="1" ht="48" customHeight="1">
      <c r="B1652" s="38"/>
      <c r="C1652" s="294" t="s">
        <v>1575</v>
      </c>
      <c r="D1652" s="294" t="s">
        <v>418</v>
      </c>
      <c r="E1652" s="295" t="s">
        <v>1506</v>
      </c>
      <c r="F1652" s="296" t="s">
        <v>1507</v>
      </c>
      <c r="G1652" s="297" t="s">
        <v>226</v>
      </c>
      <c r="H1652" s="298">
        <v>7.6020000000000003</v>
      </c>
      <c r="I1652" s="299"/>
      <c r="J1652" s="300">
        <f>ROUND(I1652*H1652,2)</f>
        <v>0</v>
      </c>
      <c r="K1652" s="296" t="s">
        <v>174</v>
      </c>
      <c r="L1652" s="301"/>
      <c r="M1652" s="302" t="s">
        <v>1</v>
      </c>
      <c r="N1652" s="303" t="s">
        <v>39</v>
      </c>
      <c r="O1652" s="86"/>
      <c r="P1652" s="246">
        <f>O1652*H1652</f>
        <v>0</v>
      </c>
      <c r="Q1652" s="246">
        <v>0.0040000000000000001</v>
      </c>
      <c r="R1652" s="246">
        <f>Q1652*H1652</f>
        <v>0.030408000000000001</v>
      </c>
      <c r="S1652" s="246">
        <v>0</v>
      </c>
      <c r="T1652" s="247">
        <f>S1652*H1652</f>
        <v>0</v>
      </c>
      <c r="AR1652" s="248" t="s">
        <v>385</v>
      </c>
      <c r="AT1652" s="248" t="s">
        <v>418</v>
      </c>
      <c r="AU1652" s="248" t="s">
        <v>83</v>
      </c>
      <c r="AY1652" s="17" t="s">
        <v>168</v>
      </c>
      <c r="BE1652" s="249">
        <f>IF(N1652="základní",J1652,0)</f>
        <v>0</v>
      </c>
      <c r="BF1652" s="249">
        <f>IF(N1652="snížená",J1652,0)</f>
        <v>0</v>
      </c>
      <c r="BG1652" s="249">
        <f>IF(N1652="zákl. přenesená",J1652,0)</f>
        <v>0</v>
      </c>
      <c r="BH1652" s="249">
        <f>IF(N1652="sníž. přenesená",J1652,0)</f>
        <v>0</v>
      </c>
      <c r="BI1652" s="249">
        <f>IF(N1652="nulová",J1652,0)</f>
        <v>0</v>
      </c>
      <c r="BJ1652" s="17" t="s">
        <v>81</v>
      </c>
      <c r="BK1652" s="249">
        <f>ROUND(I1652*H1652,2)</f>
        <v>0</v>
      </c>
      <c r="BL1652" s="17" t="s">
        <v>282</v>
      </c>
      <c r="BM1652" s="248" t="s">
        <v>1576</v>
      </c>
    </row>
    <row r="1653" s="12" customFormat="1">
      <c r="B1653" s="250"/>
      <c r="C1653" s="251"/>
      <c r="D1653" s="252" t="s">
        <v>177</v>
      </c>
      <c r="E1653" s="253" t="s">
        <v>1</v>
      </c>
      <c r="F1653" s="254" t="s">
        <v>964</v>
      </c>
      <c r="G1653" s="251"/>
      <c r="H1653" s="253" t="s">
        <v>1</v>
      </c>
      <c r="I1653" s="255"/>
      <c r="J1653" s="251"/>
      <c r="K1653" s="251"/>
      <c r="L1653" s="256"/>
      <c r="M1653" s="257"/>
      <c r="N1653" s="258"/>
      <c r="O1653" s="258"/>
      <c r="P1653" s="258"/>
      <c r="Q1653" s="258"/>
      <c r="R1653" s="258"/>
      <c r="S1653" s="258"/>
      <c r="T1653" s="259"/>
      <c r="AT1653" s="260" t="s">
        <v>177</v>
      </c>
      <c r="AU1653" s="260" t="s">
        <v>83</v>
      </c>
      <c r="AV1653" s="12" t="s">
        <v>81</v>
      </c>
      <c r="AW1653" s="12" t="s">
        <v>31</v>
      </c>
      <c r="AX1653" s="12" t="s">
        <v>74</v>
      </c>
      <c r="AY1653" s="260" t="s">
        <v>168</v>
      </c>
    </row>
    <row r="1654" s="12" customFormat="1">
      <c r="B1654" s="250"/>
      <c r="C1654" s="251"/>
      <c r="D1654" s="252" t="s">
        <v>177</v>
      </c>
      <c r="E1654" s="253" t="s">
        <v>1</v>
      </c>
      <c r="F1654" s="254" t="s">
        <v>1509</v>
      </c>
      <c r="G1654" s="251"/>
      <c r="H1654" s="253" t="s">
        <v>1</v>
      </c>
      <c r="I1654" s="255"/>
      <c r="J1654" s="251"/>
      <c r="K1654" s="251"/>
      <c r="L1654" s="256"/>
      <c r="M1654" s="257"/>
      <c r="N1654" s="258"/>
      <c r="O1654" s="258"/>
      <c r="P1654" s="258"/>
      <c r="Q1654" s="258"/>
      <c r="R1654" s="258"/>
      <c r="S1654" s="258"/>
      <c r="T1654" s="259"/>
      <c r="AT1654" s="260" t="s">
        <v>177</v>
      </c>
      <c r="AU1654" s="260" t="s">
        <v>83</v>
      </c>
      <c r="AV1654" s="12" t="s">
        <v>81</v>
      </c>
      <c r="AW1654" s="12" t="s">
        <v>31</v>
      </c>
      <c r="AX1654" s="12" t="s">
        <v>74</v>
      </c>
      <c r="AY1654" s="260" t="s">
        <v>168</v>
      </c>
    </row>
    <row r="1655" s="13" customFormat="1">
      <c r="B1655" s="261"/>
      <c r="C1655" s="262"/>
      <c r="D1655" s="252" t="s">
        <v>177</v>
      </c>
      <c r="E1655" s="263" t="s">
        <v>1</v>
      </c>
      <c r="F1655" s="264" t="s">
        <v>1577</v>
      </c>
      <c r="G1655" s="262"/>
      <c r="H1655" s="265">
        <v>7.6020000000000003</v>
      </c>
      <c r="I1655" s="266"/>
      <c r="J1655" s="262"/>
      <c r="K1655" s="262"/>
      <c r="L1655" s="267"/>
      <c r="M1655" s="268"/>
      <c r="N1655" s="269"/>
      <c r="O1655" s="269"/>
      <c r="P1655" s="269"/>
      <c r="Q1655" s="269"/>
      <c r="R1655" s="269"/>
      <c r="S1655" s="269"/>
      <c r="T1655" s="270"/>
      <c r="AT1655" s="271" t="s">
        <v>177</v>
      </c>
      <c r="AU1655" s="271" t="s">
        <v>83</v>
      </c>
      <c r="AV1655" s="13" t="s">
        <v>83</v>
      </c>
      <c r="AW1655" s="13" t="s">
        <v>31</v>
      </c>
      <c r="AX1655" s="13" t="s">
        <v>74</v>
      </c>
      <c r="AY1655" s="271" t="s">
        <v>168</v>
      </c>
    </row>
    <row r="1656" s="14" customFormat="1">
      <c r="B1656" s="272"/>
      <c r="C1656" s="273"/>
      <c r="D1656" s="252" t="s">
        <v>177</v>
      </c>
      <c r="E1656" s="274" t="s">
        <v>1</v>
      </c>
      <c r="F1656" s="275" t="s">
        <v>186</v>
      </c>
      <c r="G1656" s="273"/>
      <c r="H1656" s="276">
        <v>7.6020000000000003</v>
      </c>
      <c r="I1656" s="277"/>
      <c r="J1656" s="273"/>
      <c r="K1656" s="273"/>
      <c r="L1656" s="278"/>
      <c r="M1656" s="279"/>
      <c r="N1656" s="280"/>
      <c r="O1656" s="280"/>
      <c r="P1656" s="280"/>
      <c r="Q1656" s="280"/>
      <c r="R1656" s="280"/>
      <c r="S1656" s="280"/>
      <c r="T1656" s="281"/>
      <c r="AT1656" s="282" t="s">
        <v>177</v>
      </c>
      <c r="AU1656" s="282" t="s">
        <v>83</v>
      </c>
      <c r="AV1656" s="14" t="s">
        <v>175</v>
      </c>
      <c r="AW1656" s="14" t="s">
        <v>31</v>
      </c>
      <c r="AX1656" s="14" t="s">
        <v>81</v>
      </c>
      <c r="AY1656" s="282" t="s">
        <v>168</v>
      </c>
    </row>
    <row r="1657" s="1" customFormat="1" ht="24" customHeight="1">
      <c r="B1657" s="38"/>
      <c r="C1657" s="237" t="s">
        <v>1578</v>
      </c>
      <c r="D1657" s="237" t="s">
        <v>170</v>
      </c>
      <c r="E1657" s="238" t="s">
        <v>1579</v>
      </c>
      <c r="F1657" s="239" t="s">
        <v>1580</v>
      </c>
      <c r="G1657" s="240" t="s">
        <v>226</v>
      </c>
      <c r="H1657" s="241">
        <v>11.303000000000001</v>
      </c>
      <c r="I1657" s="242"/>
      <c r="J1657" s="243">
        <f>ROUND(I1657*H1657,2)</f>
        <v>0</v>
      </c>
      <c r="K1657" s="239" t="s">
        <v>174</v>
      </c>
      <c r="L1657" s="43"/>
      <c r="M1657" s="244" t="s">
        <v>1</v>
      </c>
      <c r="N1657" s="245" t="s">
        <v>39</v>
      </c>
      <c r="O1657" s="86"/>
      <c r="P1657" s="246">
        <f>O1657*H1657</f>
        <v>0</v>
      </c>
      <c r="Q1657" s="246">
        <v>0.00093999999999999997</v>
      </c>
      <c r="R1657" s="246">
        <f>Q1657*H1657</f>
        <v>0.01062482</v>
      </c>
      <c r="S1657" s="246">
        <v>0</v>
      </c>
      <c r="T1657" s="247">
        <f>S1657*H1657</f>
        <v>0</v>
      </c>
      <c r="AR1657" s="248" t="s">
        <v>282</v>
      </c>
      <c r="AT1657" s="248" t="s">
        <v>170</v>
      </c>
      <c r="AU1657" s="248" t="s">
        <v>83</v>
      </c>
      <c r="AY1657" s="17" t="s">
        <v>168</v>
      </c>
      <c r="BE1657" s="249">
        <f>IF(N1657="základní",J1657,0)</f>
        <v>0</v>
      </c>
      <c r="BF1657" s="249">
        <f>IF(N1657="snížená",J1657,0)</f>
        <v>0</v>
      </c>
      <c r="BG1657" s="249">
        <f>IF(N1657="zákl. přenesená",J1657,0)</f>
        <v>0</v>
      </c>
      <c r="BH1657" s="249">
        <f>IF(N1657="sníž. přenesená",J1657,0)</f>
        <v>0</v>
      </c>
      <c r="BI1657" s="249">
        <f>IF(N1657="nulová",J1657,0)</f>
        <v>0</v>
      </c>
      <c r="BJ1657" s="17" t="s">
        <v>81</v>
      </c>
      <c r="BK1657" s="249">
        <f>ROUND(I1657*H1657,2)</f>
        <v>0</v>
      </c>
      <c r="BL1657" s="17" t="s">
        <v>282</v>
      </c>
      <c r="BM1657" s="248" t="s">
        <v>1581</v>
      </c>
    </row>
    <row r="1658" s="12" customFormat="1">
      <c r="B1658" s="250"/>
      <c r="C1658" s="251"/>
      <c r="D1658" s="252" t="s">
        <v>177</v>
      </c>
      <c r="E1658" s="253" t="s">
        <v>1</v>
      </c>
      <c r="F1658" s="254" t="s">
        <v>964</v>
      </c>
      <c r="G1658" s="251"/>
      <c r="H1658" s="253" t="s">
        <v>1</v>
      </c>
      <c r="I1658" s="255"/>
      <c r="J1658" s="251"/>
      <c r="K1658" s="251"/>
      <c r="L1658" s="256"/>
      <c r="M1658" s="257"/>
      <c r="N1658" s="258"/>
      <c r="O1658" s="258"/>
      <c r="P1658" s="258"/>
      <c r="Q1658" s="258"/>
      <c r="R1658" s="258"/>
      <c r="S1658" s="258"/>
      <c r="T1658" s="259"/>
      <c r="AT1658" s="260" t="s">
        <v>177</v>
      </c>
      <c r="AU1658" s="260" t="s">
        <v>83</v>
      </c>
      <c r="AV1658" s="12" t="s">
        <v>81</v>
      </c>
      <c r="AW1658" s="12" t="s">
        <v>31</v>
      </c>
      <c r="AX1658" s="12" t="s">
        <v>74</v>
      </c>
      <c r="AY1658" s="260" t="s">
        <v>168</v>
      </c>
    </row>
    <row r="1659" s="13" customFormat="1">
      <c r="B1659" s="261"/>
      <c r="C1659" s="262"/>
      <c r="D1659" s="252" t="s">
        <v>177</v>
      </c>
      <c r="E1659" s="263" t="s">
        <v>1</v>
      </c>
      <c r="F1659" s="264" t="s">
        <v>1566</v>
      </c>
      <c r="G1659" s="262"/>
      <c r="H1659" s="265">
        <v>6.335</v>
      </c>
      <c r="I1659" s="266"/>
      <c r="J1659" s="262"/>
      <c r="K1659" s="262"/>
      <c r="L1659" s="267"/>
      <c r="M1659" s="268"/>
      <c r="N1659" s="269"/>
      <c r="O1659" s="269"/>
      <c r="P1659" s="269"/>
      <c r="Q1659" s="269"/>
      <c r="R1659" s="269"/>
      <c r="S1659" s="269"/>
      <c r="T1659" s="270"/>
      <c r="AT1659" s="271" t="s">
        <v>177</v>
      </c>
      <c r="AU1659" s="271" t="s">
        <v>83</v>
      </c>
      <c r="AV1659" s="13" t="s">
        <v>83</v>
      </c>
      <c r="AW1659" s="13" t="s">
        <v>31</v>
      </c>
      <c r="AX1659" s="13" t="s">
        <v>74</v>
      </c>
      <c r="AY1659" s="271" t="s">
        <v>168</v>
      </c>
    </row>
    <row r="1660" s="13" customFormat="1">
      <c r="B1660" s="261"/>
      <c r="C1660" s="262"/>
      <c r="D1660" s="252" t="s">
        <v>177</v>
      </c>
      <c r="E1660" s="263" t="s">
        <v>1</v>
      </c>
      <c r="F1660" s="264" t="s">
        <v>1567</v>
      </c>
      <c r="G1660" s="262"/>
      <c r="H1660" s="265">
        <v>4.968</v>
      </c>
      <c r="I1660" s="266"/>
      <c r="J1660" s="262"/>
      <c r="K1660" s="262"/>
      <c r="L1660" s="267"/>
      <c r="M1660" s="268"/>
      <c r="N1660" s="269"/>
      <c r="O1660" s="269"/>
      <c r="P1660" s="269"/>
      <c r="Q1660" s="269"/>
      <c r="R1660" s="269"/>
      <c r="S1660" s="269"/>
      <c r="T1660" s="270"/>
      <c r="AT1660" s="271" t="s">
        <v>177</v>
      </c>
      <c r="AU1660" s="271" t="s">
        <v>83</v>
      </c>
      <c r="AV1660" s="13" t="s">
        <v>83</v>
      </c>
      <c r="AW1660" s="13" t="s">
        <v>31</v>
      </c>
      <c r="AX1660" s="13" t="s">
        <v>74</v>
      </c>
      <c r="AY1660" s="271" t="s">
        <v>168</v>
      </c>
    </row>
    <row r="1661" s="14" customFormat="1">
      <c r="B1661" s="272"/>
      <c r="C1661" s="273"/>
      <c r="D1661" s="252" t="s">
        <v>177</v>
      </c>
      <c r="E1661" s="274" t="s">
        <v>1</v>
      </c>
      <c r="F1661" s="275" t="s">
        <v>186</v>
      </c>
      <c r="G1661" s="273"/>
      <c r="H1661" s="276">
        <v>11.303000000000001</v>
      </c>
      <c r="I1661" s="277"/>
      <c r="J1661" s="273"/>
      <c r="K1661" s="273"/>
      <c r="L1661" s="278"/>
      <c r="M1661" s="279"/>
      <c r="N1661" s="280"/>
      <c r="O1661" s="280"/>
      <c r="P1661" s="280"/>
      <c r="Q1661" s="280"/>
      <c r="R1661" s="280"/>
      <c r="S1661" s="280"/>
      <c r="T1661" s="281"/>
      <c r="AT1661" s="282" t="s">
        <v>177</v>
      </c>
      <c r="AU1661" s="282" t="s">
        <v>83</v>
      </c>
      <c r="AV1661" s="14" t="s">
        <v>175</v>
      </c>
      <c r="AW1661" s="14" t="s">
        <v>31</v>
      </c>
      <c r="AX1661" s="14" t="s">
        <v>81</v>
      </c>
      <c r="AY1661" s="282" t="s">
        <v>168</v>
      </c>
    </row>
    <row r="1662" s="1" customFormat="1" ht="36" customHeight="1">
      <c r="B1662" s="38"/>
      <c r="C1662" s="294" t="s">
        <v>1582</v>
      </c>
      <c r="D1662" s="294" t="s">
        <v>418</v>
      </c>
      <c r="E1662" s="295" t="s">
        <v>1471</v>
      </c>
      <c r="F1662" s="296" t="s">
        <v>1472</v>
      </c>
      <c r="G1662" s="297" t="s">
        <v>226</v>
      </c>
      <c r="H1662" s="298">
        <v>13.564</v>
      </c>
      <c r="I1662" s="299"/>
      <c r="J1662" s="300">
        <f>ROUND(I1662*H1662,2)</f>
        <v>0</v>
      </c>
      <c r="K1662" s="296" t="s">
        <v>174</v>
      </c>
      <c r="L1662" s="301"/>
      <c r="M1662" s="302" t="s">
        <v>1</v>
      </c>
      <c r="N1662" s="303" t="s">
        <v>39</v>
      </c>
      <c r="O1662" s="86"/>
      <c r="P1662" s="246">
        <f>O1662*H1662</f>
        <v>0</v>
      </c>
      <c r="Q1662" s="246">
        <v>0.001</v>
      </c>
      <c r="R1662" s="246">
        <f>Q1662*H1662</f>
        <v>0.013564</v>
      </c>
      <c r="S1662" s="246">
        <v>0</v>
      </c>
      <c r="T1662" s="247">
        <f>S1662*H1662</f>
        <v>0</v>
      </c>
      <c r="AR1662" s="248" t="s">
        <v>385</v>
      </c>
      <c r="AT1662" s="248" t="s">
        <v>418</v>
      </c>
      <c r="AU1662" s="248" t="s">
        <v>83</v>
      </c>
      <c r="AY1662" s="17" t="s">
        <v>168</v>
      </c>
      <c r="BE1662" s="249">
        <f>IF(N1662="základní",J1662,0)</f>
        <v>0</v>
      </c>
      <c r="BF1662" s="249">
        <f>IF(N1662="snížená",J1662,0)</f>
        <v>0</v>
      </c>
      <c r="BG1662" s="249">
        <f>IF(N1662="zákl. přenesená",J1662,0)</f>
        <v>0</v>
      </c>
      <c r="BH1662" s="249">
        <f>IF(N1662="sníž. přenesená",J1662,0)</f>
        <v>0</v>
      </c>
      <c r="BI1662" s="249">
        <f>IF(N1662="nulová",J1662,0)</f>
        <v>0</v>
      </c>
      <c r="BJ1662" s="17" t="s">
        <v>81</v>
      </c>
      <c r="BK1662" s="249">
        <f>ROUND(I1662*H1662,2)</f>
        <v>0</v>
      </c>
      <c r="BL1662" s="17" t="s">
        <v>282</v>
      </c>
      <c r="BM1662" s="248" t="s">
        <v>1583</v>
      </c>
    </row>
    <row r="1663" s="13" customFormat="1">
      <c r="B1663" s="261"/>
      <c r="C1663" s="262"/>
      <c r="D1663" s="252" t="s">
        <v>177</v>
      </c>
      <c r="E1663" s="263" t="s">
        <v>1</v>
      </c>
      <c r="F1663" s="264" t="s">
        <v>1584</v>
      </c>
      <c r="G1663" s="262"/>
      <c r="H1663" s="265">
        <v>13.564</v>
      </c>
      <c r="I1663" s="266"/>
      <c r="J1663" s="262"/>
      <c r="K1663" s="262"/>
      <c r="L1663" s="267"/>
      <c r="M1663" s="268"/>
      <c r="N1663" s="269"/>
      <c r="O1663" s="269"/>
      <c r="P1663" s="269"/>
      <c r="Q1663" s="269"/>
      <c r="R1663" s="269"/>
      <c r="S1663" s="269"/>
      <c r="T1663" s="270"/>
      <c r="AT1663" s="271" t="s">
        <v>177</v>
      </c>
      <c r="AU1663" s="271" t="s">
        <v>83</v>
      </c>
      <c r="AV1663" s="13" t="s">
        <v>83</v>
      </c>
      <c r="AW1663" s="13" t="s">
        <v>31</v>
      </c>
      <c r="AX1663" s="13" t="s">
        <v>74</v>
      </c>
      <c r="AY1663" s="271" t="s">
        <v>168</v>
      </c>
    </row>
    <row r="1664" s="14" customFormat="1">
      <c r="B1664" s="272"/>
      <c r="C1664" s="273"/>
      <c r="D1664" s="252" t="s">
        <v>177</v>
      </c>
      <c r="E1664" s="274" t="s">
        <v>1</v>
      </c>
      <c r="F1664" s="275" t="s">
        <v>186</v>
      </c>
      <c r="G1664" s="273"/>
      <c r="H1664" s="276">
        <v>13.564</v>
      </c>
      <c r="I1664" s="277"/>
      <c r="J1664" s="273"/>
      <c r="K1664" s="273"/>
      <c r="L1664" s="278"/>
      <c r="M1664" s="279"/>
      <c r="N1664" s="280"/>
      <c r="O1664" s="280"/>
      <c r="P1664" s="280"/>
      <c r="Q1664" s="280"/>
      <c r="R1664" s="280"/>
      <c r="S1664" s="280"/>
      <c r="T1664" s="281"/>
      <c r="AT1664" s="282" t="s">
        <v>177</v>
      </c>
      <c r="AU1664" s="282" t="s">
        <v>83</v>
      </c>
      <c r="AV1664" s="14" t="s">
        <v>175</v>
      </c>
      <c r="AW1664" s="14" t="s">
        <v>31</v>
      </c>
      <c r="AX1664" s="14" t="s">
        <v>81</v>
      </c>
      <c r="AY1664" s="282" t="s">
        <v>168</v>
      </c>
    </row>
    <row r="1665" s="1" customFormat="1" ht="24" customHeight="1">
      <c r="B1665" s="38"/>
      <c r="C1665" s="237" t="s">
        <v>1585</v>
      </c>
      <c r="D1665" s="237" t="s">
        <v>170</v>
      </c>
      <c r="E1665" s="238" t="s">
        <v>1586</v>
      </c>
      <c r="F1665" s="239" t="s">
        <v>1587</v>
      </c>
      <c r="G1665" s="240" t="s">
        <v>220</v>
      </c>
      <c r="H1665" s="241">
        <v>0.878</v>
      </c>
      <c r="I1665" s="242"/>
      <c r="J1665" s="243">
        <f>ROUND(I1665*H1665,2)</f>
        <v>0</v>
      </c>
      <c r="K1665" s="239" t="s">
        <v>174</v>
      </c>
      <c r="L1665" s="43"/>
      <c r="M1665" s="244" t="s">
        <v>1</v>
      </c>
      <c r="N1665" s="245" t="s">
        <v>39</v>
      </c>
      <c r="O1665" s="86"/>
      <c r="P1665" s="246">
        <f>O1665*H1665</f>
        <v>0</v>
      </c>
      <c r="Q1665" s="246">
        <v>0</v>
      </c>
      <c r="R1665" s="246">
        <f>Q1665*H1665</f>
        <v>0</v>
      </c>
      <c r="S1665" s="246">
        <v>0</v>
      </c>
      <c r="T1665" s="247">
        <f>S1665*H1665</f>
        <v>0</v>
      </c>
      <c r="AR1665" s="248" t="s">
        <v>282</v>
      </c>
      <c r="AT1665" s="248" t="s">
        <v>170</v>
      </c>
      <c r="AU1665" s="248" t="s">
        <v>83</v>
      </c>
      <c r="AY1665" s="17" t="s">
        <v>168</v>
      </c>
      <c r="BE1665" s="249">
        <f>IF(N1665="základní",J1665,0)</f>
        <v>0</v>
      </c>
      <c r="BF1665" s="249">
        <f>IF(N1665="snížená",J1665,0)</f>
        <v>0</v>
      </c>
      <c r="BG1665" s="249">
        <f>IF(N1665="zákl. přenesená",J1665,0)</f>
        <v>0</v>
      </c>
      <c r="BH1665" s="249">
        <f>IF(N1665="sníž. přenesená",J1665,0)</f>
        <v>0</v>
      </c>
      <c r="BI1665" s="249">
        <f>IF(N1665="nulová",J1665,0)</f>
        <v>0</v>
      </c>
      <c r="BJ1665" s="17" t="s">
        <v>81</v>
      </c>
      <c r="BK1665" s="249">
        <f>ROUND(I1665*H1665,2)</f>
        <v>0</v>
      </c>
      <c r="BL1665" s="17" t="s">
        <v>282</v>
      </c>
      <c r="BM1665" s="248" t="s">
        <v>1588</v>
      </c>
    </row>
    <row r="1666" s="11" customFormat="1" ht="22.8" customHeight="1">
      <c r="B1666" s="221"/>
      <c r="C1666" s="222"/>
      <c r="D1666" s="223" t="s">
        <v>73</v>
      </c>
      <c r="E1666" s="235" t="s">
        <v>1589</v>
      </c>
      <c r="F1666" s="235" t="s">
        <v>1590</v>
      </c>
      <c r="G1666" s="222"/>
      <c r="H1666" s="222"/>
      <c r="I1666" s="225"/>
      <c r="J1666" s="236">
        <f>BK1666</f>
        <v>0</v>
      </c>
      <c r="K1666" s="222"/>
      <c r="L1666" s="227"/>
      <c r="M1666" s="228"/>
      <c r="N1666" s="229"/>
      <c r="O1666" s="229"/>
      <c r="P1666" s="230">
        <f>SUM(P1667:P1786)</f>
        <v>0</v>
      </c>
      <c r="Q1666" s="229"/>
      <c r="R1666" s="230">
        <f>SUM(R1667:R1786)</f>
        <v>11.949377839999999</v>
      </c>
      <c r="S1666" s="229"/>
      <c r="T1666" s="231">
        <f>SUM(T1667:T1786)</f>
        <v>11.7510408</v>
      </c>
      <c r="AR1666" s="232" t="s">
        <v>83</v>
      </c>
      <c r="AT1666" s="233" t="s">
        <v>73</v>
      </c>
      <c r="AU1666" s="233" t="s">
        <v>81</v>
      </c>
      <c r="AY1666" s="232" t="s">
        <v>168</v>
      </c>
      <c r="BK1666" s="234">
        <f>SUM(BK1667:BK1786)</f>
        <v>0</v>
      </c>
    </row>
    <row r="1667" s="1" customFormat="1" ht="24" customHeight="1">
      <c r="B1667" s="38"/>
      <c r="C1667" s="237" t="s">
        <v>1591</v>
      </c>
      <c r="D1667" s="237" t="s">
        <v>170</v>
      </c>
      <c r="E1667" s="238" t="s">
        <v>1592</v>
      </c>
      <c r="F1667" s="239" t="s">
        <v>1593</v>
      </c>
      <c r="G1667" s="240" t="s">
        <v>226</v>
      </c>
      <c r="H1667" s="241">
        <v>602.23800000000006</v>
      </c>
      <c r="I1667" s="242"/>
      <c r="J1667" s="243">
        <f>ROUND(I1667*H1667,2)</f>
        <v>0</v>
      </c>
      <c r="K1667" s="239" t="s">
        <v>174</v>
      </c>
      <c r="L1667" s="43"/>
      <c r="M1667" s="244" t="s">
        <v>1</v>
      </c>
      <c r="N1667" s="245" t="s">
        <v>39</v>
      </c>
      <c r="O1667" s="86"/>
      <c r="P1667" s="246">
        <f>O1667*H1667</f>
        <v>0</v>
      </c>
      <c r="Q1667" s="246">
        <v>0.00029999999999999997</v>
      </c>
      <c r="R1667" s="246">
        <f>Q1667*H1667</f>
        <v>0.18067140000000001</v>
      </c>
      <c r="S1667" s="246">
        <v>0</v>
      </c>
      <c r="T1667" s="247">
        <f>S1667*H1667</f>
        <v>0</v>
      </c>
      <c r="AR1667" s="248" t="s">
        <v>282</v>
      </c>
      <c r="AT1667" s="248" t="s">
        <v>170</v>
      </c>
      <c r="AU1667" s="248" t="s">
        <v>83</v>
      </c>
      <c r="AY1667" s="17" t="s">
        <v>168</v>
      </c>
      <c r="BE1667" s="249">
        <f>IF(N1667="základní",J1667,0)</f>
        <v>0</v>
      </c>
      <c r="BF1667" s="249">
        <f>IF(N1667="snížená",J1667,0)</f>
        <v>0</v>
      </c>
      <c r="BG1667" s="249">
        <f>IF(N1667="zákl. přenesená",J1667,0)</f>
        <v>0</v>
      </c>
      <c r="BH1667" s="249">
        <f>IF(N1667="sníž. přenesená",J1667,0)</f>
        <v>0</v>
      </c>
      <c r="BI1667" s="249">
        <f>IF(N1667="nulová",J1667,0)</f>
        <v>0</v>
      </c>
      <c r="BJ1667" s="17" t="s">
        <v>81</v>
      </c>
      <c r="BK1667" s="249">
        <f>ROUND(I1667*H1667,2)</f>
        <v>0</v>
      </c>
      <c r="BL1667" s="17" t="s">
        <v>282</v>
      </c>
      <c r="BM1667" s="248" t="s">
        <v>1594</v>
      </c>
    </row>
    <row r="1668" s="12" customFormat="1">
      <c r="B1668" s="250"/>
      <c r="C1668" s="251"/>
      <c r="D1668" s="252" t="s">
        <v>177</v>
      </c>
      <c r="E1668" s="253" t="s">
        <v>1</v>
      </c>
      <c r="F1668" s="254" t="s">
        <v>268</v>
      </c>
      <c r="G1668" s="251"/>
      <c r="H1668" s="253" t="s">
        <v>1</v>
      </c>
      <c r="I1668" s="255"/>
      <c r="J1668" s="251"/>
      <c r="K1668" s="251"/>
      <c r="L1668" s="256"/>
      <c r="M1668" s="257"/>
      <c r="N1668" s="258"/>
      <c r="O1668" s="258"/>
      <c r="P1668" s="258"/>
      <c r="Q1668" s="258"/>
      <c r="R1668" s="258"/>
      <c r="S1668" s="258"/>
      <c r="T1668" s="259"/>
      <c r="AT1668" s="260" t="s">
        <v>177</v>
      </c>
      <c r="AU1668" s="260" t="s">
        <v>83</v>
      </c>
      <c r="AV1668" s="12" t="s">
        <v>81</v>
      </c>
      <c r="AW1668" s="12" t="s">
        <v>31</v>
      </c>
      <c r="AX1668" s="12" t="s">
        <v>74</v>
      </c>
      <c r="AY1668" s="260" t="s">
        <v>168</v>
      </c>
    </row>
    <row r="1669" s="12" customFormat="1">
      <c r="B1669" s="250"/>
      <c r="C1669" s="251"/>
      <c r="D1669" s="252" t="s">
        <v>177</v>
      </c>
      <c r="E1669" s="253" t="s">
        <v>1</v>
      </c>
      <c r="F1669" s="254" t="s">
        <v>1595</v>
      </c>
      <c r="G1669" s="251"/>
      <c r="H1669" s="253" t="s">
        <v>1</v>
      </c>
      <c r="I1669" s="255"/>
      <c r="J1669" s="251"/>
      <c r="K1669" s="251"/>
      <c r="L1669" s="256"/>
      <c r="M1669" s="257"/>
      <c r="N1669" s="258"/>
      <c r="O1669" s="258"/>
      <c r="P1669" s="258"/>
      <c r="Q1669" s="258"/>
      <c r="R1669" s="258"/>
      <c r="S1669" s="258"/>
      <c r="T1669" s="259"/>
      <c r="AT1669" s="260" t="s">
        <v>177</v>
      </c>
      <c r="AU1669" s="260" t="s">
        <v>83</v>
      </c>
      <c r="AV1669" s="12" t="s">
        <v>81</v>
      </c>
      <c r="AW1669" s="12" t="s">
        <v>31</v>
      </c>
      <c r="AX1669" s="12" t="s">
        <v>74</v>
      </c>
      <c r="AY1669" s="260" t="s">
        <v>168</v>
      </c>
    </row>
    <row r="1670" s="13" customFormat="1">
      <c r="B1670" s="261"/>
      <c r="C1670" s="262"/>
      <c r="D1670" s="252" t="s">
        <v>177</v>
      </c>
      <c r="E1670" s="263" t="s">
        <v>1</v>
      </c>
      <c r="F1670" s="264" t="s">
        <v>1596</v>
      </c>
      <c r="G1670" s="262"/>
      <c r="H1670" s="265">
        <v>19.440000000000001</v>
      </c>
      <c r="I1670" s="266"/>
      <c r="J1670" s="262"/>
      <c r="K1670" s="262"/>
      <c r="L1670" s="267"/>
      <c r="M1670" s="268"/>
      <c r="N1670" s="269"/>
      <c r="O1670" s="269"/>
      <c r="P1670" s="269"/>
      <c r="Q1670" s="269"/>
      <c r="R1670" s="269"/>
      <c r="S1670" s="269"/>
      <c r="T1670" s="270"/>
      <c r="AT1670" s="271" t="s">
        <v>177</v>
      </c>
      <c r="AU1670" s="271" t="s">
        <v>83</v>
      </c>
      <c r="AV1670" s="13" t="s">
        <v>83</v>
      </c>
      <c r="AW1670" s="13" t="s">
        <v>31</v>
      </c>
      <c r="AX1670" s="13" t="s">
        <v>74</v>
      </c>
      <c r="AY1670" s="271" t="s">
        <v>168</v>
      </c>
    </row>
    <row r="1671" s="12" customFormat="1">
      <c r="B1671" s="250"/>
      <c r="C1671" s="251"/>
      <c r="D1671" s="252" t="s">
        <v>177</v>
      </c>
      <c r="E1671" s="253" t="s">
        <v>1</v>
      </c>
      <c r="F1671" s="254" t="s">
        <v>1597</v>
      </c>
      <c r="G1671" s="251"/>
      <c r="H1671" s="253" t="s">
        <v>1</v>
      </c>
      <c r="I1671" s="255"/>
      <c r="J1671" s="251"/>
      <c r="K1671" s="251"/>
      <c r="L1671" s="256"/>
      <c r="M1671" s="257"/>
      <c r="N1671" s="258"/>
      <c r="O1671" s="258"/>
      <c r="P1671" s="258"/>
      <c r="Q1671" s="258"/>
      <c r="R1671" s="258"/>
      <c r="S1671" s="258"/>
      <c r="T1671" s="259"/>
      <c r="AT1671" s="260" t="s">
        <v>177</v>
      </c>
      <c r="AU1671" s="260" t="s">
        <v>83</v>
      </c>
      <c r="AV1671" s="12" t="s">
        <v>81</v>
      </c>
      <c r="AW1671" s="12" t="s">
        <v>31</v>
      </c>
      <c r="AX1671" s="12" t="s">
        <v>74</v>
      </c>
      <c r="AY1671" s="260" t="s">
        <v>168</v>
      </c>
    </row>
    <row r="1672" s="12" customFormat="1">
      <c r="B1672" s="250"/>
      <c r="C1672" s="251"/>
      <c r="D1672" s="252" t="s">
        <v>177</v>
      </c>
      <c r="E1672" s="253" t="s">
        <v>1</v>
      </c>
      <c r="F1672" s="254" t="s">
        <v>1598</v>
      </c>
      <c r="G1672" s="251"/>
      <c r="H1672" s="253" t="s">
        <v>1</v>
      </c>
      <c r="I1672" s="255"/>
      <c r="J1672" s="251"/>
      <c r="K1672" s="251"/>
      <c r="L1672" s="256"/>
      <c r="M1672" s="257"/>
      <c r="N1672" s="258"/>
      <c r="O1672" s="258"/>
      <c r="P1672" s="258"/>
      <c r="Q1672" s="258"/>
      <c r="R1672" s="258"/>
      <c r="S1672" s="258"/>
      <c r="T1672" s="259"/>
      <c r="AT1672" s="260" t="s">
        <v>177</v>
      </c>
      <c r="AU1672" s="260" t="s">
        <v>83</v>
      </c>
      <c r="AV1672" s="12" t="s">
        <v>81</v>
      </c>
      <c r="AW1672" s="12" t="s">
        <v>31</v>
      </c>
      <c r="AX1672" s="12" t="s">
        <v>74</v>
      </c>
      <c r="AY1672" s="260" t="s">
        <v>168</v>
      </c>
    </row>
    <row r="1673" s="13" customFormat="1">
      <c r="B1673" s="261"/>
      <c r="C1673" s="262"/>
      <c r="D1673" s="252" t="s">
        <v>177</v>
      </c>
      <c r="E1673" s="263" t="s">
        <v>1</v>
      </c>
      <c r="F1673" s="264" t="s">
        <v>1599</v>
      </c>
      <c r="G1673" s="262"/>
      <c r="H1673" s="265">
        <v>582.798</v>
      </c>
      <c r="I1673" s="266"/>
      <c r="J1673" s="262"/>
      <c r="K1673" s="262"/>
      <c r="L1673" s="267"/>
      <c r="M1673" s="268"/>
      <c r="N1673" s="269"/>
      <c r="O1673" s="269"/>
      <c r="P1673" s="269"/>
      <c r="Q1673" s="269"/>
      <c r="R1673" s="269"/>
      <c r="S1673" s="269"/>
      <c r="T1673" s="270"/>
      <c r="AT1673" s="271" t="s">
        <v>177</v>
      </c>
      <c r="AU1673" s="271" t="s">
        <v>83</v>
      </c>
      <c r="AV1673" s="13" t="s">
        <v>83</v>
      </c>
      <c r="AW1673" s="13" t="s">
        <v>31</v>
      </c>
      <c r="AX1673" s="13" t="s">
        <v>74</v>
      </c>
      <c r="AY1673" s="271" t="s">
        <v>168</v>
      </c>
    </row>
    <row r="1674" s="14" customFormat="1">
      <c r="B1674" s="272"/>
      <c r="C1674" s="273"/>
      <c r="D1674" s="252" t="s">
        <v>177</v>
      </c>
      <c r="E1674" s="274" t="s">
        <v>1</v>
      </c>
      <c r="F1674" s="275" t="s">
        <v>186</v>
      </c>
      <c r="G1674" s="273"/>
      <c r="H1674" s="276">
        <v>602.23800000000006</v>
      </c>
      <c r="I1674" s="277"/>
      <c r="J1674" s="273"/>
      <c r="K1674" s="273"/>
      <c r="L1674" s="278"/>
      <c r="M1674" s="279"/>
      <c r="N1674" s="280"/>
      <c r="O1674" s="280"/>
      <c r="P1674" s="280"/>
      <c r="Q1674" s="280"/>
      <c r="R1674" s="280"/>
      <c r="S1674" s="280"/>
      <c r="T1674" s="281"/>
      <c r="AT1674" s="282" t="s">
        <v>177</v>
      </c>
      <c r="AU1674" s="282" t="s">
        <v>83</v>
      </c>
      <c r="AV1674" s="14" t="s">
        <v>175</v>
      </c>
      <c r="AW1674" s="14" t="s">
        <v>31</v>
      </c>
      <c r="AX1674" s="14" t="s">
        <v>81</v>
      </c>
      <c r="AY1674" s="282" t="s">
        <v>168</v>
      </c>
    </row>
    <row r="1675" s="1" customFormat="1" ht="24" customHeight="1">
      <c r="B1675" s="38"/>
      <c r="C1675" s="294" t="s">
        <v>1600</v>
      </c>
      <c r="D1675" s="294" t="s">
        <v>418</v>
      </c>
      <c r="E1675" s="295" t="s">
        <v>1601</v>
      </c>
      <c r="F1675" s="296" t="s">
        <v>1602</v>
      </c>
      <c r="G1675" s="297" t="s">
        <v>226</v>
      </c>
      <c r="H1675" s="298">
        <v>317.05599999999998</v>
      </c>
      <c r="I1675" s="299"/>
      <c r="J1675" s="300">
        <f>ROUND(I1675*H1675,2)</f>
        <v>0</v>
      </c>
      <c r="K1675" s="296" t="s">
        <v>174</v>
      </c>
      <c r="L1675" s="301"/>
      <c r="M1675" s="302" t="s">
        <v>1</v>
      </c>
      <c r="N1675" s="303" t="s">
        <v>39</v>
      </c>
      <c r="O1675" s="86"/>
      <c r="P1675" s="246">
        <f>O1675*H1675</f>
        <v>0</v>
      </c>
      <c r="Q1675" s="246">
        <v>0.0041999999999999997</v>
      </c>
      <c r="R1675" s="246">
        <f>Q1675*H1675</f>
        <v>1.3316351999999998</v>
      </c>
      <c r="S1675" s="246">
        <v>0</v>
      </c>
      <c r="T1675" s="247">
        <f>S1675*H1675</f>
        <v>0</v>
      </c>
      <c r="AR1675" s="248" t="s">
        <v>385</v>
      </c>
      <c r="AT1675" s="248" t="s">
        <v>418</v>
      </c>
      <c r="AU1675" s="248" t="s">
        <v>83</v>
      </c>
      <c r="AY1675" s="17" t="s">
        <v>168</v>
      </c>
      <c r="BE1675" s="249">
        <f>IF(N1675="základní",J1675,0)</f>
        <v>0</v>
      </c>
      <c r="BF1675" s="249">
        <f>IF(N1675="snížená",J1675,0)</f>
        <v>0</v>
      </c>
      <c r="BG1675" s="249">
        <f>IF(N1675="zákl. přenesená",J1675,0)</f>
        <v>0</v>
      </c>
      <c r="BH1675" s="249">
        <f>IF(N1675="sníž. přenesená",J1675,0)</f>
        <v>0</v>
      </c>
      <c r="BI1675" s="249">
        <f>IF(N1675="nulová",J1675,0)</f>
        <v>0</v>
      </c>
      <c r="BJ1675" s="17" t="s">
        <v>81</v>
      </c>
      <c r="BK1675" s="249">
        <f>ROUND(I1675*H1675,2)</f>
        <v>0</v>
      </c>
      <c r="BL1675" s="17" t="s">
        <v>282</v>
      </c>
      <c r="BM1675" s="248" t="s">
        <v>1603</v>
      </c>
    </row>
    <row r="1676" s="12" customFormat="1">
      <c r="B1676" s="250"/>
      <c r="C1676" s="251"/>
      <c r="D1676" s="252" t="s">
        <v>177</v>
      </c>
      <c r="E1676" s="253" t="s">
        <v>1</v>
      </c>
      <c r="F1676" s="254" t="s">
        <v>268</v>
      </c>
      <c r="G1676" s="251"/>
      <c r="H1676" s="253" t="s">
        <v>1</v>
      </c>
      <c r="I1676" s="255"/>
      <c r="J1676" s="251"/>
      <c r="K1676" s="251"/>
      <c r="L1676" s="256"/>
      <c r="M1676" s="257"/>
      <c r="N1676" s="258"/>
      <c r="O1676" s="258"/>
      <c r="P1676" s="258"/>
      <c r="Q1676" s="258"/>
      <c r="R1676" s="258"/>
      <c r="S1676" s="258"/>
      <c r="T1676" s="259"/>
      <c r="AT1676" s="260" t="s">
        <v>177</v>
      </c>
      <c r="AU1676" s="260" t="s">
        <v>83</v>
      </c>
      <c r="AV1676" s="12" t="s">
        <v>81</v>
      </c>
      <c r="AW1676" s="12" t="s">
        <v>31</v>
      </c>
      <c r="AX1676" s="12" t="s">
        <v>74</v>
      </c>
      <c r="AY1676" s="260" t="s">
        <v>168</v>
      </c>
    </row>
    <row r="1677" s="12" customFormat="1">
      <c r="B1677" s="250"/>
      <c r="C1677" s="251"/>
      <c r="D1677" s="252" t="s">
        <v>177</v>
      </c>
      <c r="E1677" s="253" t="s">
        <v>1</v>
      </c>
      <c r="F1677" s="254" t="s">
        <v>1595</v>
      </c>
      <c r="G1677" s="251"/>
      <c r="H1677" s="253" t="s">
        <v>1</v>
      </c>
      <c r="I1677" s="255"/>
      <c r="J1677" s="251"/>
      <c r="K1677" s="251"/>
      <c r="L1677" s="256"/>
      <c r="M1677" s="257"/>
      <c r="N1677" s="258"/>
      <c r="O1677" s="258"/>
      <c r="P1677" s="258"/>
      <c r="Q1677" s="258"/>
      <c r="R1677" s="258"/>
      <c r="S1677" s="258"/>
      <c r="T1677" s="259"/>
      <c r="AT1677" s="260" t="s">
        <v>177</v>
      </c>
      <c r="AU1677" s="260" t="s">
        <v>83</v>
      </c>
      <c r="AV1677" s="12" t="s">
        <v>81</v>
      </c>
      <c r="AW1677" s="12" t="s">
        <v>31</v>
      </c>
      <c r="AX1677" s="12" t="s">
        <v>74</v>
      </c>
      <c r="AY1677" s="260" t="s">
        <v>168</v>
      </c>
    </row>
    <row r="1678" s="13" customFormat="1">
      <c r="B1678" s="261"/>
      <c r="C1678" s="262"/>
      <c r="D1678" s="252" t="s">
        <v>177</v>
      </c>
      <c r="E1678" s="263" t="s">
        <v>1</v>
      </c>
      <c r="F1678" s="264" t="s">
        <v>1604</v>
      </c>
      <c r="G1678" s="262"/>
      <c r="H1678" s="265">
        <v>19.829000000000001</v>
      </c>
      <c r="I1678" s="266"/>
      <c r="J1678" s="262"/>
      <c r="K1678" s="262"/>
      <c r="L1678" s="267"/>
      <c r="M1678" s="268"/>
      <c r="N1678" s="269"/>
      <c r="O1678" s="269"/>
      <c r="P1678" s="269"/>
      <c r="Q1678" s="269"/>
      <c r="R1678" s="269"/>
      <c r="S1678" s="269"/>
      <c r="T1678" s="270"/>
      <c r="AT1678" s="271" t="s">
        <v>177</v>
      </c>
      <c r="AU1678" s="271" t="s">
        <v>83</v>
      </c>
      <c r="AV1678" s="13" t="s">
        <v>83</v>
      </c>
      <c r="AW1678" s="13" t="s">
        <v>31</v>
      </c>
      <c r="AX1678" s="13" t="s">
        <v>74</v>
      </c>
      <c r="AY1678" s="271" t="s">
        <v>168</v>
      </c>
    </row>
    <row r="1679" s="12" customFormat="1">
      <c r="B1679" s="250"/>
      <c r="C1679" s="251"/>
      <c r="D1679" s="252" t="s">
        <v>177</v>
      </c>
      <c r="E1679" s="253" t="s">
        <v>1</v>
      </c>
      <c r="F1679" s="254" t="s">
        <v>1597</v>
      </c>
      <c r="G1679" s="251"/>
      <c r="H1679" s="253" t="s">
        <v>1</v>
      </c>
      <c r="I1679" s="255"/>
      <c r="J1679" s="251"/>
      <c r="K1679" s="251"/>
      <c r="L1679" s="256"/>
      <c r="M1679" s="257"/>
      <c r="N1679" s="258"/>
      <c r="O1679" s="258"/>
      <c r="P1679" s="258"/>
      <c r="Q1679" s="258"/>
      <c r="R1679" s="258"/>
      <c r="S1679" s="258"/>
      <c r="T1679" s="259"/>
      <c r="AT1679" s="260" t="s">
        <v>177</v>
      </c>
      <c r="AU1679" s="260" t="s">
        <v>83</v>
      </c>
      <c r="AV1679" s="12" t="s">
        <v>81</v>
      </c>
      <c r="AW1679" s="12" t="s">
        <v>31</v>
      </c>
      <c r="AX1679" s="12" t="s">
        <v>74</v>
      </c>
      <c r="AY1679" s="260" t="s">
        <v>168</v>
      </c>
    </row>
    <row r="1680" s="13" customFormat="1">
      <c r="B1680" s="261"/>
      <c r="C1680" s="262"/>
      <c r="D1680" s="252" t="s">
        <v>177</v>
      </c>
      <c r="E1680" s="263" t="s">
        <v>1</v>
      </c>
      <c r="F1680" s="264" t="s">
        <v>1605</v>
      </c>
      <c r="G1680" s="262"/>
      <c r="H1680" s="265">
        <v>297.22699999999998</v>
      </c>
      <c r="I1680" s="266"/>
      <c r="J1680" s="262"/>
      <c r="K1680" s="262"/>
      <c r="L1680" s="267"/>
      <c r="M1680" s="268"/>
      <c r="N1680" s="269"/>
      <c r="O1680" s="269"/>
      <c r="P1680" s="269"/>
      <c r="Q1680" s="269"/>
      <c r="R1680" s="269"/>
      <c r="S1680" s="269"/>
      <c r="T1680" s="270"/>
      <c r="AT1680" s="271" t="s">
        <v>177</v>
      </c>
      <c r="AU1680" s="271" t="s">
        <v>83</v>
      </c>
      <c r="AV1680" s="13" t="s">
        <v>83</v>
      </c>
      <c r="AW1680" s="13" t="s">
        <v>31</v>
      </c>
      <c r="AX1680" s="13" t="s">
        <v>74</v>
      </c>
      <c r="AY1680" s="271" t="s">
        <v>168</v>
      </c>
    </row>
    <row r="1681" s="14" customFormat="1">
      <c r="B1681" s="272"/>
      <c r="C1681" s="273"/>
      <c r="D1681" s="252" t="s">
        <v>177</v>
      </c>
      <c r="E1681" s="274" t="s">
        <v>1</v>
      </c>
      <c r="F1681" s="275" t="s">
        <v>186</v>
      </c>
      <c r="G1681" s="273"/>
      <c r="H1681" s="276">
        <v>317.05599999999998</v>
      </c>
      <c r="I1681" s="277"/>
      <c r="J1681" s="273"/>
      <c r="K1681" s="273"/>
      <c r="L1681" s="278"/>
      <c r="M1681" s="279"/>
      <c r="N1681" s="280"/>
      <c r="O1681" s="280"/>
      <c r="P1681" s="280"/>
      <c r="Q1681" s="280"/>
      <c r="R1681" s="280"/>
      <c r="S1681" s="280"/>
      <c r="T1681" s="281"/>
      <c r="AT1681" s="282" t="s">
        <v>177</v>
      </c>
      <c r="AU1681" s="282" t="s">
        <v>83</v>
      </c>
      <c r="AV1681" s="14" t="s">
        <v>175</v>
      </c>
      <c r="AW1681" s="14" t="s">
        <v>31</v>
      </c>
      <c r="AX1681" s="14" t="s">
        <v>81</v>
      </c>
      <c r="AY1681" s="282" t="s">
        <v>168</v>
      </c>
    </row>
    <row r="1682" s="1" customFormat="1" ht="24" customHeight="1">
      <c r="B1682" s="38"/>
      <c r="C1682" s="294" t="s">
        <v>1606</v>
      </c>
      <c r="D1682" s="294" t="s">
        <v>418</v>
      </c>
      <c r="E1682" s="295" t="s">
        <v>1607</v>
      </c>
      <c r="F1682" s="296" t="s">
        <v>1608</v>
      </c>
      <c r="G1682" s="297" t="s">
        <v>226</v>
      </c>
      <c r="H1682" s="298">
        <v>297.22699999999998</v>
      </c>
      <c r="I1682" s="299"/>
      <c r="J1682" s="300">
        <f>ROUND(I1682*H1682,2)</f>
        <v>0</v>
      </c>
      <c r="K1682" s="296" t="s">
        <v>1</v>
      </c>
      <c r="L1682" s="301"/>
      <c r="M1682" s="302" t="s">
        <v>1</v>
      </c>
      <c r="N1682" s="303" t="s">
        <v>39</v>
      </c>
      <c r="O1682" s="86"/>
      <c r="P1682" s="246">
        <f>O1682*H1682</f>
        <v>0</v>
      </c>
      <c r="Q1682" s="246">
        <v>0.0055999999999999999</v>
      </c>
      <c r="R1682" s="246">
        <f>Q1682*H1682</f>
        <v>1.6644711999999999</v>
      </c>
      <c r="S1682" s="246">
        <v>0</v>
      </c>
      <c r="T1682" s="247">
        <f>S1682*H1682</f>
        <v>0</v>
      </c>
      <c r="AR1682" s="248" t="s">
        <v>385</v>
      </c>
      <c r="AT1682" s="248" t="s">
        <v>418</v>
      </c>
      <c r="AU1682" s="248" t="s">
        <v>83</v>
      </c>
      <c r="AY1682" s="17" t="s">
        <v>168</v>
      </c>
      <c r="BE1682" s="249">
        <f>IF(N1682="základní",J1682,0)</f>
        <v>0</v>
      </c>
      <c r="BF1682" s="249">
        <f>IF(N1682="snížená",J1682,0)</f>
        <v>0</v>
      </c>
      <c r="BG1682" s="249">
        <f>IF(N1682="zákl. přenesená",J1682,0)</f>
        <v>0</v>
      </c>
      <c r="BH1682" s="249">
        <f>IF(N1682="sníž. přenesená",J1682,0)</f>
        <v>0</v>
      </c>
      <c r="BI1682" s="249">
        <f>IF(N1682="nulová",J1682,0)</f>
        <v>0</v>
      </c>
      <c r="BJ1682" s="17" t="s">
        <v>81</v>
      </c>
      <c r="BK1682" s="249">
        <f>ROUND(I1682*H1682,2)</f>
        <v>0</v>
      </c>
      <c r="BL1682" s="17" t="s">
        <v>282</v>
      </c>
      <c r="BM1682" s="248" t="s">
        <v>1609</v>
      </c>
    </row>
    <row r="1683" s="12" customFormat="1">
      <c r="B1683" s="250"/>
      <c r="C1683" s="251"/>
      <c r="D1683" s="252" t="s">
        <v>177</v>
      </c>
      <c r="E1683" s="253" t="s">
        <v>1</v>
      </c>
      <c r="F1683" s="254" t="s">
        <v>268</v>
      </c>
      <c r="G1683" s="251"/>
      <c r="H1683" s="253" t="s">
        <v>1</v>
      </c>
      <c r="I1683" s="255"/>
      <c r="J1683" s="251"/>
      <c r="K1683" s="251"/>
      <c r="L1683" s="256"/>
      <c r="M1683" s="257"/>
      <c r="N1683" s="258"/>
      <c r="O1683" s="258"/>
      <c r="P1683" s="258"/>
      <c r="Q1683" s="258"/>
      <c r="R1683" s="258"/>
      <c r="S1683" s="258"/>
      <c r="T1683" s="259"/>
      <c r="AT1683" s="260" t="s">
        <v>177</v>
      </c>
      <c r="AU1683" s="260" t="s">
        <v>83</v>
      </c>
      <c r="AV1683" s="12" t="s">
        <v>81</v>
      </c>
      <c r="AW1683" s="12" t="s">
        <v>31</v>
      </c>
      <c r="AX1683" s="12" t="s">
        <v>74</v>
      </c>
      <c r="AY1683" s="260" t="s">
        <v>168</v>
      </c>
    </row>
    <row r="1684" s="13" customFormat="1">
      <c r="B1684" s="261"/>
      <c r="C1684" s="262"/>
      <c r="D1684" s="252" t="s">
        <v>177</v>
      </c>
      <c r="E1684" s="263" t="s">
        <v>1</v>
      </c>
      <c r="F1684" s="264" t="s">
        <v>1605</v>
      </c>
      <c r="G1684" s="262"/>
      <c r="H1684" s="265">
        <v>297.22699999999998</v>
      </c>
      <c r="I1684" s="266"/>
      <c r="J1684" s="262"/>
      <c r="K1684" s="262"/>
      <c r="L1684" s="267"/>
      <c r="M1684" s="268"/>
      <c r="N1684" s="269"/>
      <c r="O1684" s="269"/>
      <c r="P1684" s="269"/>
      <c r="Q1684" s="269"/>
      <c r="R1684" s="269"/>
      <c r="S1684" s="269"/>
      <c r="T1684" s="270"/>
      <c r="AT1684" s="271" t="s">
        <v>177</v>
      </c>
      <c r="AU1684" s="271" t="s">
        <v>83</v>
      </c>
      <c r="AV1684" s="13" t="s">
        <v>83</v>
      </c>
      <c r="AW1684" s="13" t="s">
        <v>31</v>
      </c>
      <c r="AX1684" s="13" t="s">
        <v>74</v>
      </c>
      <c r="AY1684" s="271" t="s">
        <v>168</v>
      </c>
    </row>
    <row r="1685" s="14" customFormat="1">
      <c r="B1685" s="272"/>
      <c r="C1685" s="273"/>
      <c r="D1685" s="252" t="s">
        <v>177</v>
      </c>
      <c r="E1685" s="274" t="s">
        <v>1</v>
      </c>
      <c r="F1685" s="275" t="s">
        <v>186</v>
      </c>
      <c r="G1685" s="273"/>
      <c r="H1685" s="276">
        <v>297.22699999999998</v>
      </c>
      <c r="I1685" s="277"/>
      <c r="J1685" s="273"/>
      <c r="K1685" s="273"/>
      <c r="L1685" s="278"/>
      <c r="M1685" s="279"/>
      <c r="N1685" s="280"/>
      <c r="O1685" s="280"/>
      <c r="P1685" s="280"/>
      <c r="Q1685" s="280"/>
      <c r="R1685" s="280"/>
      <c r="S1685" s="280"/>
      <c r="T1685" s="281"/>
      <c r="AT1685" s="282" t="s">
        <v>177</v>
      </c>
      <c r="AU1685" s="282" t="s">
        <v>83</v>
      </c>
      <c r="AV1685" s="14" t="s">
        <v>175</v>
      </c>
      <c r="AW1685" s="14" t="s">
        <v>31</v>
      </c>
      <c r="AX1685" s="14" t="s">
        <v>81</v>
      </c>
      <c r="AY1685" s="282" t="s">
        <v>168</v>
      </c>
    </row>
    <row r="1686" s="1" customFormat="1" ht="24" customHeight="1">
      <c r="B1686" s="38"/>
      <c r="C1686" s="237" t="s">
        <v>1610</v>
      </c>
      <c r="D1686" s="237" t="s">
        <v>170</v>
      </c>
      <c r="E1686" s="238" t="s">
        <v>1611</v>
      </c>
      <c r="F1686" s="239" t="s">
        <v>1612</v>
      </c>
      <c r="G1686" s="240" t="s">
        <v>226</v>
      </c>
      <c r="H1686" s="241">
        <v>189.24000000000001</v>
      </c>
      <c r="I1686" s="242"/>
      <c r="J1686" s="243">
        <f>ROUND(I1686*H1686,2)</f>
        <v>0</v>
      </c>
      <c r="K1686" s="239" t="s">
        <v>174</v>
      </c>
      <c r="L1686" s="43"/>
      <c r="M1686" s="244" t="s">
        <v>1</v>
      </c>
      <c r="N1686" s="245" t="s">
        <v>39</v>
      </c>
      <c r="O1686" s="86"/>
      <c r="P1686" s="246">
        <f>O1686*H1686</f>
        <v>0</v>
      </c>
      <c r="Q1686" s="246">
        <v>0</v>
      </c>
      <c r="R1686" s="246">
        <f>Q1686*H1686</f>
        <v>0</v>
      </c>
      <c r="S1686" s="246">
        <v>0.00042000000000000002</v>
      </c>
      <c r="T1686" s="247">
        <f>S1686*H1686</f>
        <v>0.079480800000000004</v>
      </c>
      <c r="AR1686" s="248" t="s">
        <v>282</v>
      </c>
      <c r="AT1686" s="248" t="s">
        <v>170</v>
      </c>
      <c r="AU1686" s="248" t="s">
        <v>83</v>
      </c>
      <c r="AY1686" s="17" t="s">
        <v>168</v>
      </c>
      <c r="BE1686" s="249">
        <f>IF(N1686="základní",J1686,0)</f>
        <v>0</v>
      </c>
      <c r="BF1686" s="249">
        <f>IF(N1686="snížená",J1686,0)</f>
        <v>0</v>
      </c>
      <c r="BG1686" s="249">
        <f>IF(N1686="zákl. přenesená",J1686,0)</f>
        <v>0</v>
      </c>
      <c r="BH1686" s="249">
        <f>IF(N1686="sníž. přenesená",J1686,0)</f>
        <v>0</v>
      </c>
      <c r="BI1686" s="249">
        <f>IF(N1686="nulová",J1686,0)</f>
        <v>0</v>
      </c>
      <c r="BJ1686" s="17" t="s">
        <v>81</v>
      </c>
      <c r="BK1686" s="249">
        <f>ROUND(I1686*H1686,2)</f>
        <v>0</v>
      </c>
      <c r="BL1686" s="17" t="s">
        <v>282</v>
      </c>
      <c r="BM1686" s="248" t="s">
        <v>1613</v>
      </c>
    </row>
    <row r="1687" s="12" customFormat="1">
      <c r="B1687" s="250"/>
      <c r="C1687" s="251"/>
      <c r="D1687" s="252" t="s">
        <v>177</v>
      </c>
      <c r="E1687" s="253" t="s">
        <v>1</v>
      </c>
      <c r="F1687" s="254" t="s">
        <v>194</v>
      </c>
      <c r="G1687" s="251"/>
      <c r="H1687" s="253" t="s">
        <v>1</v>
      </c>
      <c r="I1687" s="255"/>
      <c r="J1687" s="251"/>
      <c r="K1687" s="251"/>
      <c r="L1687" s="256"/>
      <c r="M1687" s="257"/>
      <c r="N1687" s="258"/>
      <c r="O1687" s="258"/>
      <c r="P1687" s="258"/>
      <c r="Q1687" s="258"/>
      <c r="R1687" s="258"/>
      <c r="S1687" s="258"/>
      <c r="T1687" s="259"/>
      <c r="AT1687" s="260" t="s">
        <v>177</v>
      </c>
      <c r="AU1687" s="260" t="s">
        <v>83</v>
      </c>
      <c r="AV1687" s="12" t="s">
        <v>81</v>
      </c>
      <c r="AW1687" s="12" t="s">
        <v>31</v>
      </c>
      <c r="AX1687" s="12" t="s">
        <v>74</v>
      </c>
      <c r="AY1687" s="260" t="s">
        <v>168</v>
      </c>
    </row>
    <row r="1688" s="12" customFormat="1">
      <c r="B1688" s="250"/>
      <c r="C1688" s="251"/>
      <c r="D1688" s="252" t="s">
        <v>177</v>
      </c>
      <c r="E1688" s="253" t="s">
        <v>1</v>
      </c>
      <c r="F1688" s="254" t="s">
        <v>1614</v>
      </c>
      <c r="G1688" s="251"/>
      <c r="H1688" s="253" t="s">
        <v>1</v>
      </c>
      <c r="I1688" s="255"/>
      <c r="J1688" s="251"/>
      <c r="K1688" s="251"/>
      <c r="L1688" s="256"/>
      <c r="M1688" s="257"/>
      <c r="N1688" s="258"/>
      <c r="O1688" s="258"/>
      <c r="P1688" s="258"/>
      <c r="Q1688" s="258"/>
      <c r="R1688" s="258"/>
      <c r="S1688" s="258"/>
      <c r="T1688" s="259"/>
      <c r="AT1688" s="260" t="s">
        <v>177</v>
      </c>
      <c r="AU1688" s="260" t="s">
        <v>83</v>
      </c>
      <c r="AV1688" s="12" t="s">
        <v>81</v>
      </c>
      <c r="AW1688" s="12" t="s">
        <v>31</v>
      </c>
      <c r="AX1688" s="12" t="s">
        <v>74</v>
      </c>
      <c r="AY1688" s="260" t="s">
        <v>168</v>
      </c>
    </row>
    <row r="1689" s="13" customFormat="1">
      <c r="B1689" s="261"/>
      <c r="C1689" s="262"/>
      <c r="D1689" s="252" t="s">
        <v>177</v>
      </c>
      <c r="E1689" s="263" t="s">
        <v>1</v>
      </c>
      <c r="F1689" s="264" t="s">
        <v>228</v>
      </c>
      <c r="G1689" s="262"/>
      <c r="H1689" s="265">
        <v>13.84</v>
      </c>
      <c r="I1689" s="266"/>
      <c r="J1689" s="262"/>
      <c r="K1689" s="262"/>
      <c r="L1689" s="267"/>
      <c r="M1689" s="268"/>
      <c r="N1689" s="269"/>
      <c r="O1689" s="269"/>
      <c r="P1689" s="269"/>
      <c r="Q1689" s="269"/>
      <c r="R1689" s="269"/>
      <c r="S1689" s="269"/>
      <c r="T1689" s="270"/>
      <c r="AT1689" s="271" t="s">
        <v>177</v>
      </c>
      <c r="AU1689" s="271" t="s">
        <v>83</v>
      </c>
      <c r="AV1689" s="13" t="s">
        <v>83</v>
      </c>
      <c r="AW1689" s="13" t="s">
        <v>31</v>
      </c>
      <c r="AX1689" s="13" t="s">
        <v>74</v>
      </c>
      <c r="AY1689" s="271" t="s">
        <v>168</v>
      </c>
    </row>
    <row r="1690" s="13" customFormat="1">
      <c r="B1690" s="261"/>
      <c r="C1690" s="262"/>
      <c r="D1690" s="252" t="s">
        <v>177</v>
      </c>
      <c r="E1690" s="263" t="s">
        <v>1</v>
      </c>
      <c r="F1690" s="264" t="s">
        <v>229</v>
      </c>
      <c r="G1690" s="262"/>
      <c r="H1690" s="265">
        <v>7.0899999999999999</v>
      </c>
      <c r="I1690" s="266"/>
      <c r="J1690" s="262"/>
      <c r="K1690" s="262"/>
      <c r="L1690" s="267"/>
      <c r="M1690" s="268"/>
      <c r="N1690" s="269"/>
      <c r="O1690" s="269"/>
      <c r="P1690" s="269"/>
      <c r="Q1690" s="269"/>
      <c r="R1690" s="269"/>
      <c r="S1690" s="269"/>
      <c r="T1690" s="270"/>
      <c r="AT1690" s="271" t="s">
        <v>177</v>
      </c>
      <c r="AU1690" s="271" t="s">
        <v>83</v>
      </c>
      <c r="AV1690" s="13" t="s">
        <v>83</v>
      </c>
      <c r="AW1690" s="13" t="s">
        <v>31</v>
      </c>
      <c r="AX1690" s="13" t="s">
        <v>74</v>
      </c>
      <c r="AY1690" s="271" t="s">
        <v>168</v>
      </c>
    </row>
    <row r="1691" s="13" customFormat="1">
      <c r="B1691" s="261"/>
      <c r="C1691" s="262"/>
      <c r="D1691" s="252" t="s">
        <v>177</v>
      </c>
      <c r="E1691" s="263" t="s">
        <v>1</v>
      </c>
      <c r="F1691" s="264" t="s">
        <v>230</v>
      </c>
      <c r="G1691" s="262"/>
      <c r="H1691" s="265">
        <v>35.030000000000001</v>
      </c>
      <c r="I1691" s="266"/>
      <c r="J1691" s="262"/>
      <c r="K1691" s="262"/>
      <c r="L1691" s="267"/>
      <c r="M1691" s="268"/>
      <c r="N1691" s="269"/>
      <c r="O1691" s="269"/>
      <c r="P1691" s="269"/>
      <c r="Q1691" s="269"/>
      <c r="R1691" s="269"/>
      <c r="S1691" s="269"/>
      <c r="T1691" s="270"/>
      <c r="AT1691" s="271" t="s">
        <v>177</v>
      </c>
      <c r="AU1691" s="271" t="s">
        <v>83</v>
      </c>
      <c r="AV1691" s="13" t="s">
        <v>83</v>
      </c>
      <c r="AW1691" s="13" t="s">
        <v>31</v>
      </c>
      <c r="AX1691" s="13" t="s">
        <v>74</v>
      </c>
      <c r="AY1691" s="271" t="s">
        <v>168</v>
      </c>
    </row>
    <row r="1692" s="13" customFormat="1">
      <c r="B1692" s="261"/>
      <c r="C1692" s="262"/>
      <c r="D1692" s="252" t="s">
        <v>177</v>
      </c>
      <c r="E1692" s="263" t="s">
        <v>1</v>
      </c>
      <c r="F1692" s="264" t="s">
        <v>1022</v>
      </c>
      <c r="G1692" s="262"/>
      <c r="H1692" s="265">
        <v>38.880000000000003</v>
      </c>
      <c r="I1692" s="266"/>
      <c r="J1692" s="262"/>
      <c r="K1692" s="262"/>
      <c r="L1692" s="267"/>
      <c r="M1692" s="268"/>
      <c r="N1692" s="269"/>
      <c r="O1692" s="269"/>
      <c r="P1692" s="269"/>
      <c r="Q1692" s="269"/>
      <c r="R1692" s="269"/>
      <c r="S1692" s="269"/>
      <c r="T1692" s="270"/>
      <c r="AT1692" s="271" t="s">
        <v>177</v>
      </c>
      <c r="AU1692" s="271" t="s">
        <v>83</v>
      </c>
      <c r="AV1692" s="13" t="s">
        <v>83</v>
      </c>
      <c r="AW1692" s="13" t="s">
        <v>31</v>
      </c>
      <c r="AX1692" s="13" t="s">
        <v>74</v>
      </c>
      <c r="AY1692" s="271" t="s">
        <v>168</v>
      </c>
    </row>
    <row r="1693" s="13" customFormat="1">
      <c r="B1693" s="261"/>
      <c r="C1693" s="262"/>
      <c r="D1693" s="252" t="s">
        <v>177</v>
      </c>
      <c r="E1693" s="263" t="s">
        <v>1</v>
      </c>
      <c r="F1693" s="264" t="s">
        <v>1023</v>
      </c>
      <c r="G1693" s="262"/>
      <c r="H1693" s="265">
        <v>59.369999999999997</v>
      </c>
      <c r="I1693" s="266"/>
      <c r="J1693" s="262"/>
      <c r="K1693" s="262"/>
      <c r="L1693" s="267"/>
      <c r="M1693" s="268"/>
      <c r="N1693" s="269"/>
      <c r="O1693" s="269"/>
      <c r="P1693" s="269"/>
      <c r="Q1693" s="269"/>
      <c r="R1693" s="269"/>
      <c r="S1693" s="269"/>
      <c r="T1693" s="270"/>
      <c r="AT1693" s="271" t="s">
        <v>177</v>
      </c>
      <c r="AU1693" s="271" t="s">
        <v>83</v>
      </c>
      <c r="AV1693" s="13" t="s">
        <v>83</v>
      </c>
      <c r="AW1693" s="13" t="s">
        <v>31</v>
      </c>
      <c r="AX1693" s="13" t="s">
        <v>74</v>
      </c>
      <c r="AY1693" s="271" t="s">
        <v>168</v>
      </c>
    </row>
    <row r="1694" s="13" customFormat="1">
      <c r="B1694" s="261"/>
      <c r="C1694" s="262"/>
      <c r="D1694" s="252" t="s">
        <v>177</v>
      </c>
      <c r="E1694" s="263" t="s">
        <v>1</v>
      </c>
      <c r="F1694" s="264" t="s">
        <v>233</v>
      </c>
      <c r="G1694" s="262"/>
      <c r="H1694" s="265">
        <v>35.030000000000001</v>
      </c>
      <c r="I1694" s="266"/>
      <c r="J1694" s="262"/>
      <c r="K1694" s="262"/>
      <c r="L1694" s="267"/>
      <c r="M1694" s="268"/>
      <c r="N1694" s="269"/>
      <c r="O1694" s="269"/>
      <c r="P1694" s="269"/>
      <c r="Q1694" s="269"/>
      <c r="R1694" s="269"/>
      <c r="S1694" s="269"/>
      <c r="T1694" s="270"/>
      <c r="AT1694" s="271" t="s">
        <v>177</v>
      </c>
      <c r="AU1694" s="271" t="s">
        <v>83</v>
      </c>
      <c r="AV1694" s="13" t="s">
        <v>83</v>
      </c>
      <c r="AW1694" s="13" t="s">
        <v>31</v>
      </c>
      <c r="AX1694" s="13" t="s">
        <v>74</v>
      </c>
      <c r="AY1694" s="271" t="s">
        <v>168</v>
      </c>
    </row>
    <row r="1695" s="14" customFormat="1">
      <c r="B1695" s="272"/>
      <c r="C1695" s="273"/>
      <c r="D1695" s="252" t="s">
        <v>177</v>
      </c>
      <c r="E1695" s="274" t="s">
        <v>1</v>
      </c>
      <c r="F1695" s="275" t="s">
        <v>186</v>
      </c>
      <c r="G1695" s="273"/>
      <c r="H1695" s="276">
        <v>189.24000000000001</v>
      </c>
      <c r="I1695" s="277"/>
      <c r="J1695" s="273"/>
      <c r="K1695" s="273"/>
      <c r="L1695" s="278"/>
      <c r="M1695" s="279"/>
      <c r="N1695" s="280"/>
      <c r="O1695" s="280"/>
      <c r="P1695" s="280"/>
      <c r="Q1695" s="280"/>
      <c r="R1695" s="280"/>
      <c r="S1695" s="280"/>
      <c r="T1695" s="281"/>
      <c r="AT1695" s="282" t="s">
        <v>177</v>
      </c>
      <c r="AU1695" s="282" t="s">
        <v>83</v>
      </c>
      <c r="AV1695" s="14" t="s">
        <v>175</v>
      </c>
      <c r="AW1695" s="14" t="s">
        <v>31</v>
      </c>
      <c r="AX1695" s="14" t="s">
        <v>81</v>
      </c>
      <c r="AY1695" s="282" t="s">
        <v>168</v>
      </c>
    </row>
    <row r="1696" s="1" customFormat="1" ht="24" customHeight="1">
      <c r="B1696" s="38"/>
      <c r="C1696" s="237" t="s">
        <v>1615</v>
      </c>
      <c r="D1696" s="237" t="s">
        <v>170</v>
      </c>
      <c r="E1696" s="238" t="s">
        <v>1616</v>
      </c>
      <c r="F1696" s="239" t="s">
        <v>1617</v>
      </c>
      <c r="G1696" s="240" t="s">
        <v>226</v>
      </c>
      <c r="H1696" s="241">
        <v>528.93600000000004</v>
      </c>
      <c r="I1696" s="242"/>
      <c r="J1696" s="243">
        <f>ROUND(I1696*H1696,2)</f>
        <v>0</v>
      </c>
      <c r="K1696" s="239" t="s">
        <v>174</v>
      </c>
      <c r="L1696" s="43"/>
      <c r="M1696" s="244" t="s">
        <v>1</v>
      </c>
      <c r="N1696" s="245" t="s">
        <v>39</v>
      </c>
      <c r="O1696" s="86"/>
      <c r="P1696" s="246">
        <f>O1696*H1696</f>
        <v>0</v>
      </c>
      <c r="Q1696" s="246">
        <v>0</v>
      </c>
      <c r="R1696" s="246">
        <f>Q1696*H1696</f>
        <v>0</v>
      </c>
      <c r="S1696" s="246">
        <v>0</v>
      </c>
      <c r="T1696" s="247">
        <f>S1696*H1696</f>
        <v>0</v>
      </c>
      <c r="AR1696" s="248" t="s">
        <v>282</v>
      </c>
      <c r="AT1696" s="248" t="s">
        <v>170</v>
      </c>
      <c r="AU1696" s="248" t="s">
        <v>83</v>
      </c>
      <c r="AY1696" s="17" t="s">
        <v>168</v>
      </c>
      <c r="BE1696" s="249">
        <f>IF(N1696="základní",J1696,0)</f>
        <v>0</v>
      </c>
      <c r="BF1696" s="249">
        <f>IF(N1696="snížená",J1696,0)</f>
        <v>0</v>
      </c>
      <c r="BG1696" s="249">
        <f>IF(N1696="zákl. přenesená",J1696,0)</f>
        <v>0</v>
      </c>
      <c r="BH1696" s="249">
        <f>IF(N1696="sníž. přenesená",J1696,0)</f>
        <v>0</v>
      </c>
      <c r="BI1696" s="249">
        <f>IF(N1696="nulová",J1696,0)</f>
        <v>0</v>
      </c>
      <c r="BJ1696" s="17" t="s">
        <v>81</v>
      </c>
      <c r="BK1696" s="249">
        <f>ROUND(I1696*H1696,2)</f>
        <v>0</v>
      </c>
      <c r="BL1696" s="17" t="s">
        <v>282</v>
      </c>
      <c r="BM1696" s="248" t="s">
        <v>1618</v>
      </c>
    </row>
    <row r="1697" s="12" customFormat="1">
      <c r="B1697" s="250"/>
      <c r="C1697" s="251"/>
      <c r="D1697" s="252" t="s">
        <v>177</v>
      </c>
      <c r="E1697" s="253" t="s">
        <v>1</v>
      </c>
      <c r="F1697" s="254" t="s">
        <v>194</v>
      </c>
      <c r="G1697" s="251"/>
      <c r="H1697" s="253" t="s">
        <v>1</v>
      </c>
      <c r="I1697" s="255"/>
      <c r="J1697" s="251"/>
      <c r="K1697" s="251"/>
      <c r="L1697" s="256"/>
      <c r="M1697" s="257"/>
      <c r="N1697" s="258"/>
      <c r="O1697" s="258"/>
      <c r="P1697" s="258"/>
      <c r="Q1697" s="258"/>
      <c r="R1697" s="258"/>
      <c r="S1697" s="258"/>
      <c r="T1697" s="259"/>
      <c r="AT1697" s="260" t="s">
        <v>177</v>
      </c>
      <c r="AU1697" s="260" t="s">
        <v>83</v>
      </c>
      <c r="AV1697" s="12" t="s">
        <v>81</v>
      </c>
      <c r="AW1697" s="12" t="s">
        <v>31</v>
      </c>
      <c r="AX1697" s="12" t="s">
        <v>74</v>
      </c>
      <c r="AY1697" s="260" t="s">
        <v>168</v>
      </c>
    </row>
    <row r="1698" s="12" customFormat="1">
      <c r="B1698" s="250"/>
      <c r="C1698" s="251"/>
      <c r="D1698" s="252" t="s">
        <v>177</v>
      </c>
      <c r="E1698" s="253" t="s">
        <v>1</v>
      </c>
      <c r="F1698" s="254" t="s">
        <v>927</v>
      </c>
      <c r="G1698" s="251"/>
      <c r="H1698" s="253" t="s">
        <v>1</v>
      </c>
      <c r="I1698" s="255"/>
      <c r="J1698" s="251"/>
      <c r="K1698" s="251"/>
      <c r="L1698" s="256"/>
      <c r="M1698" s="257"/>
      <c r="N1698" s="258"/>
      <c r="O1698" s="258"/>
      <c r="P1698" s="258"/>
      <c r="Q1698" s="258"/>
      <c r="R1698" s="258"/>
      <c r="S1698" s="258"/>
      <c r="T1698" s="259"/>
      <c r="AT1698" s="260" t="s">
        <v>177</v>
      </c>
      <c r="AU1698" s="260" t="s">
        <v>83</v>
      </c>
      <c r="AV1698" s="12" t="s">
        <v>81</v>
      </c>
      <c r="AW1698" s="12" t="s">
        <v>31</v>
      </c>
      <c r="AX1698" s="12" t="s">
        <v>74</v>
      </c>
      <c r="AY1698" s="260" t="s">
        <v>168</v>
      </c>
    </row>
    <row r="1699" s="13" customFormat="1">
      <c r="B1699" s="261"/>
      <c r="C1699" s="262"/>
      <c r="D1699" s="252" t="s">
        <v>177</v>
      </c>
      <c r="E1699" s="263" t="s">
        <v>1</v>
      </c>
      <c r="F1699" s="264" t="s">
        <v>228</v>
      </c>
      <c r="G1699" s="262"/>
      <c r="H1699" s="265">
        <v>13.84</v>
      </c>
      <c r="I1699" s="266"/>
      <c r="J1699" s="262"/>
      <c r="K1699" s="262"/>
      <c r="L1699" s="267"/>
      <c r="M1699" s="268"/>
      <c r="N1699" s="269"/>
      <c r="O1699" s="269"/>
      <c r="P1699" s="269"/>
      <c r="Q1699" s="269"/>
      <c r="R1699" s="269"/>
      <c r="S1699" s="269"/>
      <c r="T1699" s="270"/>
      <c r="AT1699" s="271" t="s">
        <v>177</v>
      </c>
      <c r="AU1699" s="271" t="s">
        <v>83</v>
      </c>
      <c r="AV1699" s="13" t="s">
        <v>83</v>
      </c>
      <c r="AW1699" s="13" t="s">
        <v>31</v>
      </c>
      <c r="AX1699" s="13" t="s">
        <v>74</v>
      </c>
      <c r="AY1699" s="271" t="s">
        <v>168</v>
      </c>
    </row>
    <row r="1700" s="13" customFormat="1">
      <c r="B1700" s="261"/>
      <c r="C1700" s="262"/>
      <c r="D1700" s="252" t="s">
        <v>177</v>
      </c>
      <c r="E1700" s="263" t="s">
        <v>1</v>
      </c>
      <c r="F1700" s="264" t="s">
        <v>229</v>
      </c>
      <c r="G1700" s="262"/>
      <c r="H1700" s="265">
        <v>7.0899999999999999</v>
      </c>
      <c r="I1700" s="266"/>
      <c r="J1700" s="262"/>
      <c r="K1700" s="262"/>
      <c r="L1700" s="267"/>
      <c r="M1700" s="268"/>
      <c r="N1700" s="269"/>
      <c r="O1700" s="269"/>
      <c r="P1700" s="269"/>
      <c r="Q1700" s="269"/>
      <c r="R1700" s="269"/>
      <c r="S1700" s="269"/>
      <c r="T1700" s="270"/>
      <c r="AT1700" s="271" t="s">
        <v>177</v>
      </c>
      <c r="AU1700" s="271" t="s">
        <v>83</v>
      </c>
      <c r="AV1700" s="13" t="s">
        <v>83</v>
      </c>
      <c r="AW1700" s="13" t="s">
        <v>31</v>
      </c>
      <c r="AX1700" s="13" t="s">
        <v>74</v>
      </c>
      <c r="AY1700" s="271" t="s">
        <v>168</v>
      </c>
    </row>
    <row r="1701" s="13" customFormat="1">
      <c r="B1701" s="261"/>
      <c r="C1701" s="262"/>
      <c r="D1701" s="252" t="s">
        <v>177</v>
      </c>
      <c r="E1701" s="263" t="s">
        <v>1</v>
      </c>
      <c r="F1701" s="264" t="s">
        <v>230</v>
      </c>
      <c r="G1701" s="262"/>
      <c r="H1701" s="265">
        <v>35.030000000000001</v>
      </c>
      <c r="I1701" s="266"/>
      <c r="J1701" s="262"/>
      <c r="K1701" s="262"/>
      <c r="L1701" s="267"/>
      <c r="M1701" s="268"/>
      <c r="N1701" s="269"/>
      <c r="O1701" s="269"/>
      <c r="P1701" s="269"/>
      <c r="Q1701" s="269"/>
      <c r="R1701" s="269"/>
      <c r="S1701" s="269"/>
      <c r="T1701" s="270"/>
      <c r="AT1701" s="271" t="s">
        <v>177</v>
      </c>
      <c r="AU1701" s="271" t="s">
        <v>83</v>
      </c>
      <c r="AV1701" s="13" t="s">
        <v>83</v>
      </c>
      <c r="AW1701" s="13" t="s">
        <v>31</v>
      </c>
      <c r="AX1701" s="13" t="s">
        <v>74</v>
      </c>
      <c r="AY1701" s="271" t="s">
        <v>168</v>
      </c>
    </row>
    <row r="1702" s="13" customFormat="1">
      <c r="B1702" s="261"/>
      <c r="C1702" s="262"/>
      <c r="D1702" s="252" t="s">
        <v>177</v>
      </c>
      <c r="E1702" s="263" t="s">
        <v>1</v>
      </c>
      <c r="F1702" s="264" t="s">
        <v>1022</v>
      </c>
      <c r="G1702" s="262"/>
      <c r="H1702" s="265">
        <v>38.880000000000003</v>
      </c>
      <c r="I1702" s="266"/>
      <c r="J1702" s="262"/>
      <c r="K1702" s="262"/>
      <c r="L1702" s="267"/>
      <c r="M1702" s="268"/>
      <c r="N1702" s="269"/>
      <c r="O1702" s="269"/>
      <c r="P1702" s="269"/>
      <c r="Q1702" s="269"/>
      <c r="R1702" s="269"/>
      <c r="S1702" s="269"/>
      <c r="T1702" s="270"/>
      <c r="AT1702" s="271" t="s">
        <v>177</v>
      </c>
      <c r="AU1702" s="271" t="s">
        <v>83</v>
      </c>
      <c r="AV1702" s="13" t="s">
        <v>83</v>
      </c>
      <c r="AW1702" s="13" t="s">
        <v>31</v>
      </c>
      <c r="AX1702" s="13" t="s">
        <v>74</v>
      </c>
      <c r="AY1702" s="271" t="s">
        <v>168</v>
      </c>
    </row>
    <row r="1703" s="13" customFormat="1">
      <c r="B1703" s="261"/>
      <c r="C1703" s="262"/>
      <c r="D1703" s="252" t="s">
        <v>177</v>
      </c>
      <c r="E1703" s="263" t="s">
        <v>1</v>
      </c>
      <c r="F1703" s="264" t="s">
        <v>1023</v>
      </c>
      <c r="G1703" s="262"/>
      <c r="H1703" s="265">
        <v>59.369999999999997</v>
      </c>
      <c r="I1703" s="266"/>
      <c r="J1703" s="262"/>
      <c r="K1703" s="262"/>
      <c r="L1703" s="267"/>
      <c r="M1703" s="268"/>
      <c r="N1703" s="269"/>
      <c r="O1703" s="269"/>
      <c r="P1703" s="269"/>
      <c r="Q1703" s="269"/>
      <c r="R1703" s="269"/>
      <c r="S1703" s="269"/>
      <c r="T1703" s="270"/>
      <c r="AT1703" s="271" t="s">
        <v>177</v>
      </c>
      <c r="AU1703" s="271" t="s">
        <v>83</v>
      </c>
      <c r="AV1703" s="13" t="s">
        <v>83</v>
      </c>
      <c r="AW1703" s="13" t="s">
        <v>31</v>
      </c>
      <c r="AX1703" s="13" t="s">
        <v>74</v>
      </c>
      <c r="AY1703" s="271" t="s">
        <v>168</v>
      </c>
    </row>
    <row r="1704" s="13" customFormat="1">
      <c r="B1704" s="261"/>
      <c r="C1704" s="262"/>
      <c r="D1704" s="252" t="s">
        <v>177</v>
      </c>
      <c r="E1704" s="263" t="s">
        <v>1</v>
      </c>
      <c r="F1704" s="264" t="s">
        <v>233</v>
      </c>
      <c r="G1704" s="262"/>
      <c r="H1704" s="265">
        <v>35.030000000000001</v>
      </c>
      <c r="I1704" s="266"/>
      <c r="J1704" s="262"/>
      <c r="K1704" s="262"/>
      <c r="L1704" s="267"/>
      <c r="M1704" s="268"/>
      <c r="N1704" s="269"/>
      <c r="O1704" s="269"/>
      <c r="P1704" s="269"/>
      <c r="Q1704" s="269"/>
      <c r="R1704" s="269"/>
      <c r="S1704" s="269"/>
      <c r="T1704" s="270"/>
      <c r="AT1704" s="271" t="s">
        <v>177</v>
      </c>
      <c r="AU1704" s="271" t="s">
        <v>83</v>
      </c>
      <c r="AV1704" s="13" t="s">
        <v>83</v>
      </c>
      <c r="AW1704" s="13" t="s">
        <v>31</v>
      </c>
      <c r="AX1704" s="13" t="s">
        <v>74</v>
      </c>
      <c r="AY1704" s="271" t="s">
        <v>168</v>
      </c>
    </row>
    <row r="1705" s="12" customFormat="1">
      <c r="B1705" s="250"/>
      <c r="C1705" s="251"/>
      <c r="D1705" s="252" t="s">
        <v>177</v>
      </c>
      <c r="E1705" s="253" t="s">
        <v>1</v>
      </c>
      <c r="F1705" s="254" t="s">
        <v>268</v>
      </c>
      <c r="G1705" s="251"/>
      <c r="H1705" s="253" t="s">
        <v>1</v>
      </c>
      <c r="I1705" s="255"/>
      <c r="J1705" s="251"/>
      <c r="K1705" s="251"/>
      <c r="L1705" s="256"/>
      <c r="M1705" s="257"/>
      <c r="N1705" s="258"/>
      <c r="O1705" s="258"/>
      <c r="P1705" s="258"/>
      <c r="Q1705" s="258"/>
      <c r="R1705" s="258"/>
      <c r="S1705" s="258"/>
      <c r="T1705" s="259"/>
      <c r="AT1705" s="260" t="s">
        <v>177</v>
      </c>
      <c r="AU1705" s="260" t="s">
        <v>83</v>
      </c>
      <c r="AV1705" s="12" t="s">
        <v>81</v>
      </c>
      <c r="AW1705" s="12" t="s">
        <v>31</v>
      </c>
      <c r="AX1705" s="12" t="s">
        <v>74</v>
      </c>
      <c r="AY1705" s="260" t="s">
        <v>168</v>
      </c>
    </row>
    <row r="1706" s="12" customFormat="1">
      <c r="B1706" s="250"/>
      <c r="C1706" s="251"/>
      <c r="D1706" s="252" t="s">
        <v>177</v>
      </c>
      <c r="E1706" s="253" t="s">
        <v>1</v>
      </c>
      <c r="F1706" s="254" t="s">
        <v>1619</v>
      </c>
      <c r="G1706" s="251"/>
      <c r="H1706" s="253" t="s">
        <v>1</v>
      </c>
      <c r="I1706" s="255"/>
      <c r="J1706" s="251"/>
      <c r="K1706" s="251"/>
      <c r="L1706" s="256"/>
      <c r="M1706" s="257"/>
      <c r="N1706" s="258"/>
      <c r="O1706" s="258"/>
      <c r="P1706" s="258"/>
      <c r="Q1706" s="258"/>
      <c r="R1706" s="258"/>
      <c r="S1706" s="258"/>
      <c r="T1706" s="259"/>
      <c r="AT1706" s="260" t="s">
        <v>177</v>
      </c>
      <c r="AU1706" s="260" t="s">
        <v>83</v>
      </c>
      <c r="AV1706" s="12" t="s">
        <v>81</v>
      </c>
      <c r="AW1706" s="12" t="s">
        <v>31</v>
      </c>
      <c r="AX1706" s="12" t="s">
        <v>74</v>
      </c>
      <c r="AY1706" s="260" t="s">
        <v>168</v>
      </c>
    </row>
    <row r="1707" s="13" customFormat="1">
      <c r="B1707" s="261"/>
      <c r="C1707" s="262"/>
      <c r="D1707" s="252" t="s">
        <v>177</v>
      </c>
      <c r="E1707" s="263" t="s">
        <v>1</v>
      </c>
      <c r="F1707" s="264" t="s">
        <v>1620</v>
      </c>
      <c r="G1707" s="262"/>
      <c r="H1707" s="265">
        <v>277.15699999999998</v>
      </c>
      <c r="I1707" s="266"/>
      <c r="J1707" s="262"/>
      <c r="K1707" s="262"/>
      <c r="L1707" s="267"/>
      <c r="M1707" s="268"/>
      <c r="N1707" s="269"/>
      <c r="O1707" s="269"/>
      <c r="P1707" s="269"/>
      <c r="Q1707" s="269"/>
      <c r="R1707" s="269"/>
      <c r="S1707" s="269"/>
      <c r="T1707" s="270"/>
      <c r="AT1707" s="271" t="s">
        <v>177</v>
      </c>
      <c r="AU1707" s="271" t="s">
        <v>83</v>
      </c>
      <c r="AV1707" s="13" t="s">
        <v>83</v>
      </c>
      <c r="AW1707" s="13" t="s">
        <v>31</v>
      </c>
      <c r="AX1707" s="13" t="s">
        <v>74</v>
      </c>
      <c r="AY1707" s="271" t="s">
        <v>168</v>
      </c>
    </row>
    <row r="1708" s="12" customFormat="1">
      <c r="B1708" s="250"/>
      <c r="C1708" s="251"/>
      <c r="D1708" s="252" t="s">
        <v>177</v>
      </c>
      <c r="E1708" s="253" t="s">
        <v>1</v>
      </c>
      <c r="F1708" s="254" t="s">
        <v>339</v>
      </c>
      <c r="G1708" s="251"/>
      <c r="H1708" s="253" t="s">
        <v>1</v>
      </c>
      <c r="I1708" s="255"/>
      <c r="J1708" s="251"/>
      <c r="K1708" s="251"/>
      <c r="L1708" s="256"/>
      <c r="M1708" s="257"/>
      <c r="N1708" s="258"/>
      <c r="O1708" s="258"/>
      <c r="P1708" s="258"/>
      <c r="Q1708" s="258"/>
      <c r="R1708" s="258"/>
      <c r="S1708" s="258"/>
      <c r="T1708" s="259"/>
      <c r="AT1708" s="260" t="s">
        <v>177</v>
      </c>
      <c r="AU1708" s="260" t="s">
        <v>83</v>
      </c>
      <c r="AV1708" s="12" t="s">
        <v>81</v>
      </c>
      <c r="AW1708" s="12" t="s">
        <v>31</v>
      </c>
      <c r="AX1708" s="12" t="s">
        <v>74</v>
      </c>
      <c r="AY1708" s="260" t="s">
        <v>168</v>
      </c>
    </row>
    <row r="1709" s="13" customFormat="1">
      <c r="B1709" s="261"/>
      <c r="C1709" s="262"/>
      <c r="D1709" s="252" t="s">
        <v>177</v>
      </c>
      <c r="E1709" s="263" t="s">
        <v>1</v>
      </c>
      <c r="F1709" s="264" t="s">
        <v>1621</v>
      </c>
      <c r="G1709" s="262"/>
      <c r="H1709" s="265">
        <v>41.692999999999998</v>
      </c>
      <c r="I1709" s="266"/>
      <c r="J1709" s="262"/>
      <c r="K1709" s="262"/>
      <c r="L1709" s="267"/>
      <c r="M1709" s="268"/>
      <c r="N1709" s="269"/>
      <c r="O1709" s="269"/>
      <c r="P1709" s="269"/>
      <c r="Q1709" s="269"/>
      <c r="R1709" s="269"/>
      <c r="S1709" s="269"/>
      <c r="T1709" s="270"/>
      <c r="AT1709" s="271" t="s">
        <v>177</v>
      </c>
      <c r="AU1709" s="271" t="s">
        <v>83</v>
      </c>
      <c r="AV1709" s="13" t="s">
        <v>83</v>
      </c>
      <c r="AW1709" s="13" t="s">
        <v>31</v>
      </c>
      <c r="AX1709" s="13" t="s">
        <v>74</v>
      </c>
      <c r="AY1709" s="271" t="s">
        <v>168</v>
      </c>
    </row>
    <row r="1710" s="13" customFormat="1">
      <c r="B1710" s="261"/>
      <c r="C1710" s="262"/>
      <c r="D1710" s="252" t="s">
        <v>177</v>
      </c>
      <c r="E1710" s="263" t="s">
        <v>1</v>
      </c>
      <c r="F1710" s="264" t="s">
        <v>1622</v>
      </c>
      <c r="G1710" s="262"/>
      <c r="H1710" s="265">
        <v>20.846</v>
      </c>
      <c r="I1710" s="266"/>
      <c r="J1710" s="262"/>
      <c r="K1710" s="262"/>
      <c r="L1710" s="267"/>
      <c r="M1710" s="268"/>
      <c r="N1710" s="269"/>
      <c r="O1710" s="269"/>
      <c r="P1710" s="269"/>
      <c r="Q1710" s="269"/>
      <c r="R1710" s="269"/>
      <c r="S1710" s="269"/>
      <c r="T1710" s="270"/>
      <c r="AT1710" s="271" t="s">
        <v>177</v>
      </c>
      <c r="AU1710" s="271" t="s">
        <v>83</v>
      </c>
      <c r="AV1710" s="13" t="s">
        <v>83</v>
      </c>
      <c r="AW1710" s="13" t="s">
        <v>31</v>
      </c>
      <c r="AX1710" s="13" t="s">
        <v>74</v>
      </c>
      <c r="AY1710" s="271" t="s">
        <v>168</v>
      </c>
    </row>
    <row r="1711" s="14" customFormat="1">
      <c r="B1711" s="272"/>
      <c r="C1711" s="273"/>
      <c r="D1711" s="252" t="s">
        <v>177</v>
      </c>
      <c r="E1711" s="274" t="s">
        <v>1</v>
      </c>
      <c r="F1711" s="275" t="s">
        <v>186</v>
      </c>
      <c r="G1711" s="273"/>
      <c r="H1711" s="276">
        <v>528.93599999999992</v>
      </c>
      <c r="I1711" s="277"/>
      <c r="J1711" s="273"/>
      <c r="K1711" s="273"/>
      <c r="L1711" s="278"/>
      <c r="M1711" s="279"/>
      <c r="N1711" s="280"/>
      <c r="O1711" s="280"/>
      <c r="P1711" s="280"/>
      <c r="Q1711" s="280"/>
      <c r="R1711" s="280"/>
      <c r="S1711" s="280"/>
      <c r="T1711" s="281"/>
      <c r="AT1711" s="282" t="s">
        <v>177</v>
      </c>
      <c r="AU1711" s="282" t="s">
        <v>83</v>
      </c>
      <c r="AV1711" s="14" t="s">
        <v>175</v>
      </c>
      <c r="AW1711" s="14" t="s">
        <v>31</v>
      </c>
      <c r="AX1711" s="14" t="s">
        <v>81</v>
      </c>
      <c r="AY1711" s="282" t="s">
        <v>168</v>
      </c>
    </row>
    <row r="1712" s="1" customFormat="1" ht="24" customHeight="1">
      <c r="B1712" s="38"/>
      <c r="C1712" s="294" t="s">
        <v>1623</v>
      </c>
      <c r="D1712" s="294" t="s">
        <v>418</v>
      </c>
      <c r="E1712" s="295" t="s">
        <v>1624</v>
      </c>
      <c r="F1712" s="296" t="s">
        <v>1625</v>
      </c>
      <c r="G1712" s="297" t="s">
        <v>226</v>
      </c>
      <c r="H1712" s="298">
        <v>193.02500000000001</v>
      </c>
      <c r="I1712" s="299"/>
      <c r="J1712" s="300">
        <f>ROUND(I1712*H1712,2)</f>
        <v>0</v>
      </c>
      <c r="K1712" s="296" t="s">
        <v>174</v>
      </c>
      <c r="L1712" s="301"/>
      <c r="M1712" s="302" t="s">
        <v>1</v>
      </c>
      <c r="N1712" s="303" t="s">
        <v>39</v>
      </c>
      <c r="O1712" s="86"/>
      <c r="P1712" s="246">
        <f>O1712*H1712</f>
        <v>0</v>
      </c>
      <c r="Q1712" s="246">
        <v>0.0030000000000000001</v>
      </c>
      <c r="R1712" s="246">
        <f>Q1712*H1712</f>
        <v>0.57907500000000001</v>
      </c>
      <c r="S1712" s="246">
        <v>0</v>
      </c>
      <c r="T1712" s="247">
        <f>S1712*H1712</f>
        <v>0</v>
      </c>
      <c r="AR1712" s="248" t="s">
        <v>385</v>
      </c>
      <c r="AT1712" s="248" t="s">
        <v>418</v>
      </c>
      <c r="AU1712" s="248" t="s">
        <v>83</v>
      </c>
      <c r="AY1712" s="17" t="s">
        <v>168</v>
      </c>
      <c r="BE1712" s="249">
        <f>IF(N1712="základní",J1712,0)</f>
        <v>0</v>
      </c>
      <c r="BF1712" s="249">
        <f>IF(N1712="snížená",J1712,0)</f>
        <v>0</v>
      </c>
      <c r="BG1712" s="249">
        <f>IF(N1712="zákl. přenesená",J1712,0)</f>
        <v>0</v>
      </c>
      <c r="BH1712" s="249">
        <f>IF(N1712="sníž. přenesená",J1712,0)</f>
        <v>0</v>
      </c>
      <c r="BI1712" s="249">
        <f>IF(N1712="nulová",J1712,0)</f>
        <v>0</v>
      </c>
      <c r="BJ1712" s="17" t="s">
        <v>81</v>
      </c>
      <c r="BK1712" s="249">
        <f>ROUND(I1712*H1712,2)</f>
        <v>0</v>
      </c>
      <c r="BL1712" s="17" t="s">
        <v>282</v>
      </c>
      <c r="BM1712" s="248" t="s">
        <v>1626</v>
      </c>
    </row>
    <row r="1713" s="13" customFormat="1">
      <c r="B1713" s="261"/>
      <c r="C1713" s="262"/>
      <c r="D1713" s="252" t="s">
        <v>177</v>
      </c>
      <c r="E1713" s="263" t="s">
        <v>1</v>
      </c>
      <c r="F1713" s="264" t="s">
        <v>1627</v>
      </c>
      <c r="G1713" s="262"/>
      <c r="H1713" s="265">
        <v>193.02500000000001</v>
      </c>
      <c r="I1713" s="266"/>
      <c r="J1713" s="262"/>
      <c r="K1713" s="262"/>
      <c r="L1713" s="267"/>
      <c r="M1713" s="268"/>
      <c r="N1713" s="269"/>
      <c r="O1713" s="269"/>
      <c r="P1713" s="269"/>
      <c r="Q1713" s="269"/>
      <c r="R1713" s="269"/>
      <c r="S1713" s="269"/>
      <c r="T1713" s="270"/>
      <c r="AT1713" s="271" t="s">
        <v>177</v>
      </c>
      <c r="AU1713" s="271" t="s">
        <v>83</v>
      </c>
      <c r="AV1713" s="13" t="s">
        <v>83</v>
      </c>
      <c r="AW1713" s="13" t="s">
        <v>31</v>
      </c>
      <c r="AX1713" s="13" t="s">
        <v>74</v>
      </c>
      <c r="AY1713" s="271" t="s">
        <v>168</v>
      </c>
    </row>
    <row r="1714" s="14" customFormat="1">
      <c r="B1714" s="272"/>
      <c r="C1714" s="273"/>
      <c r="D1714" s="252" t="s">
        <v>177</v>
      </c>
      <c r="E1714" s="274" t="s">
        <v>1</v>
      </c>
      <c r="F1714" s="275" t="s">
        <v>186</v>
      </c>
      <c r="G1714" s="273"/>
      <c r="H1714" s="276">
        <v>193.02500000000001</v>
      </c>
      <c r="I1714" s="277"/>
      <c r="J1714" s="273"/>
      <c r="K1714" s="273"/>
      <c r="L1714" s="278"/>
      <c r="M1714" s="279"/>
      <c r="N1714" s="280"/>
      <c r="O1714" s="280"/>
      <c r="P1714" s="280"/>
      <c r="Q1714" s="280"/>
      <c r="R1714" s="280"/>
      <c r="S1714" s="280"/>
      <c r="T1714" s="281"/>
      <c r="AT1714" s="282" t="s">
        <v>177</v>
      </c>
      <c r="AU1714" s="282" t="s">
        <v>83</v>
      </c>
      <c r="AV1714" s="14" t="s">
        <v>175</v>
      </c>
      <c r="AW1714" s="14" t="s">
        <v>31</v>
      </c>
      <c r="AX1714" s="14" t="s">
        <v>81</v>
      </c>
      <c r="AY1714" s="282" t="s">
        <v>168</v>
      </c>
    </row>
    <row r="1715" s="1" customFormat="1" ht="24" customHeight="1">
      <c r="B1715" s="38"/>
      <c r="C1715" s="294" t="s">
        <v>1628</v>
      </c>
      <c r="D1715" s="294" t="s">
        <v>418</v>
      </c>
      <c r="E1715" s="295" t="s">
        <v>1629</v>
      </c>
      <c r="F1715" s="296" t="s">
        <v>1630</v>
      </c>
      <c r="G1715" s="297" t="s">
        <v>226</v>
      </c>
      <c r="H1715" s="298">
        <v>21.263000000000002</v>
      </c>
      <c r="I1715" s="299"/>
      <c r="J1715" s="300">
        <f>ROUND(I1715*H1715,2)</f>
        <v>0</v>
      </c>
      <c r="K1715" s="296" t="s">
        <v>174</v>
      </c>
      <c r="L1715" s="301"/>
      <c r="M1715" s="302" t="s">
        <v>1</v>
      </c>
      <c r="N1715" s="303" t="s">
        <v>39</v>
      </c>
      <c r="O1715" s="86"/>
      <c r="P1715" s="246">
        <f>O1715*H1715</f>
        <v>0</v>
      </c>
      <c r="Q1715" s="246">
        <v>0.0035000000000000001</v>
      </c>
      <c r="R1715" s="246">
        <f>Q1715*H1715</f>
        <v>0.074420500000000001</v>
      </c>
      <c r="S1715" s="246">
        <v>0</v>
      </c>
      <c r="T1715" s="247">
        <f>S1715*H1715</f>
        <v>0</v>
      </c>
      <c r="AR1715" s="248" t="s">
        <v>385</v>
      </c>
      <c r="AT1715" s="248" t="s">
        <v>418</v>
      </c>
      <c r="AU1715" s="248" t="s">
        <v>83</v>
      </c>
      <c r="AY1715" s="17" t="s">
        <v>168</v>
      </c>
      <c r="BE1715" s="249">
        <f>IF(N1715="základní",J1715,0)</f>
        <v>0</v>
      </c>
      <c r="BF1715" s="249">
        <f>IF(N1715="snížená",J1715,0)</f>
        <v>0</v>
      </c>
      <c r="BG1715" s="249">
        <f>IF(N1715="zákl. přenesená",J1715,0)</f>
        <v>0</v>
      </c>
      <c r="BH1715" s="249">
        <f>IF(N1715="sníž. přenesená",J1715,0)</f>
        <v>0</v>
      </c>
      <c r="BI1715" s="249">
        <f>IF(N1715="nulová",J1715,0)</f>
        <v>0</v>
      </c>
      <c r="BJ1715" s="17" t="s">
        <v>81</v>
      </c>
      <c r="BK1715" s="249">
        <f>ROUND(I1715*H1715,2)</f>
        <v>0</v>
      </c>
      <c r="BL1715" s="17" t="s">
        <v>282</v>
      </c>
      <c r="BM1715" s="248" t="s">
        <v>1631</v>
      </c>
    </row>
    <row r="1716" s="12" customFormat="1">
      <c r="B1716" s="250"/>
      <c r="C1716" s="251"/>
      <c r="D1716" s="252" t="s">
        <v>177</v>
      </c>
      <c r="E1716" s="253" t="s">
        <v>1</v>
      </c>
      <c r="F1716" s="254" t="s">
        <v>1619</v>
      </c>
      <c r="G1716" s="251"/>
      <c r="H1716" s="253" t="s">
        <v>1</v>
      </c>
      <c r="I1716" s="255"/>
      <c r="J1716" s="251"/>
      <c r="K1716" s="251"/>
      <c r="L1716" s="256"/>
      <c r="M1716" s="257"/>
      <c r="N1716" s="258"/>
      <c r="O1716" s="258"/>
      <c r="P1716" s="258"/>
      <c r="Q1716" s="258"/>
      <c r="R1716" s="258"/>
      <c r="S1716" s="258"/>
      <c r="T1716" s="259"/>
      <c r="AT1716" s="260" t="s">
        <v>177</v>
      </c>
      <c r="AU1716" s="260" t="s">
        <v>83</v>
      </c>
      <c r="AV1716" s="12" t="s">
        <v>81</v>
      </c>
      <c r="AW1716" s="12" t="s">
        <v>31</v>
      </c>
      <c r="AX1716" s="12" t="s">
        <v>74</v>
      </c>
      <c r="AY1716" s="260" t="s">
        <v>168</v>
      </c>
    </row>
    <row r="1717" s="12" customFormat="1">
      <c r="B1717" s="250"/>
      <c r="C1717" s="251"/>
      <c r="D1717" s="252" t="s">
        <v>177</v>
      </c>
      <c r="E1717" s="253" t="s">
        <v>1</v>
      </c>
      <c r="F1717" s="254" t="s">
        <v>339</v>
      </c>
      <c r="G1717" s="251"/>
      <c r="H1717" s="253" t="s">
        <v>1</v>
      </c>
      <c r="I1717" s="255"/>
      <c r="J1717" s="251"/>
      <c r="K1717" s="251"/>
      <c r="L1717" s="256"/>
      <c r="M1717" s="257"/>
      <c r="N1717" s="258"/>
      <c r="O1717" s="258"/>
      <c r="P1717" s="258"/>
      <c r="Q1717" s="258"/>
      <c r="R1717" s="258"/>
      <c r="S1717" s="258"/>
      <c r="T1717" s="259"/>
      <c r="AT1717" s="260" t="s">
        <v>177</v>
      </c>
      <c r="AU1717" s="260" t="s">
        <v>83</v>
      </c>
      <c r="AV1717" s="12" t="s">
        <v>81</v>
      </c>
      <c r="AW1717" s="12" t="s">
        <v>31</v>
      </c>
      <c r="AX1717" s="12" t="s">
        <v>74</v>
      </c>
      <c r="AY1717" s="260" t="s">
        <v>168</v>
      </c>
    </row>
    <row r="1718" s="13" customFormat="1">
      <c r="B1718" s="261"/>
      <c r="C1718" s="262"/>
      <c r="D1718" s="252" t="s">
        <v>177</v>
      </c>
      <c r="E1718" s="263" t="s">
        <v>1</v>
      </c>
      <c r="F1718" s="264" t="s">
        <v>1632</v>
      </c>
      <c r="G1718" s="262"/>
      <c r="H1718" s="265">
        <v>21.263000000000002</v>
      </c>
      <c r="I1718" s="266"/>
      <c r="J1718" s="262"/>
      <c r="K1718" s="262"/>
      <c r="L1718" s="267"/>
      <c r="M1718" s="268"/>
      <c r="N1718" s="269"/>
      <c r="O1718" s="269"/>
      <c r="P1718" s="269"/>
      <c r="Q1718" s="269"/>
      <c r="R1718" s="269"/>
      <c r="S1718" s="269"/>
      <c r="T1718" s="270"/>
      <c r="AT1718" s="271" t="s">
        <v>177</v>
      </c>
      <c r="AU1718" s="271" t="s">
        <v>83</v>
      </c>
      <c r="AV1718" s="13" t="s">
        <v>83</v>
      </c>
      <c r="AW1718" s="13" t="s">
        <v>31</v>
      </c>
      <c r="AX1718" s="13" t="s">
        <v>74</v>
      </c>
      <c r="AY1718" s="271" t="s">
        <v>168</v>
      </c>
    </row>
    <row r="1719" s="14" customFormat="1">
      <c r="B1719" s="272"/>
      <c r="C1719" s="273"/>
      <c r="D1719" s="252" t="s">
        <v>177</v>
      </c>
      <c r="E1719" s="274" t="s">
        <v>1</v>
      </c>
      <c r="F1719" s="275" t="s">
        <v>186</v>
      </c>
      <c r="G1719" s="273"/>
      <c r="H1719" s="276">
        <v>21.263000000000002</v>
      </c>
      <c r="I1719" s="277"/>
      <c r="J1719" s="273"/>
      <c r="K1719" s="273"/>
      <c r="L1719" s="278"/>
      <c r="M1719" s="279"/>
      <c r="N1719" s="280"/>
      <c r="O1719" s="280"/>
      <c r="P1719" s="280"/>
      <c r="Q1719" s="280"/>
      <c r="R1719" s="280"/>
      <c r="S1719" s="280"/>
      <c r="T1719" s="281"/>
      <c r="AT1719" s="282" t="s">
        <v>177</v>
      </c>
      <c r="AU1719" s="282" t="s">
        <v>83</v>
      </c>
      <c r="AV1719" s="14" t="s">
        <v>175</v>
      </c>
      <c r="AW1719" s="14" t="s">
        <v>31</v>
      </c>
      <c r="AX1719" s="14" t="s">
        <v>81</v>
      </c>
      <c r="AY1719" s="282" t="s">
        <v>168</v>
      </c>
    </row>
    <row r="1720" s="1" customFormat="1" ht="24" customHeight="1">
      <c r="B1720" s="38"/>
      <c r="C1720" s="294" t="s">
        <v>1633</v>
      </c>
      <c r="D1720" s="294" t="s">
        <v>418</v>
      </c>
      <c r="E1720" s="295" t="s">
        <v>1634</v>
      </c>
      <c r="F1720" s="296" t="s">
        <v>1635</v>
      </c>
      <c r="G1720" s="297" t="s">
        <v>226</v>
      </c>
      <c r="H1720" s="298">
        <v>282.69999999999999</v>
      </c>
      <c r="I1720" s="299"/>
      <c r="J1720" s="300">
        <f>ROUND(I1720*H1720,2)</f>
        <v>0</v>
      </c>
      <c r="K1720" s="296" t="s">
        <v>174</v>
      </c>
      <c r="L1720" s="301"/>
      <c r="M1720" s="302" t="s">
        <v>1</v>
      </c>
      <c r="N1720" s="303" t="s">
        <v>39</v>
      </c>
      <c r="O1720" s="86"/>
      <c r="P1720" s="246">
        <f>O1720*H1720</f>
        <v>0</v>
      </c>
      <c r="Q1720" s="246">
        <v>0.0027000000000000001</v>
      </c>
      <c r="R1720" s="246">
        <f>Q1720*H1720</f>
        <v>0.76329000000000002</v>
      </c>
      <c r="S1720" s="246">
        <v>0</v>
      </c>
      <c r="T1720" s="247">
        <f>S1720*H1720</f>
        <v>0</v>
      </c>
      <c r="AR1720" s="248" t="s">
        <v>385</v>
      </c>
      <c r="AT1720" s="248" t="s">
        <v>418</v>
      </c>
      <c r="AU1720" s="248" t="s">
        <v>83</v>
      </c>
      <c r="AY1720" s="17" t="s">
        <v>168</v>
      </c>
      <c r="BE1720" s="249">
        <f>IF(N1720="základní",J1720,0)</f>
        <v>0</v>
      </c>
      <c r="BF1720" s="249">
        <f>IF(N1720="snížená",J1720,0)</f>
        <v>0</v>
      </c>
      <c r="BG1720" s="249">
        <f>IF(N1720="zákl. přenesená",J1720,0)</f>
        <v>0</v>
      </c>
      <c r="BH1720" s="249">
        <f>IF(N1720="sníž. přenesená",J1720,0)</f>
        <v>0</v>
      </c>
      <c r="BI1720" s="249">
        <f>IF(N1720="nulová",J1720,0)</f>
        <v>0</v>
      </c>
      <c r="BJ1720" s="17" t="s">
        <v>81</v>
      </c>
      <c r="BK1720" s="249">
        <f>ROUND(I1720*H1720,2)</f>
        <v>0</v>
      </c>
      <c r="BL1720" s="17" t="s">
        <v>282</v>
      </c>
      <c r="BM1720" s="248" t="s">
        <v>1636</v>
      </c>
    </row>
    <row r="1721" s="12" customFormat="1">
      <c r="B1721" s="250"/>
      <c r="C1721" s="251"/>
      <c r="D1721" s="252" t="s">
        <v>177</v>
      </c>
      <c r="E1721" s="253" t="s">
        <v>1</v>
      </c>
      <c r="F1721" s="254" t="s">
        <v>268</v>
      </c>
      <c r="G1721" s="251"/>
      <c r="H1721" s="253" t="s">
        <v>1</v>
      </c>
      <c r="I1721" s="255"/>
      <c r="J1721" s="251"/>
      <c r="K1721" s="251"/>
      <c r="L1721" s="256"/>
      <c r="M1721" s="257"/>
      <c r="N1721" s="258"/>
      <c r="O1721" s="258"/>
      <c r="P1721" s="258"/>
      <c r="Q1721" s="258"/>
      <c r="R1721" s="258"/>
      <c r="S1721" s="258"/>
      <c r="T1721" s="259"/>
      <c r="AT1721" s="260" t="s">
        <v>177</v>
      </c>
      <c r="AU1721" s="260" t="s">
        <v>83</v>
      </c>
      <c r="AV1721" s="12" t="s">
        <v>81</v>
      </c>
      <c r="AW1721" s="12" t="s">
        <v>31</v>
      </c>
      <c r="AX1721" s="12" t="s">
        <v>74</v>
      </c>
      <c r="AY1721" s="260" t="s">
        <v>168</v>
      </c>
    </row>
    <row r="1722" s="12" customFormat="1">
      <c r="B1722" s="250"/>
      <c r="C1722" s="251"/>
      <c r="D1722" s="252" t="s">
        <v>177</v>
      </c>
      <c r="E1722" s="253" t="s">
        <v>1</v>
      </c>
      <c r="F1722" s="254" t="s">
        <v>1619</v>
      </c>
      <c r="G1722" s="251"/>
      <c r="H1722" s="253" t="s">
        <v>1</v>
      </c>
      <c r="I1722" s="255"/>
      <c r="J1722" s="251"/>
      <c r="K1722" s="251"/>
      <c r="L1722" s="256"/>
      <c r="M1722" s="257"/>
      <c r="N1722" s="258"/>
      <c r="O1722" s="258"/>
      <c r="P1722" s="258"/>
      <c r="Q1722" s="258"/>
      <c r="R1722" s="258"/>
      <c r="S1722" s="258"/>
      <c r="T1722" s="259"/>
      <c r="AT1722" s="260" t="s">
        <v>177</v>
      </c>
      <c r="AU1722" s="260" t="s">
        <v>83</v>
      </c>
      <c r="AV1722" s="12" t="s">
        <v>81</v>
      </c>
      <c r="AW1722" s="12" t="s">
        <v>31</v>
      </c>
      <c r="AX1722" s="12" t="s">
        <v>74</v>
      </c>
      <c r="AY1722" s="260" t="s">
        <v>168</v>
      </c>
    </row>
    <row r="1723" s="13" customFormat="1">
      <c r="B1723" s="261"/>
      <c r="C1723" s="262"/>
      <c r="D1723" s="252" t="s">
        <v>177</v>
      </c>
      <c r="E1723" s="263" t="s">
        <v>1</v>
      </c>
      <c r="F1723" s="264" t="s">
        <v>1637</v>
      </c>
      <c r="G1723" s="262"/>
      <c r="H1723" s="265">
        <v>282.69999999999999</v>
      </c>
      <c r="I1723" s="266"/>
      <c r="J1723" s="262"/>
      <c r="K1723" s="262"/>
      <c r="L1723" s="267"/>
      <c r="M1723" s="268"/>
      <c r="N1723" s="269"/>
      <c r="O1723" s="269"/>
      <c r="P1723" s="269"/>
      <c r="Q1723" s="269"/>
      <c r="R1723" s="269"/>
      <c r="S1723" s="269"/>
      <c r="T1723" s="270"/>
      <c r="AT1723" s="271" t="s">
        <v>177</v>
      </c>
      <c r="AU1723" s="271" t="s">
        <v>83</v>
      </c>
      <c r="AV1723" s="13" t="s">
        <v>83</v>
      </c>
      <c r="AW1723" s="13" t="s">
        <v>31</v>
      </c>
      <c r="AX1723" s="13" t="s">
        <v>74</v>
      </c>
      <c r="AY1723" s="271" t="s">
        <v>168</v>
      </c>
    </row>
    <row r="1724" s="14" customFormat="1">
      <c r="B1724" s="272"/>
      <c r="C1724" s="273"/>
      <c r="D1724" s="252" t="s">
        <v>177</v>
      </c>
      <c r="E1724" s="274" t="s">
        <v>1</v>
      </c>
      <c r="F1724" s="275" t="s">
        <v>186</v>
      </c>
      <c r="G1724" s="273"/>
      <c r="H1724" s="276">
        <v>282.69999999999999</v>
      </c>
      <c r="I1724" s="277"/>
      <c r="J1724" s="273"/>
      <c r="K1724" s="273"/>
      <c r="L1724" s="278"/>
      <c r="M1724" s="279"/>
      <c r="N1724" s="280"/>
      <c r="O1724" s="280"/>
      <c r="P1724" s="280"/>
      <c r="Q1724" s="280"/>
      <c r="R1724" s="280"/>
      <c r="S1724" s="280"/>
      <c r="T1724" s="281"/>
      <c r="AT1724" s="282" t="s">
        <v>177</v>
      </c>
      <c r="AU1724" s="282" t="s">
        <v>83</v>
      </c>
      <c r="AV1724" s="14" t="s">
        <v>175</v>
      </c>
      <c r="AW1724" s="14" t="s">
        <v>31</v>
      </c>
      <c r="AX1724" s="14" t="s">
        <v>81</v>
      </c>
      <c r="AY1724" s="282" t="s">
        <v>168</v>
      </c>
    </row>
    <row r="1725" s="1" customFormat="1" ht="24" customHeight="1">
      <c r="B1725" s="38"/>
      <c r="C1725" s="294" t="s">
        <v>1638</v>
      </c>
      <c r="D1725" s="294" t="s">
        <v>418</v>
      </c>
      <c r="E1725" s="295" t="s">
        <v>1601</v>
      </c>
      <c r="F1725" s="296" t="s">
        <v>1602</v>
      </c>
      <c r="G1725" s="297" t="s">
        <v>226</v>
      </c>
      <c r="H1725" s="298">
        <v>21.263000000000002</v>
      </c>
      <c r="I1725" s="299"/>
      <c r="J1725" s="300">
        <f>ROUND(I1725*H1725,2)</f>
        <v>0</v>
      </c>
      <c r="K1725" s="296" t="s">
        <v>174</v>
      </c>
      <c r="L1725" s="301"/>
      <c r="M1725" s="302" t="s">
        <v>1</v>
      </c>
      <c r="N1725" s="303" t="s">
        <v>39</v>
      </c>
      <c r="O1725" s="86"/>
      <c r="P1725" s="246">
        <f>O1725*H1725</f>
        <v>0</v>
      </c>
      <c r="Q1725" s="246">
        <v>0.0041999999999999997</v>
      </c>
      <c r="R1725" s="246">
        <f>Q1725*H1725</f>
        <v>0.089304599999999998</v>
      </c>
      <c r="S1725" s="246">
        <v>0</v>
      </c>
      <c r="T1725" s="247">
        <f>S1725*H1725</f>
        <v>0</v>
      </c>
      <c r="AR1725" s="248" t="s">
        <v>385</v>
      </c>
      <c r="AT1725" s="248" t="s">
        <v>418</v>
      </c>
      <c r="AU1725" s="248" t="s">
        <v>83</v>
      </c>
      <c r="AY1725" s="17" t="s">
        <v>168</v>
      </c>
      <c r="BE1725" s="249">
        <f>IF(N1725="základní",J1725,0)</f>
        <v>0</v>
      </c>
      <c r="BF1725" s="249">
        <f>IF(N1725="snížená",J1725,0)</f>
        <v>0</v>
      </c>
      <c r="BG1725" s="249">
        <f>IF(N1725="zákl. přenesená",J1725,0)</f>
        <v>0</v>
      </c>
      <c r="BH1725" s="249">
        <f>IF(N1725="sníž. přenesená",J1725,0)</f>
        <v>0</v>
      </c>
      <c r="BI1725" s="249">
        <f>IF(N1725="nulová",J1725,0)</f>
        <v>0</v>
      </c>
      <c r="BJ1725" s="17" t="s">
        <v>81</v>
      </c>
      <c r="BK1725" s="249">
        <f>ROUND(I1725*H1725,2)</f>
        <v>0</v>
      </c>
      <c r="BL1725" s="17" t="s">
        <v>282</v>
      </c>
      <c r="BM1725" s="248" t="s">
        <v>1639</v>
      </c>
    </row>
    <row r="1726" s="12" customFormat="1">
      <c r="B1726" s="250"/>
      <c r="C1726" s="251"/>
      <c r="D1726" s="252" t="s">
        <v>177</v>
      </c>
      <c r="E1726" s="253" t="s">
        <v>1</v>
      </c>
      <c r="F1726" s="254" t="s">
        <v>339</v>
      </c>
      <c r="G1726" s="251"/>
      <c r="H1726" s="253" t="s">
        <v>1</v>
      </c>
      <c r="I1726" s="255"/>
      <c r="J1726" s="251"/>
      <c r="K1726" s="251"/>
      <c r="L1726" s="256"/>
      <c r="M1726" s="257"/>
      <c r="N1726" s="258"/>
      <c r="O1726" s="258"/>
      <c r="P1726" s="258"/>
      <c r="Q1726" s="258"/>
      <c r="R1726" s="258"/>
      <c r="S1726" s="258"/>
      <c r="T1726" s="259"/>
      <c r="AT1726" s="260" t="s">
        <v>177</v>
      </c>
      <c r="AU1726" s="260" t="s">
        <v>83</v>
      </c>
      <c r="AV1726" s="12" t="s">
        <v>81</v>
      </c>
      <c r="AW1726" s="12" t="s">
        <v>31</v>
      </c>
      <c r="AX1726" s="12" t="s">
        <v>74</v>
      </c>
      <c r="AY1726" s="260" t="s">
        <v>168</v>
      </c>
    </row>
    <row r="1727" s="13" customFormat="1">
      <c r="B1727" s="261"/>
      <c r="C1727" s="262"/>
      <c r="D1727" s="252" t="s">
        <v>177</v>
      </c>
      <c r="E1727" s="263" t="s">
        <v>1</v>
      </c>
      <c r="F1727" s="264" t="s">
        <v>1640</v>
      </c>
      <c r="G1727" s="262"/>
      <c r="H1727" s="265">
        <v>21.263000000000002</v>
      </c>
      <c r="I1727" s="266"/>
      <c r="J1727" s="262"/>
      <c r="K1727" s="262"/>
      <c r="L1727" s="267"/>
      <c r="M1727" s="268"/>
      <c r="N1727" s="269"/>
      <c r="O1727" s="269"/>
      <c r="P1727" s="269"/>
      <c r="Q1727" s="269"/>
      <c r="R1727" s="269"/>
      <c r="S1727" s="269"/>
      <c r="T1727" s="270"/>
      <c r="AT1727" s="271" t="s">
        <v>177</v>
      </c>
      <c r="AU1727" s="271" t="s">
        <v>83</v>
      </c>
      <c r="AV1727" s="13" t="s">
        <v>83</v>
      </c>
      <c r="AW1727" s="13" t="s">
        <v>31</v>
      </c>
      <c r="AX1727" s="13" t="s">
        <v>74</v>
      </c>
      <c r="AY1727" s="271" t="s">
        <v>168</v>
      </c>
    </row>
    <row r="1728" s="14" customFormat="1">
      <c r="B1728" s="272"/>
      <c r="C1728" s="273"/>
      <c r="D1728" s="252" t="s">
        <v>177</v>
      </c>
      <c r="E1728" s="274" t="s">
        <v>1</v>
      </c>
      <c r="F1728" s="275" t="s">
        <v>186</v>
      </c>
      <c r="G1728" s="273"/>
      <c r="H1728" s="276">
        <v>21.263000000000002</v>
      </c>
      <c r="I1728" s="277"/>
      <c r="J1728" s="273"/>
      <c r="K1728" s="273"/>
      <c r="L1728" s="278"/>
      <c r="M1728" s="279"/>
      <c r="N1728" s="280"/>
      <c r="O1728" s="280"/>
      <c r="P1728" s="280"/>
      <c r="Q1728" s="280"/>
      <c r="R1728" s="280"/>
      <c r="S1728" s="280"/>
      <c r="T1728" s="281"/>
      <c r="AT1728" s="282" t="s">
        <v>177</v>
      </c>
      <c r="AU1728" s="282" t="s">
        <v>83</v>
      </c>
      <c r="AV1728" s="14" t="s">
        <v>175</v>
      </c>
      <c r="AW1728" s="14" t="s">
        <v>31</v>
      </c>
      <c r="AX1728" s="14" t="s">
        <v>81</v>
      </c>
      <c r="AY1728" s="282" t="s">
        <v>168</v>
      </c>
    </row>
    <row r="1729" s="1" customFormat="1" ht="24" customHeight="1">
      <c r="B1729" s="38"/>
      <c r="C1729" s="294" t="s">
        <v>1641</v>
      </c>
      <c r="D1729" s="294" t="s">
        <v>418</v>
      </c>
      <c r="E1729" s="295" t="s">
        <v>1642</v>
      </c>
      <c r="F1729" s="296" t="s">
        <v>1643</v>
      </c>
      <c r="G1729" s="297" t="s">
        <v>226</v>
      </c>
      <c r="H1729" s="298">
        <v>21.263000000000002</v>
      </c>
      <c r="I1729" s="299"/>
      <c r="J1729" s="300">
        <f>ROUND(I1729*H1729,2)</f>
        <v>0</v>
      </c>
      <c r="K1729" s="296" t="s">
        <v>1</v>
      </c>
      <c r="L1729" s="301"/>
      <c r="M1729" s="302" t="s">
        <v>1</v>
      </c>
      <c r="N1729" s="303" t="s">
        <v>39</v>
      </c>
      <c r="O1729" s="86"/>
      <c r="P1729" s="246">
        <f>O1729*H1729</f>
        <v>0</v>
      </c>
      <c r="Q1729" s="246">
        <v>0.010999999999999999</v>
      </c>
      <c r="R1729" s="246">
        <f>Q1729*H1729</f>
        <v>0.23389300000000002</v>
      </c>
      <c r="S1729" s="246">
        <v>0</v>
      </c>
      <c r="T1729" s="247">
        <f>S1729*H1729</f>
        <v>0</v>
      </c>
      <c r="AR1729" s="248" t="s">
        <v>385</v>
      </c>
      <c r="AT1729" s="248" t="s">
        <v>418</v>
      </c>
      <c r="AU1729" s="248" t="s">
        <v>83</v>
      </c>
      <c r="AY1729" s="17" t="s">
        <v>168</v>
      </c>
      <c r="BE1729" s="249">
        <f>IF(N1729="základní",J1729,0)</f>
        <v>0</v>
      </c>
      <c r="BF1729" s="249">
        <f>IF(N1729="snížená",J1729,0)</f>
        <v>0</v>
      </c>
      <c r="BG1729" s="249">
        <f>IF(N1729="zákl. přenesená",J1729,0)</f>
        <v>0</v>
      </c>
      <c r="BH1729" s="249">
        <f>IF(N1729="sníž. přenesená",J1729,0)</f>
        <v>0</v>
      </c>
      <c r="BI1729" s="249">
        <f>IF(N1729="nulová",J1729,0)</f>
        <v>0</v>
      </c>
      <c r="BJ1729" s="17" t="s">
        <v>81</v>
      </c>
      <c r="BK1729" s="249">
        <f>ROUND(I1729*H1729,2)</f>
        <v>0</v>
      </c>
      <c r="BL1729" s="17" t="s">
        <v>282</v>
      </c>
      <c r="BM1729" s="248" t="s">
        <v>1644</v>
      </c>
    </row>
    <row r="1730" s="12" customFormat="1">
      <c r="B1730" s="250"/>
      <c r="C1730" s="251"/>
      <c r="D1730" s="252" t="s">
        <v>177</v>
      </c>
      <c r="E1730" s="253" t="s">
        <v>1</v>
      </c>
      <c r="F1730" s="254" t="s">
        <v>339</v>
      </c>
      <c r="G1730" s="251"/>
      <c r="H1730" s="253" t="s">
        <v>1</v>
      </c>
      <c r="I1730" s="255"/>
      <c r="J1730" s="251"/>
      <c r="K1730" s="251"/>
      <c r="L1730" s="256"/>
      <c r="M1730" s="257"/>
      <c r="N1730" s="258"/>
      <c r="O1730" s="258"/>
      <c r="P1730" s="258"/>
      <c r="Q1730" s="258"/>
      <c r="R1730" s="258"/>
      <c r="S1730" s="258"/>
      <c r="T1730" s="259"/>
      <c r="AT1730" s="260" t="s">
        <v>177</v>
      </c>
      <c r="AU1730" s="260" t="s">
        <v>83</v>
      </c>
      <c r="AV1730" s="12" t="s">
        <v>81</v>
      </c>
      <c r="AW1730" s="12" t="s">
        <v>31</v>
      </c>
      <c r="AX1730" s="12" t="s">
        <v>74</v>
      </c>
      <c r="AY1730" s="260" t="s">
        <v>168</v>
      </c>
    </row>
    <row r="1731" s="13" customFormat="1">
      <c r="B1731" s="261"/>
      <c r="C1731" s="262"/>
      <c r="D1731" s="252" t="s">
        <v>177</v>
      </c>
      <c r="E1731" s="263" t="s">
        <v>1</v>
      </c>
      <c r="F1731" s="264" t="s">
        <v>1640</v>
      </c>
      <c r="G1731" s="262"/>
      <c r="H1731" s="265">
        <v>21.263000000000002</v>
      </c>
      <c r="I1731" s="266"/>
      <c r="J1731" s="262"/>
      <c r="K1731" s="262"/>
      <c r="L1731" s="267"/>
      <c r="M1731" s="268"/>
      <c r="N1731" s="269"/>
      <c r="O1731" s="269"/>
      <c r="P1731" s="269"/>
      <c r="Q1731" s="269"/>
      <c r="R1731" s="269"/>
      <c r="S1731" s="269"/>
      <c r="T1731" s="270"/>
      <c r="AT1731" s="271" t="s">
        <v>177</v>
      </c>
      <c r="AU1731" s="271" t="s">
        <v>83</v>
      </c>
      <c r="AV1731" s="13" t="s">
        <v>83</v>
      </c>
      <c r="AW1731" s="13" t="s">
        <v>31</v>
      </c>
      <c r="AX1731" s="13" t="s">
        <v>74</v>
      </c>
      <c r="AY1731" s="271" t="s">
        <v>168</v>
      </c>
    </row>
    <row r="1732" s="14" customFormat="1">
      <c r="B1732" s="272"/>
      <c r="C1732" s="273"/>
      <c r="D1732" s="252" t="s">
        <v>177</v>
      </c>
      <c r="E1732" s="274" t="s">
        <v>1</v>
      </c>
      <c r="F1732" s="275" t="s">
        <v>186</v>
      </c>
      <c r="G1732" s="273"/>
      <c r="H1732" s="276">
        <v>21.263000000000002</v>
      </c>
      <c r="I1732" s="277"/>
      <c r="J1732" s="273"/>
      <c r="K1732" s="273"/>
      <c r="L1732" s="278"/>
      <c r="M1732" s="279"/>
      <c r="N1732" s="280"/>
      <c r="O1732" s="280"/>
      <c r="P1732" s="280"/>
      <c r="Q1732" s="280"/>
      <c r="R1732" s="280"/>
      <c r="S1732" s="280"/>
      <c r="T1732" s="281"/>
      <c r="AT1732" s="282" t="s">
        <v>177</v>
      </c>
      <c r="AU1732" s="282" t="s">
        <v>83</v>
      </c>
      <c r="AV1732" s="14" t="s">
        <v>175</v>
      </c>
      <c r="AW1732" s="14" t="s">
        <v>31</v>
      </c>
      <c r="AX1732" s="14" t="s">
        <v>81</v>
      </c>
      <c r="AY1732" s="282" t="s">
        <v>168</v>
      </c>
    </row>
    <row r="1733" s="1" customFormat="1" ht="24" customHeight="1">
      <c r="B1733" s="38"/>
      <c r="C1733" s="237" t="s">
        <v>1645</v>
      </c>
      <c r="D1733" s="237" t="s">
        <v>170</v>
      </c>
      <c r="E1733" s="238" t="s">
        <v>1646</v>
      </c>
      <c r="F1733" s="239" t="s">
        <v>1647</v>
      </c>
      <c r="G1733" s="240" t="s">
        <v>226</v>
      </c>
      <c r="H1733" s="241">
        <v>74.933999999999998</v>
      </c>
      <c r="I1733" s="242"/>
      <c r="J1733" s="243">
        <f>ROUND(I1733*H1733,2)</f>
        <v>0</v>
      </c>
      <c r="K1733" s="239" t="s">
        <v>174</v>
      </c>
      <c r="L1733" s="43"/>
      <c r="M1733" s="244" t="s">
        <v>1</v>
      </c>
      <c r="N1733" s="245" t="s">
        <v>39</v>
      </c>
      <c r="O1733" s="86"/>
      <c r="P1733" s="246">
        <f>O1733*H1733</f>
        <v>0</v>
      </c>
      <c r="Q1733" s="246">
        <v>0</v>
      </c>
      <c r="R1733" s="246">
        <f>Q1733*H1733</f>
        <v>0</v>
      </c>
      <c r="S1733" s="246">
        <v>0</v>
      </c>
      <c r="T1733" s="247">
        <f>S1733*H1733</f>
        <v>0</v>
      </c>
      <c r="AR1733" s="248" t="s">
        <v>282</v>
      </c>
      <c r="AT1733" s="248" t="s">
        <v>170</v>
      </c>
      <c r="AU1733" s="248" t="s">
        <v>83</v>
      </c>
      <c r="AY1733" s="17" t="s">
        <v>168</v>
      </c>
      <c r="BE1733" s="249">
        <f>IF(N1733="základní",J1733,0)</f>
        <v>0</v>
      </c>
      <c r="BF1733" s="249">
        <f>IF(N1733="snížená",J1733,0)</f>
        <v>0</v>
      </c>
      <c r="BG1733" s="249">
        <f>IF(N1733="zákl. přenesená",J1733,0)</f>
        <v>0</v>
      </c>
      <c r="BH1733" s="249">
        <f>IF(N1733="sníž. přenesená",J1733,0)</f>
        <v>0</v>
      </c>
      <c r="BI1733" s="249">
        <f>IF(N1733="nulová",J1733,0)</f>
        <v>0</v>
      </c>
      <c r="BJ1733" s="17" t="s">
        <v>81</v>
      </c>
      <c r="BK1733" s="249">
        <f>ROUND(I1733*H1733,2)</f>
        <v>0</v>
      </c>
      <c r="BL1733" s="17" t="s">
        <v>282</v>
      </c>
      <c r="BM1733" s="248" t="s">
        <v>1648</v>
      </c>
    </row>
    <row r="1734" s="12" customFormat="1">
      <c r="B1734" s="250"/>
      <c r="C1734" s="251"/>
      <c r="D1734" s="252" t="s">
        <v>177</v>
      </c>
      <c r="E1734" s="253" t="s">
        <v>1</v>
      </c>
      <c r="F1734" s="254" t="s">
        <v>964</v>
      </c>
      <c r="G1734" s="251"/>
      <c r="H1734" s="253" t="s">
        <v>1</v>
      </c>
      <c r="I1734" s="255"/>
      <c r="J1734" s="251"/>
      <c r="K1734" s="251"/>
      <c r="L1734" s="256"/>
      <c r="M1734" s="257"/>
      <c r="N1734" s="258"/>
      <c r="O1734" s="258"/>
      <c r="P1734" s="258"/>
      <c r="Q1734" s="258"/>
      <c r="R1734" s="258"/>
      <c r="S1734" s="258"/>
      <c r="T1734" s="259"/>
      <c r="AT1734" s="260" t="s">
        <v>177</v>
      </c>
      <c r="AU1734" s="260" t="s">
        <v>83</v>
      </c>
      <c r="AV1734" s="12" t="s">
        <v>81</v>
      </c>
      <c r="AW1734" s="12" t="s">
        <v>31</v>
      </c>
      <c r="AX1734" s="12" t="s">
        <v>74</v>
      </c>
      <c r="AY1734" s="260" t="s">
        <v>168</v>
      </c>
    </row>
    <row r="1735" s="13" customFormat="1">
      <c r="B1735" s="261"/>
      <c r="C1735" s="262"/>
      <c r="D1735" s="252" t="s">
        <v>177</v>
      </c>
      <c r="E1735" s="263" t="s">
        <v>1</v>
      </c>
      <c r="F1735" s="264" t="s">
        <v>1381</v>
      </c>
      <c r="G1735" s="262"/>
      <c r="H1735" s="265">
        <v>74.933999999999998</v>
      </c>
      <c r="I1735" s="266"/>
      <c r="J1735" s="262"/>
      <c r="K1735" s="262"/>
      <c r="L1735" s="267"/>
      <c r="M1735" s="268"/>
      <c r="N1735" s="269"/>
      <c r="O1735" s="269"/>
      <c r="P1735" s="269"/>
      <c r="Q1735" s="269"/>
      <c r="R1735" s="269"/>
      <c r="S1735" s="269"/>
      <c r="T1735" s="270"/>
      <c r="AT1735" s="271" t="s">
        <v>177</v>
      </c>
      <c r="AU1735" s="271" t="s">
        <v>83</v>
      </c>
      <c r="AV1735" s="13" t="s">
        <v>83</v>
      </c>
      <c r="AW1735" s="13" t="s">
        <v>31</v>
      </c>
      <c r="AX1735" s="13" t="s">
        <v>74</v>
      </c>
      <c r="AY1735" s="271" t="s">
        <v>168</v>
      </c>
    </row>
    <row r="1736" s="14" customFormat="1">
      <c r="B1736" s="272"/>
      <c r="C1736" s="273"/>
      <c r="D1736" s="252" t="s">
        <v>177</v>
      </c>
      <c r="E1736" s="274" t="s">
        <v>1</v>
      </c>
      <c r="F1736" s="275" t="s">
        <v>186</v>
      </c>
      <c r="G1736" s="273"/>
      <c r="H1736" s="276">
        <v>74.933999999999998</v>
      </c>
      <c r="I1736" s="277"/>
      <c r="J1736" s="273"/>
      <c r="K1736" s="273"/>
      <c r="L1736" s="278"/>
      <c r="M1736" s="279"/>
      <c r="N1736" s="280"/>
      <c r="O1736" s="280"/>
      <c r="P1736" s="280"/>
      <c r="Q1736" s="280"/>
      <c r="R1736" s="280"/>
      <c r="S1736" s="280"/>
      <c r="T1736" s="281"/>
      <c r="AT1736" s="282" t="s">
        <v>177</v>
      </c>
      <c r="AU1736" s="282" t="s">
        <v>83</v>
      </c>
      <c r="AV1736" s="14" t="s">
        <v>175</v>
      </c>
      <c r="AW1736" s="14" t="s">
        <v>31</v>
      </c>
      <c r="AX1736" s="14" t="s">
        <v>81</v>
      </c>
      <c r="AY1736" s="282" t="s">
        <v>168</v>
      </c>
    </row>
    <row r="1737" s="1" customFormat="1" ht="24" customHeight="1">
      <c r="B1737" s="38"/>
      <c r="C1737" s="294" t="s">
        <v>1649</v>
      </c>
      <c r="D1737" s="294" t="s">
        <v>418</v>
      </c>
      <c r="E1737" s="295" t="s">
        <v>1650</v>
      </c>
      <c r="F1737" s="296" t="s">
        <v>1651</v>
      </c>
      <c r="G1737" s="297" t="s">
        <v>226</v>
      </c>
      <c r="H1737" s="298">
        <v>76.433000000000007</v>
      </c>
      <c r="I1737" s="299"/>
      <c r="J1737" s="300">
        <f>ROUND(I1737*H1737,2)</f>
        <v>0</v>
      </c>
      <c r="K1737" s="296" t="s">
        <v>174</v>
      </c>
      <c r="L1737" s="301"/>
      <c r="M1737" s="302" t="s">
        <v>1</v>
      </c>
      <c r="N1737" s="303" t="s">
        <v>39</v>
      </c>
      <c r="O1737" s="86"/>
      <c r="P1737" s="246">
        <f>O1737*H1737</f>
        <v>0</v>
      </c>
      <c r="Q1737" s="246">
        <v>0.010699999999999999</v>
      </c>
      <c r="R1737" s="246">
        <f>Q1737*H1737</f>
        <v>0.81783309999999998</v>
      </c>
      <c r="S1737" s="246">
        <v>0</v>
      </c>
      <c r="T1737" s="247">
        <f>S1737*H1737</f>
        <v>0</v>
      </c>
      <c r="AR1737" s="248" t="s">
        <v>385</v>
      </c>
      <c r="AT1737" s="248" t="s">
        <v>418</v>
      </c>
      <c r="AU1737" s="248" t="s">
        <v>83</v>
      </c>
      <c r="AY1737" s="17" t="s">
        <v>168</v>
      </c>
      <c r="BE1737" s="249">
        <f>IF(N1737="základní",J1737,0)</f>
        <v>0</v>
      </c>
      <c r="BF1737" s="249">
        <f>IF(N1737="snížená",J1737,0)</f>
        <v>0</v>
      </c>
      <c r="BG1737" s="249">
        <f>IF(N1737="zákl. přenesená",J1737,0)</f>
        <v>0</v>
      </c>
      <c r="BH1737" s="249">
        <f>IF(N1737="sníž. přenesená",J1737,0)</f>
        <v>0</v>
      </c>
      <c r="BI1737" s="249">
        <f>IF(N1737="nulová",J1737,0)</f>
        <v>0</v>
      </c>
      <c r="BJ1737" s="17" t="s">
        <v>81</v>
      </c>
      <c r="BK1737" s="249">
        <f>ROUND(I1737*H1737,2)</f>
        <v>0</v>
      </c>
      <c r="BL1737" s="17" t="s">
        <v>282</v>
      </c>
      <c r="BM1737" s="248" t="s">
        <v>1652</v>
      </c>
    </row>
    <row r="1738" s="12" customFormat="1">
      <c r="B1738" s="250"/>
      <c r="C1738" s="251"/>
      <c r="D1738" s="252" t="s">
        <v>177</v>
      </c>
      <c r="E1738" s="253" t="s">
        <v>1</v>
      </c>
      <c r="F1738" s="254" t="s">
        <v>964</v>
      </c>
      <c r="G1738" s="251"/>
      <c r="H1738" s="253" t="s">
        <v>1</v>
      </c>
      <c r="I1738" s="255"/>
      <c r="J1738" s="251"/>
      <c r="K1738" s="251"/>
      <c r="L1738" s="256"/>
      <c r="M1738" s="257"/>
      <c r="N1738" s="258"/>
      <c r="O1738" s="258"/>
      <c r="P1738" s="258"/>
      <c r="Q1738" s="258"/>
      <c r="R1738" s="258"/>
      <c r="S1738" s="258"/>
      <c r="T1738" s="259"/>
      <c r="AT1738" s="260" t="s">
        <v>177</v>
      </c>
      <c r="AU1738" s="260" t="s">
        <v>83</v>
      </c>
      <c r="AV1738" s="12" t="s">
        <v>81</v>
      </c>
      <c r="AW1738" s="12" t="s">
        <v>31</v>
      </c>
      <c r="AX1738" s="12" t="s">
        <v>74</v>
      </c>
      <c r="AY1738" s="260" t="s">
        <v>168</v>
      </c>
    </row>
    <row r="1739" s="13" customFormat="1">
      <c r="B1739" s="261"/>
      <c r="C1739" s="262"/>
      <c r="D1739" s="252" t="s">
        <v>177</v>
      </c>
      <c r="E1739" s="263" t="s">
        <v>1</v>
      </c>
      <c r="F1739" s="264" t="s">
        <v>1653</v>
      </c>
      <c r="G1739" s="262"/>
      <c r="H1739" s="265">
        <v>76.433000000000007</v>
      </c>
      <c r="I1739" s="266"/>
      <c r="J1739" s="262"/>
      <c r="K1739" s="262"/>
      <c r="L1739" s="267"/>
      <c r="M1739" s="268"/>
      <c r="N1739" s="269"/>
      <c r="O1739" s="269"/>
      <c r="P1739" s="269"/>
      <c r="Q1739" s="269"/>
      <c r="R1739" s="269"/>
      <c r="S1739" s="269"/>
      <c r="T1739" s="270"/>
      <c r="AT1739" s="271" t="s">
        <v>177</v>
      </c>
      <c r="AU1739" s="271" t="s">
        <v>83</v>
      </c>
      <c r="AV1739" s="13" t="s">
        <v>83</v>
      </c>
      <c r="AW1739" s="13" t="s">
        <v>31</v>
      </c>
      <c r="AX1739" s="13" t="s">
        <v>74</v>
      </c>
      <c r="AY1739" s="271" t="s">
        <v>168</v>
      </c>
    </row>
    <row r="1740" s="14" customFormat="1">
      <c r="B1740" s="272"/>
      <c r="C1740" s="273"/>
      <c r="D1740" s="252" t="s">
        <v>177</v>
      </c>
      <c r="E1740" s="274" t="s">
        <v>1</v>
      </c>
      <c r="F1740" s="275" t="s">
        <v>186</v>
      </c>
      <c r="G1740" s="273"/>
      <c r="H1740" s="276">
        <v>76.433000000000007</v>
      </c>
      <c r="I1740" s="277"/>
      <c r="J1740" s="273"/>
      <c r="K1740" s="273"/>
      <c r="L1740" s="278"/>
      <c r="M1740" s="279"/>
      <c r="N1740" s="280"/>
      <c r="O1740" s="280"/>
      <c r="P1740" s="280"/>
      <c r="Q1740" s="280"/>
      <c r="R1740" s="280"/>
      <c r="S1740" s="280"/>
      <c r="T1740" s="281"/>
      <c r="AT1740" s="282" t="s">
        <v>177</v>
      </c>
      <c r="AU1740" s="282" t="s">
        <v>83</v>
      </c>
      <c r="AV1740" s="14" t="s">
        <v>175</v>
      </c>
      <c r="AW1740" s="14" t="s">
        <v>31</v>
      </c>
      <c r="AX1740" s="14" t="s">
        <v>81</v>
      </c>
      <c r="AY1740" s="282" t="s">
        <v>168</v>
      </c>
    </row>
    <row r="1741" s="1" customFormat="1" ht="24" customHeight="1">
      <c r="B1741" s="38"/>
      <c r="C1741" s="294" t="s">
        <v>1654</v>
      </c>
      <c r="D1741" s="294" t="s">
        <v>418</v>
      </c>
      <c r="E1741" s="295" t="s">
        <v>1655</v>
      </c>
      <c r="F1741" s="296" t="s">
        <v>1656</v>
      </c>
      <c r="G1741" s="297" t="s">
        <v>226</v>
      </c>
      <c r="H1741" s="298">
        <v>76.433000000000007</v>
      </c>
      <c r="I1741" s="299"/>
      <c r="J1741" s="300">
        <f>ROUND(I1741*H1741,2)</f>
        <v>0</v>
      </c>
      <c r="K1741" s="296" t="s">
        <v>174</v>
      </c>
      <c r="L1741" s="301"/>
      <c r="M1741" s="302" t="s">
        <v>1</v>
      </c>
      <c r="N1741" s="303" t="s">
        <v>39</v>
      </c>
      <c r="O1741" s="86"/>
      <c r="P1741" s="246">
        <f>O1741*H1741</f>
        <v>0</v>
      </c>
      <c r="Q1741" s="246">
        <v>0.024070000000000001</v>
      </c>
      <c r="R1741" s="246">
        <f>Q1741*H1741</f>
        <v>1.8397423100000003</v>
      </c>
      <c r="S1741" s="246">
        <v>0</v>
      </c>
      <c r="T1741" s="247">
        <f>S1741*H1741</f>
        <v>0</v>
      </c>
      <c r="AR1741" s="248" t="s">
        <v>385</v>
      </c>
      <c r="AT1741" s="248" t="s">
        <v>418</v>
      </c>
      <c r="AU1741" s="248" t="s">
        <v>83</v>
      </c>
      <c r="AY1741" s="17" t="s">
        <v>168</v>
      </c>
      <c r="BE1741" s="249">
        <f>IF(N1741="základní",J1741,0)</f>
        <v>0</v>
      </c>
      <c r="BF1741" s="249">
        <f>IF(N1741="snížená",J1741,0)</f>
        <v>0</v>
      </c>
      <c r="BG1741" s="249">
        <f>IF(N1741="zákl. přenesená",J1741,0)</f>
        <v>0</v>
      </c>
      <c r="BH1741" s="249">
        <f>IF(N1741="sníž. přenesená",J1741,0)</f>
        <v>0</v>
      </c>
      <c r="BI1741" s="249">
        <f>IF(N1741="nulová",J1741,0)</f>
        <v>0</v>
      </c>
      <c r="BJ1741" s="17" t="s">
        <v>81</v>
      </c>
      <c r="BK1741" s="249">
        <f>ROUND(I1741*H1741,2)</f>
        <v>0</v>
      </c>
      <c r="BL1741" s="17" t="s">
        <v>282</v>
      </c>
      <c r="BM1741" s="248" t="s">
        <v>1657</v>
      </c>
    </row>
    <row r="1742" s="12" customFormat="1">
      <c r="B1742" s="250"/>
      <c r="C1742" s="251"/>
      <c r="D1742" s="252" t="s">
        <v>177</v>
      </c>
      <c r="E1742" s="253" t="s">
        <v>1</v>
      </c>
      <c r="F1742" s="254" t="s">
        <v>964</v>
      </c>
      <c r="G1742" s="251"/>
      <c r="H1742" s="253" t="s">
        <v>1</v>
      </c>
      <c r="I1742" s="255"/>
      <c r="J1742" s="251"/>
      <c r="K1742" s="251"/>
      <c r="L1742" s="256"/>
      <c r="M1742" s="257"/>
      <c r="N1742" s="258"/>
      <c r="O1742" s="258"/>
      <c r="P1742" s="258"/>
      <c r="Q1742" s="258"/>
      <c r="R1742" s="258"/>
      <c r="S1742" s="258"/>
      <c r="T1742" s="259"/>
      <c r="AT1742" s="260" t="s">
        <v>177</v>
      </c>
      <c r="AU1742" s="260" t="s">
        <v>83</v>
      </c>
      <c r="AV1742" s="12" t="s">
        <v>81</v>
      </c>
      <c r="AW1742" s="12" t="s">
        <v>31</v>
      </c>
      <c r="AX1742" s="12" t="s">
        <v>74</v>
      </c>
      <c r="AY1742" s="260" t="s">
        <v>168</v>
      </c>
    </row>
    <row r="1743" s="13" customFormat="1">
      <c r="B1743" s="261"/>
      <c r="C1743" s="262"/>
      <c r="D1743" s="252" t="s">
        <v>177</v>
      </c>
      <c r="E1743" s="263" t="s">
        <v>1</v>
      </c>
      <c r="F1743" s="264" t="s">
        <v>1653</v>
      </c>
      <c r="G1743" s="262"/>
      <c r="H1743" s="265">
        <v>76.433000000000007</v>
      </c>
      <c r="I1743" s="266"/>
      <c r="J1743" s="262"/>
      <c r="K1743" s="262"/>
      <c r="L1743" s="267"/>
      <c r="M1743" s="268"/>
      <c r="N1743" s="269"/>
      <c r="O1743" s="269"/>
      <c r="P1743" s="269"/>
      <c r="Q1743" s="269"/>
      <c r="R1743" s="269"/>
      <c r="S1743" s="269"/>
      <c r="T1743" s="270"/>
      <c r="AT1743" s="271" t="s">
        <v>177</v>
      </c>
      <c r="AU1743" s="271" t="s">
        <v>83</v>
      </c>
      <c r="AV1743" s="13" t="s">
        <v>83</v>
      </c>
      <c r="AW1743" s="13" t="s">
        <v>31</v>
      </c>
      <c r="AX1743" s="13" t="s">
        <v>74</v>
      </c>
      <c r="AY1743" s="271" t="s">
        <v>168</v>
      </c>
    </row>
    <row r="1744" s="14" customFormat="1">
      <c r="B1744" s="272"/>
      <c r="C1744" s="273"/>
      <c r="D1744" s="252" t="s">
        <v>177</v>
      </c>
      <c r="E1744" s="274" t="s">
        <v>1</v>
      </c>
      <c r="F1744" s="275" t="s">
        <v>186</v>
      </c>
      <c r="G1744" s="273"/>
      <c r="H1744" s="276">
        <v>76.433000000000007</v>
      </c>
      <c r="I1744" s="277"/>
      <c r="J1744" s="273"/>
      <c r="K1744" s="273"/>
      <c r="L1744" s="278"/>
      <c r="M1744" s="279"/>
      <c r="N1744" s="280"/>
      <c r="O1744" s="280"/>
      <c r="P1744" s="280"/>
      <c r="Q1744" s="280"/>
      <c r="R1744" s="280"/>
      <c r="S1744" s="280"/>
      <c r="T1744" s="281"/>
      <c r="AT1744" s="282" t="s">
        <v>177</v>
      </c>
      <c r="AU1744" s="282" t="s">
        <v>83</v>
      </c>
      <c r="AV1744" s="14" t="s">
        <v>175</v>
      </c>
      <c r="AW1744" s="14" t="s">
        <v>31</v>
      </c>
      <c r="AX1744" s="14" t="s">
        <v>81</v>
      </c>
      <c r="AY1744" s="282" t="s">
        <v>168</v>
      </c>
    </row>
    <row r="1745" s="1" customFormat="1" ht="24" customHeight="1">
      <c r="B1745" s="38"/>
      <c r="C1745" s="237" t="s">
        <v>1658</v>
      </c>
      <c r="D1745" s="237" t="s">
        <v>170</v>
      </c>
      <c r="E1745" s="238" t="s">
        <v>1659</v>
      </c>
      <c r="F1745" s="239" t="s">
        <v>1660</v>
      </c>
      <c r="G1745" s="240" t="s">
        <v>226</v>
      </c>
      <c r="H1745" s="241">
        <v>214.953</v>
      </c>
      <c r="I1745" s="242"/>
      <c r="J1745" s="243">
        <f>ROUND(I1745*H1745,2)</f>
        <v>0</v>
      </c>
      <c r="K1745" s="239" t="s">
        <v>174</v>
      </c>
      <c r="L1745" s="43"/>
      <c r="M1745" s="244" t="s">
        <v>1</v>
      </c>
      <c r="N1745" s="245" t="s">
        <v>39</v>
      </c>
      <c r="O1745" s="86"/>
      <c r="P1745" s="246">
        <f>O1745*H1745</f>
        <v>0</v>
      </c>
      <c r="Q1745" s="246">
        <v>0.00029999999999999997</v>
      </c>
      <c r="R1745" s="246">
        <f>Q1745*H1745</f>
        <v>0.064485899999999999</v>
      </c>
      <c r="S1745" s="246">
        <v>0</v>
      </c>
      <c r="T1745" s="247">
        <f>S1745*H1745</f>
        <v>0</v>
      </c>
      <c r="AR1745" s="248" t="s">
        <v>282</v>
      </c>
      <c r="AT1745" s="248" t="s">
        <v>170</v>
      </c>
      <c r="AU1745" s="248" t="s">
        <v>83</v>
      </c>
      <c r="AY1745" s="17" t="s">
        <v>168</v>
      </c>
      <c r="BE1745" s="249">
        <f>IF(N1745="základní",J1745,0)</f>
        <v>0</v>
      </c>
      <c r="BF1745" s="249">
        <f>IF(N1745="snížená",J1745,0)</f>
        <v>0</v>
      </c>
      <c r="BG1745" s="249">
        <f>IF(N1745="zákl. přenesená",J1745,0)</f>
        <v>0</v>
      </c>
      <c r="BH1745" s="249">
        <f>IF(N1745="sníž. přenesená",J1745,0)</f>
        <v>0</v>
      </c>
      <c r="BI1745" s="249">
        <f>IF(N1745="nulová",J1745,0)</f>
        <v>0</v>
      </c>
      <c r="BJ1745" s="17" t="s">
        <v>81</v>
      </c>
      <c r="BK1745" s="249">
        <f>ROUND(I1745*H1745,2)</f>
        <v>0</v>
      </c>
      <c r="BL1745" s="17" t="s">
        <v>282</v>
      </c>
      <c r="BM1745" s="248" t="s">
        <v>1661</v>
      </c>
    </row>
    <row r="1746" s="12" customFormat="1">
      <c r="B1746" s="250"/>
      <c r="C1746" s="251"/>
      <c r="D1746" s="252" t="s">
        <v>177</v>
      </c>
      <c r="E1746" s="253" t="s">
        <v>1</v>
      </c>
      <c r="F1746" s="254" t="s">
        <v>1662</v>
      </c>
      <c r="G1746" s="251"/>
      <c r="H1746" s="253" t="s">
        <v>1</v>
      </c>
      <c r="I1746" s="255"/>
      <c r="J1746" s="251"/>
      <c r="K1746" s="251"/>
      <c r="L1746" s="256"/>
      <c r="M1746" s="257"/>
      <c r="N1746" s="258"/>
      <c r="O1746" s="258"/>
      <c r="P1746" s="258"/>
      <c r="Q1746" s="258"/>
      <c r="R1746" s="258"/>
      <c r="S1746" s="258"/>
      <c r="T1746" s="259"/>
      <c r="AT1746" s="260" t="s">
        <v>177</v>
      </c>
      <c r="AU1746" s="260" t="s">
        <v>83</v>
      </c>
      <c r="AV1746" s="12" t="s">
        <v>81</v>
      </c>
      <c r="AW1746" s="12" t="s">
        <v>31</v>
      </c>
      <c r="AX1746" s="12" t="s">
        <v>74</v>
      </c>
      <c r="AY1746" s="260" t="s">
        <v>168</v>
      </c>
    </row>
    <row r="1747" s="13" customFormat="1">
      <c r="B1747" s="261"/>
      <c r="C1747" s="262"/>
      <c r="D1747" s="252" t="s">
        <v>177</v>
      </c>
      <c r="E1747" s="263" t="s">
        <v>1</v>
      </c>
      <c r="F1747" s="264" t="s">
        <v>1663</v>
      </c>
      <c r="G1747" s="262"/>
      <c r="H1747" s="265">
        <v>46.673000000000002</v>
      </c>
      <c r="I1747" s="266"/>
      <c r="J1747" s="262"/>
      <c r="K1747" s="262"/>
      <c r="L1747" s="267"/>
      <c r="M1747" s="268"/>
      <c r="N1747" s="269"/>
      <c r="O1747" s="269"/>
      <c r="P1747" s="269"/>
      <c r="Q1747" s="269"/>
      <c r="R1747" s="269"/>
      <c r="S1747" s="269"/>
      <c r="T1747" s="270"/>
      <c r="AT1747" s="271" t="s">
        <v>177</v>
      </c>
      <c r="AU1747" s="271" t="s">
        <v>83</v>
      </c>
      <c r="AV1747" s="13" t="s">
        <v>83</v>
      </c>
      <c r="AW1747" s="13" t="s">
        <v>31</v>
      </c>
      <c r="AX1747" s="13" t="s">
        <v>74</v>
      </c>
      <c r="AY1747" s="271" t="s">
        <v>168</v>
      </c>
    </row>
    <row r="1748" s="13" customFormat="1">
      <c r="B1748" s="261"/>
      <c r="C1748" s="262"/>
      <c r="D1748" s="252" t="s">
        <v>177</v>
      </c>
      <c r="E1748" s="263" t="s">
        <v>1</v>
      </c>
      <c r="F1748" s="264" t="s">
        <v>1664</v>
      </c>
      <c r="G1748" s="262"/>
      <c r="H1748" s="265">
        <v>26.986000000000001</v>
      </c>
      <c r="I1748" s="266"/>
      <c r="J1748" s="262"/>
      <c r="K1748" s="262"/>
      <c r="L1748" s="267"/>
      <c r="M1748" s="268"/>
      <c r="N1748" s="269"/>
      <c r="O1748" s="269"/>
      <c r="P1748" s="269"/>
      <c r="Q1748" s="269"/>
      <c r="R1748" s="269"/>
      <c r="S1748" s="269"/>
      <c r="T1748" s="270"/>
      <c r="AT1748" s="271" t="s">
        <v>177</v>
      </c>
      <c r="AU1748" s="271" t="s">
        <v>83</v>
      </c>
      <c r="AV1748" s="13" t="s">
        <v>83</v>
      </c>
      <c r="AW1748" s="13" t="s">
        <v>31</v>
      </c>
      <c r="AX1748" s="13" t="s">
        <v>74</v>
      </c>
      <c r="AY1748" s="271" t="s">
        <v>168</v>
      </c>
    </row>
    <row r="1749" s="13" customFormat="1">
      <c r="B1749" s="261"/>
      <c r="C1749" s="262"/>
      <c r="D1749" s="252" t="s">
        <v>177</v>
      </c>
      <c r="E1749" s="263" t="s">
        <v>1</v>
      </c>
      <c r="F1749" s="264" t="s">
        <v>1665</v>
      </c>
      <c r="G1749" s="262"/>
      <c r="H1749" s="265">
        <v>46.673000000000002</v>
      </c>
      <c r="I1749" s="266"/>
      <c r="J1749" s="262"/>
      <c r="K1749" s="262"/>
      <c r="L1749" s="267"/>
      <c r="M1749" s="268"/>
      <c r="N1749" s="269"/>
      <c r="O1749" s="269"/>
      <c r="P1749" s="269"/>
      <c r="Q1749" s="269"/>
      <c r="R1749" s="269"/>
      <c r="S1749" s="269"/>
      <c r="T1749" s="270"/>
      <c r="AT1749" s="271" t="s">
        <v>177</v>
      </c>
      <c r="AU1749" s="271" t="s">
        <v>83</v>
      </c>
      <c r="AV1749" s="13" t="s">
        <v>83</v>
      </c>
      <c r="AW1749" s="13" t="s">
        <v>31</v>
      </c>
      <c r="AX1749" s="13" t="s">
        <v>74</v>
      </c>
      <c r="AY1749" s="271" t="s">
        <v>168</v>
      </c>
    </row>
    <row r="1750" s="12" customFormat="1">
      <c r="B1750" s="250"/>
      <c r="C1750" s="251"/>
      <c r="D1750" s="252" t="s">
        <v>177</v>
      </c>
      <c r="E1750" s="253" t="s">
        <v>1</v>
      </c>
      <c r="F1750" s="254" t="s">
        <v>633</v>
      </c>
      <c r="G1750" s="251"/>
      <c r="H1750" s="253" t="s">
        <v>1</v>
      </c>
      <c r="I1750" s="255"/>
      <c r="J1750" s="251"/>
      <c r="K1750" s="251"/>
      <c r="L1750" s="256"/>
      <c r="M1750" s="257"/>
      <c r="N1750" s="258"/>
      <c r="O1750" s="258"/>
      <c r="P1750" s="258"/>
      <c r="Q1750" s="258"/>
      <c r="R1750" s="258"/>
      <c r="S1750" s="258"/>
      <c r="T1750" s="259"/>
      <c r="AT1750" s="260" t="s">
        <v>177</v>
      </c>
      <c r="AU1750" s="260" t="s">
        <v>83</v>
      </c>
      <c r="AV1750" s="12" t="s">
        <v>81</v>
      </c>
      <c r="AW1750" s="12" t="s">
        <v>31</v>
      </c>
      <c r="AX1750" s="12" t="s">
        <v>74</v>
      </c>
      <c r="AY1750" s="260" t="s">
        <v>168</v>
      </c>
    </row>
    <row r="1751" s="13" customFormat="1">
      <c r="B1751" s="261"/>
      <c r="C1751" s="262"/>
      <c r="D1751" s="252" t="s">
        <v>177</v>
      </c>
      <c r="E1751" s="263" t="s">
        <v>1</v>
      </c>
      <c r="F1751" s="264" t="s">
        <v>1666</v>
      </c>
      <c r="G1751" s="262"/>
      <c r="H1751" s="265">
        <v>62.789000000000001</v>
      </c>
      <c r="I1751" s="266"/>
      <c r="J1751" s="262"/>
      <c r="K1751" s="262"/>
      <c r="L1751" s="267"/>
      <c r="M1751" s="268"/>
      <c r="N1751" s="269"/>
      <c r="O1751" s="269"/>
      <c r="P1751" s="269"/>
      <c r="Q1751" s="269"/>
      <c r="R1751" s="269"/>
      <c r="S1751" s="269"/>
      <c r="T1751" s="270"/>
      <c r="AT1751" s="271" t="s">
        <v>177</v>
      </c>
      <c r="AU1751" s="271" t="s">
        <v>83</v>
      </c>
      <c r="AV1751" s="13" t="s">
        <v>83</v>
      </c>
      <c r="AW1751" s="13" t="s">
        <v>31</v>
      </c>
      <c r="AX1751" s="13" t="s">
        <v>74</v>
      </c>
      <c r="AY1751" s="271" t="s">
        <v>168</v>
      </c>
    </row>
    <row r="1752" s="13" customFormat="1">
      <c r="B1752" s="261"/>
      <c r="C1752" s="262"/>
      <c r="D1752" s="252" t="s">
        <v>177</v>
      </c>
      <c r="E1752" s="263" t="s">
        <v>1</v>
      </c>
      <c r="F1752" s="264" t="s">
        <v>1667</v>
      </c>
      <c r="G1752" s="262"/>
      <c r="H1752" s="265">
        <v>36.432000000000002</v>
      </c>
      <c r="I1752" s="266"/>
      <c r="J1752" s="262"/>
      <c r="K1752" s="262"/>
      <c r="L1752" s="267"/>
      <c r="M1752" s="268"/>
      <c r="N1752" s="269"/>
      <c r="O1752" s="269"/>
      <c r="P1752" s="269"/>
      <c r="Q1752" s="269"/>
      <c r="R1752" s="269"/>
      <c r="S1752" s="269"/>
      <c r="T1752" s="270"/>
      <c r="AT1752" s="271" t="s">
        <v>177</v>
      </c>
      <c r="AU1752" s="271" t="s">
        <v>83</v>
      </c>
      <c r="AV1752" s="13" t="s">
        <v>83</v>
      </c>
      <c r="AW1752" s="13" t="s">
        <v>31</v>
      </c>
      <c r="AX1752" s="13" t="s">
        <v>74</v>
      </c>
      <c r="AY1752" s="271" t="s">
        <v>168</v>
      </c>
    </row>
    <row r="1753" s="13" customFormat="1">
      <c r="B1753" s="261"/>
      <c r="C1753" s="262"/>
      <c r="D1753" s="252" t="s">
        <v>177</v>
      </c>
      <c r="E1753" s="263" t="s">
        <v>1</v>
      </c>
      <c r="F1753" s="264" t="s">
        <v>1668</v>
      </c>
      <c r="G1753" s="262"/>
      <c r="H1753" s="265">
        <v>1.52</v>
      </c>
      <c r="I1753" s="266"/>
      <c r="J1753" s="262"/>
      <c r="K1753" s="262"/>
      <c r="L1753" s="267"/>
      <c r="M1753" s="268"/>
      <c r="N1753" s="269"/>
      <c r="O1753" s="269"/>
      <c r="P1753" s="269"/>
      <c r="Q1753" s="269"/>
      <c r="R1753" s="269"/>
      <c r="S1753" s="269"/>
      <c r="T1753" s="270"/>
      <c r="AT1753" s="271" t="s">
        <v>177</v>
      </c>
      <c r="AU1753" s="271" t="s">
        <v>83</v>
      </c>
      <c r="AV1753" s="13" t="s">
        <v>83</v>
      </c>
      <c r="AW1753" s="13" t="s">
        <v>31</v>
      </c>
      <c r="AX1753" s="13" t="s">
        <v>74</v>
      </c>
      <c r="AY1753" s="271" t="s">
        <v>168</v>
      </c>
    </row>
    <row r="1754" s="12" customFormat="1">
      <c r="B1754" s="250"/>
      <c r="C1754" s="251"/>
      <c r="D1754" s="252" t="s">
        <v>177</v>
      </c>
      <c r="E1754" s="253" t="s">
        <v>1</v>
      </c>
      <c r="F1754" s="254" t="s">
        <v>1669</v>
      </c>
      <c r="G1754" s="251"/>
      <c r="H1754" s="253" t="s">
        <v>1</v>
      </c>
      <c r="I1754" s="255"/>
      <c r="J1754" s="251"/>
      <c r="K1754" s="251"/>
      <c r="L1754" s="256"/>
      <c r="M1754" s="257"/>
      <c r="N1754" s="258"/>
      <c r="O1754" s="258"/>
      <c r="P1754" s="258"/>
      <c r="Q1754" s="258"/>
      <c r="R1754" s="258"/>
      <c r="S1754" s="258"/>
      <c r="T1754" s="259"/>
      <c r="AT1754" s="260" t="s">
        <v>177</v>
      </c>
      <c r="AU1754" s="260" t="s">
        <v>83</v>
      </c>
      <c r="AV1754" s="12" t="s">
        <v>81</v>
      </c>
      <c r="AW1754" s="12" t="s">
        <v>31</v>
      </c>
      <c r="AX1754" s="12" t="s">
        <v>74</v>
      </c>
      <c r="AY1754" s="260" t="s">
        <v>168</v>
      </c>
    </row>
    <row r="1755" s="13" customFormat="1">
      <c r="B1755" s="261"/>
      <c r="C1755" s="262"/>
      <c r="D1755" s="252" t="s">
        <v>177</v>
      </c>
      <c r="E1755" s="263" t="s">
        <v>1</v>
      </c>
      <c r="F1755" s="264" t="s">
        <v>1670</v>
      </c>
      <c r="G1755" s="262"/>
      <c r="H1755" s="265">
        <v>-6.1200000000000001</v>
      </c>
      <c r="I1755" s="266"/>
      <c r="J1755" s="262"/>
      <c r="K1755" s="262"/>
      <c r="L1755" s="267"/>
      <c r="M1755" s="268"/>
      <c r="N1755" s="269"/>
      <c r="O1755" s="269"/>
      <c r="P1755" s="269"/>
      <c r="Q1755" s="269"/>
      <c r="R1755" s="269"/>
      <c r="S1755" s="269"/>
      <c r="T1755" s="270"/>
      <c r="AT1755" s="271" t="s">
        <v>177</v>
      </c>
      <c r="AU1755" s="271" t="s">
        <v>83</v>
      </c>
      <c r="AV1755" s="13" t="s">
        <v>83</v>
      </c>
      <c r="AW1755" s="13" t="s">
        <v>31</v>
      </c>
      <c r="AX1755" s="13" t="s">
        <v>74</v>
      </c>
      <c r="AY1755" s="271" t="s">
        <v>168</v>
      </c>
    </row>
    <row r="1756" s="14" customFormat="1">
      <c r="B1756" s="272"/>
      <c r="C1756" s="273"/>
      <c r="D1756" s="252" t="s">
        <v>177</v>
      </c>
      <c r="E1756" s="274" t="s">
        <v>1</v>
      </c>
      <c r="F1756" s="275" t="s">
        <v>186</v>
      </c>
      <c r="G1756" s="273"/>
      <c r="H1756" s="276">
        <v>214.953</v>
      </c>
      <c r="I1756" s="277"/>
      <c r="J1756" s="273"/>
      <c r="K1756" s="273"/>
      <c r="L1756" s="278"/>
      <c r="M1756" s="279"/>
      <c r="N1756" s="280"/>
      <c r="O1756" s="280"/>
      <c r="P1756" s="280"/>
      <c r="Q1756" s="280"/>
      <c r="R1756" s="280"/>
      <c r="S1756" s="280"/>
      <c r="T1756" s="281"/>
      <c r="AT1756" s="282" t="s">
        <v>177</v>
      </c>
      <c r="AU1756" s="282" t="s">
        <v>83</v>
      </c>
      <c r="AV1756" s="14" t="s">
        <v>175</v>
      </c>
      <c r="AW1756" s="14" t="s">
        <v>31</v>
      </c>
      <c r="AX1756" s="14" t="s">
        <v>81</v>
      </c>
      <c r="AY1756" s="282" t="s">
        <v>168</v>
      </c>
    </row>
    <row r="1757" s="1" customFormat="1" ht="24" customHeight="1">
      <c r="B1757" s="38"/>
      <c r="C1757" s="294" t="s">
        <v>1671</v>
      </c>
      <c r="D1757" s="294" t="s">
        <v>418</v>
      </c>
      <c r="E1757" s="295" t="s">
        <v>649</v>
      </c>
      <c r="F1757" s="296" t="s">
        <v>650</v>
      </c>
      <c r="G1757" s="297" t="s">
        <v>226</v>
      </c>
      <c r="H1757" s="298">
        <v>236.44800000000001</v>
      </c>
      <c r="I1757" s="299"/>
      <c r="J1757" s="300">
        <f>ROUND(I1757*H1757,2)</f>
        <v>0</v>
      </c>
      <c r="K1757" s="296" t="s">
        <v>1</v>
      </c>
      <c r="L1757" s="301"/>
      <c r="M1757" s="302" t="s">
        <v>1</v>
      </c>
      <c r="N1757" s="303" t="s">
        <v>39</v>
      </c>
      <c r="O1757" s="86"/>
      <c r="P1757" s="246">
        <f>O1757*H1757</f>
        <v>0</v>
      </c>
      <c r="Q1757" s="246">
        <v>0.017999999999999999</v>
      </c>
      <c r="R1757" s="246">
        <f>Q1757*H1757</f>
        <v>4.2560639999999994</v>
      </c>
      <c r="S1757" s="246">
        <v>0</v>
      </c>
      <c r="T1757" s="247">
        <f>S1757*H1757</f>
        <v>0</v>
      </c>
      <c r="AR1757" s="248" t="s">
        <v>217</v>
      </c>
      <c r="AT1757" s="248" t="s">
        <v>418</v>
      </c>
      <c r="AU1757" s="248" t="s">
        <v>83</v>
      </c>
      <c r="AY1757" s="17" t="s">
        <v>168</v>
      </c>
      <c r="BE1757" s="249">
        <f>IF(N1757="základní",J1757,0)</f>
        <v>0</v>
      </c>
      <c r="BF1757" s="249">
        <f>IF(N1757="snížená",J1757,0)</f>
        <v>0</v>
      </c>
      <c r="BG1757" s="249">
        <f>IF(N1757="zákl. přenesená",J1757,0)</f>
        <v>0</v>
      </c>
      <c r="BH1757" s="249">
        <f>IF(N1757="sníž. přenesená",J1757,0)</f>
        <v>0</v>
      </c>
      <c r="BI1757" s="249">
        <f>IF(N1757="nulová",J1757,0)</f>
        <v>0</v>
      </c>
      <c r="BJ1757" s="17" t="s">
        <v>81</v>
      </c>
      <c r="BK1757" s="249">
        <f>ROUND(I1757*H1757,2)</f>
        <v>0</v>
      </c>
      <c r="BL1757" s="17" t="s">
        <v>175</v>
      </c>
      <c r="BM1757" s="248" t="s">
        <v>1672</v>
      </c>
    </row>
    <row r="1758" s="13" customFormat="1">
      <c r="B1758" s="261"/>
      <c r="C1758" s="262"/>
      <c r="D1758" s="252" t="s">
        <v>177</v>
      </c>
      <c r="E1758" s="263" t="s">
        <v>1</v>
      </c>
      <c r="F1758" s="264" t="s">
        <v>1673</v>
      </c>
      <c r="G1758" s="262"/>
      <c r="H1758" s="265">
        <v>236.44800000000001</v>
      </c>
      <c r="I1758" s="266"/>
      <c r="J1758" s="262"/>
      <c r="K1758" s="262"/>
      <c r="L1758" s="267"/>
      <c r="M1758" s="268"/>
      <c r="N1758" s="269"/>
      <c r="O1758" s="269"/>
      <c r="P1758" s="269"/>
      <c r="Q1758" s="269"/>
      <c r="R1758" s="269"/>
      <c r="S1758" s="269"/>
      <c r="T1758" s="270"/>
      <c r="AT1758" s="271" t="s">
        <v>177</v>
      </c>
      <c r="AU1758" s="271" t="s">
        <v>83</v>
      </c>
      <c r="AV1758" s="13" t="s">
        <v>83</v>
      </c>
      <c r="AW1758" s="13" t="s">
        <v>31</v>
      </c>
      <c r="AX1758" s="13" t="s">
        <v>74</v>
      </c>
      <c r="AY1758" s="271" t="s">
        <v>168</v>
      </c>
    </row>
    <row r="1759" s="14" customFormat="1">
      <c r="B1759" s="272"/>
      <c r="C1759" s="273"/>
      <c r="D1759" s="252" t="s">
        <v>177</v>
      </c>
      <c r="E1759" s="274" t="s">
        <v>1</v>
      </c>
      <c r="F1759" s="275" t="s">
        <v>186</v>
      </c>
      <c r="G1759" s="273"/>
      <c r="H1759" s="276">
        <v>236.44800000000001</v>
      </c>
      <c r="I1759" s="277"/>
      <c r="J1759" s="273"/>
      <c r="K1759" s="273"/>
      <c r="L1759" s="278"/>
      <c r="M1759" s="279"/>
      <c r="N1759" s="280"/>
      <c r="O1759" s="280"/>
      <c r="P1759" s="280"/>
      <c r="Q1759" s="280"/>
      <c r="R1759" s="280"/>
      <c r="S1759" s="280"/>
      <c r="T1759" s="281"/>
      <c r="AT1759" s="282" t="s">
        <v>177</v>
      </c>
      <c r="AU1759" s="282" t="s">
        <v>83</v>
      </c>
      <c r="AV1759" s="14" t="s">
        <v>175</v>
      </c>
      <c r="AW1759" s="14" t="s">
        <v>31</v>
      </c>
      <c r="AX1759" s="14" t="s">
        <v>81</v>
      </c>
      <c r="AY1759" s="282" t="s">
        <v>168</v>
      </c>
    </row>
    <row r="1760" s="1" customFormat="1" ht="24" customHeight="1">
      <c r="B1760" s="38"/>
      <c r="C1760" s="237" t="s">
        <v>1674</v>
      </c>
      <c r="D1760" s="237" t="s">
        <v>170</v>
      </c>
      <c r="E1760" s="238" t="s">
        <v>1675</v>
      </c>
      <c r="F1760" s="239" t="s">
        <v>1676</v>
      </c>
      <c r="G1760" s="240" t="s">
        <v>226</v>
      </c>
      <c r="H1760" s="241">
        <v>778.10400000000004</v>
      </c>
      <c r="I1760" s="242"/>
      <c r="J1760" s="243">
        <f>ROUND(I1760*H1760,2)</f>
        <v>0</v>
      </c>
      <c r="K1760" s="239" t="s">
        <v>174</v>
      </c>
      <c r="L1760" s="43"/>
      <c r="M1760" s="244" t="s">
        <v>1</v>
      </c>
      <c r="N1760" s="245" t="s">
        <v>39</v>
      </c>
      <c r="O1760" s="86"/>
      <c r="P1760" s="246">
        <f>O1760*H1760</f>
        <v>0</v>
      </c>
      <c r="Q1760" s="246">
        <v>0</v>
      </c>
      <c r="R1760" s="246">
        <f>Q1760*H1760</f>
        <v>0</v>
      </c>
      <c r="S1760" s="246">
        <v>0.014999999999999999</v>
      </c>
      <c r="T1760" s="247">
        <f>S1760*H1760</f>
        <v>11.67156</v>
      </c>
      <c r="AR1760" s="248" t="s">
        <v>282</v>
      </c>
      <c r="AT1760" s="248" t="s">
        <v>170</v>
      </c>
      <c r="AU1760" s="248" t="s">
        <v>83</v>
      </c>
      <c r="AY1760" s="17" t="s">
        <v>168</v>
      </c>
      <c r="BE1760" s="249">
        <f>IF(N1760="základní",J1760,0)</f>
        <v>0</v>
      </c>
      <c r="BF1760" s="249">
        <f>IF(N1760="snížená",J1760,0)</f>
        <v>0</v>
      </c>
      <c r="BG1760" s="249">
        <f>IF(N1760="zákl. přenesená",J1760,0)</f>
        <v>0</v>
      </c>
      <c r="BH1760" s="249">
        <f>IF(N1760="sníž. přenesená",J1760,0)</f>
        <v>0</v>
      </c>
      <c r="BI1760" s="249">
        <f>IF(N1760="nulová",J1760,0)</f>
        <v>0</v>
      </c>
      <c r="BJ1760" s="17" t="s">
        <v>81</v>
      </c>
      <c r="BK1760" s="249">
        <f>ROUND(I1760*H1760,2)</f>
        <v>0</v>
      </c>
      <c r="BL1760" s="17" t="s">
        <v>282</v>
      </c>
      <c r="BM1760" s="248" t="s">
        <v>1677</v>
      </c>
    </row>
    <row r="1761" s="12" customFormat="1">
      <c r="B1761" s="250"/>
      <c r="C1761" s="251"/>
      <c r="D1761" s="252" t="s">
        <v>177</v>
      </c>
      <c r="E1761" s="253" t="s">
        <v>1</v>
      </c>
      <c r="F1761" s="254" t="s">
        <v>268</v>
      </c>
      <c r="G1761" s="251"/>
      <c r="H1761" s="253" t="s">
        <v>1</v>
      </c>
      <c r="I1761" s="255"/>
      <c r="J1761" s="251"/>
      <c r="K1761" s="251"/>
      <c r="L1761" s="256"/>
      <c r="M1761" s="257"/>
      <c r="N1761" s="258"/>
      <c r="O1761" s="258"/>
      <c r="P1761" s="258"/>
      <c r="Q1761" s="258"/>
      <c r="R1761" s="258"/>
      <c r="S1761" s="258"/>
      <c r="T1761" s="259"/>
      <c r="AT1761" s="260" t="s">
        <v>177</v>
      </c>
      <c r="AU1761" s="260" t="s">
        <v>83</v>
      </c>
      <c r="AV1761" s="12" t="s">
        <v>81</v>
      </c>
      <c r="AW1761" s="12" t="s">
        <v>31</v>
      </c>
      <c r="AX1761" s="12" t="s">
        <v>74</v>
      </c>
      <c r="AY1761" s="260" t="s">
        <v>168</v>
      </c>
    </row>
    <row r="1762" s="12" customFormat="1">
      <c r="B1762" s="250"/>
      <c r="C1762" s="251"/>
      <c r="D1762" s="252" t="s">
        <v>177</v>
      </c>
      <c r="E1762" s="253" t="s">
        <v>1</v>
      </c>
      <c r="F1762" s="254" t="s">
        <v>1678</v>
      </c>
      <c r="G1762" s="251"/>
      <c r="H1762" s="253" t="s">
        <v>1</v>
      </c>
      <c r="I1762" s="255"/>
      <c r="J1762" s="251"/>
      <c r="K1762" s="251"/>
      <c r="L1762" s="256"/>
      <c r="M1762" s="257"/>
      <c r="N1762" s="258"/>
      <c r="O1762" s="258"/>
      <c r="P1762" s="258"/>
      <c r="Q1762" s="258"/>
      <c r="R1762" s="258"/>
      <c r="S1762" s="258"/>
      <c r="T1762" s="259"/>
      <c r="AT1762" s="260" t="s">
        <v>177</v>
      </c>
      <c r="AU1762" s="260" t="s">
        <v>83</v>
      </c>
      <c r="AV1762" s="12" t="s">
        <v>81</v>
      </c>
      <c r="AW1762" s="12" t="s">
        <v>31</v>
      </c>
      <c r="AX1762" s="12" t="s">
        <v>74</v>
      </c>
      <c r="AY1762" s="260" t="s">
        <v>168</v>
      </c>
    </row>
    <row r="1763" s="13" customFormat="1">
      <c r="B1763" s="261"/>
      <c r="C1763" s="262"/>
      <c r="D1763" s="252" t="s">
        <v>177</v>
      </c>
      <c r="E1763" s="263" t="s">
        <v>1</v>
      </c>
      <c r="F1763" s="264" t="s">
        <v>1453</v>
      </c>
      <c r="G1763" s="262"/>
      <c r="H1763" s="265">
        <v>177.84</v>
      </c>
      <c r="I1763" s="266"/>
      <c r="J1763" s="262"/>
      <c r="K1763" s="262"/>
      <c r="L1763" s="267"/>
      <c r="M1763" s="268"/>
      <c r="N1763" s="269"/>
      <c r="O1763" s="269"/>
      <c r="P1763" s="269"/>
      <c r="Q1763" s="269"/>
      <c r="R1763" s="269"/>
      <c r="S1763" s="269"/>
      <c r="T1763" s="270"/>
      <c r="AT1763" s="271" t="s">
        <v>177</v>
      </c>
      <c r="AU1763" s="271" t="s">
        <v>83</v>
      </c>
      <c r="AV1763" s="13" t="s">
        <v>83</v>
      </c>
      <c r="AW1763" s="13" t="s">
        <v>31</v>
      </c>
      <c r="AX1763" s="13" t="s">
        <v>74</v>
      </c>
      <c r="AY1763" s="271" t="s">
        <v>168</v>
      </c>
    </row>
    <row r="1764" s="13" customFormat="1">
      <c r="B1764" s="261"/>
      <c r="C1764" s="262"/>
      <c r="D1764" s="252" t="s">
        <v>177</v>
      </c>
      <c r="E1764" s="263" t="s">
        <v>1</v>
      </c>
      <c r="F1764" s="264" t="s">
        <v>1454</v>
      </c>
      <c r="G1764" s="262"/>
      <c r="H1764" s="265">
        <v>54.240000000000002</v>
      </c>
      <c r="I1764" s="266"/>
      <c r="J1764" s="262"/>
      <c r="K1764" s="262"/>
      <c r="L1764" s="267"/>
      <c r="M1764" s="268"/>
      <c r="N1764" s="269"/>
      <c r="O1764" s="269"/>
      <c r="P1764" s="269"/>
      <c r="Q1764" s="269"/>
      <c r="R1764" s="269"/>
      <c r="S1764" s="269"/>
      <c r="T1764" s="270"/>
      <c r="AT1764" s="271" t="s">
        <v>177</v>
      </c>
      <c r="AU1764" s="271" t="s">
        <v>83</v>
      </c>
      <c r="AV1764" s="13" t="s">
        <v>83</v>
      </c>
      <c r="AW1764" s="13" t="s">
        <v>31</v>
      </c>
      <c r="AX1764" s="13" t="s">
        <v>74</v>
      </c>
      <c r="AY1764" s="271" t="s">
        <v>168</v>
      </c>
    </row>
    <row r="1765" s="13" customFormat="1">
      <c r="B1765" s="261"/>
      <c r="C1765" s="262"/>
      <c r="D1765" s="252" t="s">
        <v>177</v>
      </c>
      <c r="E1765" s="263" t="s">
        <v>1</v>
      </c>
      <c r="F1765" s="264" t="s">
        <v>1455</v>
      </c>
      <c r="G1765" s="262"/>
      <c r="H1765" s="265">
        <v>62.369999999999997</v>
      </c>
      <c r="I1765" s="266"/>
      <c r="J1765" s="262"/>
      <c r="K1765" s="262"/>
      <c r="L1765" s="267"/>
      <c r="M1765" s="268"/>
      <c r="N1765" s="269"/>
      <c r="O1765" s="269"/>
      <c r="P1765" s="269"/>
      <c r="Q1765" s="269"/>
      <c r="R1765" s="269"/>
      <c r="S1765" s="269"/>
      <c r="T1765" s="270"/>
      <c r="AT1765" s="271" t="s">
        <v>177</v>
      </c>
      <c r="AU1765" s="271" t="s">
        <v>83</v>
      </c>
      <c r="AV1765" s="13" t="s">
        <v>83</v>
      </c>
      <c r="AW1765" s="13" t="s">
        <v>31</v>
      </c>
      <c r="AX1765" s="13" t="s">
        <v>74</v>
      </c>
      <c r="AY1765" s="271" t="s">
        <v>168</v>
      </c>
    </row>
    <row r="1766" s="13" customFormat="1">
      <c r="B1766" s="261"/>
      <c r="C1766" s="262"/>
      <c r="D1766" s="252" t="s">
        <v>177</v>
      </c>
      <c r="E1766" s="263" t="s">
        <v>1</v>
      </c>
      <c r="F1766" s="264" t="s">
        <v>1456</v>
      </c>
      <c r="G1766" s="262"/>
      <c r="H1766" s="265">
        <v>19.210000000000001</v>
      </c>
      <c r="I1766" s="266"/>
      <c r="J1766" s="262"/>
      <c r="K1766" s="262"/>
      <c r="L1766" s="267"/>
      <c r="M1766" s="268"/>
      <c r="N1766" s="269"/>
      <c r="O1766" s="269"/>
      <c r="P1766" s="269"/>
      <c r="Q1766" s="269"/>
      <c r="R1766" s="269"/>
      <c r="S1766" s="269"/>
      <c r="T1766" s="270"/>
      <c r="AT1766" s="271" t="s">
        <v>177</v>
      </c>
      <c r="AU1766" s="271" t="s">
        <v>83</v>
      </c>
      <c r="AV1766" s="13" t="s">
        <v>83</v>
      </c>
      <c r="AW1766" s="13" t="s">
        <v>31</v>
      </c>
      <c r="AX1766" s="13" t="s">
        <v>74</v>
      </c>
      <c r="AY1766" s="271" t="s">
        <v>168</v>
      </c>
    </row>
    <row r="1767" s="13" customFormat="1">
      <c r="B1767" s="261"/>
      <c r="C1767" s="262"/>
      <c r="D1767" s="252" t="s">
        <v>177</v>
      </c>
      <c r="E1767" s="263" t="s">
        <v>1</v>
      </c>
      <c r="F1767" s="264" t="s">
        <v>1457</v>
      </c>
      <c r="G1767" s="262"/>
      <c r="H1767" s="265">
        <v>75.391999999999996</v>
      </c>
      <c r="I1767" s="266"/>
      <c r="J1767" s="262"/>
      <c r="K1767" s="262"/>
      <c r="L1767" s="267"/>
      <c r="M1767" s="268"/>
      <c r="N1767" s="269"/>
      <c r="O1767" s="269"/>
      <c r="P1767" s="269"/>
      <c r="Q1767" s="269"/>
      <c r="R1767" s="269"/>
      <c r="S1767" s="269"/>
      <c r="T1767" s="270"/>
      <c r="AT1767" s="271" t="s">
        <v>177</v>
      </c>
      <c r="AU1767" s="271" t="s">
        <v>83</v>
      </c>
      <c r="AV1767" s="13" t="s">
        <v>83</v>
      </c>
      <c r="AW1767" s="13" t="s">
        <v>31</v>
      </c>
      <c r="AX1767" s="13" t="s">
        <v>74</v>
      </c>
      <c r="AY1767" s="271" t="s">
        <v>168</v>
      </c>
    </row>
    <row r="1768" s="12" customFormat="1">
      <c r="B1768" s="250"/>
      <c r="C1768" s="251"/>
      <c r="D1768" s="252" t="s">
        <v>177</v>
      </c>
      <c r="E1768" s="253" t="s">
        <v>1</v>
      </c>
      <c r="F1768" s="254" t="s">
        <v>1679</v>
      </c>
      <c r="G1768" s="251"/>
      <c r="H1768" s="253" t="s">
        <v>1</v>
      </c>
      <c r="I1768" s="255"/>
      <c r="J1768" s="251"/>
      <c r="K1768" s="251"/>
      <c r="L1768" s="256"/>
      <c r="M1768" s="257"/>
      <c r="N1768" s="258"/>
      <c r="O1768" s="258"/>
      <c r="P1768" s="258"/>
      <c r="Q1768" s="258"/>
      <c r="R1768" s="258"/>
      <c r="S1768" s="258"/>
      <c r="T1768" s="259"/>
      <c r="AT1768" s="260" t="s">
        <v>177</v>
      </c>
      <c r="AU1768" s="260" t="s">
        <v>83</v>
      </c>
      <c r="AV1768" s="12" t="s">
        <v>81</v>
      </c>
      <c r="AW1768" s="12" t="s">
        <v>31</v>
      </c>
      <c r="AX1768" s="12" t="s">
        <v>74</v>
      </c>
      <c r="AY1768" s="260" t="s">
        <v>168</v>
      </c>
    </row>
    <row r="1769" s="13" customFormat="1">
      <c r="B1769" s="261"/>
      <c r="C1769" s="262"/>
      <c r="D1769" s="252" t="s">
        <v>177</v>
      </c>
      <c r="E1769" s="263" t="s">
        <v>1</v>
      </c>
      <c r="F1769" s="264" t="s">
        <v>1453</v>
      </c>
      <c r="G1769" s="262"/>
      <c r="H1769" s="265">
        <v>177.84</v>
      </c>
      <c r="I1769" s="266"/>
      <c r="J1769" s="262"/>
      <c r="K1769" s="262"/>
      <c r="L1769" s="267"/>
      <c r="M1769" s="268"/>
      <c r="N1769" s="269"/>
      <c r="O1769" s="269"/>
      <c r="P1769" s="269"/>
      <c r="Q1769" s="269"/>
      <c r="R1769" s="269"/>
      <c r="S1769" s="269"/>
      <c r="T1769" s="270"/>
      <c r="AT1769" s="271" t="s">
        <v>177</v>
      </c>
      <c r="AU1769" s="271" t="s">
        <v>83</v>
      </c>
      <c r="AV1769" s="13" t="s">
        <v>83</v>
      </c>
      <c r="AW1769" s="13" t="s">
        <v>31</v>
      </c>
      <c r="AX1769" s="13" t="s">
        <v>74</v>
      </c>
      <c r="AY1769" s="271" t="s">
        <v>168</v>
      </c>
    </row>
    <row r="1770" s="13" customFormat="1">
      <c r="B1770" s="261"/>
      <c r="C1770" s="262"/>
      <c r="D1770" s="252" t="s">
        <v>177</v>
      </c>
      <c r="E1770" s="263" t="s">
        <v>1</v>
      </c>
      <c r="F1770" s="264" t="s">
        <v>1454</v>
      </c>
      <c r="G1770" s="262"/>
      <c r="H1770" s="265">
        <v>54.240000000000002</v>
      </c>
      <c r="I1770" s="266"/>
      <c r="J1770" s="262"/>
      <c r="K1770" s="262"/>
      <c r="L1770" s="267"/>
      <c r="M1770" s="268"/>
      <c r="N1770" s="269"/>
      <c r="O1770" s="269"/>
      <c r="P1770" s="269"/>
      <c r="Q1770" s="269"/>
      <c r="R1770" s="269"/>
      <c r="S1770" s="269"/>
      <c r="T1770" s="270"/>
      <c r="AT1770" s="271" t="s">
        <v>177</v>
      </c>
      <c r="AU1770" s="271" t="s">
        <v>83</v>
      </c>
      <c r="AV1770" s="13" t="s">
        <v>83</v>
      </c>
      <c r="AW1770" s="13" t="s">
        <v>31</v>
      </c>
      <c r="AX1770" s="13" t="s">
        <v>74</v>
      </c>
      <c r="AY1770" s="271" t="s">
        <v>168</v>
      </c>
    </row>
    <row r="1771" s="13" customFormat="1">
      <c r="B1771" s="261"/>
      <c r="C1771" s="262"/>
      <c r="D1771" s="252" t="s">
        <v>177</v>
      </c>
      <c r="E1771" s="263" t="s">
        <v>1</v>
      </c>
      <c r="F1771" s="264" t="s">
        <v>1455</v>
      </c>
      <c r="G1771" s="262"/>
      <c r="H1771" s="265">
        <v>62.369999999999997</v>
      </c>
      <c r="I1771" s="266"/>
      <c r="J1771" s="262"/>
      <c r="K1771" s="262"/>
      <c r="L1771" s="267"/>
      <c r="M1771" s="268"/>
      <c r="N1771" s="269"/>
      <c r="O1771" s="269"/>
      <c r="P1771" s="269"/>
      <c r="Q1771" s="269"/>
      <c r="R1771" s="269"/>
      <c r="S1771" s="269"/>
      <c r="T1771" s="270"/>
      <c r="AT1771" s="271" t="s">
        <v>177</v>
      </c>
      <c r="AU1771" s="271" t="s">
        <v>83</v>
      </c>
      <c r="AV1771" s="13" t="s">
        <v>83</v>
      </c>
      <c r="AW1771" s="13" t="s">
        <v>31</v>
      </c>
      <c r="AX1771" s="13" t="s">
        <v>74</v>
      </c>
      <c r="AY1771" s="271" t="s">
        <v>168</v>
      </c>
    </row>
    <row r="1772" s="13" customFormat="1">
      <c r="B1772" s="261"/>
      <c r="C1772" s="262"/>
      <c r="D1772" s="252" t="s">
        <v>177</v>
      </c>
      <c r="E1772" s="263" t="s">
        <v>1</v>
      </c>
      <c r="F1772" s="264" t="s">
        <v>1456</v>
      </c>
      <c r="G1772" s="262"/>
      <c r="H1772" s="265">
        <v>19.210000000000001</v>
      </c>
      <c r="I1772" s="266"/>
      <c r="J1772" s="262"/>
      <c r="K1772" s="262"/>
      <c r="L1772" s="267"/>
      <c r="M1772" s="268"/>
      <c r="N1772" s="269"/>
      <c r="O1772" s="269"/>
      <c r="P1772" s="269"/>
      <c r="Q1772" s="269"/>
      <c r="R1772" s="269"/>
      <c r="S1772" s="269"/>
      <c r="T1772" s="270"/>
      <c r="AT1772" s="271" t="s">
        <v>177</v>
      </c>
      <c r="AU1772" s="271" t="s">
        <v>83</v>
      </c>
      <c r="AV1772" s="13" t="s">
        <v>83</v>
      </c>
      <c r="AW1772" s="13" t="s">
        <v>31</v>
      </c>
      <c r="AX1772" s="13" t="s">
        <v>74</v>
      </c>
      <c r="AY1772" s="271" t="s">
        <v>168</v>
      </c>
    </row>
    <row r="1773" s="13" customFormat="1">
      <c r="B1773" s="261"/>
      <c r="C1773" s="262"/>
      <c r="D1773" s="252" t="s">
        <v>177</v>
      </c>
      <c r="E1773" s="263" t="s">
        <v>1</v>
      </c>
      <c r="F1773" s="264" t="s">
        <v>1457</v>
      </c>
      <c r="G1773" s="262"/>
      <c r="H1773" s="265">
        <v>75.391999999999996</v>
      </c>
      <c r="I1773" s="266"/>
      <c r="J1773" s="262"/>
      <c r="K1773" s="262"/>
      <c r="L1773" s="267"/>
      <c r="M1773" s="268"/>
      <c r="N1773" s="269"/>
      <c r="O1773" s="269"/>
      <c r="P1773" s="269"/>
      <c r="Q1773" s="269"/>
      <c r="R1773" s="269"/>
      <c r="S1773" s="269"/>
      <c r="T1773" s="270"/>
      <c r="AT1773" s="271" t="s">
        <v>177</v>
      </c>
      <c r="AU1773" s="271" t="s">
        <v>83</v>
      </c>
      <c r="AV1773" s="13" t="s">
        <v>83</v>
      </c>
      <c r="AW1773" s="13" t="s">
        <v>31</v>
      </c>
      <c r="AX1773" s="13" t="s">
        <v>74</v>
      </c>
      <c r="AY1773" s="271" t="s">
        <v>168</v>
      </c>
    </row>
    <row r="1774" s="14" customFormat="1">
      <c r="B1774" s="272"/>
      <c r="C1774" s="273"/>
      <c r="D1774" s="252" t="s">
        <v>177</v>
      </c>
      <c r="E1774" s="274" t="s">
        <v>1</v>
      </c>
      <c r="F1774" s="275" t="s">
        <v>186</v>
      </c>
      <c r="G1774" s="273"/>
      <c r="H1774" s="276">
        <v>778.10400000000004</v>
      </c>
      <c r="I1774" s="277"/>
      <c r="J1774" s="273"/>
      <c r="K1774" s="273"/>
      <c r="L1774" s="278"/>
      <c r="M1774" s="279"/>
      <c r="N1774" s="280"/>
      <c r="O1774" s="280"/>
      <c r="P1774" s="280"/>
      <c r="Q1774" s="280"/>
      <c r="R1774" s="280"/>
      <c r="S1774" s="280"/>
      <c r="T1774" s="281"/>
      <c r="AT1774" s="282" t="s">
        <v>177</v>
      </c>
      <c r="AU1774" s="282" t="s">
        <v>83</v>
      </c>
      <c r="AV1774" s="14" t="s">
        <v>175</v>
      </c>
      <c r="AW1774" s="14" t="s">
        <v>31</v>
      </c>
      <c r="AX1774" s="14" t="s">
        <v>81</v>
      </c>
      <c r="AY1774" s="282" t="s">
        <v>168</v>
      </c>
    </row>
    <row r="1775" s="1" customFormat="1" ht="24" customHeight="1">
      <c r="B1775" s="38"/>
      <c r="C1775" s="237" t="s">
        <v>1680</v>
      </c>
      <c r="D1775" s="237" t="s">
        <v>170</v>
      </c>
      <c r="E1775" s="238" t="s">
        <v>1681</v>
      </c>
      <c r="F1775" s="239" t="s">
        <v>1682</v>
      </c>
      <c r="G1775" s="240" t="s">
        <v>226</v>
      </c>
      <c r="H1775" s="241">
        <v>291.399</v>
      </c>
      <c r="I1775" s="242"/>
      <c r="J1775" s="243">
        <f>ROUND(I1775*H1775,2)</f>
        <v>0</v>
      </c>
      <c r="K1775" s="239" t="s">
        <v>174</v>
      </c>
      <c r="L1775" s="43"/>
      <c r="M1775" s="244" t="s">
        <v>1</v>
      </c>
      <c r="N1775" s="245" t="s">
        <v>39</v>
      </c>
      <c r="O1775" s="86"/>
      <c r="P1775" s="246">
        <f>O1775*H1775</f>
        <v>0</v>
      </c>
      <c r="Q1775" s="246">
        <v>1.0000000000000001E-05</v>
      </c>
      <c r="R1775" s="246">
        <f>Q1775*H1775</f>
        <v>0.0029139900000000004</v>
      </c>
      <c r="S1775" s="246">
        <v>0</v>
      </c>
      <c r="T1775" s="247">
        <f>S1775*H1775</f>
        <v>0</v>
      </c>
      <c r="AR1775" s="248" t="s">
        <v>282</v>
      </c>
      <c r="AT1775" s="248" t="s">
        <v>170</v>
      </c>
      <c r="AU1775" s="248" t="s">
        <v>83</v>
      </c>
      <c r="AY1775" s="17" t="s">
        <v>168</v>
      </c>
      <c r="BE1775" s="249">
        <f>IF(N1775="základní",J1775,0)</f>
        <v>0</v>
      </c>
      <c r="BF1775" s="249">
        <f>IF(N1775="snížená",J1775,0)</f>
        <v>0</v>
      </c>
      <c r="BG1775" s="249">
        <f>IF(N1775="zákl. přenesená",J1775,0)</f>
        <v>0</v>
      </c>
      <c r="BH1775" s="249">
        <f>IF(N1775="sníž. přenesená",J1775,0)</f>
        <v>0</v>
      </c>
      <c r="BI1775" s="249">
        <f>IF(N1775="nulová",J1775,0)</f>
        <v>0</v>
      </c>
      <c r="BJ1775" s="17" t="s">
        <v>81</v>
      </c>
      <c r="BK1775" s="249">
        <f>ROUND(I1775*H1775,2)</f>
        <v>0</v>
      </c>
      <c r="BL1775" s="17" t="s">
        <v>282</v>
      </c>
      <c r="BM1775" s="248" t="s">
        <v>1683</v>
      </c>
    </row>
    <row r="1776" s="12" customFormat="1">
      <c r="B1776" s="250"/>
      <c r="C1776" s="251"/>
      <c r="D1776" s="252" t="s">
        <v>177</v>
      </c>
      <c r="E1776" s="253" t="s">
        <v>1</v>
      </c>
      <c r="F1776" s="254" t="s">
        <v>268</v>
      </c>
      <c r="G1776" s="251"/>
      <c r="H1776" s="253" t="s">
        <v>1</v>
      </c>
      <c r="I1776" s="255"/>
      <c r="J1776" s="251"/>
      <c r="K1776" s="251"/>
      <c r="L1776" s="256"/>
      <c r="M1776" s="257"/>
      <c r="N1776" s="258"/>
      <c r="O1776" s="258"/>
      <c r="P1776" s="258"/>
      <c r="Q1776" s="258"/>
      <c r="R1776" s="258"/>
      <c r="S1776" s="258"/>
      <c r="T1776" s="259"/>
      <c r="AT1776" s="260" t="s">
        <v>177</v>
      </c>
      <c r="AU1776" s="260" t="s">
        <v>83</v>
      </c>
      <c r="AV1776" s="12" t="s">
        <v>81</v>
      </c>
      <c r="AW1776" s="12" t="s">
        <v>31</v>
      </c>
      <c r="AX1776" s="12" t="s">
        <v>74</v>
      </c>
      <c r="AY1776" s="260" t="s">
        <v>168</v>
      </c>
    </row>
    <row r="1777" s="12" customFormat="1">
      <c r="B1777" s="250"/>
      <c r="C1777" s="251"/>
      <c r="D1777" s="252" t="s">
        <v>177</v>
      </c>
      <c r="E1777" s="253" t="s">
        <v>1</v>
      </c>
      <c r="F1777" s="254" t="s">
        <v>1684</v>
      </c>
      <c r="G1777" s="251"/>
      <c r="H1777" s="253" t="s">
        <v>1</v>
      </c>
      <c r="I1777" s="255"/>
      <c r="J1777" s="251"/>
      <c r="K1777" s="251"/>
      <c r="L1777" s="256"/>
      <c r="M1777" s="257"/>
      <c r="N1777" s="258"/>
      <c r="O1777" s="258"/>
      <c r="P1777" s="258"/>
      <c r="Q1777" s="258"/>
      <c r="R1777" s="258"/>
      <c r="S1777" s="258"/>
      <c r="T1777" s="259"/>
      <c r="AT1777" s="260" t="s">
        <v>177</v>
      </c>
      <c r="AU1777" s="260" t="s">
        <v>83</v>
      </c>
      <c r="AV1777" s="12" t="s">
        <v>81</v>
      </c>
      <c r="AW1777" s="12" t="s">
        <v>31</v>
      </c>
      <c r="AX1777" s="12" t="s">
        <v>74</v>
      </c>
      <c r="AY1777" s="260" t="s">
        <v>168</v>
      </c>
    </row>
    <row r="1778" s="13" customFormat="1">
      <c r="B1778" s="261"/>
      <c r="C1778" s="262"/>
      <c r="D1778" s="252" t="s">
        <v>177</v>
      </c>
      <c r="E1778" s="263" t="s">
        <v>1</v>
      </c>
      <c r="F1778" s="264" t="s">
        <v>1685</v>
      </c>
      <c r="G1778" s="262"/>
      <c r="H1778" s="265">
        <v>291.399</v>
      </c>
      <c r="I1778" s="266"/>
      <c r="J1778" s="262"/>
      <c r="K1778" s="262"/>
      <c r="L1778" s="267"/>
      <c r="M1778" s="268"/>
      <c r="N1778" s="269"/>
      <c r="O1778" s="269"/>
      <c r="P1778" s="269"/>
      <c r="Q1778" s="269"/>
      <c r="R1778" s="269"/>
      <c r="S1778" s="269"/>
      <c r="T1778" s="270"/>
      <c r="AT1778" s="271" t="s">
        <v>177</v>
      </c>
      <c r="AU1778" s="271" t="s">
        <v>83</v>
      </c>
      <c r="AV1778" s="13" t="s">
        <v>83</v>
      </c>
      <c r="AW1778" s="13" t="s">
        <v>31</v>
      </c>
      <c r="AX1778" s="13" t="s">
        <v>74</v>
      </c>
      <c r="AY1778" s="271" t="s">
        <v>168</v>
      </c>
    </row>
    <row r="1779" s="14" customFormat="1">
      <c r="B1779" s="272"/>
      <c r="C1779" s="273"/>
      <c r="D1779" s="252" t="s">
        <v>177</v>
      </c>
      <c r="E1779" s="274" t="s">
        <v>1</v>
      </c>
      <c r="F1779" s="275" t="s">
        <v>186</v>
      </c>
      <c r="G1779" s="273"/>
      <c r="H1779" s="276">
        <v>291.399</v>
      </c>
      <c r="I1779" s="277"/>
      <c r="J1779" s="273"/>
      <c r="K1779" s="273"/>
      <c r="L1779" s="278"/>
      <c r="M1779" s="279"/>
      <c r="N1779" s="280"/>
      <c r="O1779" s="280"/>
      <c r="P1779" s="280"/>
      <c r="Q1779" s="280"/>
      <c r="R1779" s="280"/>
      <c r="S1779" s="280"/>
      <c r="T1779" s="281"/>
      <c r="AT1779" s="282" t="s">
        <v>177</v>
      </c>
      <c r="AU1779" s="282" t="s">
        <v>83</v>
      </c>
      <c r="AV1779" s="14" t="s">
        <v>175</v>
      </c>
      <c r="AW1779" s="14" t="s">
        <v>31</v>
      </c>
      <c r="AX1779" s="14" t="s">
        <v>81</v>
      </c>
      <c r="AY1779" s="282" t="s">
        <v>168</v>
      </c>
    </row>
    <row r="1780" s="1" customFormat="1" ht="36" customHeight="1">
      <c r="B1780" s="38"/>
      <c r="C1780" s="294" t="s">
        <v>1686</v>
      </c>
      <c r="D1780" s="294" t="s">
        <v>418</v>
      </c>
      <c r="E1780" s="295" t="s">
        <v>1687</v>
      </c>
      <c r="F1780" s="296" t="s">
        <v>1688</v>
      </c>
      <c r="G1780" s="297" t="s">
        <v>226</v>
      </c>
      <c r="H1780" s="298">
        <v>335.10899999999998</v>
      </c>
      <c r="I1780" s="299"/>
      <c r="J1780" s="300">
        <f>ROUND(I1780*H1780,2)</f>
        <v>0</v>
      </c>
      <c r="K1780" s="296" t="s">
        <v>174</v>
      </c>
      <c r="L1780" s="301"/>
      <c r="M1780" s="302" t="s">
        <v>1</v>
      </c>
      <c r="N1780" s="303" t="s">
        <v>39</v>
      </c>
      <c r="O1780" s="86"/>
      <c r="P1780" s="246">
        <f>O1780*H1780</f>
        <v>0</v>
      </c>
      <c r="Q1780" s="246">
        <v>0.00013999999999999999</v>
      </c>
      <c r="R1780" s="246">
        <f>Q1780*H1780</f>
        <v>0.046915259999999993</v>
      </c>
      <c r="S1780" s="246">
        <v>0</v>
      </c>
      <c r="T1780" s="247">
        <f>S1780*H1780</f>
        <v>0</v>
      </c>
      <c r="AR1780" s="248" t="s">
        <v>385</v>
      </c>
      <c r="AT1780" s="248" t="s">
        <v>418</v>
      </c>
      <c r="AU1780" s="248" t="s">
        <v>83</v>
      </c>
      <c r="AY1780" s="17" t="s">
        <v>168</v>
      </c>
      <c r="BE1780" s="249">
        <f>IF(N1780="základní",J1780,0)</f>
        <v>0</v>
      </c>
      <c r="BF1780" s="249">
        <f>IF(N1780="snížená",J1780,0)</f>
        <v>0</v>
      </c>
      <c r="BG1780" s="249">
        <f>IF(N1780="zákl. přenesená",J1780,0)</f>
        <v>0</v>
      </c>
      <c r="BH1780" s="249">
        <f>IF(N1780="sníž. přenesená",J1780,0)</f>
        <v>0</v>
      </c>
      <c r="BI1780" s="249">
        <f>IF(N1780="nulová",J1780,0)</f>
        <v>0</v>
      </c>
      <c r="BJ1780" s="17" t="s">
        <v>81</v>
      </c>
      <c r="BK1780" s="249">
        <f>ROUND(I1780*H1780,2)</f>
        <v>0</v>
      </c>
      <c r="BL1780" s="17" t="s">
        <v>282</v>
      </c>
      <c r="BM1780" s="248" t="s">
        <v>1689</v>
      </c>
    </row>
    <row r="1781" s="13" customFormat="1">
      <c r="B1781" s="261"/>
      <c r="C1781" s="262"/>
      <c r="D1781" s="252" t="s">
        <v>177</v>
      </c>
      <c r="E1781" s="263" t="s">
        <v>1</v>
      </c>
      <c r="F1781" s="264" t="s">
        <v>1690</v>
      </c>
      <c r="G1781" s="262"/>
      <c r="H1781" s="265">
        <v>335.10899999999998</v>
      </c>
      <c r="I1781" s="266"/>
      <c r="J1781" s="262"/>
      <c r="K1781" s="262"/>
      <c r="L1781" s="267"/>
      <c r="M1781" s="268"/>
      <c r="N1781" s="269"/>
      <c r="O1781" s="269"/>
      <c r="P1781" s="269"/>
      <c r="Q1781" s="269"/>
      <c r="R1781" s="269"/>
      <c r="S1781" s="269"/>
      <c r="T1781" s="270"/>
      <c r="AT1781" s="271" t="s">
        <v>177</v>
      </c>
      <c r="AU1781" s="271" t="s">
        <v>83</v>
      </c>
      <c r="AV1781" s="13" t="s">
        <v>83</v>
      </c>
      <c r="AW1781" s="13" t="s">
        <v>31</v>
      </c>
      <c r="AX1781" s="13" t="s">
        <v>74</v>
      </c>
      <c r="AY1781" s="271" t="s">
        <v>168</v>
      </c>
    </row>
    <row r="1782" s="14" customFormat="1">
      <c r="B1782" s="272"/>
      <c r="C1782" s="273"/>
      <c r="D1782" s="252" t="s">
        <v>177</v>
      </c>
      <c r="E1782" s="274" t="s">
        <v>1</v>
      </c>
      <c r="F1782" s="275" t="s">
        <v>186</v>
      </c>
      <c r="G1782" s="273"/>
      <c r="H1782" s="276">
        <v>335.10899999999998</v>
      </c>
      <c r="I1782" s="277"/>
      <c r="J1782" s="273"/>
      <c r="K1782" s="273"/>
      <c r="L1782" s="278"/>
      <c r="M1782" s="279"/>
      <c r="N1782" s="280"/>
      <c r="O1782" s="280"/>
      <c r="P1782" s="280"/>
      <c r="Q1782" s="280"/>
      <c r="R1782" s="280"/>
      <c r="S1782" s="280"/>
      <c r="T1782" s="281"/>
      <c r="AT1782" s="282" t="s">
        <v>177</v>
      </c>
      <c r="AU1782" s="282" t="s">
        <v>83</v>
      </c>
      <c r="AV1782" s="14" t="s">
        <v>175</v>
      </c>
      <c r="AW1782" s="14" t="s">
        <v>31</v>
      </c>
      <c r="AX1782" s="14" t="s">
        <v>81</v>
      </c>
      <c r="AY1782" s="282" t="s">
        <v>168</v>
      </c>
    </row>
    <row r="1783" s="1" customFormat="1" ht="16.5" customHeight="1">
      <c r="B1783" s="38"/>
      <c r="C1783" s="294" t="s">
        <v>1691</v>
      </c>
      <c r="D1783" s="294" t="s">
        <v>418</v>
      </c>
      <c r="E1783" s="295" t="s">
        <v>1692</v>
      </c>
      <c r="F1783" s="296" t="s">
        <v>1693</v>
      </c>
      <c r="G1783" s="297" t="s">
        <v>440</v>
      </c>
      <c r="H1783" s="298">
        <v>466.238</v>
      </c>
      <c r="I1783" s="299"/>
      <c r="J1783" s="300">
        <f>ROUND(I1783*H1783,2)</f>
        <v>0</v>
      </c>
      <c r="K1783" s="296" t="s">
        <v>174</v>
      </c>
      <c r="L1783" s="301"/>
      <c r="M1783" s="302" t="s">
        <v>1</v>
      </c>
      <c r="N1783" s="303" t="s">
        <v>39</v>
      </c>
      <c r="O1783" s="86"/>
      <c r="P1783" s="246">
        <f>O1783*H1783</f>
        <v>0</v>
      </c>
      <c r="Q1783" s="246">
        <v>1.0000000000000001E-05</v>
      </c>
      <c r="R1783" s="246">
        <f>Q1783*H1783</f>
        <v>0.0046623800000000007</v>
      </c>
      <c r="S1783" s="246">
        <v>0</v>
      </c>
      <c r="T1783" s="247">
        <f>S1783*H1783</f>
        <v>0</v>
      </c>
      <c r="AR1783" s="248" t="s">
        <v>385</v>
      </c>
      <c r="AT1783" s="248" t="s">
        <v>418</v>
      </c>
      <c r="AU1783" s="248" t="s">
        <v>83</v>
      </c>
      <c r="AY1783" s="17" t="s">
        <v>168</v>
      </c>
      <c r="BE1783" s="249">
        <f>IF(N1783="základní",J1783,0)</f>
        <v>0</v>
      </c>
      <c r="BF1783" s="249">
        <f>IF(N1783="snížená",J1783,0)</f>
        <v>0</v>
      </c>
      <c r="BG1783" s="249">
        <f>IF(N1783="zákl. přenesená",J1783,0)</f>
        <v>0</v>
      </c>
      <c r="BH1783" s="249">
        <f>IF(N1783="sníž. přenesená",J1783,0)</f>
        <v>0</v>
      </c>
      <c r="BI1783" s="249">
        <f>IF(N1783="nulová",J1783,0)</f>
        <v>0</v>
      </c>
      <c r="BJ1783" s="17" t="s">
        <v>81</v>
      </c>
      <c r="BK1783" s="249">
        <f>ROUND(I1783*H1783,2)</f>
        <v>0</v>
      </c>
      <c r="BL1783" s="17" t="s">
        <v>282</v>
      </c>
      <c r="BM1783" s="248" t="s">
        <v>1694</v>
      </c>
    </row>
    <row r="1784" s="13" customFormat="1">
      <c r="B1784" s="261"/>
      <c r="C1784" s="262"/>
      <c r="D1784" s="252" t="s">
        <v>177</v>
      </c>
      <c r="E1784" s="263" t="s">
        <v>1</v>
      </c>
      <c r="F1784" s="264" t="s">
        <v>1695</v>
      </c>
      <c r="G1784" s="262"/>
      <c r="H1784" s="265">
        <v>466.238</v>
      </c>
      <c r="I1784" s="266"/>
      <c r="J1784" s="262"/>
      <c r="K1784" s="262"/>
      <c r="L1784" s="267"/>
      <c r="M1784" s="268"/>
      <c r="N1784" s="269"/>
      <c r="O1784" s="269"/>
      <c r="P1784" s="269"/>
      <c r="Q1784" s="269"/>
      <c r="R1784" s="269"/>
      <c r="S1784" s="269"/>
      <c r="T1784" s="270"/>
      <c r="AT1784" s="271" t="s">
        <v>177</v>
      </c>
      <c r="AU1784" s="271" t="s">
        <v>83</v>
      </c>
      <c r="AV1784" s="13" t="s">
        <v>83</v>
      </c>
      <c r="AW1784" s="13" t="s">
        <v>31</v>
      </c>
      <c r="AX1784" s="13" t="s">
        <v>74</v>
      </c>
      <c r="AY1784" s="271" t="s">
        <v>168</v>
      </c>
    </row>
    <row r="1785" s="14" customFormat="1">
      <c r="B1785" s="272"/>
      <c r="C1785" s="273"/>
      <c r="D1785" s="252" t="s">
        <v>177</v>
      </c>
      <c r="E1785" s="274" t="s">
        <v>1</v>
      </c>
      <c r="F1785" s="275" t="s">
        <v>186</v>
      </c>
      <c r="G1785" s="273"/>
      <c r="H1785" s="276">
        <v>466.238</v>
      </c>
      <c r="I1785" s="277"/>
      <c r="J1785" s="273"/>
      <c r="K1785" s="273"/>
      <c r="L1785" s="278"/>
      <c r="M1785" s="279"/>
      <c r="N1785" s="280"/>
      <c r="O1785" s="280"/>
      <c r="P1785" s="280"/>
      <c r="Q1785" s="280"/>
      <c r="R1785" s="280"/>
      <c r="S1785" s="280"/>
      <c r="T1785" s="281"/>
      <c r="AT1785" s="282" t="s">
        <v>177</v>
      </c>
      <c r="AU1785" s="282" t="s">
        <v>83</v>
      </c>
      <c r="AV1785" s="14" t="s">
        <v>175</v>
      </c>
      <c r="AW1785" s="14" t="s">
        <v>31</v>
      </c>
      <c r="AX1785" s="14" t="s">
        <v>81</v>
      </c>
      <c r="AY1785" s="282" t="s">
        <v>168</v>
      </c>
    </row>
    <row r="1786" s="1" customFormat="1" ht="24" customHeight="1">
      <c r="B1786" s="38"/>
      <c r="C1786" s="237" t="s">
        <v>1696</v>
      </c>
      <c r="D1786" s="237" t="s">
        <v>170</v>
      </c>
      <c r="E1786" s="238" t="s">
        <v>1697</v>
      </c>
      <c r="F1786" s="239" t="s">
        <v>1698</v>
      </c>
      <c r="G1786" s="240" t="s">
        <v>220</v>
      </c>
      <c r="H1786" s="241">
        <v>7.6929999999999996</v>
      </c>
      <c r="I1786" s="242"/>
      <c r="J1786" s="243">
        <f>ROUND(I1786*H1786,2)</f>
        <v>0</v>
      </c>
      <c r="K1786" s="239" t="s">
        <v>174</v>
      </c>
      <c r="L1786" s="43"/>
      <c r="M1786" s="244" t="s">
        <v>1</v>
      </c>
      <c r="N1786" s="245" t="s">
        <v>39</v>
      </c>
      <c r="O1786" s="86"/>
      <c r="P1786" s="246">
        <f>O1786*H1786</f>
        <v>0</v>
      </c>
      <c r="Q1786" s="246">
        <v>0</v>
      </c>
      <c r="R1786" s="246">
        <f>Q1786*H1786</f>
        <v>0</v>
      </c>
      <c r="S1786" s="246">
        <v>0</v>
      </c>
      <c r="T1786" s="247">
        <f>S1786*H1786</f>
        <v>0</v>
      </c>
      <c r="AR1786" s="248" t="s">
        <v>282</v>
      </c>
      <c r="AT1786" s="248" t="s">
        <v>170</v>
      </c>
      <c r="AU1786" s="248" t="s">
        <v>83</v>
      </c>
      <c r="AY1786" s="17" t="s">
        <v>168</v>
      </c>
      <c r="BE1786" s="249">
        <f>IF(N1786="základní",J1786,0)</f>
        <v>0</v>
      </c>
      <c r="BF1786" s="249">
        <f>IF(N1786="snížená",J1786,0)</f>
        <v>0</v>
      </c>
      <c r="BG1786" s="249">
        <f>IF(N1786="zákl. přenesená",J1786,0)</f>
        <v>0</v>
      </c>
      <c r="BH1786" s="249">
        <f>IF(N1786="sníž. přenesená",J1786,0)</f>
        <v>0</v>
      </c>
      <c r="BI1786" s="249">
        <f>IF(N1786="nulová",J1786,0)</f>
        <v>0</v>
      </c>
      <c r="BJ1786" s="17" t="s">
        <v>81</v>
      </c>
      <c r="BK1786" s="249">
        <f>ROUND(I1786*H1786,2)</f>
        <v>0</v>
      </c>
      <c r="BL1786" s="17" t="s">
        <v>282</v>
      </c>
      <c r="BM1786" s="248" t="s">
        <v>1699</v>
      </c>
    </row>
    <row r="1787" s="11" customFormat="1" ht="22.8" customHeight="1">
      <c r="B1787" s="221"/>
      <c r="C1787" s="222"/>
      <c r="D1787" s="223" t="s">
        <v>73</v>
      </c>
      <c r="E1787" s="235" t="s">
        <v>1700</v>
      </c>
      <c r="F1787" s="235" t="s">
        <v>1701</v>
      </c>
      <c r="G1787" s="222"/>
      <c r="H1787" s="222"/>
      <c r="I1787" s="225"/>
      <c r="J1787" s="236">
        <f>BK1787</f>
        <v>0</v>
      </c>
      <c r="K1787" s="222"/>
      <c r="L1787" s="227"/>
      <c r="M1787" s="228"/>
      <c r="N1787" s="229"/>
      <c r="O1787" s="229"/>
      <c r="P1787" s="230">
        <f>SUM(P1788:P1964)</f>
        <v>0</v>
      </c>
      <c r="Q1787" s="229"/>
      <c r="R1787" s="230">
        <f>SUM(R1788:R1964)</f>
        <v>22.106948979999995</v>
      </c>
      <c r="S1787" s="229"/>
      <c r="T1787" s="231">
        <f>SUM(T1788:T1964)</f>
        <v>0.20848</v>
      </c>
      <c r="AR1787" s="232" t="s">
        <v>83</v>
      </c>
      <c r="AT1787" s="233" t="s">
        <v>73</v>
      </c>
      <c r="AU1787" s="233" t="s">
        <v>81</v>
      </c>
      <c r="AY1787" s="232" t="s">
        <v>168</v>
      </c>
      <c r="BK1787" s="234">
        <f>SUM(BK1788:BK1964)</f>
        <v>0</v>
      </c>
    </row>
    <row r="1788" s="1" customFormat="1" ht="24" customHeight="1">
      <c r="B1788" s="38"/>
      <c r="C1788" s="237" t="s">
        <v>1702</v>
      </c>
      <c r="D1788" s="237" t="s">
        <v>170</v>
      </c>
      <c r="E1788" s="238" t="s">
        <v>1703</v>
      </c>
      <c r="F1788" s="239" t="s">
        <v>1704</v>
      </c>
      <c r="G1788" s="240" t="s">
        <v>173</v>
      </c>
      <c r="H1788" s="241">
        <v>31.218</v>
      </c>
      <c r="I1788" s="242"/>
      <c r="J1788" s="243">
        <f>ROUND(I1788*H1788,2)</f>
        <v>0</v>
      </c>
      <c r="K1788" s="239" t="s">
        <v>174</v>
      </c>
      <c r="L1788" s="43"/>
      <c r="M1788" s="244" t="s">
        <v>1</v>
      </c>
      <c r="N1788" s="245" t="s">
        <v>39</v>
      </c>
      <c r="O1788" s="86"/>
      <c r="P1788" s="246">
        <f>O1788*H1788</f>
        <v>0</v>
      </c>
      <c r="Q1788" s="246">
        <v>0.00122</v>
      </c>
      <c r="R1788" s="246">
        <f>Q1788*H1788</f>
        <v>0.038085959999999995</v>
      </c>
      <c r="S1788" s="246">
        <v>0</v>
      </c>
      <c r="T1788" s="247">
        <f>S1788*H1788</f>
        <v>0</v>
      </c>
      <c r="AR1788" s="248" t="s">
        <v>282</v>
      </c>
      <c r="AT1788" s="248" t="s">
        <v>170</v>
      </c>
      <c r="AU1788" s="248" t="s">
        <v>83</v>
      </c>
      <c r="AY1788" s="17" t="s">
        <v>168</v>
      </c>
      <c r="BE1788" s="249">
        <f>IF(N1788="základní",J1788,0)</f>
        <v>0</v>
      </c>
      <c r="BF1788" s="249">
        <f>IF(N1788="snížená",J1788,0)</f>
        <v>0</v>
      </c>
      <c r="BG1788" s="249">
        <f>IF(N1788="zákl. přenesená",J1788,0)</f>
        <v>0</v>
      </c>
      <c r="BH1788" s="249">
        <f>IF(N1788="sníž. přenesená",J1788,0)</f>
        <v>0</v>
      </c>
      <c r="BI1788" s="249">
        <f>IF(N1788="nulová",J1788,0)</f>
        <v>0</v>
      </c>
      <c r="BJ1788" s="17" t="s">
        <v>81</v>
      </c>
      <c r="BK1788" s="249">
        <f>ROUND(I1788*H1788,2)</f>
        <v>0</v>
      </c>
      <c r="BL1788" s="17" t="s">
        <v>282</v>
      </c>
      <c r="BM1788" s="248" t="s">
        <v>1705</v>
      </c>
    </row>
    <row r="1789" s="13" customFormat="1">
      <c r="B1789" s="261"/>
      <c r="C1789" s="262"/>
      <c r="D1789" s="252" t="s">
        <v>177</v>
      </c>
      <c r="E1789" s="263" t="s">
        <v>1</v>
      </c>
      <c r="F1789" s="264" t="s">
        <v>1706</v>
      </c>
      <c r="G1789" s="262"/>
      <c r="H1789" s="265">
        <v>0.22500000000000001</v>
      </c>
      <c r="I1789" s="266"/>
      <c r="J1789" s="262"/>
      <c r="K1789" s="262"/>
      <c r="L1789" s="267"/>
      <c r="M1789" s="268"/>
      <c r="N1789" s="269"/>
      <c r="O1789" s="269"/>
      <c r="P1789" s="269"/>
      <c r="Q1789" s="269"/>
      <c r="R1789" s="269"/>
      <c r="S1789" s="269"/>
      <c r="T1789" s="270"/>
      <c r="AT1789" s="271" t="s">
        <v>177</v>
      </c>
      <c r="AU1789" s="271" t="s">
        <v>83</v>
      </c>
      <c r="AV1789" s="13" t="s">
        <v>83</v>
      </c>
      <c r="AW1789" s="13" t="s">
        <v>31</v>
      </c>
      <c r="AX1789" s="13" t="s">
        <v>74</v>
      </c>
      <c r="AY1789" s="271" t="s">
        <v>168</v>
      </c>
    </row>
    <row r="1790" s="13" customFormat="1">
      <c r="B1790" s="261"/>
      <c r="C1790" s="262"/>
      <c r="D1790" s="252" t="s">
        <v>177</v>
      </c>
      <c r="E1790" s="263" t="s">
        <v>1</v>
      </c>
      <c r="F1790" s="264" t="s">
        <v>1707</v>
      </c>
      <c r="G1790" s="262"/>
      <c r="H1790" s="265">
        <v>3.4700000000000002</v>
      </c>
      <c r="I1790" s="266"/>
      <c r="J1790" s="262"/>
      <c r="K1790" s="262"/>
      <c r="L1790" s="267"/>
      <c r="M1790" s="268"/>
      <c r="N1790" s="269"/>
      <c r="O1790" s="269"/>
      <c r="P1790" s="269"/>
      <c r="Q1790" s="269"/>
      <c r="R1790" s="269"/>
      <c r="S1790" s="269"/>
      <c r="T1790" s="270"/>
      <c r="AT1790" s="271" t="s">
        <v>177</v>
      </c>
      <c r="AU1790" s="271" t="s">
        <v>83</v>
      </c>
      <c r="AV1790" s="13" t="s">
        <v>83</v>
      </c>
      <c r="AW1790" s="13" t="s">
        <v>31</v>
      </c>
      <c r="AX1790" s="13" t="s">
        <v>74</v>
      </c>
      <c r="AY1790" s="271" t="s">
        <v>168</v>
      </c>
    </row>
    <row r="1791" s="13" customFormat="1">
      <c r="B1791" s="261"/>
      <c r="C1791" s="262"/>
      <c r="D1791" s="252" t="s">
        <v>177</v>
      </c>
      <c r="E1791" s="263" t="s">
        <v>1</v>
      </c>
      <c r="F1791" s="264" t="s">
        <v>1708</v>
      </c>
      <c r="G1791" s="262"/>
      <c r="H1791" s="265">
        <v>0.98299999999999998</v>
      </c>
      <c r="I1791" s="266"/>
      <c r="J1791" s="262"/>
      <c r="K1791" s="262"/>
      <c r="L1791" s="267"/>
      <c r="M1791" s="268"/>
      <c r="N1791" s="269"/>
      <c r="O1791" s="269"/>
      <c r="P1791" s="269"/>
      <c r="Q1791" s="269"/>
      <c r="R1791" s="269"/>
      <c r="S1791" s="269"/>
      <c r="T1791" s="270"/>
      <c r="AT1791" s="271" t="s">
        <v>177</v>
      </c>
      <c r="AU1791" s="271" t="s">
        <v>83</v>
      </c>
      <c r="AV1791" s="13" t="s">
        <v>83</v>
      </c>
      <c r="AW1791" s="13" t="s">
        <v>31</v>
      </c>
      <c r="AX1791" s="13" t="s">
        <v>74</v>
      </c>
      <c r="AY1791" s="271" t="s">
        <v>168</v>
      </c>
    </row>
    <row r="1792" s="13" customFormat="1">
      <c r="B1792" s="261"/>
      <c r="C1792" s="262"/>
      <c r="D1792" s="252" t="s">
        <v>177</v>
      </c>
      <c r="E1792" s="263" t="s">
        <v>1</v>
      </c>
      <c r="F1792" s="264" t="s">
        <v>1709</v>
      </c>
      <c r="G1792" s="262"/>
      <c r="H1792" s="265">
        <v>2.0659999999999998</v>
      </c>
      <c r="I1792" s="266"/>
      <c r="J1792" s="262"/>
      <c r="K1792" s="262"/>
      <c r="L1792" s="267"/>
      <c r="M1792" s="268"/>
      <c r="N1792" s="269"/>
      <c r="O1792" s="269"/>
      <c r="P1792" s="269"/>
      <c r="Q1792" s="269"/>
      <c r="R1792" s="269"/>
      <c r="S1792" s="269"/>
      <c r="T1792" s="270"/>
      <c r="AT1792" s="271" t="s">
        <v>177</v>
      </c>
      <c r="AU1792" s="271" t="s">
        <v>83</v>
      </c>
      <c r="AV1792" s="13" t="s">
        <v>83</v>
      </c>
      <c r="AW1792" s="13" t="s">
        <v>31</v>
      </c>
      <c r="AX1792" s="13" t="s">
        <v>74</v>
      </c>
      <c r="AY1792" s="271" t="s">
        <v>168</v>
      </c>
    </row>
    <row r="1793" s="13" customFormat="1">
      <c r="B1793" s="261"/>
      <c r="C1793" s="262"/>
      <c r="D1793" s="252" t="s">
        <v>177</v>
      </c>
      <c r="E1793" s="263" t="s">
        <v>1</v>
      </c>
      <c r="F1793" s="264" t="s">
        <v>1710</v>
      </c>
      <c r="G1793" s="262"/>
      <c r="H1793" s="265">
        <v>4.2249999999999996</v>
      </c>
      <c r="I1793" s="266"/>
      <c r="J1793" s="262"/>
      <c r="K1793" s="262"/>
      <c r="L1793" s="267"/>
      <c r="M1793" s="268"/>
      <c r="N1793" s="269"/>
      <c r="O1793" s="269"/>
      <c r="P1793" s="269"/>
      <c r="Q1793" s="269"/>
      <c r="R1793" s="269"/>
      <c r="S1793" s="269"/>
      <c r="T1793" s="270"/>
      <c r="AT1793" s="271" t="s">
        <v>177</v>
      </c>
      <c r="AU1793" s="271" t="s">
        <v>83</v>
      </c>
      <c r="AV1793" s="13" t="s">
        <v>83</v>
      </c>
      <c r="AW1793" s="13" t="s">
        <v>31</v>
      </c>
      <c r="AX1793" s="13" t="s">
        <v>74</v>
      </c>
      <c r="AY1793" s="271" t="s">
        <v>168</v>
      </c>
    </row>
    <row r="1794" s="13" customFormat="1">
      <c r="B1794" s="261"/>
      <c r="C1794" s="262"/>
      <c r="D1794" s="252" t="s">
        <v>177</v>
      </c>
      <c r="E1794" s="263" t="s">
        <v>1</v>
      </c>
      <c r="F1794" s="264" t="s">
        <v>1711</v>
      </c>
      <c r="G1794" s="262"/>
      <c r="H1794" s="265">
        <v>20.248999999999999</v>
      </c>
      <c r="I1794" s="266"/>
      <c r="J1794" s="262"/>
      <c r="K1794" s="262"/>
      <c r="L1794" s="267"/>
      <c r="M1794" s="268"/>
      <c r="N1794" s="269"/>
      <c r="O1794" s="269"/>
      <c r="P1794" s="269"/>
      <c r="Q1794" s="269"/>
      <c r="R1794" s="269"/>
      <c r="S1794" s="269"/>
      <c r="T1794" s="270"/>
      <c r="AT1794" s="271" t="s">
        <v>177</v>
      </c>
      <c r="AU1794" s="271" t="s">
        <v>83</v>
      </c>
      <c r="AV1794" s="13" t="s">
        <v>83</v>
      </c>
      <c r="AW1794" s="13" t="s">
        <v>31</v>
      </c>
      <c r="AX1794" s="13" t="s">
        <v>74</v>
      </c>
      <c r="AY1794" s="271" t="s">
        <v>168</v>
      </c>
    </row>
    <row r="1795" s="14" customFormat="1">
      <c r="B1795" s="272"/>
      <c r="C1795" s="273"/>
      <c r="D1795" s="252" t="s">
        <v>177</v>
      </c>
      <c r="E1795" s="274" t="s">
        <v>1</v>
      </c>
      <c r="F1795" s="275" t="s">
        <v>186</v>
      </c>
      <c r="G1795" s="273"/>
      <c r="H1795" s="276">
        <v>31.217999999999996</v>
      </c>
      <c r="I1795" s="277"/>
      <c r="J1795" s="273"/>
      <c r="K1795" s="273"/>
      <c r="L1795" s="278"/>
      <c r="M1795" s="279"/>
      <c r="N1795" s="280"/>
      <c r="O1795" s="280"/>
      <c r="P1795" s="280"/>
      <c r="Q1795" s="280"/>
      <c r="R1795" s="280"/>
      <c r="S1795" s="280"/>
      <c r="T1795" s="281"/>
      <c r="AT1795" s="282" t="s">
        <v>177</v>
      </c>
      <c r="AU1795" s="282" t="s">
        <v>83</v>
      </c>
      <c r="AV1795" s="14" t="s">
        <v>175</v>
      </c>
      <c r="AW1795" s="14" t="s">
        <v>31</v>
      </c>
      <c r="AX1795" s="14" t="s">
        <v>81</v>
      </c>
      <c r="AY1795" s="282" t="s">
        <v>168</v>
      </c>
    </row>
    <row r="1796" s="1" customFormat="1" ht="24" customHeight="1">
      <c r="B1796" s="38"/>
      <c r="C1796" s="237" t="s">
        <v>1712</v>
      </c>
      <c r="D1796" s="237" t="s">
        <v>170</v>
      </c>
      <c r="E1796" s="238" t="s">
        <v>1713</v>
      </c>
      <c r="F1796" s="239" t="s">
        <v>1714</v>
      </c>
      <c r="G1796" s="240" t="s">
        <v>173</v>
      </c>
      <c r="H1796" s="241">
        <v>25.872</v>
      </c>
      <c r="I1796" s="242"/>
      <c r="J1796" s="243">
        <f>ROUND(I1796*H1796,2)</f>
        <v>0</v>
      </c>
      <c r="K1796" s="239" t="s">
        <v>174</v>
      </c>
      <c r="L1796" s="43"/>
      <c r="M1796" s="244" t="s">
        <v>1</v>
      </c>
      <c r="N1796" s="245" t="s">
        <v>39</v>
      </c>
      <c r="O1796" s="86"/>
      <c r="P1796" s="246">
        <f>O1796*H1796</f>
        <v>0</v>
      </c>
      <c r="Q1796" s="246">
        <v>0.00189</v>
      </c>
      <c r="R1796" s="246">
        <f>Q1796*H1796</f>
        <v>0.048898079999999997</v>
      </c>
      <c r="S1796" s="246">
        <v>0</v>
      </c>
      <c r="T1796" s="247">
        <f>S1796*H1796</f>
        <v>0</v>
      </c>
      <c r="AR1796" s="248" t="s">
        <v>282</v>
      </c>
      <c r="AT1796" s="248" t="s">
        <v>170</v>
      </c>
      <c r="AU1796" s="248" t="s">
        <v>83</v>
      </c>
      <c r="AY1796" s="17" t="s">
        <v>168</v>
      </c>
      <c r="BE1796" s="249">
        <f>IF(N1796="základní",J1796,0)</f>
        <v>0</v>
      </c>
      <c r="BF1796" s="249">
        <f>IF(N1796="snížená",J1796,0)</f>
        <v>0</v>
      </c>
      <c r="BG1796" s="249">
        <f>IF(N1796="zákl. přenesená",J1796,0)</f>
        <v>0</v>
      </c>
      <c r="BH1796" s="249">
        <f>IF(N1796="sníž. přenesená",J1796,0)</f>
        <v>0</v>
      </c>
      <c r="BI1796" s="249">
        <f>IF(N1796="nulová",J1796,0)</f>
        <v>0</v>
      </c>
      <c r="BJ1796" s="17" t="s">
        <v>81</v>
      </c>
      <c r="BK1796" s="249">
        <f>ROUND(I1796*H1796,2)</f>
        <v>0</v>
      </c>
      <c r="BL1796" s="17" t="s">
        <v>282</v>
      </c>
      <c r="BM1796" s="248" t="s">
        <v>1715</v>
      </c>
    </row>
    <row r="1797" s="13" customFormat="1">
      <c r="B1797" s="261"/>
      <c r="C1797" s="262"/>
      <c r="D1797" s="252" t="s">
        <v>177</v>
      </c>
      <c r="E1797" s="263" t="s">
        <v>1</v>
      </c>
      <c r="F1797" s="264" t="s">
        <v>1716</v>
      </c>
      <c r="G1797" s="262"/>
      <c r="H1797" s="265">
        <v>4.6399999999999997</v>
      </c>
      <c r="I1797" s="266"/>
      <c r="J1797" s="262"/>
      <c r="K1797" s="262"/>
      <c r="L1797" s="267"/>
      <c r="M1797" s="268"/>
      <c r="N1797" s="269"/>
      <c r="O1797" s="269"/>
      <c r="P1797" s="269"/>
      <c r="Q1797" s="269"/>
      <c r="R1797" s="269"/>
      <c r="S1797" s="269"/>
      <c r="T1797" s="270"/>
      <c r="AT1797" s="271" t="s">
        <v>177</v>
      </c>
      <c r="AU1797" s="271" t="s">
        <v>83</v>
      </c>
      <c r="AV1797" s="13" t="s">
        <v>83</v>
      </c>
      <c r="AW1797" s="13" t="s">
        <v>31</v>
      </c>
      <c r="AX1797" s="13" t="s">
        <v>74</v>
      </c>
      <c r="AY1797" s="271" t="s">
        <v>168</v>
      </c>
    </row>
    <row r="1798" s="13" customFormat="1">
      <c r="B1798" s="261"/>
      <c r="C1798" s="262"/>
      <c r="D1798" s="252" t="s">
        <v>177</v>
      </c>
      <c r="E1798" s="263" t="s">
        <v>1</v>
      </c>
      <c r="F1798" s="264" t="s">
        <v>1708</v>
      </c>
      <c r="G1798" s="262"/>
      <c r="H1798" s="265">
        <v>0.98299999999999998</v>
      </c>
      <c r="I1798" s="266"/>
      <c r="J1798" s="262"/>
      <c r="K1798" s="262"/>
      <c r="L1798" s="267"/>
      <c r="M1798" s="268"/>
      <c r="N1798" s="269"/>
      <c r="O1798" s="269"/>
      <c r="P1798" s="269"/>
      <c r="Q1798" s="269"/>
      <c r="R1798" s="269"/>
      <c r="S1798" s="269"/>
      <c r="T1798" s="270"/>
      <c r="AT1798" s="271" t="s">
        <v>177</v>
      </c>
      <c r="AU1798" s="271" t="s">
        <v>83</v>
      </c>
      <c r="AV1798" s="13" t="s">
        <v>83</v>
      </c>
      <c r="AW1798" s="13" t="s">
        <v>31</v>
      </c>
      <c r="AX1798" s="13" t="s">
        <v>74</v>
      </c>
      <c r="AY1798" s="271" t="s">
        <v>168</v>
      </c>
    </row>
    <row r="1799" s="13" customFormat="1">
      <c r="B1799" s="261"/>
      <c r="C1799" s="262"/>
      <c r="D1799" s="252" t="s">
        <v>177</v>
      </c>
      <c r="E1799" s="263" t="s">
        <v>1</v>
      </c>
      <c r="F1799" s="264" t="s">
        <v>1711</v>
      </c>
      <c r="G1799" s="262"/>
      <c r="H1799" s="265">
        <v>20.248999999999999</v>
      </c>
      <c r="I1799" s="266"/>
      <c r="J1799" s="262"/>
      <c r="K1799" s="262"/>
      <c r="L1799" s="267"/>
      <c r="M1799" s="268"/>
      <c r="N1799" s="269"/>
      <c r="O1799" s="269"/>
      <c r="P1799" s="269"/>
      <c r="Q1799" s="269"/>
      <c r="R1799" s="269"/>
      <c r="S1799" s="269"/>
      <c r="T1799" s="270"/>
      <c r="AT1799" s="271" t="s">
        <v>177</v>
      </c>
      <c r="AU1799" s="271" t="s">
        <v>83</v>
      </c>
      <c r="AV1799" s="13" t="s">
        <v>83</v>
      </c>
      <c r="AW1799" s="13" t="s">
        <v>31</v>
      </c>
      <c r="AX1799" s="13" t="s">
        <v>74</v>
      </c>
      <c r="AY1799" s="271" t="s">
        <v>168</v>
      </c>
    </row>
    <row r="1800" s="14" customFormat="1">
      <c r="B1800" s="272"/>
      <c r="C1800" s="273"/>
      <c r="D1800" s="252" t="s">
        <v>177</v>
      </c>
      <c r="E1800" s="274" t="s">
        <v>1</v>
      </c>
      <c r="F1800" s="275" t="s">
        <v>186</v>
      </c>
      <c r="G1800" s="273"/>
      <c r="H1800" s="276">
        <v>25.872</v>
      </c>
      <c r="I1800" s="277"/>
      <c r="J1800" s="273"/>
      <c r="K1800" s="273"/>
      <c r="L1800" s="278"/>
      <c r="M1800" s="279"/>
      <c r="N1800" s="280"/>
      <c r="O1800" s="280"/>
      <c r="P1800" s="280"/>
      <c r="Q1800" s="280"/>
      <c r="R1800" s="280"/>
      <c r="S1800" s="280"/>
      <c r="T1800" s="281"/>
      <c r="AT1800" s="282" t="s">
        <v>177</v>
      </c>
      <c r="AU1800" s="282" t="s">
        <v>83</v>
      </c>
      <c r="AV1800" s="14" t="s">
        <v>175</v>
      </c>
      <c r="AW1800" s="14" t="s">
        <v>31</v>
      </c>
      <c r="AX1800" s="14" t="s">
        <v>81</v>
      </c>
      <c r="AY1800" s="282" t="s">
        <v>168</v>
      </c>
    </row>
    <row r="1801" s="1" customFormat="1" ht="24" customHeight="1">
      <c r="B1801" s="38"/>
      <c r="C1801" s="237" t="s">
        <v>1717</v>
      </c>
      <c r="D1801" s="237" t="s">
        <v>170</v>
      </c>
      <c r="E1801" s="238" t="s">
        <v>1718</v>
      </c>
      <c r="F1801" s="239" t="s">
        <v>1719</v>
      </c>
      <c r="G1801" s="240" t="s">
        <v>440</v>
      </c>
      <c r="H1801" s="241">
        <v>25.600000000000001</v>
      </c>
      <c r="I1801" s="242"/>
      <c r="J1801" s="243">
        <f>ROUND(I1801*H1801,2)</f>
        <v>0</v>
      </c>
      <c r="K1801" s="239" t="s">
        <v>174</v>
      </c>
      <c r="L1801" s="43"/>
      <c r="M1801" s="244" t="s">
        <v>1</v>
      </c>
      <c r="N1801" s="245" t="s">
        <v>39</v>
      </c>
      <c r="O1801" s="86"/>
      <c r="P1801" s="246">
        <f>O1801*H1801</f>
        <v>0</v>
      </c>
      <c r="Q1801" s="246">
        <v>0</v>
      </c>
      <c r="R1801" s="246">
        <f>Q1801*H1801</f>
        <v>0</v>
      </c>
      <c r="S1801" s="246">
        <v>0</v>
      </c>
      <c r="T1801" s="247">
        <f>S1801*H1801</f>
        <v>0</v>
      </c>
      <c r="AR1801" s="248" t="s">
        <v>282</v>
      </c>
      <c r="AT1801" s="248" t="s">
        <v>170</v>
      </c>
      <c r="AU1801" s="248" t="s">
        <v>83</v>
      </c>
      <c r="AY1801" s="17" t="s">
        <v>168</v>
      </c>
      <c r="BE1801" s="249">
        <f>IF(N1801="základní",J1801,0)</f>
        <v>0</v>
      </c>
      <c r="BF1801" s="249">
        <f>IF(N1801="snížená",J1801,0)</f>
        <v>0</v>
      </c>
      <c r="BG1801" s="249">
        <f>IF(N1801="zákl. přenesená",J1801,0)</f>
        <v>0</v>
      </c>
      <c r="BH1801" s="249">
        <f>IF(N1801="sníž. přenesená",J1801,0)</f>
        <v>0</v>
      </c>
      <c r="BI1801" s="249">
        <f>IF(N1801="nulová",J1801,0)</f>
        <v>0</v>
      </c>
      <c r="BJ1801" s="17" t="s">
        <v>81</v>
      </c>
      <c r="BK1801" s="249">
        <f>ROUND(I1801*H1801,2)</f>
        <v>0</v>
      </c>
      <c r="BL1801" s="17" t="s">
        <v>282</v>
      </c>
      <c r="BM1801" s="248" t="s">
        <v>1720</v>
      </c>
    </row>
    <row r="1802" s="12" customFormat="1">
      <c r="B1802" s="250"/>
      <c r="C1802" s="251"/>
      <c r="D1802" s="252" t="s">
        <v>177</v>
      </c>
      <c r="E1802" s="253" t="s">
        <v>1</v>
      </c>
      <c r="F1802" s="254" t="s">
        <v>1721</v>
      </c>
      <c r="G1802" s="251"/>
      <c r="H1802" s="253" t="s">
        <v>1</v>
      </c>
      <c r="I1802" s="255"/>
      <c r="J1802" s="251"/>
      <c r="K1802" s="251"/>
      <c r="L1802" s="256"/>
      <c r="M1802" s="257"/>
      <c r="N1802" s="258"/>
      <c r="O1802" s="258"/>
      <c r="P1802" s="258"/>
      <c r="Q1802" s="258"/>
      <c r="R1802" s="258"/>
      <c r="S1802" s="258"/>
      <c r="T1802" s="259"/>
      <c r="AT1802" s="260" t="s">
        <v>177</v>
      </c>
      <c r="AU1802" s="260" t="s">
        <v>83</v>
      </c>
      <c r="AV1802" s="12" t="s">
        <v>81</v>
      </c>
      <c r="AW1802" s="12" t="s">
        <v>31</v>
      </c>
      <c r="AX1802" s="12" t="s">
        <v>74</v>
      </c>
      <c r="AY1802" s="260" t="s">
        <v>168</v>
      </c>
    </row>
    <row r="1803" s="13" customFormat="1">
      <c r="B1803" s="261"/>
      <c r="C1803" s="262"/>
      <c r="D1803" s="252" t="s">
        <v>177</v>
      </c>
      <c r="E1803" s="263" t="s">
        <v>1</v>
      </c>
      <c r="F1803" s="264" t="s">
        <v>1722</v>
      </c>
      <c r="G1803" s="262"/>
      <c r="H1803" s="265">
        <v>25.600000000000001</v>
      </c>
      <c r="I1803" s="266"/>
      <c r="J1803" s="262"/>
      <c r="K1803" s="262"/>
      <c r="L1803" s="267"/>
      <c r="M1803" s="268"/>
      <c r="N1803" s="269"/>
      <c r="O1803" s="269"/>
      <c r="P1803" s="269"/>
      <c r="Q1803" s="269"/>
      <c r="R1803" s="269"/>
      <c r="S1803" s="269"/>
      <c r="T1803" s="270"/>
      <c r="AT1803" s="271" t="s">
        <v>177</v>
      </c>
      <c r="AU1803" s="271" t="s">
        <v>83</v>
      </c>
      <c r="AV1803" s="13" t="s">
        <v>83</v>
      </c>
      <c r="AW1803" s="13" t="s">
        <v>31</v>
      </c>
      <c r="AX1803" s="13" t="s">
        <v>74</v>
      </c>
      <c r="AY1803" s="271" t="s">
        <v>168</v>
      </c>
    </row>
    <row r="1804" s="14" customFormat="1">
      <c r="B1804" s="272"/>
      <c r="C1804" s="273"/>
      <c r="D1804" s="252" t="s">
        <v>177</v>
      </c>
      <c r="E1804" s="274" t="s">
        <v>1</v>
      </c>
      <c r="F1804" s="275" t="s">
        <v>186</v>
      </c>
      <c r="G1804" s="273"/>
      <c r="H1804" s="276">
        <v>25.600000000000001</v>
      </c>
      <c r="I1804" s="277"/>
      <c r="J1804" s="273"/>
      <c r="K1804" s="273"/>
      <c r="L1804" s="278"/>
      <c r="M1804" s="279"/>
      <c r="N1804" s="280"/>
      <c r="O1804" s="280"/>
      <c r="P1804" s="280"/>
      <c r="Q1804" s="280"/>
      <c r="R1804" s="280"/>
      <c r="S1804" s="280"/>
      <c r="T1804" s="281"/>
      <c r="AT1804" s="282" t="s">
        <v>177</v>
      </c>
      <c r="AU1804" s="282" t="s">
        <v>83</v>
      </c>
      <c r="AV1804" s="14" t="s">
        <v>175</v>
      </c>
      <c r="AW1804" s="14" t="s">
        <v>31</v>
      </c>
      <c r="AX1804" s="14" t="s">
        <v>81</v>
      </c>
      <c r="AY1804" s="282" t="s">
        <v>168</v>
      </c>
    </row>
    <row r="1805" s="1" customFormat="1" ht="16.5" customHeight="1">
      <c r="B1805" s="38"/>
      <c r="C1805" s="294" t="s">
        <v>1723</v>
      </c>
      <c r="D1805" s="294" t="s">
        <v>418</v>
      </c>
      <c r="E1805" s="295" t="s">
        <v>1724</v>
      </c>
      <c r="F1805" s="296" t="s">
        <v>1725</v>
      </c>
      <c r="G1805" s="297" t="s">
        <v>173</v>
      </c>
      <c r="H1805" s="298">
        <v>0.22500000000000001</v>
      </c>
      <c r="I1805" s="299"/>
      <c r="J1805" s="300">
        <f>ROUND(I1805*H1805,2)</f>
        <v>0</v>
      </c>
      <c r="K1805" s="296" t="s">
        <v>174</v>
      </c>
      <c r="L1805" s="301"/>
      <c r="M1805" s="302" t="s">
        <v>1</v>
      </c>
      <c r="N1805" s="303" t="s">
        <v>39</v>
      </c>
      <c r="O1805" s="86"/>
      <c r="P1805" s="246">
        <f>O1805*H1805</f>
        <v>0</v>
      </c>
      <c r="Q1805" s="246">
        <v>0.55000000000000004</v>
      </c>
      <c r="R1805" s="246">
        <f>Q1805*H1805</f>
        <v>0.12375000000000001</v>
      </c>
      <c r="S1805" s="246">
        <v>0</v>
      </c>
      <c r="T1805" s="247">
        <f>S1805*H1805</f>
        <v>0</v>
      </c>
      <c r="AR1805" s="248" t="s">
        <v>385</v>
      </c>
      <c r="AT1805" s="248" t="s">
        <v>418</v>
      </c>
      <c r="AU1805" s="248" t="s">
        <v>83</v>
      </c>
      <c r="AY1805" s="17" t="s">
        <v>168</v>
      </c>
      <c r="BE1805" s="249">
        <f>IF(N1805="základní",J1805,0)</f>
        <v>0</v>
      </c>
      <c r="BF1805" s="249">
        <f>IF(N1805="snížená",J1805,0)</f>
        <v>0</v>
      </c>
      <c r="BG1805" s="249">
        <f>IF(N1805="zákl. přenesená",J1805,0)</f>
        <v>0</v>
      </c>
      <c r="BH1805" s="249">
        <f>IF(N1805="sníž. přenesená",J1805,0)</f>
        <v>0</v>
      </c>
      <c r="BI1805" s="249">
        <f>IF(N1805="nulová",J1805,0)</f>
        <v>0</v>
      </c>
      <c r="BJ1805" s="17" t="s">
        <v>81</v>
      </c>
      <c r="BK1805" s="249">
        <f>ROUND(I1805*H1805,2)</f>
        <v>0</v>
      </c>
      <c r="BL1805" s="17" t="s">
        <v>282</v>
      </c>
      <c r="BM1805" s="248" t="s">
        <v>1726</v>
      </c>
    </row>
    <row r="1806" s="12" customFormat="1">
      <c r="B1806" s="250"/>
      <c r="C1806" s="251"/>
      <c r="D1806" s="252" t="s">
        <v>177</v>
      </c>
      <c r="E1806" s="253" t="s">
        <v>1</v>
      </c>
      <c r="F1806" s="254" t="s">
        <v>1721</v>
      </c>
      <c r="G1806" s="251"/>
      <c r="H1806" s="253" t="s">
        <v>1</v>
      </c>
      <c r="I1806" s="255"/>
      <c r="J1806" s="251"/>
      <c r="K1806" s="251"/>
      <c r="L1806" s="256"/>
      <c r="M1806" s="257"/>
      <c r="N1806" s="258"/>
      <c r="O1806" s="258"/>
      <c r="P1806" s="258"/>
      <c r="Q1806" s="258"/>
      <c r="R1806" s="258"/>
      <c r="S1806" s="258"/>
      <c r="T1806" s="259"/>
      <c r="AT1806" s="260" t="s">
        <v>177</v>
      </c>
      <c r="AU1806" s="260" t="s">
        <v>83</v>
      </c>
      <c r="AV1806" s="12" t="s">
        <v>81</v>
      </c>
      <c r="AW1806" s="12" t="s">
        <v>31</v>
      </c>
      <c r="AX1806" s="12" t="s">
        <v>74</v>
      </c>
      <c r="AY1806" s="260" t="s">
        <v>168</v>
      </c>
    </row>
    <row r="1807" s="13" customFormat="1">
      <c r="B1807" s="261"/>
      <c r="C1807" s="262"/>
      <c r="D1807" s="252" t="s">
        <v>177</v>
      </c>
      <c r="E1807" s="263" t="s">
        <v>1</v>
      </c>
      <c r="F1807" s="264" t="s">
        <v>1727</v>
      </c>
      <c r="G1807" s="262"/>
      <c r="H1807" s="265">
        <v>0.22500000000000001</v>
      </c>
      <c r="I1807" s="266"/>
      <c r="J1807" s="262"/>
      <c r="K1807" s="262"/>
      <c r="L1807" s="267"/>
      <c r="M1807" s="268"/>
      <c r="N1807" s="269"/>
      <c r="O1807" s="269"/>
      <c r="P1807" s="269"/>
      <c r="Q1807" s="269"/>
      <c r="R1807" s="269"/>
      <c r="S1807" s="269"/>
      <c r="T1807" s="270"/>
      <c r="AT1807" s="271" t="s">
        <v>177</v>
      </c>
      <c r="AU1807" s="271" t="s">
        <v>83</v>
      </c>
      <c r="AV1807" s="13" t="s">
        <v>83</v>
      </c>
      <c r="AW1807" s="13" t="s">
        <v>31</v>
      </c>
      <c r="AX1807" s="13" t="s">
        <v>74</v>
      </c>
      <c r="AY1807" s="271" t="s">
        <v>168</v>
      </c>
    </row>
    <row r="1808" s="14" customFormat="1">
      <c r="B1808" s="272"/>
      <c r="C1808" s="273"/>
      <c r="D1808" s="252" t="s">
        <v>177</v>
      </c>
      <c r="E1808" s="274" t="s">
        <v>1</v>
      </c>
      <c r="F1808" s="275" t="s">
        <v>186</v>
      </c>
      <c r="G1808" s="273"/>
      <c r="H1808" s="276">
        <v>0.22500000000000001</v>
      </c>
      <c r="I1808" s="277"/>
      <c r="J1808" s="273"/>
      <c r="K1808" s="273"/>
      <c r="L1808" s="278"/>
      <c r="M1808" s="279"/>
      <c r="N1808" s="280"/>
      <c r="O1808" s="280"/>
      <c r="P1808" s="280"/>
      <c r="Q1808" s="280"/>
      <c r="R1808" s="280"/>
      <c r="S1808" s="280"/>
      <c r="T1808" s="281"/>
      <c r="AT1808" s="282" t="s">
        <v>177</v>
      </c>
      <c r="AU1808" s="282" t="s">
        <v>83</v>
      </c>
      <c r="AV1808" s="14" t="s">
        <v>175</v>
      </c>
      <c r="AW1808" s="14" t="s">
        <v>31</v>
      </c>
      <c r="AX1808" s="14" t="s">
        <v>81</v>
      </c>
      <c r="AY1808" s="282" t="s">
        <v>168</v>
      </c>
    </row>
    <row r="1809" s="1" customFormat="1" ht="24" customHeight="1">
      <c r="B1809" s="38"/>
      <c r="C1809" s="237" t="s">
        <v>1728</v>
      </c>
      <c r="D1809" s="237" t="s">
        <v>170</v>
      </c>
      <c r="E1809" s="238" t="s">
        <v>1729</v>
      </c>
      <c r="F1809" s="239" t="s">
        <v>1730</v>
      </c>
      <c r="G1809" s="240" t="s">
        <v>226</v>
      </c>
      <c r="H1809" s="241">
        <v>375.5</v>
      </c>
      <c r="I1809" s="242"/>
      <c r="J1809" s="243">
        <f>ROUND(I1809*H1809,2)</f>
        <v>0</v>
      </c>
      <c r="K1809" s="239" t="s">
        <v>174</v>
      </c>
      <c r="L1809" s="43"/>
      <c r="M1809" s="244" t="s">
        <v>1</v>
      </c>
      <c r="N1809" s="245" t="s">
        <v>39</v>
      </c>
      <c r="O1809" s="86"/>
      <c r="P1809" s="246">
        <f>O1809*H1809</f>
        <v>0</v>
      </c>
      <c r="Q1809" s="246">
        <v>0</v>
      </c>
      <c r="R1809" s="246">
        <f>Q1809*H1809</f>
        <v>0</v>
      </c>
      <c r="S1809" s="246">
        <v>0</v>
      </c>
      <c r="T1809" s="247">
        <f>S1809*H1809</f>
        <v>0</v>
      </c>
      <c r="AR1809" s="248" t="s">
        <v>282</v>
      </c>
      <c r="AT1809" s="248" t="s">
        <v>170</v>
      </c>
      <c r="AU1809" s="248" t="s">
        <v>83</v>
      </c>
      <c r="AY1809" s="17" t="s">
        <v>168</v>
      </c>
      <c r="BE1809" s="249">
        <f>IF(N1809="základní",J1809,0)</f>
        <v>0</v>
      </c>
      <c r="BF1809" s="249">
        <f>IF(N1809="snížená",J1809,0)</f>
        <v>0</v>
      </c>
      <c r="BG1809" s="249">
        <f>IF(N1809="zákl. přenesená",J1809,0)</f>
        <v>0</v>
      </c>
      <c r="BH1809" s="249">
        <f>IF(N1809="sníž. přenesená",J1809,0)</f>
        <v>0</v>
      </c>
      <c r="BI1809" s="249">
        <f>IF(N1809="nulová",J1809,0)</f>
        <v>0</v>
      </c>
      <c r="BJ1809" s="17" t="s">
        <v>81</v>
      </c>
      <c r="BK1809" s="249">
        <f>ROUND(I1809*H1809,2)</f>
        <v>0</v>
      </c>
      <c r="BL1809" s="17" t="s">
        <v>282</v>
      </c>
      <c r="BM1809" s="248" t="s">
        <v>1731</v>
      </c>
    </row>
    <row r="1810" s="13" customFormat="1">
      <c r="B1810" s="261"/>
      <c r="C1810" s="262"/>
      <c r="D1810" s="252" t="s">
        <v>177</v>
      </c>
      <c r="E1810" s="263" t="s">
        <v>1</v>
      </c>
      <c r="F1810" s="264" t="s">
        <v>1542</v>
      </c>
      <c r="G1810" s="262"/>
      <c r="H1810" s="265">
        <v>375.5</v>
      </c>
      <c r="I1810" s="266"/>
      <c r="J1810" s="262"/>
      <c r="K1810" s="262"/>
      <c r="L1810" s="267"/>
      <c r="M1810" s="268"/>
      <c r="N1810" s="269"/>
      <c r="O1810" s="269"/>
      <c r="P1810" s="269"/>
      <c r="Q1810" s="269"/>
      <c r="R1810" s="269"/>
      <c r="S1810" s="269"/>
      <c r="T1810" s="270"/>
      <c r="AT1810" s="271" t="s">
        <v>177</v>
      </c>
      <c r="AU1810" s="271" t="s">
        <v>83</v>
      </c>
      <c r="AV1810" s="13" t="s">
        <v>83</v>
      </c>
      <c r="AW1810" s="13" t="s">
        <v>31</v>
      </c>
      <c r="AX1810" s="13" t="s">
        <v>74</v>
      </c>
      <c r="AY1810" s="271" t="s">
        <v>168</v>
      </c>
    </row>
    <row r="1811" s="14" customFormat="1">
      <c r="B1811" s="272"/>
      <c r="C1811" s="273"/>
      <c r="D1811" s="252" t="s">
        <v>177</v>
      </c>
      <c r="E1811" s="274" t="s">
        <v>1</v>
      </c>
      <c r="F1811" s="275" t="s">
        <v>186</v>
      </c>
      <c r="G1811" s="273"/>
      <c r="H1811" s="276">
        <v>375.5</v>
      </c>
      <c r="I1811" s="277"/>
      <c r="J1811" s="273"/>
      <c r="K1811" s="273"/>
      <c r="L1811" s="278"/>
      <c r="M1811" s="279"/>
      <c r="N1811" s="280"/>
      <c r="O1811" s="280"/>
      <c r="P1811" s="280"/>
      <c r="Q1811" s="280"/>
      <c r="R1811" s="280"/>
      <c r="S1811" s="280"/>
      <c r="T1811" s="281"/>
      <c r="AT1811" s="282" t="s">
        <v>177</v>
      </c>
      <c r="AU1811" s="282" t="s">
        <v>83</v>
      </c>
      <c r="AV1811" s="14" t="s">
        <v>175</v>
      </c>
      <c r="AW1811" s="14" t="s">
        <v>31</v>
      </c>
      <c r="AX1811" s="14" t="s">
        <v>81</v>
      </c>
      <c r="AY1811" s="282" t="s">
        <v>168</v>
      </c>
    </row>
    <row r="1812" s="1" customFormat="1" ht="24" customHeight="1">
      <c r="B1812" s="38"/>
      <c r="C1812" s="294" t="s">
        <v>1732</v>
      </c>
      <c r="D1812" s="294" t="s">
        <v>418</v>
      </c>
      <c r="E1812" s="295" t="s">
        <v>1733</v>
      </c>
      <c r="F1812" s="296" t="s">
        <v>1734</v>
      </c>
      <c r="G1812" s="297" t="s">
        <v>173</v>
      </c>
      <c r="H1812" s="298">
        <v>3.4700000000000002</v>
      </c>
      <c r="I1812" s="299"/>
      <c r="J1812" s="300">
        <f>ROUND(I1812*H1812,2)</f>
        <v>0</v>
      </c>
      <c r="K1812" s="296" t="s">
        <v>174</v>
      </c>
      <c r="L1812" s="301"/>
      <c r="M1812" s="302" t="s">
        <v>1</v>
      </c>
      <c r="N1812" s="303" t="s">
        <v>39</v>
      </c>
      <c r="O1812" s="86"/>
      <c r="P1812" s="246">
        <f>O1812*H1812</f>
        <v>0</v>
      </c>
      <c r="Q1812" s="246">
        <v>0.55000000000000004</v>
      </c>
      <c r="R1812" s="246">
        <f>Q1812*H1812</f>
        <v>1.9085000000000003</v>
      </c>
      <c r="S1812" s="246">
        <v>0</v>
      </c>
      <c r="T1812" s="247">
        <f>S1812*H1812</f>
        <v>0</v>
      </c>
      <c r="AR1812" s="248" t="s">
        <v>385</v>
      </c>
      <c r="AT1812" s="248" t="s">
        <v>418</v>
      </c>
      <c r="AU1812" s="248" t="s">
        <v>83</v>
      </c>
      <c r="AY1812" s="17" t="s">
        <v>168</v>
      </c>
      <c r="BE1812" s="249">
        <f>IF(N1812="základní",J1812,0)</f>
        <v>0</v>
      </c>
      <c r="BF1812" s="249">
        <f>IF(N1812="snížená",J1812,0)</f>
        <v>0</v>
      </c>
      <c r="BG1812" s="249">
        <f>IF(N1812="zákl. přenesená",J1812,0)</f>
        <v>0</v>
      </c>
      <c r="BH1812" s="249">
        <f>IF(N1812="sníž. přenesená",J1812,0)</f>
        <v>0</v>
      </c>
      <c r="BI1812" s="249">
        <f>IF(N1812="nulová",J1812,0)</f>
        <v>0</v>
      </c>
      <c r="BJ1812" s="17" t="s">
        <v>81</v>
      </c>
      <c r="BK1812" s="249">
        <f>ROUND(I1812*H1812,2)</f>
        <v>0</v>
      </c>
      <c r="BL1812" s="17" t="s">
        <v>282</v>
      </c>
      <c r="BM1812" s="248" t="s">
        <v>1735</v>
      </c>
    </row>
    <row r="1813" s="13" customFormat="1">
      <c r="B1813" s="261"/>
      <c r="C1813" s="262"/>
      <c r="D1813" s="252" t="s">
        <v>177</v>
      </c>
      <c r="E1813" s="263" t="s">
        <v>1</v>
      </c>
      <c r="F1813" s="264" t="s">
        <v>1736</v>
      </c>
      <c r="G1813" s="262"/>
      <c r="H1813" s="265">
        <v>3.4700000000000002</v>
      </c>
      <c r="I1813" s="266"/>
      <c r="J1813" s="262"/>
      <c r="K1813" s="262"/>
      <c r="L1813" s="267"/>
      <c r="M1813" s="268"/>
      <c r="N1813" s="269"/>
      <c r="O1813" s="269"/>
      <c r="P1813" s="269"/>
      <c r="Q1813" s="269"/>
      <c r="R1813" s="269"/>
      <c r="S1813" s="269"/>
      <c r="T1813" s="270"/>
      <c r="AT1813" s="271" t="s">
        <v>177</v>
      </c>
      <c r="AU1813" s="271" t="s">
        <v>83</v>
      </c>
      <c r="AV1813" s="13" t="s">
        <v>83</v>
      </c>
      <c r="AW1813" s="13" t="s">
        <v>31</v>
      </c>
      <c r="AX1813" s="13" t="s">
        <v>74</v>
      </c>
      <c r="AY1813" s="271" t="s">
        <v>168</v>
      </c>
    </row>
    <row r="1814" s="14" customFormat="1">
      <c r="B1814" s="272"/>
      <c r="C1814" s="273"/>
      <c r="D1814" s="252" t="s">
        <v>177</v>
      </c>
      <c r="E1814" s="274" t="s">
        <v>1</v>
      </c>
      <c r="F1814" s="275" t="s">
        <v>186</v>
      </c>
      <c r="G1814" s="273"/>
      <c r="H1814" s="276">
        <v>3.4700000000000002</v>
      </c>
      <c r="I1814" s="277"/>
      <c r="J1814" s="273"/>
      <c r="K1814" s="273"/>
      <c r="L1814" s="278"/>
      <c r="M1814" s="279"/>
      <c r="N1814" s="280"/>
      <c r="O1814" s="280"/>
      <c r="P1814" s="280"/>
      <c r="Q1814" s="280"/>
      <c r="R1814" s="280"/>
      <c r="S1814" s="280"/>
      <c r="T1814" s="281"/>
      <c r="AT1814" s="282" t="s">
        <v>177</v>
      </c>
      <c r="AU1814" s="282" t="s">
        <v>83</v>
      </c>
      <c r="AV1814" s="14" t="s">
        <v>175</v>
      </c>
      <c r="AW1814" s="14" t="s">
        <v>31</v>
      </c>
      <c r="AX1814" s="14" t="s">
        <v>81</v>
      </c>
      <c r="AY1814" s="282" t="s">
        <v>168</v>
      </c>
    </row>
    <row r="1815" s="1" customFormat="1" ht="24" customHeight="1">
      <c r="B1815" s="38"/>
      <c r="C1815" s="237" t="s">
        <v>1737</v>
      </c>
      <c r="D1815" s="237" t="s">
        <v>170</v>
      </c>
      <c r="E1815" s="238" t="s">
        <v>1738</v>
      </c>
      <c r="F1815" s="239" t="s">
        <v>1739</v>
      </c>
      <c r="G1815" s="240" t="s">
        <v>440</v>
      </c>
      <c r="H1815" s="241">
        <v>372.19999999999999</v>
      </c>
      <c r="I1815" s="242"/>
      <c r="J1815" s="243">
        <f>ROUND(I1815*H1815,2)</f>
        <v>0</v>
      </c>
      <c r="K1815" s="239" t="s">
        <v>174</v>
      </c>
      <c r="L1815" s="43"/>
      <c r="M1815" s="244" t="s">
        <v>1</v>
      </c>
      <c r="N1815" s="245" t="s">
        <v>39</v>
      </c>
      <c r="O1815" s="86"/>
      <c r="P1815" s="246">
        <f>O1815*H1815</f>
        <v>0</v>
      </c>
      <c r="Q1815" s="246">
        <v>0</v>
      </c>
      <c r="R1815" s="246">
        <f>Q1815*H1815</f>
        <v>0</v>
      </c>
      <c r="S1815" s="246">
        <v>0</v>
      </c>
      <c r="T1815" s="247">
        <f>S1815*H1815</f>
        <v>0</v>
      </c>
      <c r="AR1815" s="248" t="s">
        <v>282</v>
      </c>
      <c r="AT1815" s="248" t="s">
        <v>170</v>
      </c>
      <c r="AU1815" s="248" t="s">
        <v>83</v>
      </c>
      <c r="AY1815" s="17" t="s">
        <v>168</v>
      </c>
      <c r="BE1815" s="249">
        <f>IF(N1815="základní",J1815,0)</f>
        <v>0</v>
      </c>
      <c r="BF1815" s="249">
        <f>IF(N1815="snížená",J1815,0)</f>
        <v>0</v>
      </c>
      <c r="BG1815" s="249">
        <f>IF(N1815="zákl. přenesená",J1815,0)</f>
        <v>0</v>
      </c>
      <c r="BH1815" s="249">
        <f>IF(N1815="sníž. přenesená",J1815,0)</f>
        <v>0</v>
      </c>
      <c r="BI1815" s="249">
        <f>IF(N1815="nulová",J1815,0)</f>
        <v>0</v>
      </c>
      <c r="BJ1815" s="17" t="s">
        <v>81</v>
      </c>
      <c r="BK1815" s="249">
        <f>ROUND(I1815*H1815,2)</f>
        <v>0</v>
      </c>
      <c r="BL1815" s="17" t="s">
        <v>282</v>
      </c>
      <c r="BM1815" s="248" t="s">
        <v>1740</v>
      </c>
    </row>
    <row r="1816" s="12" customFormat="1">
      <c r="B1816" s="250"/>
      <c r="C1816" s="251"/>
      <c r="D1816" s="252" t="s">
        <v>177</v>
      </c>
      <c r="E1816" s="253" t="s">
        <v>1</v>
      </c>
      <c r="F1816" s="254" t="s">
        <v>268</v>
      </c>
      <c r="G1816" s="251"/>
      <c r="H1816" s="253" t="s">
        <v>1</v>
      </c>
      <c r="I1816" s="255"/>
      <c r="J1816" s="251"/>
      <c r="K1816" s="251"/>
      <c r="L1816" s="256"/>
      <c r="M1816" s="257"/>
      <c r="N1816" s="258"/>
      <c r="O1816" s="258"/>
      <c r="P1816" s="258"/>
      <c r="Q1816" s="258"/>
      <c r="R1816" s="258"/>
      <c r="S1816" s="258"/>
      <c r="T1816" s="259"/>
      <c r="AT1816" s="260" t="s">
        <v>177</v>
      </c>
      <c r="AU1816" s="260" t="s">
        <v>83</v>
      </c>
      <c r="AV1816" s="12" t="s">
        <v>81</v>
      </c>
      <c r="AW1816" s="12" t="s">
        <v>31</v>
      </c>
      <c r="AX1816" s="12" t="s">
        <v>74</v>
      </c>
      <c r="AY1816" s="260" t="s">
        <v>168</v>
      </c>
    </row>
    <row r="1817" s="13" customFormat="1">
      <c r="B1817" s="261"/>
      <c r="C1817" s="262"/>
      <c r="D1817" s="252" t="s">
        <v>177</v>
      </c>
      <c r="E1817" s="263" t="s">
        <v>1</v>
      </c>
      <c r="F1817" s="264" t="s">
        <v>1741</v>
      </c>
      <c r="G1817" s="262"/>
      <c r="H1817" s="265">
        <v>120.59999999999999</v>
      </c>
      <c r="I1817" s="266"/>
      <c r="J1817" s="262"/>
      <c r="K1817" s="262"/>
      <c r="L1817" s="267"/>
      <c r="M1817" s="268"/>
      <c r="N1817" s="269"/>
      <c r="O1817" s="269"/>
      <c r="P1817" s="269"/>
      <c r="Q1817" s="269"/>
      <c r="R1817" s="269"/>
      <c r="S1817" s="269"/>
      <c r="T1817" s="270"/>
      <c r="AT1817" s="271" t="s">
        <v>177</v>
      </c>
      <c r="AU1817" s="271" t="s">
        <v>83</v>
      </c>
      <c r="AV1817" s="13" t="s">
        <v>83</v>
      </c>
      <c r="AW1817" s="13" t="s">
        <v>31</v>
      </c>
      <c r="AX1817" s="13" t="s">
        <v>74</v>
      </c>
      <c r="AY1817" s="271" t="s">
        <v>168</v>
      </c>
    </row>
    <row r="1818" s="13" customFormat="1">
      <c r="B1818" s="261"/>
      <c r="C1818" s="262"/>
      <c r="D1818" s="252" t="s">
        <v>177</v>
      </c>
      <c r="E1818" s="263" t="s">
        <v>1</v>
      </c>
      <c r="F1818" s="264" t="s">
        <v>1742</v>
      </c>
      <c r="G1818" s="262"/>
      <c r="H1818" s="265">
        <v>251.59999999999999</v>
      </c>
      <c r="I1818" s="266"/>
      <c r="J1818" s="262"/>
      <c r="K1818" s="262"/>
      <c r="L1818" s="267"/>
      <c r="M1818" s="268"/>
      <c r="N1818" s="269"/>
      <c r="O1818" s="269"/>
      <c r="P1818" s="269"/>
      <c r="Q1818" s="269"/>
      <c r="R1818" s="269"/>
      <c r="S1818" s="269"/>
      <c r="T1818" s="270"/>
      <c r="AT1818" s="271" t="s">
        <v>177</v>
      </c>
      <c r="AU1818" s="271" t="s">
        <v>83</v>
      </c>
      <c r="AV1818" s="13" t="s">
        <v>83</v>
      </c>
      <c r="AW1818" s="13" t="s">
        <v>31</v>
      </c>
      <c r="AX1818" s="13" t="s">
        <v>74</v>
      </c>
      <c r="AY1818" s="271" t="s">
        <v>168</v>
      </c>
    </row>
    <row r="1819" s="14" customFormat="1">
      <c r="B1819" s="272"/>
      <c r="C1819" s="273"/>
      <c r="D1819" s="252" t="s">
        <v>177</v>
      </c>
      <c r="E1819" s="274" t="s">
        <v>1</v>
      </c>
      <c r="F1819" s="275" t="s">
        <v>186</v>
      </c>
      <c r="G1819" s="273"/>
      <c r="H1819" s="276">
        <v>372.19999999999999</v>
      </c>
      <c r="I1819" s="277"/>
      <c r="J1819" s="273"/>
      <c r="K1819" s="273"/>
      <c r="L1819" s="278"/>
      <c r="M1819" s="279"/>
      <c r="N1819" s="280"/>
      <c r="O1819" s="280"/>
      <c r="P1819" s="280"/>
      <c r="Q1819" s="280"/>
      <c r="R1819" s="280"/>
      <c r="S1819" s="280"/>
      <c r="T1819" s="281"/>
      <c r="AT1819" s="282" t="s">
        <v>177</v>
      </c>
      <c r="AU1819" s="282" t="s">
        <v>83</v>
      </c>
      <c r="AV1819" s="14" t="s">
        <v>175</v>
      </c>
      <c r="AW1819" s="14" t="s">
        <v>31</v>
      </c>
      <c r="AX1819" s="14" t="s">
        <v>81</v>
      </c>
      <c r="AY1819" s="282" t="s">
        <v>168</v>
      </c>
    </row>
    <row r="1820" s="1" customFormat="1" ht="24" customHeight="1">
      <c r="B1820" s="38"/>
      <c r="C1820" s="294" t="s">
        <v>1743</v>
      </c>
      <c r="D1820" s="294" t="s">
        <v>418</v>
      </c>
      <c r="E1820" s="295" t="s">
        <v>1733</v>
      </c>
      <c r="F1820" s="296" t="s">
        <v>1734</v>
      </c>
      <c r="G1820" s="297" t="s">
        <v>173</v>
      </c>
      <c r="H1820" s="298">
        <v>0.98299999999999998</v>
      </c>
      <c r="I1820" s="299"/>
      <c r="J1820" s="300">
        <f>ROUND(I1820*H1820,2)</f>
        <v>0</v>
      </c>
      <c r="K1820" s="296" t="s">
        <v>174</v>
      </c>
      <c r="L1820" s="301"/>
      <c r="M1820" s="302" t="s">
        <v>1</v>
      </c>
      <c r="N1820" s="303" t="s">
        <v>39</v>
      </c>
      <c r="O1820" s="86"/>
      <c r="P1820" s="246">
        <f>O1820*H1820</f>
        <v>0</v>
      </c>
      <c r="Q1820" s="246">
        <v>0.55000000000000004</v>
      </c>
      <c r="R1820" s="246">
        <f>Q1820*H1820</f>
        <v>0.54065000000000007</v>
      </c>
      <c r="S1820" s="246">
        <v>0</v>
      </c>
      <c r="T1820" s="247">
        <f>S1820*H1820</f>
        <v>0</v>
      </c>
      <c r="AR1820" s="248" t="s">
        <v>385</v>
      </c>
      <c r="AT1820" s="248" t="s">
        <v>418</v>
      </c>
      <c r="AU1820" s="248" t="s">
        <v>83</v>
      </c>
      <c r="AY1820" s="17" t="s">
        <v>168</v>
      </c>
      <c r="BE1820" s="249">
        <f>IF(N1820="základní",J1820,0)</f>
        <v>0</v>
      </c>
      <c r="BF1820" s="249">
        <f>IF(N1820="snížená",J1820,0)</f>
        <v>0</v>
      </c>
      <c r="BG1820" s="249">
        <f>IF(N1820="zákl. přenesená",J1820,0)</f>
        <v>0</v>
      </c>
      <c r="BH1820" s="249">
        <f>IF(N1820="sníž. přenesená",J1820,0)</f>
        <v>0</v>
      </c>
      <c r="BI1820" s="249">
        <f>IF(N1820="nulová",J1820,0)</f>
        <v>0</v>
      </c>
      <c r="BJ1820" s="17" t="s">
        <v>81</v>
      </c>
      <c r="BK1820" s="249">
        <f>ROUND(I1820*H1820,2)</f>
        <v>0</v>
      </c>
      <c r="BL1820" s="17" t="s">
        <v>282</v>
      </c>
      <c r="BM1820" s="248" t="s">
        <v>1744</v>
      </c>
    </row>
    <row r="1821" s="13" customFormat="1">
      <c r="B1821" s="261"/>
      <c r="C1821" s="262"/>
      <c r="D1821" s="252" t="s">
        <v>177</v>
      </c>
      <c r="E1821" s="263" t="s">
        <v>1</v>
      </c>
      <c r="F1821" s="264" t="s">
        <v>1745</v>
      </c>
      <c r="G1821" s="262"/>
      <c r="H1821" s="265">
        <v>0.98299999999999998</v>
      </c>
      <c r="I1821" s="266"/>
      <c r="J1821" s="262"/>
      <c r="K1821" s="262"/>
      <c r="L1821" s="267"/>
      <c r="M1821" s="268"/>
      <c r="N1821" s="269"/>
      <c r="O1821" s="269"/>
      <c r="P1821" s="269"/>
      <c r="Q1821" s="269"/>
      <c r="R1821" s="269"/>
      <c r="S1821" s="269"/>
      <c r="T1821" s="270"/>
      <c r="AT1821" s="271" t="s">
        <v>177</v>
      </c>
      <c r="AU1821" s="271" t="s">
        <v>83</v>
      </c>
      <c r="AV1821" s="13" t="s">
        <v>83</v>
      </c>
      <c r="AW1821" s="13" t="s">
        <v>31</v>
      </c>
      <c r="AX1821" s="13" t="s">
        <v>74</v>
      </c>
      <c r="AY1821" s="271" t="s">
        <v>168</v>
      </c>
    </row>
    <row r="1822" s="14" customFormat="1">
      <c r="B1822" s="272"/>
      <c r="C1822" s="273"/>
      <c r="D1822" s="252" t="s">
        <v>177</v>
      </c>
      <c r="E1822" s="274" t="s">
        <v>1</v>
      </c>
      <c r="F1822" s="275" t="s">
        <v>186</v>
      </c>
      <c r="G1822" s="273"/>
      <c r="H1822" s="276">
        <v>0.98299999999999998</v>
      </c>
      <c r="I1822" s="277"/>
      <c r="J1822" s="273"/>
      <c r="K1822" s="273"/>
      <c r="L1822" s="278"/>
      <c r="M1822" s="279"/>
      <c r="N1822" s="280"/>
      <c r="O1822" s="280"/>
      <c r="P1822" s="280"/>
      <c r="Q1822" s="280"/>
      <c r="R1822" s="280"/>
      <c r="S1822" s="280"/>
      <c r="T1822" s="281"/>
      <c r="AT1822" s="282" t="s">
        <v>177</v>
      </c>
      <c r="AU1822" s="282" t="s">
        <v>83</v>
      </c>
      <c r="AV1822" s="14" t="s">
        <v>175</v>
      </c>
      <c r="AW1822" s="14" t="s">
        <v>31</v>
      </c>
      <c r="AX1822" s="14" t="s">
        <v>81</v>
      </c>
      <c r="AY1822" s="282" t="s">
        <v>168</v>
      </c>
    </row>
    <row r="1823" s="1" customFormat="1" ht="24" customHeight="1">
      <c r="B1823" s="38"/>
      <c r="C1823" s="237" t="s">
        <v>1746</v>
      </c>
      <c r="D1823" s="237" t="s">
        <v>170</v>
      </c>
      <c r="E1823" s="238" t="s">
        <v>1747</v>
      </c>
      <c r="F1823" s="239" t="s">
        <v>1748</v>
      </c>
      <c r="G1823" s="240" t="s">
        <v>226</v>
      </c>
      <c r="H1823" s="241">
        <v>26.059999999999999</v>
      </c>
      <c r="I1823" s="242"/>
      <c r="J1823" s="243">
        <f>ROUND(I1823*H1823,2)</f>
        <v>0</v>
      </c>
      <c r="K1823" s="239" t="s">
        <v>174</v>
      </c>
      <c r="L1823" s="43"/>
      <c r="M1823" s="244" t="s">
        <v>1</v>
      </c>
      <c r="N1823" s="245" t="s">
        <v>39</v>
      </c>
      <c r="O1823" s="86"/>
      <c r="P1823" s="246">
        <f>O1823*H1823</f>
        <v>0</v>
      </c>
      <c r="Q1823" s="246">
        <v>0</v>
      </c>
      <c r="R1823" s="246">
        <f>Q1823*H1823</f>
        <v>0</v>
      </c>
      <c r="S1823" s="246">
        <v>0.0050000000000000001</v>
      </c>
      <c r="T1823" s="247">
        <f>S1823*H1823</f>
        <v>0.1303</v>
      </c>
      <c r="AR1823" s="248" t="s">
        <v>282</v>
      </c>
      <c r="AT1823" s="248" t="s">
        <v>170</v>
      </c>
      <c r="AU1823" s="248" t="s">
        <v>83</v>
      </c>
      <c r="AY1823" s="17" t="s">
        <v>168</v>
      </c>
      <c r="BE1823" s="249">
        <f>IF(N1823="základní",J1823,0)</f>
        <v>0</v>
      </c>
      <c r="BF1823" s="249">
        <f>IF(N1823="snížená",J1823,0)</f>
        <v>0</v>
      </c>
      <c r="BG1823" s="249">
        <f>IF(N1823="zákl. přenesená",J1823,0)</f>
        <v>0</v>
      </c>
      <c r="BH1823" s="249">
        <f>IF(N1823="sníž. přenesená",J1823,0)</f>
        <v>0</v>
      </c>
      <c r="BI1823" s="249">
        <f>IF(N1823="nulová",J1823,0)</f>
        <v>0</v>
      </c>
      <c r="BJ1823" s="17" t="s">
        <v>81</v>
      </c>
      <c r="BK1823" s="249">
        <f>ROUND(I1823*H1823,2)</f>
        <v>0</v>
      </c>
      <c r="BL1823" s="17" t="s">
        <v>282</v>
      </c>
      <c r="BM1823" s="248" t="s">
        <v>1749</v>
      </c>
    </row>
    <row r="1824" s="12" customFormat="1">
      <c r="B1824" s="250"/>
      <c r="C1824" s="251"/>
      <c r="D1824" s="252" t="s">
        <v>177</v>
      </c>
      <c r="E1824" s="253" t="s">
        <v>1</v>
      </c>
      <c r="F1824" s="254" t="s">
        <v>1750</v>
      </c>
      <c r="G1824" s="251"/>
      <c r="H1824" s="253" t="s">
        <v>1</v>
      </c>
      <c r="I1824" s="255"/>
      <c r="J1824" s="251"/>
      <c r="K1824" s="251"/>
      <c r="L1824" s="256"/>
      <c r="M1824" s="257"/>
      <c r="N1824" s="258"/>
      <c r="O1824" s="258"/>
      <c r="P1824" s="258"/>
      <c r="Q1824" s="258"/>
      <c r="R1824" s="258"/>
      <c r="S1824" s="258"/>
      <c r="T1824" s="259"/>
      <c r="AT1824" s="260" t="s">
        <v>177</v>
      </c>
      <c r="AU1824" s="260" t="s">
        <v>83</v>
      </c>
      <c r="AV1824" s="12" t="s">
        <v>81</v>
      </c>
      <c r="AW1824" s="12" t="s">
        <v>31</v>
      </c>
      <c r="AX1824" s="12" t="s">
        <v>74</v>
      </c>
      <c r="AY1824" s="260" t="s">
        <v>168</v>
      </c>
    </row>
    <row r="1825" s="13" customFormat="1">
      <c r="B1825" s="261"/>
      <c r="C1825" s="262"/>
      <c r="D1825" s="252" t="s">
        <v>177</v>
      </c>
      <c r="E1825" s="263" t="s">
        <v>1</v>
      </c>
      <c r="F1825" s="264" t="s">
        <v>1751</v>
      </c>
      <c r="G1825" s="262"/>
      <c r="H1825" s="265">
        <v>12.800000000000001</v>
      </c>
      <c r="I1825" s="266"/>
      <c r="J1825" s="262"/>
      <c r="K1825" s="262"/>
      <c r="L1825" s="267"/>
      <c r="M1825" s="268"/>
      <c r="N1825" s="269"/>
      <c r="O1825" s="269"/>
      <c r="P1825" s="269"/>
      <c r="Q1825" s="269"/>
      <c r="R1825" s="269"/>
      <c r="S1825" s="269"/>
      <c r="T1825" s="270"/>
      <c r="AT1825" s="271" t="s">
        <v>177</v>
      </c>
      <c r="AU1825" s="271" t="s">
        <v>83</v>
      </c>
      <c r="AV1825" s="13" t="s">
        <v>83</v>
      </c>
      <c r="AW1825" s="13" t="s">
        <v>31</v>
      </c>
      <c r="AX1825" s="13" t="s">
        <v>74</v>
      </c>
      <c r="AY1825" s="271" t="s">
        <v>168</v>
      </c>
    </row>
    <row r="1826" s="13" customFormat="1">
      <c r="B1826" s="261"/>
      <c r="C1826" s="262"/>
      <c r="D1826" s="252" t="s">
        <v>177</v>
      </c>
      <c r="E1826" s="263" t="s">
        <v>1</v>
      </c>
      <c r="F1826" s="264" t="s">
        <v>1752</v>
      </c>
      <c r="G1826" s="262"/>
      <c r="H1826" s="265">
        <v>11.220000000000001</v>
      </c>
      <c r="I1826" s="266"/>
      <c r="J1826" s="262"/>
      <c r="K1826" s="262"/>
      <c r="L1826" s="267"/>
      <c r="M1826" s="268"/>
      <c r="N1826" s="269"/>
      <c r="O1826" s="269"/>
      <c r="P1826" s="269"/>
      <c r="Q1826" s="269"/>
      <c r="R1826" s="269"/>
      <c r="S1826" s="269"/>
      <c r="T1826" s="270"/>
      <c r="AT1826" s="271" t="s">
        <v>177</v>
      </c>
      <c r="AU1826" s="271" t="s">
        <v>83</v>
      </c>
      <c r="AV1826" s="13" t="s">
        <v>83</v>
      </c>
      <c r="AW1826" s="13" t="s">
        <v>31</v>
      </c>
      <c r="AX1826" s="13" t="s">
        <v>74</v>
      </c>
      <c r="AY1826" s="271" t="s">
        <v>168</v>
      </c>
    </row>
    <row r="1827" s="13" customFormat="1">
      <c r="B1827" s="261"/>
      <c r="C1827" s="262"/>
      <c r="D1827" s="252" t="s">
        <v>177</v>
      </c>
      <c r="E1827" s="263" t="s">
        <v>1</v>
      </c>
      <c r="F1827" s="264" t="s">
        <v>1753</v>
      </c>
      <c r="G1827" s="262"/>
      <c r="H1827" s="265">
        <v>2.04</v>
      </c>
      <c r="I1827" s="266"/>
      <c r="J1827" s="262"/>
      <c r="K1827" s="262"/>
      <c r="L1827" s="267"/>
      <c r="M1827" s="268"/>
      <c r="N1827" s="269"/>
      <c r="O1827" s="269"/>
      <c r="P1827" s="269"/>
      <c r="Q1827" s="269"/>
      <c r="R1827" s="269"/>
      <c r="S1827" s="269"/>
      <c r="T1827" s="270"/>
      <c r="AT1827" s="271" t="s">
        <v>177</v>
      </c>
      <c r="AU1827" s="271" t="s">
        <v>83</v>
      </c>
      <c r="AV1827" s="13" t="s">
        <v>83</v>
      </c>
      <c r="AW1827" s="13" t="s">
        <v>31</v>
      </c>
      <c r="AX1827" s="13" t="s">
        <v>74</v>
      </c>
      <c r="AY1827" s="271" t="s">
        <v>168</v>
      </c>
    </row>
    <row r="1828" s="14" customFormat="1">
      <c r="B1828" s="272"/>
      <c r="C1828" s="273"/>
      <c r="D1828" s="252" t="s">
        <v>177</v>
      </c>
      <c r="E1828" s="274" t="s">
        <v>1</v>
      </c>
      <c r="F1828" s="275" t="s">
        <v>186</v>
      </c>
      <c r="G1828" s="273"/>
      <c r="H1828" s="276">
        <v>26.060000000000002</v>
      </c>
      <c r="I1828" s="277"/>
      <c r="J1828" s="273"/>
      <c r="K1828" s="273"/>
      <c r="L1828" s="278"/>
      <c r="M1828" s="279"/>
      <c r="N1828" s="280"/>
      <c r="O1828" s="280"/>
      <c r="P1828" s="280"/>
      <c r="Q1828" s="280"/>
      <c r="R1828" s="280"/>
      <c r="S1828" s="280"/>
      <c r="T1828" s="281"/>
      <c r="AT1828" s="282" t="s">
        <v>177</v>
      </c>
      <c r="AU1828" s="282" t="s">
        <v>83</v>
      </c>
      <c r="AV1828" s="14" t="s">
        <v>175</v>
      </c>
      <c r="AW1828" s="14" t="s">
        <v>31</v>
      </c>
      <c r="AX1828" s="14" t="s">
        <v>81</v>
      </c>
      <c r="AY1828" s="282" t="s">
        <v>168</v>
      </c>
    </row>
    <row r="1829" s="1" customFormat="1" ht="24" customHeight="1">
      <c r="B1829" s="38"/>
      <c r="C1829" s="237" t="s">
        <v>1754</v>
      </c>
      <c r="D1829" s="237" t="s">
        <v>170</v>
      </c>
      <c r="E1829" s="238" t="s">
        <v>1755</v>
      </c>
      <c r="F1829" s="239" t="s">
        <v>1756</v>
      </c>
      <c r="G1829" s="240" t="s">
        <v>226</v>
      </c>
      <c r="H1829" s="241">
        <v>26.059999999999999</v>
      </c>
      <c r="I1829" s="242"/>
      <c r="J1829" s="243">
        <f>ROUND(I1829*H1829,2)</f>
        <v>0</v>
      </c>
      <c r="K1829" s="239" t="s">
        <v>174</v>
      </c>
      <c r="L1829" s="43"/>
      <c r="M1829" s="244" t="s">
        <v>1</v>
      </c>
      <c r="N1829" s="245" t="s">
        <v>39</v>
      </c>
      <c r="O1829" s="86"/>
      <c r="P1829" s="246">
        <f>O1829*H1829</f>
        <v>0</v>
      </c>
      <c r="Q1829" s="246">
        <v>0</v>
      </c>
      <c r="R1829" s="246">
        <f>Q1829*H1829</f>
        <v>0</v>
      </c>
      <c r="S1829" s="246">
        <v>0.0030000000000000001</v>
      </c>
      <c r="T1829" s="247">
        <f>S1829*H1829</f>
        <v>0.078179999999999999</v>
      </c>
      <c r="AR1829" s="248" t="s">
        <v>282</v>
      </c>
      <c r="AT1829" s="248" t="s">
        <v>170</v>
      </c>
      <c r="AU1829" s="248" t="s">
        <v>83</v>
      </c>
      <c r="AY1829" s="17" t="s">
        <v>168</v>
      </c>
      <c r="BE1829" s="249">
        <f>IF(N1829="základní",J1829,0)</f>
        <v>0</v>
      </c>
      <c r="BF1829" s="249">
        <f>IF(N1829="snížená",J1829,0)</f>
        <v>0</v>
      </c>
      <c r="BG1829" s="249">
        <f>IF(N1829="zákl. přenesená",J1829,0)</f>
        <v>0</v>
      </c>
      <c r="BH1829" s="249">
        <f>IF(N1829="sníž. přenesená",J1829,0)</f>
        <v>0</v>
      </c>
      <c r="BI1829" s="249">
        <f>IF(N1829="nulová",J1829,0)</f>
        <v>0</v>
      </c>
      <c r="BJ1829" s="17" t="s">
        <v>81</v>
      </c>
      <c r="BK1829" s="249">
        <f>ROUND(I1829*H1829,2)</f>
        <v>0</v>
      </c>
      <c r="BL1829" s="17" t="s">
        <v>282</v>
      </c>
      <c r="BM1829" s="248" t="s">
        <v>1757</v>
      </c>
    </row>
    <row r="1830" s="12" customFormat="1">
      <c r="B1830" s="250"/>
      <c r="C1830" s="251"/>
      <c r="D1830" s="252" t="s">
        <v>177</v>
      </c>
      <c r="E1830" s="253" t="s">
        <v>1</v>
      </c>
      <c r="F1830" s="254" t="s">
        <v>1750</v>
      </c>
      <c r="G1830" s="251"/>
      <c r="H1830" s="253" t="s">
        <v>1</v>
      </c>
      <c r="I1830" s="255"/>
      <c r="J1830" s="251"/>
      <c r="K1830" s="251"/>
      <c r="L1830" s="256"/>
      <c r="M1830" s="257"/>
      <c r="N1830" s="258"/>
      <c r="O1830" s="258"/>
      <c r="P1830" s="258"/>
      <c r="Q1830" s="258"/>
      <c r="R1830" s="258"/>
      <c r="S1830" s="258"/>
      <c r="T1830" s="259"/>
      <c r="AT1830" s="260" t="s">
        <v>177</v>
      </c>
      <c r="AU1830" s="260" t="s">
        <v>83</v>
      </c>
      <c r="AV1830" s="12" t="s">
        <v>81</v>
      </c>
      <c r="AW1830" s="12" t="s">
        <v>31</v>
      </c>
      <c r="AX1830" s="12" t="s">
        <v>74</v>
      </c>
      <c r="AY1830" s="260" t="s">
        <v>168</v>
      </c>
    </row>
    <row r="1831" s="13" customFormat="1">
      <c r="B1831" s="261"/>
      <c r="C1831" s="262"/>
      <c r="D1831" s="252" t="s">
        <v>177</v>
      </c>
      <c r="E1831" s="263" t="s">
        <v>1</v>
      </c>
      <c r="F1831" s="264" t="s">
        <v>1751</v>
      </c>
      <c r="G1831" s="262"/>
      <c r="H1831" s="265">
        <v>12.800000000000001</v>
      </c>
      <c r="I1831" s="266"/>
      <c r="J1831" s="262"/>
      <c r="K1831" s="262"/>
      <c r="L1831" s="267"/>
      <c r="M1831" s="268"/>
      <c r="N1831" s="269"/>
      <c r="O1831" s="269"/>
      <c r="P1831" s="269"/>
      <c r="Q1831" s="269"/>
      <c r="R1831" s="269"/>
      <c r="S1831" s="269"/>
      <c r="T1831" s="270"/>
      <c r="AT1831" s="271" t="s">
        <v>177</v>
      </c>
      <c r="AU1831" s="271" t="s">
        <v>83</v>
      </c>
      <c r="AV1831" s="13" t="s">
        <v>83</v>
      </c>
      <c r="AW1831" s="13" t="s">
        <v>31</v>
      </c>
      <c r="AX1831" s="13" t="s">
        <v>74</v>
      </c>
      <c r="AY1831" s="271" t="s">
        <v>168</v>
      </c>
    </row>
    <row r="1832" s="13" customFormat="1">
      <c r="B1832" s="261"/>
      <c r="C1832" s="262"/>
      <c r="D1832" s="252" t="s">
        <v>177</v>
      </c>
      <c r="E1832" s="263" t="s">
        <v>1</v>
      </c>
      <c r="F1832" s="264" t="s">
        <v>1752</v>
      </c>
      <c r="G1832" s="262"/>
      <c r="H1832" s="265">
        <v>11.220000000000001</v>
      </c>
      <c r="I1832" s="266"/>
      <c r="J1832" s="262"/>
      <c r="K1832" s="262"/>
      <c r="L1832" s="267"/>
      <c r="M1832" s="268"/>
      <c r="N1832" s="269"/>
      <c r="O1832" s="269"/>
      <c r="P1832" s="269"/>
      <c r="Q1832" s="269"/>
      <c r="R1832" s="269"/>
      <c r="S1832" s="269"/>
      <c r="T1832" s="270"/>
      <c r="AT1832" s="271" t="s">
        <v>177</v>
      </c>
      <c r="AU1832" s="271" t="s">
        <v>83</v>
      </c>
      <c r="AV1832" s="13" t="s">
        <v>83</v>
      </c>
      <c r="AW1832" s="13" t="s">
        <v>31</v>
      </c>
      <c r="AX1832" s="13" t="s">
        <v>74</v>
      </c>
      <c r="AY1832" s="271" t="s">
        <v>168</v>
      </c>
    </row>
    <row r="1833" s="13" customFormat="1">
      <c r="B1833" s="261"/>
      <c r="C1833" s="262"/>
      <c r="D1833" s="252" t="s">
        <v>177</v>
      </c>
      <c r="E1833" s="263" t="s">
        <v>1</v>
      </c>
      <c r="F1833" s="264" t="s">
        <v>1753</v>
      </c>
      <c r="G1833" s="262"/>
      <c r="H1833" s="265">
        <v>2.04</v>
      </c>
      <c r="I1833" s="266"/>
      <c r="J1833" s="262"/>
      <c r="K1833" s="262"/>
      <c r="L1833" s="267"/>
      <c r="M1833" s="268"/>
      <c r="N1833" s="269"/>
      <c r="O1833" s="269"/>
      <c r="P1833" s="269"/>
      <c r="Q1833" s="269"/>
      <c r="R1833" s="269"/>
      <c r="S1833" s="269"/>
      <c r="T1833" s="270"/>
      <c r="AT1833" s="271" t="s">
        <v>177</v>
      </c>
      <c r="AU1833" s="271" t="s">
        <v>83</v>
      </c>
      <c r="AV1833" s="13" t="s">
        <v>83</v>
      </c>
      <c r="AW1833" s="13" t="s">
        <v>31</v>
      </c>
      <c r="AX1833" s="13" t="s">
        <v>74</v>
      </c>
      <c r="AY1833" s="271" t="s">
        <v>168</v>
      </c>
    </row>
    <row r="1834" s="14" customFormat="1">
      <c r="B1834" s="272"/>
      <c r="C1834" s="273"/>
      <c r="D1834" s="252" t="s">
        <v>177</v>
      </c>
      <c r="E1834" s="274" t="s">
        <v>1</v>
      </c>
      <c r="F1834" s="275" t="s">
        <v>186</v>
      </c>
      <c r="G1834" s="273"/>
      <c r="H1834" s="276">
        <v>26.060000000000002</v>
      </c>
      <c r="I1834" s="277"/>
      <c r="J1834" s="273"/>
      <c r="K1834" s="273"/>
      <c r="L1834" s="278"/>
      <c r="M1834" s="279"/>
      <c r="N1834" s="280"/>
      <c r="O1834" s="280"/>
      <c r="P1834" s="280"/>
      <c r="Q1834" s="280"/>
      <c r="R1834" s="280"/>
      <c r="S1834" s="280"/>
      <c r="T1834" s="281"/>
      <c r="AT1834" s="282" t="s">
        <v>177</v>
      </c>
      <c r="AU1834" s="282" t="s">
        <v>83</v>
      </c>
      <c r="AV1834" s="14" t="s">
        <v>175</v>
      </c>
      <c r="AW1834" s="14" t="s">
        <v>31</v>
      </c>
      <c r="AX1834" s="14" t="s">
        <v>81</v>
      </c>
      <c r="AY1834" s="282" t="s">
        <v>168</v>
      </c>
    </row>
    <row r="1835" s="1" customFormat="1" ht="24" customHeight="1">
      <c r="B1835" s="38"/>
      <c r="C1835" s="237" t="s">
        <v>1758</v>
      </c>
      <c r="D1835" s="237" t="s">
        <v>170</v>
      </c>
      <c r="E1835" s="238" t="s">
        <v>1759</v>
      </c>
      <c r="F1835" s="239" t="s">
        <v>1760</v>
      </c>
      <c r="G1835" s="240" t="s">
        <v>173</v>
      </c>
      <c r="H1835" s="241">
        <v>4.6779999999999999</v>
      </c>
      <c r="I1835" s="242"/>
      <c r="J1835" s="243">
        <f>ROUND(I1835*H1835,2)</f>
        <v>0</v>
      </c>
      <c r="K1835" s="239" t="s">
        <v>174</v>
      </c>
      <c r="L1835" s="43"/>
      <c r="M1835" s="244" t="s">
        <v>1</v>
      </c>
      <c r="N1835" s="245" t="s">
        <v>39</v>
      </c>
      <c r="O1835" s="86"/>
      <c r="P1835" s="246">
        <f>O1835*H1835</f>
        <v>0</v>
      </c>
      <c r="Q1835" s="246">
        <v>0.023369999999999998</v>
      </c>
      <c r="R1835" s="246">
        <f>Q1835*H1835</f>
        <v>0.10932486</v>
      </c>
      <c r="S1835" s="246">
        <v>0</v>
      </c>
      <c r="T1835" s="247">
        <f>S1835*H1835</f>
        <v>0</v>
      </c>
      <c r="AR1835" s="248" t="s">
        <v>282</v>
      </c>
      <c r="AT1835" s="248" t="s">
        <v>170</v>
      </c>
      <c r="AU1835" s="248" t="s">
        <v>83</v>
      </c>
      <c r="AY1835" s="17" t="s">
        <v>168</v>
      </c>
      <c r="BE1835" s="249">
        <f>IF(N1835="základní",J1835,0)</f>
        <v>0</v>
      </c>
      <c r="BF1835" s="249">
        <f>IF(N1835="snížená",J1835,0)</f>
        <v>0</v>
      </c>
      <c r="BG1835" s="249">
        <f>IF(N1835="zákl. přenesená",J1835,0)</f>
        <v>0</v>
      </c>
      <c r="BH1835" s="249">
        <f>IF(N1835="sníž. přenesená",J1835,0)</f>
        <v>0</v>
      </c>
      <c r="BI1835" s="249">
        <f>IF(N1835="nulová",J1835,0)</f>
        <v>0</v>
      </c>
      <c r="BJ1835" s="17" t="s">
        <v>81</v>
      </c>
      <c r="BK1835" s="249">
        <f>ROUND(I1835*H1835,2)</f>
        <v>0</v>
      </c>
      <c r="BL1835" s="17" t="s">
        <v>282</v>
      </c>
      <c r="BM1835" s="248" t="s">
        <v>1761</v>
      </c>
    </row>
    <row r="1836" s="13" customFormat="1">
      <c r="B1836" s="261"/>
      <c r="C1836" s="262"/>
      <c r="D1836" s="252" t="s">
        <v>177</v>
      </c>
      <c r="E1836" s="263" t="s">
        <v>1</v>
      </c>
      <c r="F1836" s="264" t="s">
        <v>1706</v>
      </c>
      <c r="G1836" s="262"/>
      <c r="H1836" s="265">
        <v>0.22500000000000001</v>
      </c>
      <c r="I1836" s="266"/>
      <c r="J1836" s="262"/>
      <c r="K1836" s="262"/>
      <c r="L1836" s="267"/>
      <c r="M1836" s="268"/>
      <c r="N1836" s="269"/>
      <c r="O1836" s="269"/>
      <c r="P1836" s="269"/>
      <c r="Q1836" s="269"/>
      <c r="R1836" s="269"/>
      <c r="S1836" s="269"/>
      <c r="T1836" s="270"/>
      <c r="AT1836" s="271" t="s">
        <v>177</v>
      </c>
      <c r="AU1836" s="271" t="s">
        <v>83</v>
      </c>
      <c r="AV1836" s="13" t="s">
        <v>83</v>
      </c>
      <c r="AW1836" s="13" t="s">
        <v>31</v>
      </c>
      <c r="AX1836" s="13" t="s">
        <v>74</v>
      </c>
      <c r="AY1836" s="271" t="s">
        <v>168</v>
      </c>
    </row>
    <row r="1837" s="13" customFormat="1">
      <c r="B1837" s="261"/>
      <c r="C1837" s="262"/>
      <c r="D1837" s="252" t="s">
        <v>177</v>
      </c>
      <c r="E1837" s="263" t="s">
        <v>1</v>
      </c>
      <c r="F1837" s="264" t="s">
        <v>1707</v>
      </c>
      <c r="G1837" s="262"/>
      <c r="H1837" s="265">
        <v>3.4700000000000002</v>
      </c>
      <c r="I1837" s="266"/>
      <c r="J1837" s="262"/>
      <c r="K1837" s="262"/>
      <c r="L1837" s="267"/>
      <c r="M1837" s="268"/>
      <c r="N1837" s="269"/>
      <c r="O1837" s="269"/>
      <c r="P1837" s="269"/>
      <c r="Q1837" s="269"/>
      <c r="R1837" s="269"/>
      <c r="S1837" s="269"/>
      <c r="T1837" s="270"/>
      <c r="AT1837" s="271" t="s">
        <v>177</v>
      </c>
      <c r="AU1837" s="271" t="s">
        <v>83</v>
      </c>
      <c r="AV1837" s="13" t="s">
        <v>83</v>
      </c>
      <c r="AW1837" s="13" t="s">
        <v>31</v>
      </c>
      <c r="AX1837" s="13" t="s">
        <v>74</v>
      </c>
      <c r="AY1837" s="271" t="s">
        <v>168</v>
      </c>
    </row>
    <row r="1838" s="13" customFormat="1">
      <c r="B1838" s="261"/>
      <c r="C1838" s="262"/>
      <c r="D1838" s="252" t="s">
        <v>177</v>
      </c>
      <c r="E1838" s="263" t="s">
        <v>1</v>
      </c>
      <c r="F1838" s="264" t="s">
        <v>1708</v>
      </c>
      <c r="G1838" s="262"/>
      <c r="H1838" s="265">
        <v>0.98299999999999998</v>
      </c>
      <c r="I1838" s="266"/>
      <c r="J1838" s="262"/>
      <c r="K1838" s="262"/>
      <c r="L1838" s="267"/>
      <c r="M1838" s="268"/>
      <c r="N1838" s="269"/>
      <c r="O1838" s="269"/>
      <c r="P1838" s="269"/>
      <c r="Q1838" s="269"/>
      <c r="R1838" s="269"/>
      <c r="S1838" s="269"/>
      <c r="T1838" s="270"/>
      <c r="AT1838" s="271" t="s">
        <v>177</v>
      </c>
      <c r="AU1838" s="271" t="s">
        <v>83</v>
      </c>
      <c r="AV1838" s="13" t="s">
        <v>83</v>
      </c>
      <c r="AW1838" s="13" t="s">
        <v>31</v>
      </c>
      <c r="AX1838" s="13" t="s">
        <v>74</v>
      </c>
      <c r="AY1838" s="271" t="s">
        <v>168</v>
      </c>
    </row>
    <row r="1839" s="14" customFormat="1">
      <c r="B1839" s="272"/>
      <c r="C1839" s="273"/>
      <c r="D1839" s="252" t="s">
        <v>177</v>
      </c>
      <c r="E1839" s="274" t="s">
        <v>1</v>
      </c>
      <c r="F1839" s="275" t="s">
        <v>186</v>
      </c>
      <c r="G1839" s="273"/>
      <c r="H1839" s="276">
        <v>4.6779999999999999</v>
      </c>
      <c r="I1839" s="277"/>
      <c r="J1839" s="273"/>
      <c r="K1839" s="273"/>
      <c r="L1839" s="278"/>
      <c r="M1839" s="279"/>
      <c r="N1839" s="280"/>
      <c r="O1839" s="280"/>
      <c r="P1839" s="280"/>
      <c r="Q1839" s="280"/>
      <c r="R1839" s="280"/>
      <c r="S1839" s="280"/>
      <c r="T1839" s="281"/>
      <c r="AT1839" s="282" t="s">
        <v>177</v>
      </c>
      <c r="AU1839" s="282" t="s">
        <v>83</v>
      </c>
      <c r="AV1839" s="14" t="s">
        <v>175</v>
      </c>
      <c r="AW1839" s="14" t="s">
        <v>31</v>
      </c>
      <c r="AX1839" s="14" t="s">
        <v>81</v>
      </c>
      <c r="AY1839" s="282" t="s">
        <v>168</v>
      </c>
    </row>
    <row r="1840" s="1" customFormat="1" ht="24" customHeight="1">
      <c r="B1840" s="38"/>
      <c r="C1840" s="237" t="s">
        <v>1762</v>
      </c>
      <c r="D1840" s="237" t="s">
        <v>170</v>
      </c>
      <c r="E1840" s="238" t="s">
        <v>1763</v>
      </c>
      <c r="F1840" s="239" t="s">
        <v>1764</v>
      </c>
      <c r="G1840" s="240" t="s">
        <v>226</v>
      </c>
      <c r="H1840" s="241">
        <v>24.544</v>
      </c>
      <c r="I1840" s="242"/>
      <c r="J1840" s="243">
        <f>ROUND(I1840*H1840,2)</f>
        <v>0</v>
      </c>
      <c r="K1840" s="239" t="s">
        <v>174</v>
      </c>
      <c r="L1840" s="43"/>
      <c r="M1840" s="244" t="s">
        <v>1</v>
      </c>
      <c r="N1840" s="245" t="s">
        <v>39</v>
      </c>
      <c r="O1840" s="86"/>
      <c r="P1840" s="246">
        <f>O1840*H1840</f>
        <v>0</v>
      </c>
      <c r="Q1840" s="246">
        <v>0.01089</v>
      </c>
      <c r="R1840" s="246">
        <f>Q1840*H1840</f>
        <v>0.26728415999999999</v>
      </c>
      <c r="S1840" s="246">
        <v>0</v>
      </c>
      <c r="T1840" s="247">
        <f>S1840*H1840</f>
        <v>0</v>
      </c>
      <c r="AR1840" s="248" t="s">
        <v>282</v>
      </c>
      <c r="AT1840" s="248" t="s">
        <v>170</v>
      </c>
      <c r="AU1840" s="248" t="s">
        <v>83</v>
      </c>
      <c r="AY1840" s="17" t="s">
        <v>168</v>
      </c>
      <c r="BE1840" s="249">
        <f>IF(N1840="základní",J1840,0)</f>
        <v>0</v>
      </c>
      <c r="BF1840" s="249">
        <f>IF(N1840="snížená",J1840,0)</f>
        <v>0</v>
      </c>
      <c r="BG1840" s="249">
        <f>IF(N1840="zákl. přenesená",J1840,0)</f>
        <v>0</v>
      </c>
      <c r="BH1840" s="249">
        <f>IF(N1840="sníž. přenesená",J1840,0)</f>
        <v>0</v>
      </c>
      <c r="BI1840" s="249">
        <f>IF(N1840="nulová",J1840,0)</f>
        <v>0</v>
      </c>
      <c r="BJ1840" s="17" t="s">
        <v>81</v>
      </c>
      <c r="BK1840" s="249">
        <f>ROUND(I1840*H1840,2)</f>
        <v>0</v>
      </c>
      <c r="BL1840" s="17" t="s">
        <v>282</v>
      </c>
      <c r="BM1840" s="248" t="s">
        <v>1765</v>
      </c>
    </row>
    <row r="1841" s="12" customFormat="1">
      <c r="B1841" s="250"/>
      <c r="C1841" s="251"/>
      <c r="D1841" s="252" t="s">
        <v>177</v>
      </c>
      <c r="E1841" s="253" t="s">
        <v>1</v>
      </c>
      <c r="F1841" s="254" t="s">
        <v>1595</v>
      </c>
      <c r="G1841" s="251"/>
      <c r="H1841" s="253" t="s">
        <v>1</v>
      </c>
      <c r="I1841" s="255"/>
      <c r="J1841" s="251"/>
      <c r="K1841" s="251"/>
      <c r="L1841" s="256"/>
      <c r="M1841" s="257"/>
      <c r="N1841" s="258"/>
      <c r="O1841" s="258"/>
      <c r="P1841" s="258"/>
      <c r="Q1841" s="258"/>
      <c r="R1841" s="258"/>
      <c r="S1841" s="258"/>
      <c r="T1841" s="259"/>
      <c r="AT1841" s="260" t="s">
        <v>177</v>
      </c>
      <c r="AU1841" s="260" t="s">
        <v>83</v>
      </c>
      <c r="AV1841" s="12" t="s">
        <v>81</v>
      </c>
      <c r="AW1841" s="12" t="s">
        <v>31</v>
      </c>
      <c r="AX1841" s="12" t="s">
        <v>74</v>
      </c>
      <c r="AY1841" s="260" t="s">
        <v>168</v>
      </c>
    </row>
    <row r="1842" s="13" customFormat="1">
      <c r="B1842" s="261"/>
      <c r="C1842" s="262"/>
      <c r="D1842" s="252" t="s">
        <v>177</v>
      </c>
      <c r="E1842" s="263" t="s">
        <v>1</v>
      </c>
      <c r="F1842" s="264" t="s">
        <v>1596</v>
      </c>
      <c r="G1842" s="262"/>
      <c r="H1842" s="265">
        <v>19.440000000000001</v>
      </c>
      <c r="I1842" s="266"/>
      <c r="J1842" s="262"/>
      <c r="K1842" s="262"/>
      <c r="L1842" s="267"/>
      <c r="M1842" s="268"/>
      <c r="N1842" s="269"/>
      <c r="O1842" s="269"/>
      <c r="P1842" s="269"/>
      <c r="Q1842" s="269"/>
      <c r="R1842" s="269"/>
      <c r="S1842" s="269"/>
      <c r="T1842" s="270"/>
      <c r="AT1842" s="271" t="s">
        <v>177</v>
      </c>
      <c r="AU1842" s="271" t="s">
        <v>83</v>
      </c>
      <c r="AV1842" s="13" t="s">
        <v>83</v>
      </c>
      <c r="AW1842" s="13" t="s">
        <v>31</v>
      </c>
      <c r="AX1842" s="13" t="s">
        <v>74</v>
      </c>
      <c r="AY1842" s="271" t="s">
        <v>168</v>
      </c>
    </row>
    <row r="1843" s="12" customFormat="1">
      <c r="B1843" s="250"/>
      <c r="C1843" s="251"/>
      <c r="D1843" s="252" t="s">
        <v>177</v>
      </c>
      <c r="E1843" s="253" t="s">
        <v>1</v>
      </c>
      <c r="F1843" s="254" t="s">
        <v>1766</v>
      </c>
      <c r="G1843" s="251"/>
      <c r="H1843" s="253" t="s">
        <v>1</v>
      </c>
      <c r="I1843" s="255"/>
      <c r="J1843" s="251"/>
      <c r="K1843" s="251"/>
      <c r="L1843" s="256"/>
      <c r="M1843" s="257"/>
      <c r="N1843" s="258"/>
      <c r="O1843" s="258"/>
      <c r="P1843" s="258"/>
      <c r="Q1843" s="258"/>
      <c r="R1843" s="258"/>
      <c r="S1843" s="258"/>
      <c r="T1843" s="259"/>
      <c r="AT1843" s="260" t="s">
        <v>177</v>
      </c>
      <c r="AU1843" s="260" t="s">
        <v>83</v>
      </c>
      <c r="AV1843" s="12" t="s">
        <v>81</v>
      </c>
      <c r="AW1843" s="12" t="s">
        <v>31</v>
      </c>
      <c r="AX1843" s="12" t="s">
        <v>74</v>
      </c>
      <c r="AY1843" s="260" t="s">
        <v>168</v>
      </c>
    </row>
    <row r="1844" s="13" customFormat="1">
      <c r="B1844" s="261"/>
      <c r="C1844" s="262"/>
      <c r="D1844" s="252" t="s">
        <v>177</v>
      </c>
      <c r="E1844" s="263" t="s">
        <v>1</v>
      </c>
      <c r="F1844" s="264" t="s">
        <v>1767</v>
      </c>
      <c r="G1844" s="262"/>
      <c r="H1844" s="265">
        <v>5.1040000000000001</v>
      </c>
      <c r="I1844" s="266"/>
      <c r="J1844" s="262"/>
      <c r="K1844" s="262"/>
      <c r="L1844" s="267"/>
      <c r="M1844" s="268"/>
      <c r="N1844" s="269"/>
      <c r="O1844" s="269"/>
      <c r="P1844" s="269"/>
      <c r="Q1844" s="269"/>
      <c r="R1844" s="269"/>
      <c r="S1844" s="269"/>
      <c r="T1844" s="270"/>
      <c r="AT1844" s="271" t="s">
        <v>177</v>
      </c>
      <c r="AU1844" s="271" t="s">
        <v>83</v>
      </c>
      <c r="AV1844" s="13" t="s">
        <v>83</v>
      </c>
      <c r="AW1844" s="13" t="s">
        <v>31</v>
      </c>
      <c r="AX1844" s="13" t="s">
        <v>74</v>
      </c>
      <c r="AY1844" s="271" t="s">
        <v>168</v>
      </c>
    </row>
    <row r="1845" s="14" customFormat="1">
      <c r="B1845" s="272"/>
      <c r="C1845" s="273"/>
      <c r="D1845" s="252" t="s">
        <v>177</v>
      </c>
      <c r="E1845" s="274" t="s">
        <v>1</v>
      </c>
      <c r="F1845" s="275" t="s">
        <v>186</v>
      </c>
      <c r="G1845" s="273"/>
      <c r="H1845" s="276">
        <v>24.544</v>
      </c>
      <c r="I1845" s="277"/>
      <c r="J1845" s="273"/>
      <c r="K1845" s="273"/>
      <c r="L1845" s="278"/>
      <c r="M1845" s="279"/>
      <c r="N1845" s="280"/>
      <c r="O1845" s="280"/>
      <c r="P1845" s="280"/>
      <c r="Q1845" s="280"/>
      <c r="R1845" s="280"/>
      <c r="S1845" s="280"/>
      <c r="T1845" s="281"/>
      <c r="AT1845" s="282" t="s">
        <v>177</v>
      </c>
      <c r="AU1845" s="282" t="s">
        <v>83</v>
      </c>
      <c r="AV1845" s="14" t="s">
        <v>175</v>
      </c>
      <c r="AW1845" s="14" t="s">
        <v>31</v>
      </c>
      <c r="AX1845" s="14" t="s">
        <v>81</v>
      </c>
      <c r="AY1845" s="282" t="s">
        <v>168</v>
      </c>
    </row>
    <row r="1846" s="1" customFormat="1" ht="16.5" customHeight="1">
      <c r="B1846" s="38"/>
      <c r="C1846" s="237" t="s">
        <v>1768</v>
      </c>
      <c r="D1846" s="237" t="s">
        <v>170</v>
      </c>
      <c r="E1846" s="238" t="s">
        <v>1769</v>
      </c>
      <c r="F1846" s="239" t="s">
        <v>1770</v>
      </c>
      <c r="G1846" s="240" t="s">
        <v>440</v>
      </c>
      <c r="H1846" s="241">
        <v>782.65999999999997</v>
      </c>
      <c r="I1846" s="242"/>
      <c r="J1846" s="243">
        <f>ROUND(I1846*H1846,2)</f>
        <v>0</v>
      </c>
      <c r="K1846" s="239" t="s">
        <v>174</v>
      </c>
      <c r="L1846" s="43"/>
      <c r="M1846" s="244" t="s">
        <v>1</v>
      </c>
      <c r="N1846" s="245" t="s">
        <v>39</v>
      </c>
      <c r="O1846" s="86"/>
      <c r="P1846" s="246">
        <f>O1846*H1846</f>
        <v>0</v>
      </c>
      <c r="Q1846" s="246">
        <v>2.0000000000000002E-05</v>
      </c>
      <c r="R1846" s="246">
        <f>Q1846*H1846</f>
        <v>0.015653199999999999</v>
      </c>
      <c r="S1846" s="246">
        <v>0</v>
      </c>
      <c r="T1846" s="247">
        <f>S1846*H1846</f>
        <v>0</v>
      </c>
      <c r="AR1846" s="248" t="s">
        <v>282</v>
      </c>
      <c r="AT1846" s="248" t="s">
        <v>170</v>
      </c>
      <c r="AU1846" s="248" t="s">
        <v>83</v>
      </c>
      <c r="AY1846" s="17" t="s">
        <v>168</v>
      </c>
      <c r="BE1846" s="249">
        <f>IF(N1846="základní",J1846,0)</f>
        <v>0</v>
      </c>
      <c r="BF1846" s="249">
        <f>IF(N1846="snížená",J1846,0)</f>
        <v>0</v>
      </c>
      <c r="BG1846" s="249">
        <f>IF(N1846="zákl. přenesená",J1846,0)</f>
        <v>0</v>
      </c>
      <c r="BH1846" s="249">
        <f>IF(N1846="sníž. přenesená",J1846,0)</f>
        <v>0</v>
      </c>
      <c r="BI1846" s="249">
        <f>IF(N1846="nulová",J1846,0)</f>
        <v>0</v>
      </c>
      <c r="BJ1846" s="17" t="s">
        <v>81</v>
      </c>
      <c r="BK1846" s="249">
        <f>ROUND(I1846*H1846,2)</f>
        <v>0</v>
      </c>
      <c r="BL1846" s="17" t="s">
        <v>282</v>
      </c>
      <c r="BM1846" s="248" t="s">
        <v>1771</v>
      </c>
    </row>
    <row r="1847" s="12" customFormat="1">
      <c r="B1847" s="250"/>
      <c r="C1847" s="251"/>
      <c r="D1847" s="252" t="s">
        <v>177</v>
      </c>
      <c r="E1847" s="253" t="s">
        <v>1</v>
      </c>
      <c r="F1847" s="254" t="s">
        <v>268</v>
      </c>
      <c r="G1847" s="251"/>
      <c r="H1847" s="253" t="s">
        <v>1</v>
      </c>
      <c r="I1847" s="255"/>
      <c r="J1847" s="251"/>
      <c r="K1847" s="251"/>
      <c r="L1847" s="256"/>
      <c r="M1847" s="257"/>
      <c r="N1847" s="258"/>
      <c r="O1847" s="258"/>
      <c r="P1847" s="258"/>
      <c r="Q1847" s="258"/>
      <c r="R1847" s="258"/>
      <c r="S1847" s="258"/>
      <c r="T1847" s="259"/>
      <c r="AT1847" s="260" t="s">
        <v>177</v>
      </c>
      <c r="AU1847" s="260" t="s">
        <v>83</v>
      </c>
      <c r="AV1847" s="12" t="s">
        <v>81</v>
      </c>
      <c r="AW1847" s="12" t="s">
        <v>31</v>
      </c>
      <c r="AX1847" s="12" t="s">
        <v>74</v>
      </c>
      <c r="AY1847" s="260" t="s">
        <v>168</v>
      </c>
    </row>
    <row r="1848" s="13" customFormat="1">
      <c r="B1848" s="261"/>
      <c r="C1848" s="262"/>
      <c r="D1848" s="252" t="s">
        <v>177</v>
      </c>
      <c r="E1848" s="263" t="s">
        <v>1</v>
      </c>
      <c r="F1848" s="264" t="s">
        <v>1772</v>
      </c>
      <c r="G1848" s="262"/>
      <c r="H1848" s="265">
        <v>755.39999999999998</v>
      </c>
      <c r="I1848" s="266"/>
      <c r="J1848" s="262"/>
      <c r="K1848" s="262"/>
      <c r="L1848" s="267"/>
      <c r="M1848" s="268"/>
      <c r="N1848" s="269"/>
      <c r="O1848" s="269"/>
      <c r="P1848" s="269"/>
      <c r="Q1848" s="269"/>
      <c r="R1848" s="269"/>
      <c r="S1848" s="269"/>
      <c r="T1848" s="270"/>
      <c r="AT1848" s="271" t="s">
        <v>177</v>
      </c>
      <c r="AU1848" s="271" t="s">
        <v>83</v>
      </c>
      <c r="AV1848" s="13" t="s">
        <v>83</v>
      </c>
      <c r="AW1848" s="13" t="s">
        <v>31</v>
      </c>
      <c r="AX1848" s="13" t="s">
        <v>74</v>
      </c>
      <c r="AY1848" s="271" t="s">
        <v>168</v>
      </c>
    </row>
    <row r="1849" s="13" customFormat="1">
      <c r="B1849" s="261"/>
      <c r="C1849" s="262"/>
      <c r="D1849" s="252" t="s">
        <v>177</v>
      </c>
      <c r="E1849" s="263" t="s">
        <v>1</v>
      </c>
      <c r="F1849" s="264" t="s">
        <v>1773</v>
      </c>
      <c r="G1849" s="262"/>
      <c r="H1849" s="265">
        <v>27.260000000000002</v>
      </c>
      <c r="I1849" s="266"/>
      <c r="J1849" s="262"/>
      <c r="K1849" s="262"/>
      <c r="L1849" s="267"/>
      <c r="M1849" s="268"/>
      <c r="N1849" s="269"/>
      <c r="O1849" s="269"/>
      <c r="P1849" s="269"/>
      <c r="Q1849" s="269"/>
      <c r="R1849" s="269"/>
      <c r="S1849" s="269"/>
      <c r="T1849" s="270"/>
      <c r="AT1849" s="271" t="s">
        <v>177</v>
      </c>
      <c r="AU1849" s="271" t="s">
        <v>83</v>
      </c>
      <c r="AV1849" s="13" t="s">
        <v>83</v>
      </c>
      <c r="AW1849" s="13" t="s">
        <v>31</v>
      </c>
      <c r="AX1849" s="13" t="s">
        <v>74</v>
      </c>
      <c r="AY1849" s="271" t="s">
        <v>168</v>
      </c>
    </row>
    <row r="1850" s="14" customFormat="1">
      <c r="B1850" s="272"/>
      <c r="C1850" s="273"/>
      <c r="D1850" s="252" t="s">
        <v>177</v>
      </c>
      <c r="E1850" s="274" t="s">
        <v>1</v>
      </c>
      <c r="F1850" s="275" t="s">
        <v>186</v>
      </c>
      <c r="G1850" s="273"/>
      <c r="H1850" s="276">
        <v>782.65999999999997</v>
      </c>
      <c r="I1850" s="277"/>
      <c r="J1850" s="273"/>
      <c r="K1850" s="273"/>
      <c r="L1850" s="278"/>
      <c r="M1850" s="279"/>
      <c r="N1850" s="280"/>
      <c r="O1850" s="280"/>
      <c r="P1850" s="280"/>
      <c r="Q1850" s="280"/>
      <c r="R1850" s="280"/>
      <c r="S1850" s="280"/>
      <c r="T1850" s="281"/>
      <c r="AT1850" s="282" t="s">
        <v>177</v>
      </c>
      <c r="AU1850" s="282" t="s">
        <v>83</v>
      </c>
      <c r="AV1850" s="14" t="s">
        <v>175</v>
      </c>
      <c r="AW1850" s="14" t="s">
        <v>31</v>
      </c>
      <c r="AX1850" s="14" t="s">
        <v>81</v>
      </c>
      <c r="AY1850" s="282" t="s">
        <v>168</v>
      </c>
    </row>
    <row r="1851" s="1" customFormat="1" ht="24" customHeight="1">
      <c r="B1851" s="38"/>
      <c r="C1851" s="294" t="s">
        <v>1774</v>
      </c>
      <c r="D1851" s="294" t="s">
        <v>418</v>
      </c>
      <c r="E1851" s="295" t="s">
        <v>1733</v>
      </c>
      <c r="F1851" s="296" t="s">
        <v>1734</v>
      </c>
      <c r="G1851" s="297" t="s">
        <v>173</v>
      </c>
      <c r="H1851" s="298">
        <v>2.0659999999999998</v>
      </c>
      <c r="I1851" s="299"/>
      <c r="J1851" s="300">
        <f>ROUND(I1851*H1851,2)</f>
        <v>0</v>
      </c>
      <c r="K1851" s="296" t="s">
        <v>174</v>
      </c>
      <c r="L1851" s="301"/>
      <c r="M1851" s="302" t="s">
        <v>1</v>
      </c>
      <c r="N1851" s="303" t="s">
        <v>39</v>
      </c>
      <c r="O1851" s="86"/>
      <c r="P1851" s="246">
        <f>O1851*H1851</f>
        <v>0</v>
      </c>
      <c r="Q1851" s="246">
        <v>0.55000000000000004</v>
      </c>
      <c r="R1851" s="246">
        <f>Q1851*H1851</f>
        <v>1.1363000000000001</v>
      </c>
      <c r="S1851" s="246">
        <v>0</v>
      </c>
      <c r="T1851" s="247">
        <f>S1851*H1851</f>
        <v>0</v>
      </c>
      <c r="AR1851" s="248" t="s">
        <v>385</v>
      </c>
      <c r="AT1851" s="248" t="s">
        <v>418</v>
      </c>
      <c r="AU1851" s="248" t="s">
        <v>83</v>
      </c>
      <c r="AY1851" s="17" t="s">
        <v>168</v>
      </c>
      <c r="BE1851" s="249">
        <f>IF(N1851="základní",J1851,0)</f>
        <v>0</v>
      </c>
      <c r="BF1851" s="249">
        <f>IF(N1851="snížená",J1851,0)</f>
        <v>0</v>
      </c>
      <c r="BG1851" s="249">
        <f>IF(N1851="zákl. přenesená",J1851,0)</f>
        <v>0</v>
      </c>
      <c r="BH1851" s="249">
        <f>IF(N1851="sníž. přenesená",J1851,0)</f>
        <v>0</v>
      </c>
      <c r="BI1851" s="249">
        <f>IF(N1851="nulová",J1851,0)</f>
        <v>0</v>
      </c>
      <c r="BJ1851" s="17" t="s">
        <v>81</v>
      </c>
      <c r="BK1851" s="249">
        <f>ROUND(I1851*H1851,2)</f>
        <v>0</v>
      </c>
      <c r="BL1851" s="17" t="s">
        <v>282</v>
      </c>
      <c r="BM1851" s="248" t="s">
        <v>1775</v>
      </c>
    </row>
    <row r="1852" s="13" customFormat="1">
      <c r="B1852" s="261"/>
      <c r="C1852" s="262"/>
      <c r="D1852" s="252" t="s">
        <v>177</v>
      </c>
      <c r="E1852" s="263" t="s">
        <v>1</v>
      </c>
      <c r="F1852" s="264" t="s">
        <v>1776</v>
      </c>
      <c r="G1852" s="262"/>
      <c r="H1852" s="265">
        <v>2.0659999999999998</v>
      </c>
      <c r="I1852" s="266"/>
      <c r="J1852" s="262"/>
      <c r="K1852" s="262"/>
      <c r="L1852" s="267"/>
      <c r="M1852" s="268"/>
      <c r="N1852" s="269"/>
      <c r="O1852" s="269"/>
      <c r="P1852" s="269"/>
      <c r="Q1852" s="269"/>
      <c r="R1852" s="269"/>
      <c r="S1852" s="269"/>
      <c r="T1852" s="270"/>
      <c r="AT1852" s="271" t="s">
        <v>177</v>
      </c>
      <c r="AU1852" s="271" t="s">
        <v>83</v>
      </c>
      <c r="AV1852" s="13" t="s">
        <v>83</v>
      </c>
      <c r="AW1852" s="13" t="s">
        <v>31</v>
      </c>
      <c r="AX1852" s="13" t="s">
        <v>74</v>
      </c>
      <c r="AY1852" s="271" t="s">
        <v>168</v>
      </c>
    </row>
    <row r="1853" s="14" customFormat="1">
      <c r="B1853" s="272"/>
      <c r="C1853" s="273"/>
      <c r="D1853" s="252" t="s">
        <v>177</v>
      </c>
      <c r="E1853" s="274" t="s">
        <v>1</v>
      </c>
      <c r="F1853" s="275" t="s">
        <v>186</v>
      </c>
      <c r="G1853" s="273"/>
      <c r="H1853" s="276">
        <v>2.0659999999999998</v>
      </c>
      <c r="I1853" s="277"/>
      <c r="J1853" s="273"/>
      <c r="K1853" s="273"/>
      <c r="L1853" s="278"/>
      <c r="M1853" s="279"/>
      <c r="N1853" s="280"/>
      <c r="O1853" s="280"/>
      <c r="P1853" s="280"/>
      <c r="Q1853" s="280"/>
      <c r="R1853" s="280"/>
      <c r="S1853" s="280"/>
      <c r="T1853" s="281"/>
      <c r="AT1853" s="282" t="s">
        <v>177</v>
      </c>
      <c r="AU1853" s="282" t="s">
        <v>83</v>
      </c>
      <c r="AV1853" s="14" t="s">
        <v>175</v>
      </c>
      <c r="AW1853" s="14" t="s">
        <v>31</v>
      </c>
      <c r="AX1853" s="14" t="s">
        <v>81</v>
      </c>
      <c r="AY1853" s="282" t="s">
        <v>168</v>
      </c>
    </row>
    <row r="1854" s="1" customFormat="1" ht="24" customHeight="1">
      <c r="B1854" s="38"/>
      <c r="C1854" s="237" t="s">
        <v>1777</v>
      </c>
      <c r="D1854" s="237" t="s">
        <v>170</v>
      </c>
      <c r="E1854" s="238" t="s">
        <v>1778</v>
      </c>
      <c r="F1854" s="239" t="s">
        <v>1779</v>
      </c>
      <c r="G1854" s="240" t="s">
        <v>226</v>
      </c>
      <c r="H1854" s="241">
        <v>4.6399999999999997</v>
      </c>
      <c r="I1854" s="242"/>
      <c r="J1854" s="243">
        <f>ROUND(I1854*H1854,2)</f>
        <v>0</v>
      </c>
      <c r="K1854" s="239" t="s">
        <v>174</v>
      </c>
      <c r="L1854" s="43"/>
      <c r="M1854" s="244" t="s">
        <v>1</v>
      </c>
      <c r="N1854" s="245" t="s">
        <v>39</v>
      </c>
      <c r="O1854" s="86"/>
      <c r="P1854" s="246">
        <f>O1854*H1854</f>
        <v>0</v>
      </c>
      <c r="Q1854" s="246">
        <v>0.01094</v>
      </c>
      <c r="R1854" s="246">
        <f>Q1854*H1854</f>
        <v>0.050761599999999997</v>
      </c>
      <c r="S1854" s="246">
        <v>0</v>
      </c>
      <c r="T1854" s="247">
        <f>S1854*H1854</f>
        <v>0</v>
      </c>
      <c r="AR1854" s="248" t="s">
        <v>282</v>
      </c>
      <c r="AT1854" s="248" t="s">
        <v>170</v>
      </c>
      <c r="AU1854" s="248" t="s">
        <v>83</v>
      </c>
      <c r="AY1854" s="17" t="s">
        <v>168</v>
      </c>
      <c r="BE1854" s="249">
        <f>IF(N1854="základní",J1854,0)</f>
        <v>0</v>
      </c>
      <c r="BF1854" s="249">
        <f>IF(N1854="snížená",J1854,0)</f>
        <v>0</v>
      </c>
      <c r="BG1854" s="249">
        <f>IF(N1854="zákl. přenesená",J1854,0)</f>
        <v>0</v>
      </c>
      <c r="BH1854" s="249">
        <f>IF(N1854="sníž. přenesená",J1854,0)</f>
        <v>0</v>
      </c>
      <c r="BI1854" s="249">
        <f>IF(N1854="nulová",J1854,0)</f>
        <v>0</v>
      </c>
      <c r="BJ1854" s="17" t="s">
        <v>81</v>
      </c>
      <c r="BK1854" s="249">
        <f>ROUND(I1854*H1854,2)</f>
        <v>0</v>
      </c>
      <c r="BL1854" s="17" t="s">
        <v>282</v>
      </c>
      <c r="BM1854" s="248" t="s">
        <v>1780</v>
      </c>
    </row>
    <row r="1855" s="12" customFormat="1">
      <c r="B1855" s="250"/>
      <c r="C1855" s="251"/>
      <c r="D1855" s="252" t="s">
        <v>177</v>
      </c>
      <c r="E1855" s="253" t="s">
        <v>1</v>
      </c>
      <c r="F1855" s="254" t="s">
        <v>1781</v>
      </c>
      <c r="G1855" s="251"/>
      <c r="H1855" s="253" t="s">
        <v>1</v>
      </c>
      <c r="I1855" s="255"/>
      <c r="J1855" s="251"/>
      <c r="K1855" s="251"/>
      <c r="L1855" s="256"/>
      <c r="M1855" s="257"/>
      <c r="N1855" s="258"/>
      <c r="O1855" s="258"/>
      <c r="P1855" s="258"/>
      <c r="Q1855" s="258"/>
      <c r="R1855" s="258"/>
      <c r="S1855" s="258"/>
      <c r="T1855" s="259"/>
      <c r="AT1855" s="260" t="s">
        <v>177</v>
      </c>
      <c r="AU1855" s="260" t="s">
        <v>83</v>
      </c>
      <c r="AV1855" s="12" t="s">
        <v>81</v>
      </c>
      <c r="AW1855" s="12" t="s">
        <v>31</v>
      </c>
      <c r="AX1855" s="12" t="s">
        <v>74</v>
      </c>
      <c r="AY1855" s="260" t="s">
        <v>168</v>
      </c>
    </row>
    <row r="1856" s="13" customFormat="1">
      <c r="B1856" s="261"/>
      <c r="C1856" s="262"/>
      <c r="D1856" s="252" t="s">
        <v>177</v>
      </c>
      <c r="E1856" s="263" t="s">
        <v>1</v>
      </c>
      <c r="F1856" s="264" t="s">
        <v>1782</v>
      </c>
      <c r="G1856" s="262"/>
      <c r="H1856" s="265">
        <v>4.6399999999999997</v>
      </c>
      <c r="I1856" s="266"/>
      <c r="J1856" s="262"/>
      <c r="K1856" s="262"/>
      <c r="L1856" s="267"/>
      <c r="M1856" s="268"/>
      <c r="N1856" s="269"/>
      <c r="O1856" s="269"/>
      <c r="P1856" s="269"/>
      <c r="Q1856" s="269"/>
      <c r="R1856" s="269"/>
      <c r="S1856" s="269"/>
      <c r="T1856" s="270"/>
      <c r="AT1856" s="271" t="s">
        <v>177</v>
      </c>
      <c r="AU1856" s="271" t="s">
        <v>83</v>
      </c>
      <c r="AV1856" s="13" t="s">
        <v>83</v>
      </c>
      <c r="AW1856" s="13" t="s">
        <v>31</v>
      </c>
      <c r="AX1856" s="13" t="s">
        <v>74</v>
      </c>
      <c r="AY1856" s="271" t="s">
        <v>168</v>
      </c>
    </row>
    <row r="1857" s="14" customFormat="1">
      <c r="B1857" s="272"/>
      <c r="C1857" s="273"/>
      <c r="D1857" s="252" t="s">
        <v>177</v>
      </c>
      <c r="E1857" s="274" t="s">
        <v>1</v>
      </c>
      <c r="F1857" s="275" t="s">
        <v>186</v>
      </c>
      <c r="G1857" s="273"/>
      <c r="H1857" s="276">
        <v>4.6399999999999997</v>
      </c>
      <c r="I1857" s="277"/>
      <c r="J1857" s="273"/>
      <c r="K1857" s="273"/>
      <c r="L1857" s="278"/>
      <c r="M1857" s="279"/>
      <c r="N1857" s="280"/>
      <c r="O1857" s="280"/>
      <c r="P1857" s="280"/>
      <c r="Q1857" s="280"/>
      <c r="R1857" s="280"/>
      <c r="S1857" s="280"/>
      <c r="T1857" s="281"/>
      <c r="AT1857" s="282" t="s">
        <v>177</v>
      </c>
      <c r="AU1857" s="282" t="s">
        <v>83</v>
      </c>
      <c r="AV1857" s="14" t="s">
        <v>175</v>
      </c>
      <c r="AW1857" s="14" t="s">
        <v>31</v>
      </c>
      <c r="AX1857" s="14" t="s">
        <v>81</v>
      </c>
      <c r="AY1857" s="282" t="s">
        <v>168</v>
      </c>
    </row>
    <row r="1858" s="1" customFormat="1" ht="24" customHeight="1">
      <c r="B1858" s="38"/>
      <c r="C1858" s="237" t="s">
        <v>1783</v>
      </c>
      <c r="D1858" s="237" t="s">
        <v>170</v>
      </c>
      <c r="E1858" s="238" t="s">
        <v>1784</v>
      </c>
      <c r="F1858" s="239" t="s">
        <v>1785</v>
      </c>
      <c r="G1858" s="240" t="s">
        <v>226</v>
      </c>
      <c r="H1858" s="241">
        <v>206.88499999999999</v>
      </c>
      <c r="I1858" s="242"/>
      <c r="J1858" s="243">
        <f>ROUND(I1858*H1858,2)</f>
        <v>0</v>
      </c>
      <c r="K1858" s="239" t="s">
        <v>1</v>
      </c>
      <c r="L1858" s="43"/>
      <c r="M1858" s="244" t="s">
        <v>1</v>
      </c>
      <c r="N1858" s="245" t="s">
        <v>39</v>
      </c>
      <c r="O1858" s="86"/>
      <c r="P1858" s="246">
        <f>O1858*H1858</f>
        <v>0</v>
      </c>
      <c r="Q1858" s="246">
        <v>0.013429999999999999</v>
      </c>
      <c r="R1858" s="246">
        <f>Q1858*H1858</f>
        <v>2.7784655499999995</v>
      </c>
      <c r="S1858" s="246">
        <v>0</v>
      </c>
      <c r="T1858" s="247">
        <f>S1858*H1858</f>
        <v>0</v>
      </c>
      <c r="AR1858" s="248" t="s">
        <v>282</v>
      </c>
      <c r="AT1858" s="248" t="s">
        <v>170</v>
      </c>
      <c r="AU1858" s="248" t="s">
        <v>83</v>
      </c>
      <c r="AY1858" s="17" t="s">
        <v>168</v>
      </c>
      <c r="BE1858" s="249">
        <f>IF(N1858="základní",J1858,0)</f>
        <v>0</v>
      </c>
      <c r="BF1858" s="249">
        <f>IF(N1858="snížená",J1858,0)</f>
        <v>0</v>
      </c>
      <c r="BG1858" s="249">
        <f>IF(N1858="zákl. přenesená",J1858,0)</f>
        <v>0</v>
      </c>
      <c r="BH1858" s="249">
        <f>IF(N1858="sníž. přenesená",J1858,0)</f>
        <v>0</v>
      </c>
      <c r="BI1858" s="249">
        <f>IF(N1858="nulová",J1858,0)</f>
        <v>0</v>
      </c>
      <c r="BJ1858" s="17" t="s">
        <v>81</v>
      </c>
      <c r="BK1858" s="249">
        <f>ROUND(I1858*H1858,2)</f>
        <v>0</v>
      </c>
      <c r="BL1858" s="17" t="s">
        <v>282</v>
      </c>
      <c r="BM1858" s="248" t="s">
        <v>1786</v>
      </c>
    </row>
    <row r="1859" s="12" customFormat="1">
      <c r="B1859" s="250"/>
      <c r="C1859" s="251"/>
      <c r="D1859" s="252" t="s">
        <v>177</v>
      </c>
      <c r="E1859" s="253" t="s">
        <v>1</v>
      </c>
      <c r="F1859" s="254" t="s">
        <v>1787</v>
      </c>
      <c r="G1859" s="251"/>
      <c r="H1859" s="253" t="s">
        <v>1</v>
      </c>
      <c r="I1859" s="255"/>
      <c r="J1859" s="251"/>
      <c r="K1859" s="251"/>
      <c r="L1859" s="256"/>
      <c r="M1859" s="257"/>
      <c r="N1859" s="258"/>
      <c r="O1859" s="258"/>
      <c r="P1859" s="258"/>
      <c r="Q1859" s="258"/>
      <c r="R1859" s="258"/>
      <c r="S1859" s="258"/>
      <c r="T1859" s="259"/>
      <c r="AT1859" s="260" t="s">
        <v>177</v>
      </c>
      <c r="AU1859" s="260" t="s">
        <v>83</v>
      </c>
      <c r="AV1859" s="12" t="s">
        <v>81</v>
      </c>
      <c r="AW1859" s="12" t="s">
        <v>31</v>
      </c>
      <c r="AX1859" s="12" t="s">
        <v>74</v>
      </c>
      <c r="AY1859" s="260" t="s">
        <v>168</v>
      </c>
    </row>
    <row r="1860" s="13" customFormat="1">
      <c r="B1860" s="261"/>
      <c r="C1860" s="262"/>
      <c r="D1860" s="252" t="s">
        <v>177</v>
      </c>
      <c r="E1860" s="263" t="s">
        <v>1</v>
      </c>
      <c r="F1860" s="264" t="s">
        <v>1663</v>
      </c>
      <c r="G1860" s="262"/>
      <c r="H1860" s="265">
        <v>46.673000000000002</v>
      </c>
      <c r="I1860" s="266"/>
      <c r="J1860" s="262"/>
      <c r="K1860" s="262"/>
      <c r="L1860" s="267"/>
      <c r="M1860" s="268"/>
      <c r="N1860" s="269"/>
      <c r="O1860" s="269"/>
      <c r="P1860" s="269"/>
      <c r="Q1860" s="269"/>
      <c r="R1860" s="269"/>
      <c r="S1860" s="269"/>
      <c r="T1860" s="270"/>
      <c r="AT1860" s="271" t="s">
        <v>177</v>
      </c>
      <c r="AU1860" s="271" t="s">
        <v>83</v>
      </c>
      <c r="AV1860" s="13" t="s">
        <v>83</v>
      </c>
      <c r="AW1860" s="13" t="s">
        <v>31</v>
      </c>
      <c r="AX1860" s="13" t="s">
        <v>74</v>
      </c>
      <c r="AY1860" s="271" t="s">
        <v>168</v>
      </c>
    </row>
    <row r="1861" s="13" customFormat="1">
      <c r="B1861" s="261"/>
      <c r="C1861" s="262"/>
      <c r="D1861" s="252" t="s">
        <v>177</v>
      </c>
      <c r="E1861" s="263" t="s">
        <v>1</v>
      </c>
      <c r="F1861" s="264" t="s">
        <v>1788</v>
      </c>
      <c r="G1861" s="262"/>
      <c r="H1861" s="265">
        <v>11.262000000000001</v>
      </c>
      <c r="I1861" s="266"/>
      <c r="J1861" s="262"/>
      <c r="K1861" s="262"/>
      <c r="L1861" s="267"/>
      <c r="M1861" s="268"/>
      <c r="N1861" s="269"/>
      <c r="O1861" s="269"/>
      <c r="P1861" s="269"/>
      <c r="Q1861" s="269"/>
      <c r="R1861" s="269"/>
      <c r="S1861" s="269"/>
      <c r="T1861" s="270"/>
      <c r="AT1861" s="271" t="s">
        <v>177</v>
      </c>
      <c r="AU1861" s="271" t="s">
        <v>83</v>
      </c>
      <c r="AV1861" s="13" t="s">
        <v>83</v>
      </c>
      <c r="AW1861" s="13" t="s">
        <v>31</v>
      </c>
      <c r="AX1861" s="13" t="s">
        <v>74</v>
      </c>
      <c r="AY1861" s="271" t="s">
        <v>168</v>
      </c>
    </row>
    <row r="1862" s="13" customFormat="1">
      <c r="B1862" s="261"/>
      <c r="C1862" s="262"/>
      <c r="D1862" s="252" t="s">
        <v>177</v>
      </c>
      <c r="E1862" s="263" t="s">
        <v>1</v>
      </c>
      <c r="F1862" s="264" t="s">
        <v>1665</v>
      </c>
      <c r="G1862" s="262"/>
      <c r="H1862" s="265">
        <v>46.673000000000002</v>
      </c>
      <c r="I1862" s="266"/>
      <c r="J1862" s="262"/>
      <c r="K1862" s="262"/>
      <c r="L1862" s="267"/>
      <c r="M1862" s="268"/>
      <c r="N1862" s="269"/>
      <c r="O1862" s="269"/>
      <c r="P1862" s="269"/>
      <c r="Q1862" s="269"/>
      <c r="R1862" s="269"/>
      <c r="S1862" s="269"/>
      <c r="T1862" s="270"/>
      <c r="AT1862" s="271" t="s">
        <v>177</v>
      </c>
      <c r="AU1862" s="271" t="s">
        <v>83</v>
      </c>
      <c r="AV1862" s="13" t="s">
        <v>83</v>
      </c>
      <c r="AW1862" s="13" t="s">
        <v>31</v>
      </c>
      <c r="AX1862" s="13" t="s">
        <v>74</v>
      </c>
      <c r="AY1862" s="271" t="s">
        <v>168</v>
      </c>
    </row>
    <row r="1863" s="12" customFormat="1">
      <c r="B1863" s="250"/>
      <c r="C1863" s="251"/>
      <c r="D1863" s="252" t="s">
        <v>177</v>
      </c>
      <c r="E1863" s="253" t="s">
        <v>1</v>
      </c>
      <c r="F1863" s="254" t="s">
        <v>633</v>
      </c>
      <c r="G1863" s="251"/>
      <c r="H1863" s="253" t="s">
        <v>1</v>
      </c>
      <c r="I1863" s="255"/>
      <c r="J1863" s="251"/>
      <c r="K1863" s="251"/>
      <c r="L1863" s="256"/>
      <c r="M1863" s="257"/>
      <c r="N1863" s="258"/>
      <c r="O1863" s="258"/>
      <c r="P1863" s="258"/>
      <c r="Q1863" s="258"/>
      <c r="R1863" s="258"/>
      <c r="S1863" s="258"/>
      <c r="T1863" s="259"/>
      <c r="AT1863" s="260" t="s">
        <v>177</v>
      </c>
      <c r="AU1863" s="260" t="s">
        <v>83</v>
      </c>
      <c r="AV1863" s="12" t="s">
        <v>81</v>
      </c>
      <c r="AW1863" s="12" t="s">
        <v>31</v>
      </c>
      <c r="AX1863" s="12" t="s">
        <v>74</v>
      </c>
      <c r="AY1863" s="260" t="s">
        <v>168</v>
      </c>
    </row>
    <row r="1864" s="13" customFormat="1">
      <c r="B1864" s="261"/>
      <c r="C1864" s="262"/>
      <c r="D1864" s="252" t="s">
        <v>177</v>
      </c>
      <c r="E1864" s="263" t="s">
        <v>1</v>
      </c>
      <c r="F1864" s="264" t="s">
        <v>1666</v>
      </c>
      <c r="G1864" s="262"/>
      <c r="H1864" s="265">
        <v>62.789000000000001</v>
      </c>
      <c r="I1864" s="266"/>
      <c r="J1864" s="262"/>
      <c r="K1864" s="262"/>
      <c r="L1864" s="267"/>
      <c r="M1864" s="268"/>
      <c r="N1864" s="269"/>
      <c r="O1864" s="269"/>
      <c r="P1864" s="269"/>
      <c r="Q1864" s="269"/>
      <c r="R1864" s="269"/>
      <c r="S1864" s="269"/>
      <c r="T1864" s="270"/>
      <c r="AT1864" s="271" t="s">
        <v>177</v>
      </c>
      <c r="AU1864" s="271" t="s">
        <v>83</v>
      </c>
      <c r="AV1864" s="13" t="s">
        <v>83</v>
      </c>
      <c r="AW1864" s="13" t="s">
        <v>31</v>
      </c>
      <c r="AX1864" s="13" t="s">
        <v>74</v>
      </c>
      <c r="AY1864" s="271" t="s">
        <v>168</v>
      </c>
    </row>
    <row r="1865" s="13" customFormat="1">
      <c r="B1865" s="261"/>
      <c r="C1865" s="262"/>
      <c r="D1865" s="252" t="s">
        <v>177</v>
      </c>
      <c r="E1865" s="263" t="s">
        <v>1</v>
      </c>
      <c r="F1865" s="264" t="s">
        <v>1667</v>
      </c>
      <c r="G1865" s="262"/>
      <c r="H1865" s="265">
        <v>36.432000000000002</v>
      </c>
      <c r="I1865" s="266"/>
      <c r="J1865" s="262"/>
      <c r="K1865" s="262"/>
      <c r="L1865" s="267"/>
      <c r="M1865" s="268"/>
      <c r="N1865" s="269"/>
      <c r="O1865" s="269"/>
      <c r="P1865" s="269"/>
      <c r="Q1865" s="269"/>
      <c r="R1865" s="269"/>
      <c r="S1865" s="269"/>
      <c r="T1865" s="270"/>
      <c r="AT1865" s="271" t="s">
        <v>177</v>
      </c>
      <c r="AU1865" s="271" t="s">
        <v>83</v>
      </c>
      <c r="AV1865" s="13" t="s">
        <v>83</v>
      </c>
      <c r="AW1865" s="13" t="s">
        <v>31</v>
      </c>
      <c r="AX1865" s="13" t="s">
        <v>74</v>
      </c>
      <c r="AY1865" s="271" t="s">
        <v>168</v>
      </c>
    </row>
    <row r="1866" s="13" customFormat="1">
      <c r="B1866" s="261"/>
      <c r="C1866" s="262"/>
      <c r="D1866" s="252" t="s">
        <v>177</v>
      </c>
      <c r="E1866" s="263" t="s">
        <v>1</v>
      </c>
      <c r="F1866" s="264" t="s">
        <v>1668</v>
      </c>
      <c r="G1866" s="262"/>
      <c r="H1866" s="265">
        <v>1.52</v>
      </c>
      <c r="I1866" s="266"/>
      <c r="J1866" s="262"/>
      <c r="K1866" s="262"/>
      <c r="L1866" s="267"/>
      <c r="M1866" s="268"/>
      <c r="N1866" s="269"/>
      <c r="O1866" s="269"/>
      <c r="P1866" s="269"/>
      <c r="Q1866" s="269"/>
      <c r="R1866" s="269"/>
      <c r="S1866" s="269"/>
      <c r="T1866" s="270"/>
      <c r="AT1866" s="271" t="s">
        <v>177</v>
      </c>
      <c r="AU1866" s="271" t="s">
        <v>83</v>
      </c>
      <c r="AV1866" s="13" t="s">
        <v>83</v>
      </c>
      <c r="AW1866" s="13" t="s">
        <v>31</v>
      </c>
      <c r="AX1866" s="13" t="s">
        <v>74</v>
      </c>
      <c r="AY1866" s="271" t="s">
        <v>168</v>
      </c>
    </row>
    <row r="1867" s="12" customFormat="1">
      <c r="B1867" s="250"/>
      <c r="C1867" s="251"/>
      <c r="D1867" s="252" t="s">
        <v>177</v>
      </c>
      <c r="E1867" s="253" t="s">
        <v>1</v>
      </c>
      <c r="F1867" s="254" t="s">
        <v>1669</v>
      </c>
      <c r="G1867" s="251"/>
      <c r="H1867" s="253" t="s">
        <v>1</v>
      </c>
      <c r="I1867" s="255"/>
      <c r="J1867" s="251"/>
      <c r="K1867" s="251"/>
      <c r="L1867" s="256"/>
      <c r="M1867" s="257"/>
      <c r="N1867" s="258"/>
      <c r="O1867" s="258"/>
      <c r="P1867" s="258"/>
      <c r="Q1867" s="258"/>
      <c r="R1867" s="258"/>
      <c r="S1867" s="258"/>
      <c r="T1867" s="259"/>
      <c r="AT1867" s="260" t="s">
        <v>177</v>
      </c>
      <c r="AU1867" s="260" t="s">
        <v>83</v>
      </c>
      <c r="AV1867" s="12" t="s">
        <v>81</v>
      </c>
      <c r="AW1867" s="12" t="s">
        <v>31</v>
      </c>
      <c r="AX1867" s="12" t="s">
        <v>74</v>
      </c>
      <c r="AY1867" s="260" t="s">
        <v>168</v>
      </c>
    </row>
    <row r="1868" s="13" customFormat="1">
      <c r="B1868" s="261"/>
      <c r="C1868" s="262"/>
      <c r="D1868" s="252" t="s">
        <v>177</v>
      </c>
      <c r="E1868" s="263" t="s">
        <v>1</v>
      </c>
      <c r="F1868" s="264" t="s">
        <v>1789</v>
      </c>
      <c r="G1868" s="262"/>
      <c r="H1868" s="265">
        <v>1.536</v>
      </c>
      <c r="I1868" s="266"/>
      <c r="J1868" s="262"/>
      <c r="K1868" s="262"/>
      <c r="L1868" s="267"/>
      <c r="M1868" s="268"/>
      <c r="N1868" s="269"/>
      <c r="O1868" s="269"/>
      <c r="P1868" s="269"/>
      <c r="Q1868" s="269"/>
      <c r="R1868" s="269"/>
      <c r="S1868" s="269"/>
      <c r="T1868" s="270"/>
      <c r="AT1868" s="271" t="s">
        <v>177</v>
      </c>
      <c r="AU1868" s="271" t="s">
        <v>83</v>
      </c>
      <c r="AV1868" s="13" t="s">
        <v>83</v>
      </c>
      <c r="AW1868" s="13" t="s">
        <v>31</v>
      </c>
      <c r="AX1868" s="13" t="s">
        <v>74</v>
      </c>
      <c r="AY1868" s="271" t="s">
        <v>168</v>
      </c>
    </row>
    <row r="1869" s="14" customFormat="1">
      <c r="B1869" s="272"/>
      <c r="C1869" s="273"/>
      <c r="D1869" s="252" t="s">
        <v>177</v>
      </c>
      <c r="E1869" s="274" t="s">
        <v>1</v>
      </c>
      <c r="F1869" s="275" t="s">
        <v>186</v>
      </c>
      <c r="G1869" s="273"/>
      <c r="H1869" s="276">
        <v>206.88500000000002</v>
      </c>
      <c r="I1869" s="277"/>
      <c r="J1869" s="273"/>
      <c r="K1869" s="273"/>
      <c r="L1869" s="278"/>
      <c r="M1869" s="279"/>
      <c r="N1869" s="280"/>
      <c r="O1869" s="280"/>
      <c r="P1869" s="280"/>
      <c r="Q1869" s="280"/>
      <c r="R1869" s="280"/>
      <c r="S1869" s="280"/>
      <c r="T1869" s="281"/>
      <c r="AT1869" s="282" t="s">
        <v>177</v>
      </c>
      <c r="AU1869" s="282" t="s">
        <v>83</v>
      </c>
      <c r="AV1869" s="14" t="s">
        <v>175</v>
      </c>
      <c r="AW1869" s="14" t="s">
        <v>31</v>
      </c>
      <c r="AX1869" s="14" t="s">
        <v>81</v>
      </c>
      <c r="AY1869" s="282" t="s">
        <v>168</v>
      </c>
    </row>
    <row r="1870" s="1" customFormat="1" ht="16.5" customHeight="1">
      <c r="B1870" s="38"/>
      <c r="C1870" s="237" t="s">
        <v>1790</v>
      </c>
      <c r="D1870" s="237" t="s">
        <v>170</v>
      </c>
      <c r="E1870" s="238" t="s">
        <v>1791</v>
      </c>
      <c r="F1870" s="239" t="s">
        <v>1792</v>
      </c>
      <c r="G1870" s="240" t="s">
        <v>440</v>
      </c>
      <c r="H1870" s="241">
        <v>302.18000000000001</v>
      </c>
      <c r="I1870" s="242"/>
      <c r="J1870" s="243">
        <f>ROUND(I1870*H1870,2)</f>
        <v>0</v>
      </c>
      <c r="K1870" s="239" t="s">
        <v>174</v>
      </c>
      <c r="L1870" s="43"/>
      <c r="M1870" s="244" t="s">
        <v>1</v>
      </c>
      <c r="N1870" s="245" t="s">
        <v>39</v>
      </c>
      <c r="O1870" s="86"/>
      <c r="P1870" s="246">
        <f>O1870*H1870</f>
        <v>0</v>
      </c>
      <c r="Q1870" s="246">
        <v>2.0000000000000002E-05</v>
      </c>
      <c r="R1870" s="246">
        <f>Q1870*H1870</f>
        <v>0.0060436000000000005</v>
      </c>
      <c r="S1870" s="246">
        <v>0</v>
      </c>
      <c r="T1870" s="247">
        <f>S1870*H1870</f>
        <v>0</v>
      </c>
      <c r="AR1870" s="248" t="s">
        <v>282</v>
      </c>
      <c r="AT1870" s="248" t="s">
        <v>170</v>
      </c>
      <c r="AU1870" s="248" t="s">
        <v>83</v>
      </c>
      <c r="AY1870" s="17" t="s">
        <v>168</v>
      </c>
      <c r="BE1870" s="249">
        <f>IF(N1870="základní",J1870,0)</f>
        <v>0</v>
      </c>
      <c r="BF1870" s="249">
        <f>IF(N1870="snížená",J1870,0)</f>
        <v>0</v>
      </c>
      <c r="BG1870" s="249">
        <f>IF(N1870="zákl. přenesená",J1870,0)</f>
        <v>0</v>
      </c>
      <c r="BH1870" s="249">
        <f>IF(N1870="sníž. přenesená",J1870,0)</f>
        <v>0</v>
      </c>
      <c r="BI1870" s="249">
        <f>IF(N1870="nulová",J1870,0)</f>
        <v>0</v>
      </c>
      <c r="BJ1870" s="17" t="s">
        <v>81</v>
      </c>
      <c r="BK1870" s="249">
        <f>ROUND(I1870*H1870,2)</f>
        <v>0</v>
      </c>
      <c r="BL1870" s="17" t="s">
        <v>282</v>
      </c>
      <c r="BM1870" s="248" t="s">
        <v>1793</v>
      </c>
    </row>
    <row r="1871" s="12" customFormat="1">
      <c r="B1871" s="250"/>
      <c r="C1871" s="251"/>
      <c r="D1871" s="252" t="s">
        <v>177</v>
      </c>
      <c r="E1871" s="253" t="s">
        <v>1</v>
      </c>
      <c r="F1871" s="254" t="s">
        <v>1794</v>
      </c>
      <c r="G1871" s="251"/>
      <c r="H1871" s="253" t="s">
        <v>1</v>
      </c>
      <c r="I1871" s="255"/>
      <c r="J1871" s="251"/>
      <c r="K1871" s="251"/>
      <c r="L1871" s="256"/>
      <c r="M1871" s="257"/>
      <c r="N1871" s="258"/>
      <c r="O1871" s="258"/>
      <c r="P1871" s="258"/>
      <c r="Q1871" s="258"/>
      <c r="R1871" s="258"/>
      <c r="S1871" s="258"/>
      <c r="T1871" s="259"/>
      <c r="AT1871" s="260" t="s">
        <v>177</v>
      </c>
      <c r="AU1871" s="260" t="s">
        <v>83</v>
      </c>
      <c r="AV1871" s="12" t="s">
        <v>81</v>
      </c>
      <c r="AW1871" s="12" t="s">
        <v>31</v>
      </c>
      <c r="AX1871" s="12" t="s">
        <v>74</v>
      </c>
      <c r="AY1871" s="260" t="s">
        <v>168</v>
      </c>
    </row>
    <row r="1872" s="13" customFormat="1">
      <c r="B1872" s="261"/>
      <c r="C1872" s="262"/>
      <c r="D1872" s="252" t="s">
        <v>177</v>
      </c>
      <c r="E1872" s="263" t="s">
        <v>1</v>
      </c>
      <c r="F1872" s="264" t="s">
        <v>1795</v>
      </c>
      <c r="G1872" s="262"/>
      <c r="H1872" s="265">
        <v>58.460000000000001</v>
      </c>
      <c r="I1872" s="266"/>
      <c r="J1872" s="262"/>
      <c r="K1872" s="262"/>
      <c r="L1872" s="267"/>
      <c r="M1872" s="268"/>
      <c r="N1872" s="269"/>
      <c r="O1872" s="269"/>
      <c r="P1872" s="269"/>
      <c r="Q1872" s="269"/>
      <c r="R1872" s="269"/>
      <c r="S1872" s="269"/>
      <c r="T1872" s="270"/>
      <c r="AT1872" s="271" t="s">
        <v>177</v>
      </c>
      <c r="AU1872" s="271" t="s">
        <v>83</v>
      </c>
      <c r="AV1872" s="13" t="s">
        <v>83</v>
      </c>
      <c r="AW1872" s="13" t="s">
        <v>31</v>
      </c>
      <c r="AX1872" s="13" t="s">
        <v>74</v>
      </c>
      <c r="AY1872" s="271" t="s">
        <v>168</v>
      </c>
    </row>
    <row r="1873" s="13" customFormat="1">
      <c r="B1873" s="261"/>
      <c r="C1873" s="262"/>
      <c r="D1873" s="252" t="s">
        <v>177</v>
      </c>
      <c r="E1873" s="263" t="s">
        <v>1</v>
      </c>
      <c r="F1873" s="264" t="s">
        <v>1796</v>
      </c>
      <c r="G1873" s="262"/>
      <c r="H1873" s="265">
        <v>28.440000000000001</v>
      </c>
      <c r="I1873" s="266"/>
      <c r="J1873" s="262"/>
      <c r="K1873" s="262"/>
      <c r="L1873" s="267"/>
      <c r="M1873" s="268"/>
      <c r="N1873" s="269"/>
      <c r="O1873" s="269"/>
      <c r="P1873" s="269"/>
      <c r="Q1873" s="269"/>
      <c r="R1873" s="269"/>
      <c r="S1873" s="269"/>
      <c r="T1873" s="270"/>
      <c r="AT1873" s="271" t="s">
        <v>177</v>
      </c>
      <c r="AU1873" s="271" t="s">
        <v>83</v>
      </c>
      <c r="AV1873" s="13" t="s">
        <v>83</v>
      </c>
      <c r="AW1873" s="13" t="s">
        <v>31</v>
      </c>
      <c r="AX1873" s="13" t="s">
        <v>74</v>
      </c>
      <c r="AY1873" s="271" t="s">
        <v>168</v>
      </c>
    </row>
    <row r="1874" s="13" customFormat="1">
      <c r="B1874" s="261"/>
      <c r="C1874" s="262"/>
      <c r="D1874" s="252" t="s">
        <v>177</v>
      </c>
      <c r="E1874" s="263" t="s">
        <v>1</v>
      </c>
      <c r="F1874" s="264" t="s">
        <v>1797</v>
      </c>
      <c r="G1874" s="262"/>
      <c r="H1874" s="265">
        <v>58.460000000000001</v>
      </c>
      <c r="I1874" s="266"/>
      <c r="J1874" s="262"/>
      <c r="K1874" s="262"/>
      <c r="L1874" s="267"/>
      <c r="M1874" s="268"/>
      <c r="N1874" s="269"/>
      <c r="O1874" s="269"/>
      <c r="P1874" s="269"/>
      <c r="Q1874" s="269"/>
      <c r="R1874" s="269"/>
      <c r="S1874" s="269"/>
      <c r="T1874" s="270"/>
      <c r="AT1874" s="271" t="s">
        <v>177</v>
      </c>
      <c r="AU1874" s="271" t="s">
        <v>83</v>
      </c>
      <c r="AV1874" s="13" t="s">
        <v>83</v>
      </c>
      <c r="AW1874" s="13" t="s">
        <v>31</v>
      </c>
      <c r="AX1874" s="13" t="s">
        <v>74</v>
      </c>
      <c r="AY1874" s="271" t="s">
        <v>168</v>
      </c>
    </row>
    <row r="1875" s="12" customFormat="1">
      <c r="B1875" s="250"/>
      <c r="C1875" s="251"/>
      <c r="D1875" s="252" t="s">
        <v>177</v>
      </c>
      <c r="E1875" s="253" t="s">
        <v>1</v>
      </c>
      <c r="F1875" s="254" t="s">
        <v>633</v>
      </c>
      <c r="G1875" s="251"/>
      <c r="H1875" s="253" t="s">
        <v>1</v>
      </c>
      <c r="I1875" s="255"/>
      <c r="J1875" s="251"/>
      <c r="K1875" s="251"/>
      <c r="L1875" s="256"/>
      <c r="M1875" s="257"/>
      <c r="N1875" s="258"/>
      <c r="O1875" s="258"/>
      <c r="P1875" s="258"/>
      <c r="Q1875" s="258"/>
      <c r="R1875" s="258"/>
      <c r="S1875" s="258"/>
      <c r="T1875" s="259"/>
      <c r="AT1875" s="260" t="s">
        <v>177</v>
      </c>
      <c r="AU1875" s="260" t="s">
        <v>83</v>
      </c>
      <c r="AV1875" s="12" t="s">
        <v>81</v>
      </c>
      <c r="AW1875" s="12" t="s">
        <v>31</v>
      </c>
      <c r="AX1875" s="12" t="s">
        <v>74</v>
      </c>
      <c r="AY1875" s="260" t="s">
        <v>168</v>
      </c>
    </row>
    <row r="1876" s="13" customFormat="1">
      <c r="B1876" s="261"/>
      <c r="C1876" s="262"/>
      <c r="D1876" s="252" t="s">
        <v>177</v>
      </c>
      <c r="E1876" s="263" t="s">
        <v>1</v>
      </c>
      <c r="F1876" s="264" t="s">
        <v>1798</v>
      </c>
      <c r="G1876" s="262"/>
      <c r="H1876" s="265">
        <v>72.680000000000007</v>
      </c>
      <c r="I1876" s="266"/>
      <c r="J1876" s="262"/>
      <c r="K1876" s="262"/>
      <c r="L1876" s="267"/>
      <c r="M1876" s="268"/>
      <c r="N1876" s="269"/>
      <c r="O1876" s="269"/>
      <c r="P1876" s="269"/>
      <c r="Q1876" s="269"/>
      <c r="R1876" s="269"/>
      <c r="S1876" s="269"/>
      <c r="T1876" s="270"/>
      <c r="AT1876" s="271" t="s">
        <v>177</v>
      </c>
      <c r="AU1876" s="271" t="s">
        <v>83</v>
      </c>
      <c r="AV1876" s="13" t="s">
        <v>83</v>
      </c>
      <c r="AW1876" s="13" t="s">
        <v>31</v>
      </c>
      <c r="AX1876" s="13" t="s">
        <v>74</v>
      </c>
      <c r="AY1876" s="271" t="s">
        <v>168</v>
      </c>
    </row>
    <row r="1877" s="13" customFormat="1">
      <c r="B1877" s="261"/>
      <c r="C1877" s="262"/>
      <c r="D1877" s="252" t="s">
        <v>177</v>
      </c>
      <c r="E1877" s="263" t="s">
        <v>1</v>
      </c>
      <c r="F1877" s="264" t="s">
        <v>1799</v>
      </c>
      <c r="G1877" s="262"/>
      <c r="H1877" s="265">
        <v>45.539999999999999</v>
      </c>
      <c r="I1877" s="266"/>
      <c r="J1877" s="262"/>
      <c r="K1877" s="262"/>
      <c r="L1877" s="267"/>
      <c r="M1877" s="268"/>
      <c r="N1877" s="269"/>
      <c r="O1877" s="269"/>
      <c r="P1877" s="269"/>
      <c r="Q1877" s="269"/>
      <c r="R1877" s="269"/>
      <c r="S1877" s="269"/>
      <c r="T1877" s="270"/>
      <c r="AT1877" s="271" t="s">
        <v>177</v>
      </c>
      <c r="AU1877" s="271" t="s">
        <v>83</v>
      </c>
      <c r="AV1877" s="13" t="s">
        <v>83</v>
      </c>
      <c r="AW1877" s="13" t="s">
        <v>31</v>
      </c>
      <c r="AX1877" s="13" t="s">
        <v>74</v>
      </c>
      <c r="AY1877" s="271" t="s">
        <v>168</v>
      </c>
    </row>
    <row r="1878" s="13" customFormat="1">
      <c r="B1878" s="261"/>
      <c r="C1878" s="262"/>
      <c r="D1878" s="252" t="s">
        <v>177</v>
      </c>
      <c r="E1878" s="263" t="s">
        <v>1</v>
      </c>
      <c r="F1878" s="264" t="s">
        <v>1800</v>
      </c>
      <c r="G1878" s="262"/>
      <c r="H1878" s="265">
        <v>3.7999999999999998</v>
      </c>
      <c r="I1878" s="266"/>
      <c r="J1878" s="262"/>
      <c r="K1878" s="262"/>
      <c r="L1878" s="267"/>
      <c r="M1878" s="268"/>
      <c r="N1878" s="269"/>
      <c r="O1878" s="269"/>
      <c r="P1878" s="269"/>
      <c r="Q1878" s="269"/>
      <c r="R1878" s="269"/>
      <c r="S1878" s="269"/>
      <c r="T1878" s="270"/>
      <c r="AT1878" s="271" t="s">
        <v>177</v>
      </c>
      <c r="AU1878" s="271" t="s">
        <v>83</v>
      </c>
      <c r="AV1878" s="13" t="s">
        <v>83</v>
      </c>
      <c r="AW1878" s="13" t="s">
        <v>31</v>
      </c>
      <c r="AX1878" s="13" t="s">
        <v>74</v>
      </c>
      <c r="AY1878" s="271" t="s">
        <v>168</v>
      </c>
    </row>
    <row r="1879" s="12" customFormat="1">
      <c r="B1879" s="250"/>
      <c r="C1879" s="251"/>
      <c r="D1879" s="252" t="s">
        <v>177</v>
      </c>
      <c r="E1879" s="253" t="s">
        <v>1</v>
      </c>
      <c r="F1879" s="254" t="s">
        <v>1669</v>
      </c>
      <c r="G1879" s="251"/>
      <c r="H1879" s="253" t="s">
        <v>1</v>
      </c>
      <c r="I1879" s="255"/>
      <c r="J1879" s="251"/>
      <c r="K1879" s="251"/>
      <c r="L1879" s="256"/>
      <c r="M1879" s="257"/>
      <c r="N1879" s="258"/>
      <c r="O1879" s="258"/>
      <c r="P1879" s="258"/>
      <c r="Q1879" s="258"/>
      <c r="R1879" s="258"/>
      <c r="S1879" s="258"/>
      <c r="T1879" s="259"/>
      <c r="AT1879" s="260" t="s">
        <v>177</v>
      </c>
      <c r="AU1879" s="260" t="s">
        <v>83</v>
      </c>
      <c r="AV1879" s="12" t="s">
        <v>81</v>
      </c>
      <c r="AW1879" s="12" t="s">
        <v>31</v>
      </c>
      <c r="AX1879" s="12" t="s">
        <v>74</v>
      </c>
      <c r="AY1879" s="260" t="s">
        <v>168</v>
      </c>
    </row>
    <row r="1880" s="13" customFormat="1">
      <c r="B1880" s="261"/>
      <c r="C1880" s="262"/>
      <c r="D1880" s="252" t="s">
        <v>177</v>
      </c>
      <c r="E1880" s="263" t="s">
        <v>1</v>
      </c>
      <c r="F1880" s="264" t="s">
        <v>745</v>
      </c>
      <c r="G1880" s="262"/>
      <c r="H1880" s="265">
        <v>34.799999999999997</v>
      </c>
      <c r="I1880" s="266"/>
      <c r="J1880" s="262"/>
      <c r="K1880" s="262"/>
      <c r="L1880" s="267"/>
      <c r="M1880" s="268"/>
      <c r="N1880" s="269"/>
      <c r="O1880" s="269"/>
      <c r="P1880" s="269"/>
      <c r="Q1880" s="269"/>
      <c r="R1880" s="269"/>
      <c r="S1880" s="269"/>
      <c r="T1880" s="270"/>
      <c r="AT1880" s="271" t="s">
        <v>177</v>
      </c>
      <c r="AU1880" s="271" t="s">
        <v>83</v>
      </c>
      <c r="AV1880" s="13" t="s">
        <v>83</v>
      </c>
      <c r="AW1880" s="13" t="s">
        <v>31</v>
      </c>
      <c r="AX1880" s="13" t="s">
        <v>74</v>
      </c>
      <c r="AY1880" s="271" t="s">
        <v>168</v>
      </c>
    </row>
    <row r="1881" s="14" customFormat="1">
      <c r="B1881" s="272"/>
      <c r="C1881" s="273"/>
      <c r="D1881" s="252" t="s">
        <v>177</v>
      </c>
      <c r="E1881" s="274" t="s">
        <v>1</v>
      </c>
      <c r="F1881" s="275" t="s">
        <v>186</v>
      </c>
      <c r="G1881" s="273"/>
      <c r="H1881" s="276">
        <v>302.18000000000006</v>
      </c>
      <c r="I1881" s="277"/>
      <c r="J1881" s="273"/>
      <c r="K1881" s="273"/>
      <c r="L1881" s="278"/>
      <c r="M1881" s="279"/>
      <c r="N1881" s="280"/>
      <c r="O1881" s="280"/>
      <c r="P1881" s="280"/>
      <c r="Q1881" s="280"/>
      <c r="R1881" s="280"/>
      <c r="S1881" s="280"/>
      <c r="T1881" s="281"/>
      <c r="AT1881" s="282" t="s">
        <v>177</v>
      </c>
      <c r="AU1881" s="282" t="s">
        <v>83</v>
      </c>
      <c r="AV1881" s="14" t="s">
        <v>175</v>
      </c>
      <c r="AW1881" s="14" t="s">
        <v>31</v>
      </c>
      <c r="AX1881" s="14" t="s">
        <v>81</v>
      </c>
      <c r="AY1881" s="282" t="s">
        <v>168</v>
      </c>
    </row>
    <row r="1882" s="1" customFormat="1" ht="16.5" customHeight="1">
      <c r="B1882" s="38"/>
      <c r="C1882" s="294" t="s">
        <v>1801</v>
      </c>
      <c r="D1882" s="294" t="s">
        <v>418</v>
      </c>
      <c r="E1882" s="295" t="s">
        <v>1802</v>
      </c>
      <c r="F1882" s="296" t="s">
        <v>1803</v>
      </c>
      <c r="G1882" s="297" t="s">
        <v>173</v>
      </c>
      <c r="H1882" s="298">
        <v>4.2549999999999999</v>
      </c>
      <c r="I1882" s="299"/>
      <c r="J1882" s="300">
        <f>ROUND(I1882*H1882,2)</f>
        <v>0</v>
      </c>
      <c r="K1882" s="296" t="s">
        <v>174</v>
      </c>
      <c r="L1882" s="301"/>
      <c r="M1882" s="302" t="s">
        <v>1</v>
      </c>
      <c r="N1882" s="303" t="s">
        <v>39</v>
      </c>
      <c r="O1882" s="86"/>
      <c r="P1882" s="246">
        <f>O1882*H1882</f>
        <v>0</v>
      </c>
      <c r="Q1882" s="246">
        <v>0.55000000000000004</v>
      </c>
      <c r="R1882" s="246">
        <f>Q1882*H1882</f>
        <v>2.3402500000000002</v>
      </c>
      <c r="S1882" s="246">
        <v>0</v>
      </c>
      <c r="T1882" s="247">
        <f>S1882*H1882</f>
        <v>0</v>
      </c>
      <c r="AR1882" s="248" t="s">
        <v>385</v>
      </c>
      <c r="AT1882" s="248" t="s">
        <v>418</v>
      </c>
      <c r="AU1882" s="248" t="s">
        <v>83</v>
      </c>
      <c r="AY1882" s="17" t="s">
        <v>168</v>
      </c>
      <c r="BE1882" s="249">
        <f>IF(N1882="základní",J1882,0)</f>
        <v>0</v>
      </c>
      <c r="BF1882" s="249">
        <f>IF(N1882="snížená",J1882,0)</f>
        <v>0</v>
      </c>
      <c r="BG1882" s="249">
        <f>IF(N1882="zákl. přenesená",J1882,0)</f>
        <v>0</v>
      </c>
      <c r="BH1882" s="249">
        <f>IF(N1882="sníž. přenesená",J1882,0)</f>
        <v>0</v>
      </c>
      <c r="BI1882" s="249">
        <f>IF(N1882="nulová",J1882,0)</f>
        <v>0</v>
      </c>
      <c r="BJ1882" s="17" t="s">
        <v>81</v>
      </c>
      <c r="BK1882" s="249">
        <f>ROUND(I1882*H1882,2)</f>
        <v>0</v>
      </c>
      <c r="BL1882" s="17" t="s">
        <v>282</v>
      </c>
      <c r="BM1882" s="248" t="s">
        <v>1804</v>
      </c>
    </row>
    <row r="1883" s="13" customFormat="1">
      <c r="B1883" s="261"/>
      <c r="C1883" s="262"/>
      <c r="D1883" s="252" t="s">
        <v>177</v>
      </c>
      <c r="E1883" s="263" t="s">
        <v>1</v>
      </c>
      <c r="F1883" s="264" t="s">
        <v>1805</v>
      </c>
      <c r="G1883" s="262"/>
      <c r="H1883" s="265">
        <v>4.2549999999999999</v>
      </c>
      <c r="I1883" s="266"/>
      <c r="J1883" s="262"/>
      <c r="K1883" s="262"/>
      <c r="L1883" s="267"/>
      <c r="M1883" s="268"/>
      <c r="N1883" s="269"/>
      <c r="O1883" s="269"/>
      <c r="P1883" s="269"/>
      <c r="Q1883" s="269"/>
      <c r="R1883" s="269"/>
      <c r="S1883" s="269"/>
      <c r="T1883" s="270"/>
      <c r="AT1883" s="271" t="s">
        <v>177</v>
      </c>
      <c r="AU1883" s="271" t="s">
        <v>83</v>
      </c>
      <c r="AV1883" s="13" t="s">
        <v>83</v>
      </c>
      <c r="AW1883" s="13" t="s">
        <v>31</v>
      </c>
      <c r="AX1883" s="13" t="s">
        <v>74</v>
      </c>
      <c r="AY1883" s="271" t="s">
        <v>168</v>
      </c>
    </row>
    <row r="1884" s="14" customFormat="1">
      <c r="B1884" s="272"/>
      <c r="C1884" s="273"/>
      <c r="D1884" s="252" t="s">
        <v>177</v>
      </c>
      <c r="E1884" s="274" t="s">
        <v>1</v>
      </c>
      <c r="F1884" s="275" t="s">
        <v>186</v>
      </c>
      <c r="G1884" s="273"/>
      <c r="H1884" s="276">
        <v>4.2549999999999999</v>
      </c>
      <c r="I1884" s="277"/>
      <c r="J1884" s="273"/>
      <c r="K1884" s="273"/>
      <c r="L1884" s="278"/>
      <c r="M1884" s="279"/>
      <c r="N1884" s="280"/>
      <c r="O1884" s="280"/>
      <c r="P1884" s="280"/>
      <c r="Q1884" s="280"/>
      <c r="R1884" s="280"/>
      <c r="S1884" s="280"/>
      <c r="T1884" s="281"/>
      <c r="AT1884" s="282" t="s">
        <v>177</v>
      </c>
      <c r="AU1884" s="282" t="s">
        <v>83</v>
      </c>
      <c r="AV1884" s="14" t="s">
        <v>175</v>
      </c>
      <c r="AW1884" s="14" t="s">
        <v>31</v>
      </c>
      <c r="AX1884" s="14" t="s">
        <v>81</v>
      </c>
      <c r="AY1884" s="282" t="s">
        <v>168</v>
      </c>
    </row>
    <row r="1885" s="1" customFormat="1" ht="24" customHeight="1">
      <c r="B1885" s="38"/>
      <c r="C1885" s="237" t="s">
        <v>1806</v>
      </c>
      <c r="D1885" s="237" t="s">
        <v>170</v>
      </c>
      <c r="E1885" s="238" t="s">
        <v>1807</v>
      </c>
      <c r="F1885" s="239" t="s">
        <v>1808</v>
      </c>
      <c r="G1885" s="240" t="s">
        <v>226</v>
      </c>
      <c r="H1885" s="241">
        <v>528.95000000000005</v>
      </c>
      <c r="I1885" s="242"/>
      <c r="J1885" s="243">
        <f>ROUND(I1885*H1885,2)</f>
        <v>0</v>
      </c>
      <c r="K1885" s="239" t="s">
        <v>174</v>
      </c>
      <c r="L1885" s="43"/>
      <c r="M1885" s="244" t="s">
        <v>1</v>
      </c>
      <c r="N1885" s="245" t="s">
        <v>39</v>
      </c>
      <c r="O1885" s="86"/>
      <c r="P1885" s="246">
        <f>O1885*H1885</f>
        <v>0</v>
      </c>
      <c r="Q1885" s="246">
        <v>0.00020000000000000001</v>
      </c>
      <c r="R1885" s="246">
        <f>Q1885*H1885</f>
        <v>0.10579000000000001</v>
      </c>
      <c r="S1885" s="246">
        <v>0</v>
      </c>
      <c r="T1885" s="247">
        <f>S1885*H1885</f>
        <v>0</v>
      </c>
      <c r="AR1885" s="248" t="s">
        <v>282</v>
      </c>
      <c r="AT1885" s="248" t="s">
        <v>170</v>
      </c>
      <c r="AU1885" s="248" t="s">
        <v>83</v>
      </c>
      <c r="AY1885" s="17" t="s">
        <v>168</v>
      </c>
      <c r="BE1885" s="249">
        <f>IF(N1885="základní",J1885,0)</f>
        <v>0</v>
      </c>
      <c r="BF1885" s="249">
        <f>IF(N1885="snížená",J1885,0)</f>
        <v>0</v>
      </c>
      <c r="BG1885" s="249">
        <f>IF(N1885="zákl. přenesená",J1885,0)</f>
        <v>0</v>
      </c>
      <c r="BH1885" s="249">
        <f>IF(N1885="sníž. přenesená",J1885,0)</f>
        <v>0</v>
      </c>
      <c r="BI1885" s="249">
        <f>IF(N1885="nulová",J1885,0)</f>
        <v>0</v>
      </c>
      <c r="BJ1885" s="17" t="s">
        <v>81</v>
      </c>
      <c r="BK1885" s="249">
        <f>ROUND(I1885*H1885,2)</f>
        <v>0</v>
      </c>
      <c r="BL1885" s="17" t="s">
        <v>282</v>
      </c>
      <c r="BM1885" s="248" t="s">
        <v>1809</v>
      </c>
    </row>
    <row r="1886" s="12" customFormat="1">
      <c r="B1886" s="250"/>
      <c r="C1886" s="251"/>
      <c r="D1886" s="252" t="s">
        <v>177</v>
      </c>
      <c r="E1886" s="253" t="s">
        <v>1</v>
      </c>
      <c r="F1886" s="254" t="s">
        <v>194</v>
      </c>
      <c r="G1886" s="251"/>
      <c r="H1886" s="253" t="s">
        <v>1</v>
      </c>
      <c r="I1886" s="255"/>
      <c r="J1886" s="251"/>
      <c r="K1886" s="251"/>
      <c r="L1886" s="256"/>
      <c r="M1886" s="257"/>
      <c r="N1886" s="258"/>
      <c r="O1886" s="258"/>
      <c r="P1886" s="258"/>
      <c r="Q1886" s="258"/>
      <c r="R1886" s="258"/>
      <c r="S1886" s="258"/>
      <c r="T1886" s="259"/>
      <c r="AT1886" s="260" t="s">
        <v>177</v>
      </c>
      <c r="AU1886" s="260" t="s">
        <v>83</v>
      </c>
      <c r="AV1886" s="12" t="s">
        <v>81</v>
      </c>
      <c r="AW1886" s="12" t="s">
        <v>31</v>
      </c>
      <c r="AX1886" s="12" t="s">
        <v>74</v>
      </c>
      <c r="AY1886" s="260" t="s">
        <v>168</v>
      </c>
    </row>
    <row r="1887" s="12" customFormat="1">
      <c r="B1887" s="250"/>
      <c r="C1887" s="251"/>
      <c r="D1887" s="252" t="s">
        <v>177</v>
      </c>
      <c r="E1887" s="253" t="s">
        <v>1</v>
      </c>
      <c r="F1887" s="254" t="s">
        <v>1787</v>
      </c>
      <c r="G1887" s="251"/>
      <c r="H1887" s="253" t="s">
        <v>1</v>
      </c>
      <c r="I1887" s="255"/>
      <c r="J1887" s="251"/>
      <c r="K1887" s="251"/>
      <c r="L1887" s="256"/>
      <c r="M1887" s="257"/>
      <c r="N1887" s="258"/>
      <c r="O1887" s="258"/>
      <c r="P1887" s="258"/>
      <c r="Q1887" s="258"/>
      <c r="R1887" s="258"/>
      <c r="S1887" s="258"/>
      <c r="T1887" s="259"/>
      <c r="AT1887" s="260" t="s">
        <v>177</v>
      </c>
      <c r="AU1887" s="260" t="s">
        <v>83</v>
      </c>
      <c r="AV1887" s="12" t="s">
        <v>81</v>
      </c>
      <c r="AW1887" s="12" t="s">
        <v>31</v>
      </c>
      <c r="AX1887" s="12" t="s">
        <v>74</v>
      </c>
      <c r="AY1887" s="260" t="s">
        <v>168</v>
      </c>
    </row>
    <row r="1888" s="13" customFormat="1">
      <c r="B1888" s="261"/>
      <c r="C1888" s="262"/>
      <c r="D1888" s="252" t="s">
        <v>177</v>
      </c>
      <c r="E1888" s="263" t="s">
        <v>1</v>
      </c>
      <c r="F1888" s="264" t="s">
        <v>1663</v>
      </c>
      <c r="G1888" s="262"/>
      <c r="H1888" s="265">
        <v>46.673000000000002</v>
      </c>
      <c r="I1888" s="266"/>
      <c r="J1888" s="262"/>
      <c r="K1888" s="262"/>
      <c r="L1888" s="267"/>
      <c r="M1888" s="268"/>
      <c r="N1888" s="269"/>
      <c r="O1888" s="269"/>
      <c r="P1888" s="269"/>
      <c r="Q1888" s="269"/>
      <c r="R1888" s="269"/>
      <c r="S1888" s="269"/>
      <c r="T1888" s="270"/>
      <c r="AT1888" s="271" t="s">
        <v>177</v>
      </c>
      <c r="AU1888" s="271" t="s">
        <v>83</v>
      </c>
      <c r="AV1888" s="13" t="s">
        <v>83</v>
      </c>
      <c r="AW1888" s="13" t="s">
        <v>31</v>
      </c>
      <c r="AX1888" s="13" t="s">
        <v>74</v>
      </c>
      <c r="AY1888" s="271" t="s">
        <v>168</v>
      </c>
    </row>
    <row r="1889" s="13" customFormat="1">
      <c r="B1889" s="261"/>
      <c r="C1889" s="262"/>
      <c r="D1889" s="252" t="s">
        <v>177</v>
      </c>
      <c r="E1889" s="263" t="s">
        <v>1</v>
      </c>
      <c r="F1889" s="264" t="s">
        <v>1664</v>
      </c>
      <c r="G1889" s="262"/>
      <c r="H1889" s="265">
        <v>26.986000000000001</v>
      </c>
      <c r="I1889" s="266"/>
      <c r="J1889" s="262"/>
      <c r="K1889" s="262"/>
      <c r="L1889" s="267"/>
      <c r="M1889" s="268"/>
      <c r="N1889" s="269"/>
      <c r="O1889" s="269"/>
      <c r="P1889" s="269"/>
      <c r="Q1889" s="269"/>
      <c r="R1889" s="269"/>
      <c r="S1889" s="269"/>
      <c r="T1889" s="270"/>
      <c r="AT1889" s="271" t="s">
        <v>177</v>
      </c>
      <c r="AU1889" s="271" t="s">
        <v>83</v>
      </c>
      <c r="AV1889" s="13" t="s">
        <v>83</v>
      </c>
      <c r="AW1889" s="13" t="s">
        <v>31</v>
      </c>
      <c r="AX1889" s="13" t="s">
        <v>74</v>
      </c>
      <c r="AY1889" s="271" t="s">
        <v>168</v>
      </c>
    </row>
    <row r="1890" s="13" customFormat="1">
      <c r="B1890" s="261"/>
      <c r="C1890" s="262"/>
      <c r="D1890" s="252" t="s">
        <v>177</v>
      </c>
      <c r="E1890" s="263" t="s">
        <v>1</v>
      </c>
      <c r="F1890" s="264" t="s">
        <v>1665</v>
      </c>
      <c r="G1890" s="262"/>
      <c r="H1890" s="265">
        <v>46.673000000000002</v>
      </c>
      <c r="I1890" s="266"/>
      <c r="J1890" s="262"/>
      <c r="K1890" s="262"/>
      <c r="L1890" s="267"/>
      <c r="M1890" s="268"/>
      <c r="N1890" s="269"/>
      <c r="O1890" s="269"/>
      <c r="P1890" s="269"/>
      <c r="Q1890" s="269"/>
      <c r="R1890" s="269"/>
      <c r="S1890" s="269"/>
      <c r="T1890" s="270"/>
      <c r="AT1890" s="271" t="s">
        <v>177</v>
      </c>
      <c r="AU1890" s="271" t="s">
        <v>83</v>
      </c>
      <c r="AV1890" s="13" t="s">
        <v>83</v>
      </c>
      <c r="AW1890" s="13" t="s">
        <v>31</v>
      </c>
      <c r="AX1890" s="13" t="s">
        <v>74</v>
      </c>
      <c r="AY1890" s="271" t="s">
        <v>168</v>
      </c>
    </row>
    <row r="1891" s="12" customFormat="1">
      <c r="B1891" s="250"/>
      <c r="C1891" s="251"/>
      <c r="D1891" s="252" t="s">
        <v>177</v>
      </c>
      <c r="E1891" s="253" t="s">
        <v>1</v>
      </c>
      <c r="F1891" s="254" t="s">
        <v>633</v>
      </c>
      <c r="G1891" s="251"/>
      <c r="H1891" s="253" t="s">
        <v>1</v>
      </c>
      <c r="I1891" s="255"/>
      <c r="J1891" s="251"/>
      <c r="K1891" s="251"/>
      <c r="L1891" s="256"/>
      <c r="M1891" s="257"/>
      <c r="N1891" s="258"/>
      <c r="O1891" s="258"/>
      <c r="P1891" s="258"/>
      <c r="Q1891" s="258"/>
      <c r="R1891" s="258"/>
      <c r="S1891" s="258"/>
      <c r="T1891" s="259"/>
      <c r="AT1891" s="260" t="s">
        <v>177</v>
      </c>
      <c r="AU1891" s="260" t="s">
        <v>83</v>
      </c>
      <c r="AV1891" s="12" t="s">
        <v>81</v>
      </c>
      <c r="AW1891" s="12" t="s">
        <v>31</v>
      </c>
      <c r="AX1891" s="12" t="s">
        <v>74</v>
      </c>
      <c r="AY1891" s="260" t="s">
        <v>168</v>
      </c>
    </row>
    <row r="1892" s="13" customFormat="1">
      <c r="B1892" s="261"/>
      <c r="C1892" s="262"/>
      <c r="D1892" s="252" t="s">
        <v>177</v>
      </c>
      <c r="E1892" s="263" t="s">
        <v>1</v>
      </c>
      <c r="F1892" s="264" t="s">
        <v>1666</v>
      </c>
      <c r="G1892" s="262"/>
      <c r="H1892" s="265">
        <v>62.789000000000001</v>
      </c>
      <c r="I1892" s="266"/>
      <c r="J1892" s="262"/>
      <c r="K1892" s="262"/>
      <c r="L1892" s="267"/>
      <c r="M1892" s="268"/>
      <c r="N1892" s="269"/>
      <c r="O1892" s="269"/>
      <c r="P1892" s="269"/>
      <c r="Q1892" s="269"/>
      <c r="R1892" s="269"/>
      <c r="S1892" s="269"/>
      <c r="T1892" s="270"/>
      <c r="AT1892" s="271" t="s">
        <v>177</v>
      </c>
      <c r="AU1892" s="271" t="s">
        <v>83</v>
      </c>
      <c r="AV1892" s="13" t="s">
        <v>83</v>
      </c>
      <c r="AW1892" s="13" t="s">
        <v>31</v>
      </c>
      <c r="AX1892" s="13" t="s">
        <v>74</v>
      </c>
      <c r="AY1892" s="271" t="s">
        <v>168</v>
      </c>
    </row>
    <row r="1893" s="13" customFormat="1">
      <c r="B1893" s="261"/>
      <c r="C1893" s="262"/>
      <c r="D1893" s="252" t="s">
        <v>177</v>
      </c>
      <c r="E1893" s="263" t="s">
        <v>1</v>
      </c>
      <c r="F1893" s="264" t="s">
        <v>1667</v>
      </c>
      <c r="G1893" s="262"/>
      <c r="H1893" s="265">
        <v>36.432000000000002</v>
      </c>
      <c r="I1893" s="266"/>
      <c r="J1893" s="262"/>
      <c r="K1893" s="262"/>
      <c r="L1893" s="267"/>
      <c r="M1893" s="268"/>
      <c r="N1893" s="269"/>
      <c r="O1893" s="269"/>
      <c r="P1893" s="269"/>
      <c r="Q1893" s="269"/>
      <c r="R1893" s="269"/>
      <c r="S1893" s="269"/>
      <c r="T1893" s="270"/>
      <c r="AT1893" s="271" t="s">
        <v>177</v>
      </c>
      <c r="AU1893" s="271" t="s">
        <v>83</v>
      </c>
      <c r="AV1893" s="13" t="s">
        <v>83</v>
      </c>
      <c r="AW1893" s="13" t="s">
        <v>31</v>
      </c>
      <c r="AX1893" s="13" t="s">
        <v>74</v>
      </c>
      <c r="AY1893" s="271" t="s">
        <v>168</v>
      </c>
    </row>
    <row r="1894" s="13" customFormat="1">
      <c r="B1894" s="261"/>
      <c r="C1894" s="262"/>
      <c r="D1894" s="252" t="s">
        <v>177</v>
      </c>
      <c r="E1894" s="263" t="s">
        <v>1</v>
      </c>
      <c r="F1894" s="264" t="s">
        <v>1668</v>
      </c>
      <c r="G1894" s="262"/>
      <c r="H1894" s="265">
        <v>1.52</v>
      </c>
      <c r="I1894" s="266"/>
      <c r="J1894" s="262"/>
      <c r="K1894" s="262"/>
      <c r="L1894" s="267"/>
      <c r="M1894" s="268"/>
      <c r="N1894" s="269"/>
      <c r="O1894" s="269"/>
      <c r="P1894" s="269"/>
      <c r="Q1894" s="269"/>
      <c r="R1894" s="269"/>
      <c r="S1894" s="269"/>
      <c r="T1894" s="270"/>
      <c r="AT1894" s="271" t="s">
        <v>177</v>
      </c>
      <c r="AU1894" s="271" t="s">
        <v>83</v>
      </c>
      <c r="AV1894" s="13" t="s">
        <v>83</v>
      </c>
      <c r="AW1894" s="13" t="s">
        <v>31</v>
      </c>
      <c r="AX1894" s="13" t="s">
        <v>74</v>
      </c>
      <c r="AY1894" s="271" t="s">
        <v>168</v>
      </c>
    </row>
    <row r="1895" s="12" customFormat="1">
      <c r="B1895" s="250"/>
      <c r="C1895" s="251"/>
      <c r="D1895" s="252" t="s">
        <v>177</v>
      </c>
      <c r="E1895" s="253" t="s">
        <v>1</v>
      </c>
      <c r="F1895" s="254" t="s">
        <v>1669</v>
      </c>
      <c r="G1895" s="251"/>
      <c r="H1895" s="253" t="s">
        <v>1</v>
      </c>
      <c r="I1895" s="255"/>
      <c r="J1895" s="251"/>
      <c r="K1895" s="251"/>
      <c r="L1895" s="256"/>
      <c r="M1895" s="257"/>
      <c r="N1895" s="258"/>
      <c r="O1895" s="258"/>
      <c r="P1895" s="258"/>
      <c r="Q1895" s="258"/>
      <c r="R1895" s="258"/>
      <c r="S1895" s="258"/>
      <c r="T1895" s="259"/>
      <c r="AT1895" s="260" t="s">
        <v>177</v>
      </c>
      <c r="AU1895" s="260" t="s">
        <v>83</v>
      </c>
      <c r="AV1895" s="12" t="s">
        <v>81</v>
      </c>
      <c r="AW1895" s="12" t="s">
        <v>31</v>
      </c>
      <c r="AX1895" s="12" t="s">
        <v>74</v>
      </c>
      <c r="AY1895" s="260" t="s">
        <v>168</v>
      </c>
    </row>
    <row r="1896" s="13" customFormat="1">
      <c r="B1896" s="261"/>
      <c r="C1896" s="262"/>
      <c r="D1896" s="252" t="s">
        <v>177</v>
      </c>
      <c r="E1896" s="263" t="s">
        <v>1</v>
      </c>
      <c r="F1896" s="264" t="s">
        <v>1789</v>
      </c>
      <c r="G1896" s="262"/>
      <c r="H1896" s="265">
        <v>1.536</v>
      </c>
      <c r="I1896" s="266"/>
      <c r="J1896" s="262"/>
      <c r="K1896" s="262"/>
      <c r="L1896" s="267"/>
      <c r="M1896" s="268"/>
      <c r="N1896" s="269"/>
      <c r="O1896" s="269"/>
      <c r="P1896" s="269"/>
      <c r="Q1896" s="269"/>
      <c r="R1896" s="269"/>
      <c r="S1896" s="269"/>
      <c r="T1896" s="270"/>
      <c r="AT1896" s="271" t="s">
        <v>177</v>
      </c>
      <c r="AU1896" s="271" t="s">
        <v>83</v>
      </c>
      <c r="AV1896" s="13" t="s">
        <v>83</v>
      </c>
      <c r="AW1896" s="13" t="s">
        <v>31</v>
      </c>
      <c r="AX1896" s="13" t="s">
        <v>74</v>
      </c>
      <c r="AY1896" s="271" t="s">
        <v>168</v>
      </c>
    </row>
    <row r="1897" s="15" customFormat="1">
      <c r="B1897" s="283"/>
      <c r="C1897" s="284"/>
      <c r="D1897" s="252" t="s">
        <v>177</v>
      </c>
      <c r="E1897" s="285" t="s">
        <v>1</v>
      </c>
      <c r="F1897" s="286" t="s">
        <v>255</v>
      </c>
      <c r="G1897" s="284"/>
      <c r="H1897" s="287">
        <v>222.60900000000001</v>
      </c>
      <c r="I1897" s="288"/>
      <c r="J1897" s="284"/>
      <c r="K1897" s="284"/>
      <c r="L1897" s="289"/>
      <c r="M1897" s="290"/>
      <c r="N1897" s="291"/>
      <c r="O1897" s="291"/>
      <c r="P1897" s="291"/>
      <c r="Q1897" s="291"/>
      <c r="R1897" s="291"/>
      <c r="S1897" s="291"/>
      <c r="T1897" s="292"/>
      <c r="AT1897" s="293" t="s">
        <v>177</v>
      </c>
      <c r="AU1897" s="293" t="s">
        <v>83</v>
      </c>
      <c r="AV1897" s="15" t="s">
        <v>190</v>
      </c>
      <c r="AW1897" s="15" t="s">
        <v>31</v>
      </c>
      <c r="AX1897" s="15" t="s">
        <v>74</v>
      </c>
      <c r="AY1897" s="293" t="s">
        <v>168</v>
      </c>
    </row>
    <row r="1898" s="12" customFormat="1">
      <c r="B1898" s="250"/>
      <c r="C1898" s="251"/>
      <c r="D1898" s="252" t="s">
        <v>177</v>
      </c>
      <c r="E1898" s="253" t="s">
        <v>1</v>
      </c>
      <c r="F1898" s="254" t="s">
        <v>268</v>
      </c>
      <c r="G1898" s="251"/>
      <c r="H1898" s="253" t="s">
        <v>1</v>
      </c>
      <c r="I1898" s="255"/>
      <c r="J1898" s="251"/>
      <c r="K1898" s="251"/>
      <c r="L1898" s="256"/>
      <c r="M1898" s="257"/>
      <c r="N1898" s="258"/>
      <c r="O1898" s="258"/>
      <c r="P1898" s="258"/>
      <c r="Q1898" s="258"/>
      <c r="R1898" s="258"/>
      <c r="S1898" s="258"/>
      <c r="T1898" s="259"/>
      <c r="AT1898" s="260" t="s">
        <v>177</v>
      </c>
      <c r="AU1898" s="260" t="s">
        <v>83</v>
      </c>
      <c r="AV1898" s="12" t="s">
        <v>81</v>
      </c>
      <c r="AW1898" s="12" t="s">
        <v>31</v>
      </c>
      <c r="AX1898" s="12" t="s">
        <v>74</v>
      </c>
      <c r="AY1898" s="260" t="s">
        <v>168</v>
      </c>
    </row>
    <row r="1899" s="12" customFormat="1">
      <c r="B1899" s="250"/>
      <c r="C1899" s="251"/>
      <c r="D1899" s="252" t="s">
        <v>177</v>
      </c>
      <c r="E1899" s="253" t="s">
        <v>1</v>
      </c>
      <c r="F1899" s="254" t="s">
        <v>1810</v>
      </c>
      <c r="G1899" s="251"/>
      <c r="H1899" s="253" t="s">
        <v>1</v>
      </c>
      <c r="I1899" s="255"/>
      <c r="J1899" s="251"/>
      <c r="K1899" s="251"/>
      <c r="L1899" s="256"/>
      <c r="M1899" s="257"/>
      <c r="N1899" s="258"/>
      <c r="O1899" s="258"/>
      <c r="P1899" s="258"/>
      <c r="Q1899" s="258"/>
      <c r="R1899" s="258"/>
      <c r="S1899" s="258"/>
      <c r="T1899" s="259"/>
      <c r="AT1899" s="260" t="s">
        <v>177</v>
      </c>
      <c r="AU1899" s="260" t="s">
        <v>83</v>
      </c>
      <c r="AV1899" s="12" t="s">
        <v>81</v>
      </c>
      <c r="AW1899" s="12" t="s">
        <v>31</v>
      </c>
      <c r="AX1899" s="12" t="s">
        <v>74</v>
      </c>
      <c r="AY1899" s="260" t="s">
        <v>168</v>
      </c>
    </row>
    <row r="1900" s="13" customFormat="1">
      <c r="B1900" s="261"/>
      <c r="C1900" s="262"/>
      <c r="D1900" s="252" t="s">
        <v>177</v>
      </c>
      <c r="E1900" s="263" t="s">
        <v>1</v>
      </c>
      <c r="F1900" s="264" t="s">
        <v>1620</v>
      </c>
      <c r="G1900" s="262"/>
      <c r="H1900" s="265">
        <v>277.15699999999998</v>
      </c>
      <c r="I1900" s="266"/>
      <c r="J1900" s="262"/>
      <c r="K1900" s="262"/>
      <c r="L1900" s="267"/>
      <c r="M1900" s="268"/>
      <c r="N1900" s="269"/>
      <c r="O1900" s="269"/>
      <c r="P1900" s="269"/>
      <c r="Q1900" s="269"/>
      <c r="R1900" s="269"/>
      <c r="S1900" s="269"/>
      <c r="T1900" s="270"/>
      <c r="AT1900" s="271" t="s">
        <v>177</v>
      </c>
      <c r="AU1900" s="271" t="s">
        <v>83</v>
      </c>
      <c r="AV1900" s="13" t="s">
        <v>83</v>
      </c>
      <c r="AW1900" s="13" t="s">
        <v>31</v>
      </c>
      <c r="AX1900" s="13" t="s">
        <v>74</v>
      </c>
      <c r="AY1900" s="271" t="s">
        <v>168</v>
      </c>
    </row>
    <row r="1901" s="12" customFormat="1">
      <c r="B1901" s="250"/>
      <c r="C1901" s="251"/>
      <c r="D1901" s="252" t="s">
        <v>177</v>
      </c>
      <c r="E1901" s="253" t="s">
        <v>1</v>
      </c>
      <c r="F1901" s="254" t="s">
        <v>1595</v>
      </c>
      <c r="G1901" s="251"/>
      <c r="H1901" s="253" t="s">
        <v>1</v>
      </c>
      <c r="I1901" s="255"/>
      <c r="J1901" s="251"/>
      <c r="K1901" s="251"/>
      <c r="L1901" s="256"/>
      <c r="M1901" s="257"/>
      <c r="N1901" s="258"/>
      <c r="O1901" s="258"/>
      <c r="P1901" s="258"/>
      <c r="Q1901" s="258"/>
      <c r="R1901" s="258"/>
      <c r="S1901" s="258"/>
      <c r="T1901" s="259"/>
      <c r="AT1901" s="260" t="s">
        <v>177</v>
      </c>
      <c r="AU1901" s="260" t="s">
        <v>83</v>
      </c>
      <c r="AV1901" s="12" t="s">
        <v>81</v>
      </c>
      <c r="AW1901" s="12" t="s">
        <v>31</v>
      </c>
      <c r="AX1901" s="12" t="s">
        <v>74</v>
      </c>
      <c r="AY1901" s="260" t="s">
        <v>168</v>
      </c>
    </row>
    <row r="1902" s="13" customFormat="1">
      <c r="B1902" s="261"/>
      <c r="C1902" s="262"/>
      <c r="D1902" s="252" t="s">
        <v>177</v>
      </c>
      <c r="E1902" s="263" t="s">
        <v>1</v>
      </c>
      <c r="F1902" s="264" t="s">
        <v>1596</v>
      </c>
      <c r="G1902" s="262"/>
      <c r="H1902" s="265">
        <v>19.440000000000001</v>
      </c>
      <c r="I1902" s="266"/>
      <c r="J1902" s="262"/>
      <c r="K1902" s="262"/>
      <c r="L1902" s="267"/>
      <c r="M1902" s="268"/>
      <c r="N1902" s="269"/>
      <c r="O1902" s="269"/>
      <c r="P1902" s="269"/>
      <c r="Q1902" s="269"/>
      <c r="R1902" s="269"/>
      <c r="S1902" s="269"/>
      <c r="T1902" s="270"/>
      <c r="AT1902" s="271" t="s">
        <v>177</v>
      </c>
      <c r="AU1902" s="271" t="s">
        <v>83</v>
      </c>
      <c r="AV1902" s="13" t="s">
        <v>83</v>
      </c>
      <c r="AW1902" s="13" t="s">
        <v>31</v>
      </c>
      <c r="AX1902" s="13" t="s">
        <v>74</v>
      </c>
      <c r="AY1902" s="271" t="s">
        <v>168</v>
      </c>
    </row>
    <row r="1903" s="12" customFormat="1">
      <c r="B1903" s="250"/>
      <c r="C1903" s="251"/>
      <c r="D1903" s="252" t="s">
        <v>177</v>
      </c>
      <c r="E1903" s="253" t="s">
        <v>1</v>
      </c>
      <c r="F1903" s="254" t="s">
        <v>1766</v>
      </c>
      <c r="G1903" s="251"/>
      <c r="H1903" s="253" t="s">
        <v>1</v>
      </c>
      <c r="I1903" s="255"/>
      <c r="J1903" s="251"/>
      <c r="K1903" s="251"/>
      <c r="L1903" s="256"/>
      <c r="M1903" s="257"/>
      <c r="N1903" s="258"/>
      <c r="O1903" s="258"/>
      <c r="P1903" s="258"/>
      <c r="Q1903" s="258"/>
      <c r="R1903" s="258"/>
      <c r="S1903" s="258"/>
      <c r="T1903" s="259"/>
      <c r="AT1903" s="260" t="s">
        <v>177</v>
      </c>
      <c r="AU1903" s="260" t="s">
        <v>83</v>
      </c>
      <c r="AV1903" s="12" t="s">
        <v>81</v>
      </c>
      <c r="AW1903" s="12" t="s">
        <v>31</v>
      </c>
      <c r="AX1903" s="12" t="s">
        <v>74</v>
      </c>
      <c r="AY1903" s="260" t="s">
        <v>168</v>
      </c>
    </row>
    <row r="1904" s="13" customFormat="1">
      <c r="B1904" s="261"/>
      <c r="C1904" s="262"/>
      <c r="D1904" s="252" t="s">
        <v>177</v>
      </c>
      <c r="E1904" s="263" t="s">
        <v>1</v>
      </c>
      <c r="F1904" s="264" t="s">
        <v>1767</v>
      </c>
      <c r="G1904" s="262"/>
      <c r="H1904" s="265">
        <v>5.1040000000000001</v>
      </c>
      <c r="I1904" s="266"/>
      <c r="J1904" s="262"/>
      <c r="K1904" s="262"/>
      <c r="L1904" s="267"/>
      <c r="M1904" s="268"/>
      <c r="N1904" s="269"/>
      <c r="O1904" s="269"/>
      <c r="P1904" s="269"/>
      <c r="Q1904" s="269"/>
      <c r="R1904" s="269"/>
      <c r="S1904" s="269"/>
      <c r="T1904" s="270"/>
      <c r="AT1904" s="271" t="s">
        <v>177</v>
      </c>
      <c r="AU1904" s="271" t="s">
        <v>83</v>
      </c>
      <c r="AV1904" s="13" t="s">
        <v>83</v>
      </c>
      <c r="AW1904" s="13" t="s">
        <v>31</v>
      </c>
      <c r="AX1904" s="13" t="s">
        <v>74</v>
      </c>
      <c r="AY1904" s="271" t="s">
        <v>168</v>
      </c>
    </row>
    <row r="1905" s="12" customFormat="1">
      <c r="B1905" s="250"/>
      <c r="C1905" s="251"/>
      <c r="D1905" s="252" t="s">
        <v>177</v>
      </c>
      <c r="E1905" s="253" t="s">
        <v>1</v>
      </c>
      <c r="F1905" s="254" t="s">
        <v>1781</v>
      </c>
      <c r="G1905" s="251"/>
      <c r="H1905" s="253" t="s">
        <v>1</v>
      </c>
      <c r="I1905" s="255"/>
      <c r="J1905" s="251"/>
      <c r="K1905" s="251"/>
      <c r="L1905" s="256"/>
      <c r="M1905" s="257"/>
      <c r="N1905" s="258"/>
      <c r="O1905" s="258"/>
      <c r="P1905" s="258"/>
      <c r="Q1905" s="258"/>
      <c r="R1905" s="258"/>
      <c r="S1905" s="258"/>
      <c r="T1905" s="259"/>
      <c r="AT1905" s="260" t="s">
        <v>177</v>
      </c>
      <c r="AU1905" s="260" t="s">
        <v>83</v>
      </c>
      <c r="AV1905" s="12" t="s">
        <v>81</v>
      </c>
      <c r="AW1905" s="12" t="s">
        <v>31</v>
      </c>
      <c r="AX1905" s="12" t="s">
        <v>74</v>
      </c>
      <c r="AY1905" s="260" t="s">
        <v>168</v>
      </c>
    </row>
    <row r="1906" s="13" customFormat="1">
      <c r="B1906" s="261"/>
      <c r="C1906" s="262"/>
      <c r="D1906" s="252" t="s">
        <v>177</v>
      </c>
      <c r="E1906" s="263" t="s">
        <v>1</v>
      </c>
      <c r="F1906" s="264" t="s">
        <v>1782</v>
      </c>
      <c r="G1906" s="262"/>
      <c r="H1906" s="265">
        <v>4.6399999999999997</v>
      </c>
      <c r="I1906" s="266"/>
      <c r="J1906" s="262"/>
      <c r="K1906" s="262"/>
      <c r="L1906" s="267"/>
      <c r="M1906" s="268"/>
      <c r="N1906" s="269"/>
      <c r="O1906" s="269"/>
      <c r="P1906" s="269"/>
      <c r="Q1906" s="269"/>
      <c r="R1906" s="269"/>
      <c r="S1906" s="269"/>
      <c r="T1906" s="270"/>
      <c r="AT1906" s="271" t="s">
        <v>177</v>
      </c>
      <c r="AU1906" s="271" t="s">
        <v>83</v>
      </c>
      <c r="AV1906" s="13" t="s">
        <v>83</v>
      </c>
      <c r="AW1906" s="13" t="s">
        <v>31</v>
      </c>
      <c r="AX1906" s="13" t="s">
        <v>74</v>
      </c>
      <c r="AY1906" s="271" t="s">
        <v>168</v>
      </c>
    </row>
    <row r="1907" s="15" customFormat="1">
      <c r="B1907" s="283"/>
      <c r="C1907" s="284"/>
      <c r="D1907" s="252" t="s">
        <v>177</v>
      </c>
      <c r="E1907" s="285" t="s">
        <v>1</v>
      </c>
      <c r="F1907" s="286" t="s">
        <v>255</v>
      </c>
      <c r="G1907" s="284"/>
      <c r="H1907" s="287">
        <v>306.34099999999995</v>
      </c>
      <c r="I1907" s="288"/>
      <c r="J1907" s="284"/>
      <c r="K1907" s="284"/>
      <c r="L1907" s="289"/>
      <c r="M1907" s="290"/>
      <c r="N1907" s="291"/>
      <c r="O1907" s="291"/>
      <c r="P1907" s="291"/>
      <c r="Q1907" s="291"/>
      <c r="R1907" s="291"/>
      <c r="S1907" s="291"/>
      <c r="T1907" s="292"/>
      <c r="AT1907" s="293" t="s">
        <v>177</v>
      </c>
      <c r="AU1907" s="293" t="s">
        <v>83</v>
      </c>
      <c r="AV1907" s="15" t="s">
        <v>190</v>
      </c>
      <c r="AW1907" s="15" t="s">
        <v>31</v>
      </c>
      <c r="AX1907" s="15" t="s">
        <v>74</v>
      </c>
      <c r="AY1907" s="293" t="s">
        <v>168</v>
      </c>
    </row>
    <row r="1908" s="14" customFormat="1">
      <c r="B1908" s="272"/>
      <c r="C1908" s="273"/>
      <c r="D1908" s="252" t="s">
        <v>177</v>
      </c>
      <c r="E1908" s="274" t="s">
        <v>1</v>
      </c>
      <c r="F1908" s="275" t="s">
        <v>186</v>
      </c>
      <c r="G1908" s="273"/>
      <c r="H1908" s="276">
        <v>528.95000000000005</v>
      </c>
      <c r="I1908" s="277"/>
      <c r="J1908" s="273"/>
      <c r="K1908" s="273"/>
      <c r="L1908" s="278"/>
      <c r="M1908" s="279"/>
      <c r="N1908" s="280"/>
      <c r="O1908" s="280"/>
      <c r="P1908" s="280"/>
      <c r="Q1908" s="280"/>
      <c r="R1908" s="280"/>
      <c r="S1908" s="280"/>
      <c r="T1908" s="281"/>
      <c r="AT1908" s="282" t="s">
        <v>177</v>
      </c>
      <c r="AU1908" s="282" t="s">
        <v>83</v>
      </c>
      <c r="AV1908" s="14" t="s">
        <v>175</v>
      </c>
      <c r="AW1908" s="14" t="s">
        <v>31</v>
      </c>
      <c r="AX1908" s="14" t="s">
        <v>81</v>
      </c>
      <c r="AY1908" s="282" t="s">
        <v>168</v>
      </c>
    </row>
    <row r="1909" s="1" customFormat="1" ht="24" customHeight="1">
      <c r="B1909" s="38"/>
      <c r="C1909" s="237" t="s">
        <v>1811</v>
      </c>
      <c r="D1909" s="237" t="s">
        <v>170</v>
      </c>
      <c r="E1909" s="238" t="s">
        <v>1812</v>
      </c>
      <c r="F1909" s="239" t="s">
        <v>1813</v>
      </c>
      <c r="G1909" s="240" t="s">
        <v>226</v>
      </c>
      <c r="H1909" s="241">
        <v>277.15699999999998</v>
      </c>
      <c r="I1909" s="242"/>
      <c r="J1909" s="243">
        <f>ROUND(I1909*H1909,2)</f>
        <v>0</v>
      </c>
      <c r="K1909" s="239" t="s">
        <v>174</v>
      </c>
      <c r="L1909" s="43"/>
      <c r="M1909" s="244" t="s">
        <v>1</v>
      </c>
      <c r="N1909" s="245" t="s">
        <v>39</v>
      </c>
      <c r="O1909" s="86"/>
      <c r="P1909" s="246">
        <f>O1909*H1909</f>
        <v>0</v>
      </c>
      <c r="Q1909" s="246">
        <v>0.011310000000000001</v>
      </c>
      <c r="R1909" s="246">
        <f>Q1909*H1909</f>
        <v>3.1346456699999998</v>
      </c>
      <c r="S1909" s="246">
        <v>0</v>
      </c>
      <c r="T1909" s="247">
        <f>S1909*H1909</f>
        <v>0</v>
      </c>
      <c r="AR1909" s="248" t="s">
        <v>282</v>
      </c>
      <c r="AT1909" s="248" t="s">
        <v>170</v>
      </c>
      <c r="AU1909" s="248" t="s">
        <v>83</v>
      </c>
      <c r="AY1909" s="17" t="s">
        <v>168</v>
      </c>
      <c r="BE1909" s="249">
        <f>IF(N1909="základní",J1909,0)</f>
        <v>0</v>
      </c>
      <c r="BF1909" s="249">
        <f>IF(N1909="snížená",J1909,0)</f>
        <v>0</v>
      </c>
      <c r="BG1909" s="249">
        <f>IF(N1909="zákl. přenesená",J1909,0)</f>
        <v>0</v>
      </c>
      <c r="BH1909" s="249">
        <f>IF(N1909="sníž. přenesená",J1909,0)</f>
        <v>0</v>
      </c>
      <c r="BI1909" s="249">
        <f>IF(N1909="nulová",J1909,0)</f>
        <v>0</v>
      </c>
      <c r="BJ1909" s="17" t="s">
        <v>81</v>
      </c>
      <c r="BK1909" s="249">
        <f>ROUND(I1909*H1909,2)</f>
        <v>0</v>
      </c>
      <c r="BL1909" s="17" t="s">
        <v>282</v>
      </c>
      <c r="BM1909" s="248" t="s">
        <v>1814</v>
      </c>
    </row>
    <row r="1910" s="12" customFormat="1">
      <c r="B1910" s="250"/>
      <c r="C1910" s="251"/>
      <c r="D1910" s="252" t="s">
        <v>177</v>
      </c>
      <c r="E1910" s="253" t="s">
        <v>1</v>
      </c>
      <c r="F1910" s="254" t="s">
        <v>268</v>
      </c>
      <c r="G1910" s="251"/>
      <c r="H1910" s="253" t="s">
        <v>1</v>
      </c>
      <c r="I1910" s="255"/>
      <c r="J1910" s="251"/>
      <c r="K1910" s="251"/>
      <c r="L1910" s="256"/>
      <c r="M1910" s="257"/>
      <c r="N1910" s="258"/>
      <c r="O1910" s="258"/>
      <c r="P1910" s="258"/>
      <c r="Q1910" s="258"/>
      <c r="R1910" s="258"/>
      <c r="S1910" s="258"/>
      <c r="T1910" s="259"/>
      <c r="AT1910" s="260" t="s">
        <v>177</v>
      </c>
      <c r="AU1910" s="260" t="s">
        <v>83</v>
      </c>
      <c r="AV1910" s="12" t="s">
        <v>81</v>
      </c>
      <c r="AW1910" s="12" t="s">
        <v>31</v>
      </c>
      <c r="AX1910" s="12" t="s">
        <v>74</v>
      </c>
      <c r="AY1910" s="260" t="s">
        <v>168</v>
      </c>
    </row>
    <row r="1911" s="12" customFormat="1">
      <c r="B1911" s="250"/>
      <c r="C1911" s="251"/>
      <c r="D1911" s="252" t="s">
        <v>177</v>
      </c>
      <c r="E1911" s="253" t="s">
        <v>1</v>
      </c>
      <c r="F1911" s="254" t="s">
        <v>1619</v>
      </c>
      <c r="G1911" s="251"/>
      <c r="H1911" s="253" t="s">
        <v>1</v>
      </c>
      <c r="I1911" s="255"/>
      <c r="J1911" s="251"/>
      <c r="K1911" s="251"/>
      <c r="L1911" s="256"/>
      <c r="M1911" s="257"/>
      <c r="N1911" s="258"/>
      <c r="O1911" s="258"/>
      <c r="P1911" s="258"/>
      <c r="Q1911" s="258"/>
      <c r="R1911" s="258"/>
      <c r="S1911" s="258"/>
      <c r="T1911" s="259"/>
      <c r="AT1911" s="260" t="s">
        <v>177</v>
      </c>
      <c r="AU1911" s="260" t="s">
        <v>83</v>
      </c>
      <c r="AV1911" s="12" t="s">
        <v>81</v>
      </c>
      <c r="AW1911" s="12" t="s">
        <v>31</v>
      </c>
      <c r="AX1911" s="12" t="s">
        <v>74</v>
      </c>
      <c r="AY1911" s="260" t="s">
        <v>168</v>
      </c>
    </row>
    <row r="1912" s="13" customFormat="1">
      <c r="B1912" s="261"/>
      <c r="C1912" s="262"/>
      <c r="D1912" s="252" t="s">
        <v>177</v>
      </c>
      <c r="E1912" s="263" t="s">
        <v>1</v>
      </c>
      <c r="F1912" s="264" t="s">
        <v>1620</v>
      </c>
      <c r="G1912" s="262"/>
      <c r="H1912" s="265">
        <v>277.15699999999998</v>
      </c>
      <c r="I1912" s="266"/>
      <c r="J1912" s="262"/>
      <c r="K1912" s="262"/>
      <c r="L1912" s="267"/>
      <c r="M1912" s="268"/>
      <c r="N1912" s="269"/>
      <c r="O1912" s="269"/>
      <c r="P1912" s="269"/>
      <c r="Q1912" s="269"/>
      <c r="R1912" s="269"/>
      <c r="S1912" s="269"/>
      <c r="T1912" s="270"/>
      <c r="AT1912" s="271" t="s">
        <v>177</v>
      </c>
      <c r="AU1912" s="271" t="s">
        <v>83</v>
      </c>
      <c r="AV1912" s="13" t="s">
        <v>83</v>
      </c>
      <c r="AW1912" s="13" t="s">
        <v>31</v>
      </c>
      <c r="AX1912" s="13" t="s">
        <v>74</v>
      </c>
      <c r="AY1912" s="271" t="s">
        <v>168</v>
      </c>
    </row>
    <row r="1913" s="14" customFormat="1">
      <c r="B1913" s="272"/>
      <c r="C1913" s="273"/>
      <c r="D1913" s="252" t="s">
        <v>177</v>
      </c>
      <c r="E1913" s="274" t="s">
        <v>1</v>
      </c>
      <c r="F1913" s="275" t="s">
        <v>186</v>
      </c>
      <c r="G1913" s="273"/>
      <c r="H1913" s="276">
        <v>277.15699999999998</v>
      </c>
      <c r="I1913" s="277"/>
      <c r="J1913" s="273"/>
      <c r="K1913" s="273"/>
      <c r="L1913" s="278"/>
      <c r="M1913" s="279"/>
      <c r="N1913" s="280"/>
      <c r="O1913" s="280"/>
      <c r="P1913" s="280"/>
      <c r="Q1913" s="280"/>
      <c r="R1913" s="280"/>
      <c r="S1913" s="280"/>
      <c r="T1913" s="281"/>
      <c r="AT1913" s="282" t="s">
        <v>177</v>
      </c>
      <c r="AU1913" s="282" t="s">
        <v>83</v>
      </c>
      <c r="AV1913" s="14" t="s">
        <v>175</v>
      </c>
      <c r="AW1913" s="14" t="s">
        <v>31</v>
      </c>
      <c r="AX1913" s="14" t="s">
        <v>81</v>
      </c>
      <c r="AY1913" s="282" t="s">
        <v>168</v>
      </c>
    </row>
    <row r="1914" s="1" customFormat="1" ht="24" customHeight="1">
      <c r="B1914" s="38"/>
      <c r="C1914" s="237" t="s">
        <v>1815</v>
      </c>
      <c r="D1914" s="237" t="s">
        <v>170</v>
      </c>
      <c r="E1914" s="238" t="s">
        <v>1816</v>
      </c>
      <c r="F1914" s="239" t="s">
        <v>1817</v>
      </c>
      <c r="G1914" s="240" t="s">
        <v>226</v>
      </c>
      <c r="H1914" s="241">
        <v>277.15699999999998</v>
      </c>
      <c r="I1914" s="242"/>
      <c r="J1914" s="243">
        <f>ROUND(I1914*H1914,2)</f>
        <v>0</v>
      </c>
      <c r="K1914" s="239" t="s">
        <v>174</v>
      </c>
      <c r="L1914" s="43"/>
      <c r="M1914" s="244" t="s">
        <v>1</v>
      </c>
      <c r="N1914" s="245" t="s">
        <v>39</v>
      </c>
      <c r="O1914" s="86"/>
      <c r="P1914" s="246">
        <f>O1914*H1914</f>
        <v>0</v>
      </c>
      <c r="Q1914" s="246">
        <v>0.00020000000000000001</v>
      </c>
      <c r="R1914" s="246">
        <f>Q1914*H1914</f>
        <v>0.055431399999999999</v>
      </c>
      <c r="S1914" s="246">
        <v>0</v>
      </c>
      <c r="T1914" s="247">
        <f>S1914*H1914</f>
        <v>0</v>
      </c>
      <c r="AR1914" s="248" t="s">
        <v>282</v>
      </c>
      <c r="AT1914" s="248" t="s">
        <v>170</v>
      </c>
      <c r="AU1914" s="248" t="s">
        <v>83</v>
      </c>
      <c r="AY1914" s="17" t="s">
        <v>168</v>
      </c>
      <c r="BE1914" s="249">
        <f>IF(N1914="základní",J1914,0)</f>
        <v>0</v>
      </c>
      <c r="BF1914" s="249">
        <f>IF(N1914="snížená",J1914,0)</f>
        <v>0</v>
      </c>
      <c r="BG1914" s="249">
        <f>IF(N1914="zákl. přenesená",J1914,0)</f>
        <v>0</v>
      </c>
      <c r="BH1914" s="249">
        <f>IF(N1914="sníž. přenesená",J1914,0)</f>
        <v>0</v>
      </c>
      <c r="BI1914" s="249">
        <f>IF(N1914="nulová",J1914,0)</f>
        <v>0</v>
      </c>
      <c r="BJ1914" s="17" t="s">
        <v>81</v>
      </c>
      <c r="BK1914" s="249">
        <f>ROUND(I1914*H1914,2)</f>
        <v>0</v>
      </c>
      <c r="BL1914" s="17" t="s">
        <v>282</v>
      </c>
      <c r="BM1914" s="248" t="s">
        <v>1818</v>
      </c>
    </row>
    <row r="1915" s="12" customFormat="1">
      <c r="B1915" s="250"/>
      <c r="C1915" s="251"/>
      <c r="D1915" s="252" t="s">
        <v>177</v>
      </c>
      <c r="E1915" s="253" t="s">
        <v>1</v>
      </c>
      <c r="F1915" s="254" t="s">
        <v>268</v>
      </c>
      <c r="G1915" s="251"/>
      <c r="H1915" s="253" t="s">
        <v>1</v>
      </c>
      <c r="I1915" s="255"/>
      <c r="J1915" s="251"/>
      <c r="K1915" s="251"/>
      <c r="L1915" s="256"/>
      <c r="M1915" s="257"/>
      <c r="N1915" s="258"/>
      <c r="O1915" s="258"/>
      <c r="P1915" s="258"/>
      <c r="Q1915" s="258"/>
      <c r="R1915" s="258"/>
      <c r="S1915" s="258"/>
      <c r="T1915" s="259"/>
      <c r="AT1915" s="260" t="s">
        <v>177</v>
      </c>
      <c r="AU1915" s="260" t="s">
        <v>83</v>
      </c>
      <c r="AV1915" s="12" t="s">
        <v>81</v>
      </c>
      <c r="AW1915" s="12" t="s">
        <v>31</v>
      </c>
      <c r="AX1915" s="12" t="s">
        <v>74</v>
      </c>
      <c r="AY1915" s="260" t="s">
        <v>168</v>
      </c>
    </row>
    <row r="1916" s="12" customFormat="1">
      <c r="B1916" s="250"/>
      <c r="C1916" s="251"/>
      <c r="D1916" s="252" t="s">
        <v>177</v>
      </c>
      <c r="E1916" s="253" t="s">
        <v>1</v>
      </c>
      <c r="F1916" s="254" t="s">
        <v>1619</v>
      </c>
      <c r="G1916" s="251"/>
      <c r="H1916" s="253" t="s">
        <v>1</v>
      </c>
      <c r="I1916" s="255"/>
      <c r="J1916" s="251"/>
      <c r="K1916" s="251"/>
      <c r="L1916" s="256"/>
      <c r="M1916" s="257"/>
      <c r="N1916" s="258"/>
      <c r="O1916" s="258"/>
      <c r="P1916" s="258"/>
      <c r="Q1916" s="258"/>
      <c r="R1916" s="258"/>
      <c r="S1916" s="258"/>
      <c r="T1916" s="259"/>
      <c r="AT1916" s="260" t="s">
        <v>177</v>
      </c>
      <c r="AU1916" s="260" t="s">
        <v>83</v>
      </c>
      <c r="AV1916" s="12" t="s">
        <v>81</v>
      </c>
      <c r="AW1916" s="12" t="s">
        <v>31</v>
      </c>
      <c r="AX1916" s="12" t="s">
        <v>74</v>
      </c>
      <c r="AY1916" s="260" t="s">
        <v>168</v>
      </c>
    </row>
    <row r="1917" s="13" customFormat="1">
      <c r="B1917" s="261"/>
      <c r="C1917" s="262"/>
      <c r="D1917" s="252" t="s">
        <v>177</v>
      </c>
      <c r="E1917" s="263" t="s">
        <v>1</v>
      </c>
      <c r="F1917" s="264" t="s">
        <v>1620</v>
      </c>
      <c r="G1917" s="262"/>
      <c r="H1917" s="265">
        <v>277.15699999999998</v>
      </c>
      <c r="I1917" s="266"/>
      <c r="J1917" s="262"/>
      <c r="K1917" s="262"/>
      <c r="L1917" s="267"/>
      <c r="M1917" s="268"/>
      <c r="N1917" s="269"/>
      <c r="O1917" s="269"/>
      <c r="P1917" s="269"/>
      <c r="Q1917" s="269"/>
      <c r="R1917" s="269"/>
      <c r="S1917" s="269"/>
      <c r="T1917" s="270"/>
      <c r="AT1917" s="271" t="s">
        <v>177</v>
      </c>
      <c r="AU1917" s="271" t="s">
        <v>83</v>
      </c>
      <c r="AV1917" s="13" t="s">
        <v>83</v>
      </c>
      <c r="AW1917" s="13" t="s">
        <v>31</v>
      </c>
      <c r="AX1917" s="13" t="s">
        <v>74</v>
      </c>
      <c r="AY1917" s="271" t="s">
        <v>168</v>
      </c>
    </row>
    <row r="1918" s="14" customFormat="1">
      <c r="B1918" s="272"/>
      <c r="C1918" s="273"/>
      <c r="D1918" s="252" t="s">
        <v>177</v>
      </c>
      <c r="E1918" s="274" t="s">
        <v>1</v>
      </c>
      <c r="F1918" s="275" t="s">
        <v>186</v>
      </c>
      <c r="G1918" s="273"/>
      <c r="H1918" s="276">
        <v>277.15699999999998</v>
      </c>
      <c r="I1918" s="277"/>
      <c r="J1918" s="273"/>
      <c r="K1918" s="273"/>
      <c r="L1918" s="278"/>
      <c r="M1918" s="279"/>
      <c r="N1918" s="280"/>
      <c r="O1918" s="280"/>
      <c r="P1918" s="280"/>
      <c r="Q1918" s="280"/>
      <c r="R1918" s="280"/>
      <c r="S1918" s="280"/>
      <c r="T1918" s="281"/>
      <c r="AT1918" s="282" t="s">
        <v>177</v>
      </c>
      <c r="AU1918" s="282" t="s">
        <v>83</v>
      </c>
      <c r="AV1918" s="14" t="s">
        <v>175</v>
      </c>
      <c r="AW1918" s="14" t="s">
        <v>31</v>
      </c>
      <c r="AX1918" s="14" t="s">
        <v>81</v>
      </c>
      <c r="AY1918" s="282" t="s">
        <v>168</v>
      </c>
    </row>
    <row r="1919" s="1" customFormat="1" ht="24" customHeight="1">
      <c r="B1919" s="38"/>
      <c r="C1919" s="237" t="s">
        <v>1819</v>
      </c>
      <c r="D1919" s="237" t="s">
        <v>170</v>
      </c>
      <c r="E1919" s="238" t="s">
        <v>1820</v>
      </c>
      <c r="F1919" s="239" t="s">
        <v>1821</v>
      </c>
      <c r="G1919" s="240" t="s">
        <v>226</v>
      </c>
      <c r="H1919" s="241">
        <v>30.440000000000001</v>
      </c>
      <c r="I1919" s="242"/>
      <c r="J1919" s="243">
        <f>ROUND(I1919*H1919,2)</f>
        <v>0</v>
      </c>
      <c r="K1919" s="239" t="s">
        <v>174</v>
      </c>
      <c r="L1919" s="43"/>
      <c r="M1919" s="244" t="s">
        <v>1</v>
      </c>
      <c r="N1919" s="245" t="s">
        <v>39</v>
      </c>
      <c r="O1919" s="86"/>
      <c r="P1919" s="246">
        <f>O1919*H1919</f>
        <v>0</v>
      </c>
      <c r="Q1919" s="246">
        <v>0.015720000000000001</v>
      </c>
      <c r="R1919" s="246">
        <f>Q1919*H1919</f>
        <v>0.47851680000000008</v>
      </c>
      <c r="S1919" s="246">
        <v>0</v>
      </c>
      <c r="T1919" s="247">
        <f>S1919*H1919</f>
        <v>0</v>
      </c>
      <c r="AR1919" s="248" t="s">
        <v>282</v>
      </c>
      <c r="AT1919" s="248" t="s">
        <v>170</v>
      </c>
      <c r="AU1919" s="248" t="s">
        <v>83</v>
      </c>
      <c r="AY1919" s="17" t="s">
        <v>168</v>
      </c>
      <c r="BE1919" s="249">
        <f>IF(N1919="základní",J1919,0)</f>
        <v>0</v>
      </c>
      <c r="BF1919" s="249">
        <f>IF(N1919="snížená",J1919,0)</f>
        <v>0</v>
      </c>
      <c r="BG1919" s="249">
        <f>IF(N1919="zákl. přenesená",J1919,0)</f>
        <v>0</v>
      </c>
      <c r="BH1919" s="249">
        <f>IF(N1919="sníž. přenesená",J1919,0)</f>
        <v>0</v>
      </c>
      <c r="BI1919" s="249">
        <f>IF(N1919="nulová",J1919,0)</f>
        <v>0</v>
      </c>
      <c r="BJ1919" s="17" t="s">
        <v>81</v>
      </c>
      <c r="BK1919" s="249">
        <f>ROUND(I1919*H1919,2)</f>
        <v>0</v>
      </c>
      <c r="BL1919" s="17" t="s">
        <v>282</v>
      </c>
      <c r="BM1919" s="248" t="s">
        <v>1822</v>
      </c>
    </row>
    <row r="1920" s="12" customFormat="1">
      <c r="B1920" s="250"/>
      <c r="C1920" s="251"/>
      <c r="D1920" s="252" t="s">
        <v>177</v>
      </c>
      <c r="E1920" s="253" t="s">
        <v>1</v>
      </c>
      <c r="F1920" s="254" t="s">
        <v>1823</v>
      </c>
      <c r="G1920" s="251"/>
      <c r="H1920" s="253" t="s">
        <v>1</v>
      </c>
      <c r="I1920" s="255"/>
      <c r="J1920" s="251"/>
      <c r="K1920" s="251"/>
      <c r="L1920" s="256"/>
      <c r="M1920" s="257"/>
      <c r="N1920" s="258"/>
      <c r="O1920" s="258"/>
      <c r="P1920" s="258"/>
      <c r="Q1920" s="258"/>
      <c r="R1920" s="258"/>
      <c r="S1920" s="258"/>
      <c r="T1920" s="259"/>
      <c r="AT1920" s="260" t="s">
        <v>177</v>
      </c>
      <c r="AU1920" s="260" t="s">
        <v>83</v>
      </c>
      <c r="AV1920" s="12" t="s">
        <v>81</v>
      </c>
      <c r="AW1920" s="12" t="s">
        <v>31</v>
      </c>
      <c r="AX1920" s="12" t="s">
        <v>74</v>
      </c>
      <c r="AY1920" s="260" t="s">
        <v>168</v>
      </c>
    </row>
    <row r="1921" s="13" customFormat="1">
      <c r="B1921" s="261"/>
      <c r="C1921" s="262"/>
      <c r="D1921" s="252" t="s">
        <v>177</v>
      </c>
      <c r="E1921" s="263" t="s">
        <v>1</v>
      </c>
      <c r="F1921" s="264" t="s">
        <v>1824</v>
      </c>
      <c r="G1921" s="262"/>
      <c r="H1921" s="265">
        <v>2</v>
      </c>
      <c r="I1921" s="266"/>
      <c r="J1921" s="262"/>
      <c r="K1921" s="262"/>
      <c r="L1921" s="267"/>
      <c r="M1921" s="268"/>
      <c r="N1921" s="269"/>
      <c r="O1921" s="269"/>
      <c r="P1921" s="269"/>
      <c r="Q1921" s="269"/>
      <c r="R1921" s="269"/>
      <c r="S1921" s="269"/>
      <c r="T1921" s="270"/>
      <c r="AT1921" s="271" t="s">
        <v>177</v>
      </c>
      <c r="AU1921" s="271" t="s">
        <v>83</v>
      </c>
      <c r="AV1921" s="13" t="s">
        <v>83</v>
      </c>
      <c r="AW1921" s="13" t="s">
        <v>31</v>
      </c>
      <c r="AX1921" s="13" t="s">
        <v>74</v>
      </c>
      <c r="AY1921" s="271" t="s">
        <v>168</v>
      </c>
    </row>
    <row r="1922" s="13" customFormat="1">
      <c r="B1922" s="261"/>
      <c r="C1922" s="262"/>
      <c r="D1922" s="252" t="s">
        <v>177</v>
      </c>
      <c r="E1922" s="263" t="s">
        <v>1</v>
      </c>
      <c r="F1922" s="264" t="s">
        <v>1825</v>
      </c>
      <c r="G1922" s="262"/>
      <c r="H1922" s="265">
        <v>28.440000000000001</v>
      </c>
      <c r="I1922" s="266"/>
      <c r="J1922" s="262"/>
      <c r="K1922" s="262"/>
      <c r="L1922" s="267"/>
      <c r="M1922" s="268"/>
      <c r="N1922" s="269"/>
      <c r="O1922" s="269"/>
      <c r="P1922" s="269"/>
      <c r="Q1922" s="269"/>
      <c r="R1922" s="269"/>
      <c r="S1922" s="269"/>
      <c r="T1922" s="270"/>
      <c r="AT1922" s="271" t="s">
        <v>177</v>
      </c>
      <c r="AU1922" s="271" t="s">
        <v>83</v>
      </c>
      <c r="AV1922" s="13" t="s">
        <v>83</v>
      </c>
      <c r="AW1922" s="13" t="s">
        <v>31</v>
      </c>
      <c r="AX1922" s="13" t="s">
        <v>74</v>
      </c>
      <c r="AY1922" s="271" t="s">
        <v>168</v>
      </c>
    </row>
    <row r="1923" s="14" customFormat="1">
      <c r="B1923" s="272"/>
      <c r="C1923" s="273"/>
      <c r="D1923" s="252" t="s">
        <v>177</v>
      </c>
      <c r="E1923" s="274" t="s">
        <v>1</v>
      </c>
      <c r="F1923" s="275" t="s">
        <v>186</v>
      </c>
      <c r="G1923" s="273"/>
      <c r="H1923" s="276">
        <v>30.440000000000001</v>
      </c>
      <c r="I1923" s="277"/>
      <c r="J1923" s="273"/>
      <c r="K1923" s="273"/>
      <c r="L1923" s="278"/>
      <c r="M1923" s="279"/>
      <c r="N1923" s="280"/>
      <c r="O1923" s="280"/>
      <c r="P1923" s="280"/>
      <c r="Q1923" s="280"/>
      <c r="R1923" s="280"/>
      <c r="S1923" s="280"/>
      <c r="T1923" s="281"/>
      <c r="AT1923" s="282" t="s">
        <v>177</v>
      </c>
      <c r="AU1923" s="282" t="s">
        <v>83</v>
      </c>
      <c r="AV1923" s="14" t="s">
        <v>175</v>
      </c>
      <c r="AW1923" s="14" t="s">
        <v>31</v>
      </c>
      <c r="AX1923" s="14" t="s">
        <v>81</v>
      </c>
      <c r="AY1923" s="282" t="s">
        <v>168</v>
      </c>
    </row>
    <row r="1924" s="1" customFormat="1" ht="24" customHeight="1">
      <c r="B1924" s="38"/>
      <c r="C1924" s="237" t="s">
        <v>1826</v>
      </c>
      <c r="D1924" s="237" t="s">
        <v>170</v>
      </c>
      <c r="E1924" s="238" t="s">
        <v>1827</v>
      </c>
      <c r="F1924" s="239" t="s">
        <v>1828</v>
      </c>
      <c r="G1924" s="240" t="s">
        <v>440</v>
      </c>
      <c r="H1924" s="241">
        <v>522.96000000000004</v>
      </c>
      <c r="I1924" s="242"/>
      <c r="J1924" s="243">
        <f>ROUND(I1924*H1924,2)</f>
        <v>0</v>
      </c>
      <c r="K1924" s="239" t="s">
        <v>174</v>
      </c>
      <c r="L1924" s="43"/>
      <c r="M1924" s="244" t="s">
        <v>1</v>
      </c>
      <c r="N1924" s="245" t="s">
        <v>39</v>
      </c>
      <c r="O1924" s="86"/>
      <c r="P1924" s="246">
        <f>O1924*H1924</f>
        <v>0</v>
      </c>
      <c r="Q1924" s="246">
        <v>0</v>
      </c>
      <c r="R1924" s="246">
        <f>Q1924*H1924</f>
        <v>0</v>
      </c>
      <c r="S1924" s="246">
        <v>0</v>
      </c>
      <c r="T1924" s="247">
        <f>S1924*H1924</f>
        <v>0</v>
      </c>
      <c r="AR1924" s="248" t="s">
        <v>282</v>
      </c>
      <c r="AT1924" s="248" t="s">
        <v>170</v>
      </c>
      <c r="AU1924" s="248" t="s">
        <v>83</v>
      </c>
      <c r="AY1924" s="17" t="s">
        <v>168</v>
      </c>
      <c r="BE1924" s="249">
        <f>IF(N1924="základní",J1924,0)</f>
        <v>0</v>
      </c>
      <c r="BF1924" s="249">
        <f>IF(N1924="snížená",J1924,0)</f>
        <v>0</v>
      </c>
      <c r="BG1924" s="249">
        <f>IF(N1924="zákl. přenesená",J1924,0)</f>
        <v>0</v>
      </c>
      <c r="BH1924" s="249">
        <f>IF(N1924="sníž. přenesená",J1924,0)</f>
        <v>0</v>
      </c>
      <c r="BI1924" s="249">
        <f>IF(N1924="nulová",J1924,0)</f>
        <v>0</v>
      </c>
      <c r="BJ1924" s="17" t="s">
        <v>81</v>
      </c>
      <c r="BK1924" s="249">
        <f>ROUND(I1924*H1924,2)</f>
        <v>0</v>
      </c>
      <c r="BL1924" s="17" t="s">
        <v>282</v>
      </c>
      <c r="BM1924" s="248" t="s">
        <v>1829</v>
      </c>
    </row>
    <row r="1925" s="12" customFormat="1">
      <c r="B1925" s="250"/>
      <c r="C1925" s="251"/>
      <c r="D1925" s="252" t="s">
        <v>177</v>
      </c>
      <c r="E1925" s="253" t="s">
        <v>1</v>
      </c>
      <c r="F1925" s="254" t="s">
        <v>268</v>
      </c>
      <c r="G1925" s="251"/>
      <c r="H1925" s="253" t="s">
        <v>1</v>
      </c>
      <c r="I1925" s="255"/>
      <c r="J1925" s="251"/>
      <c r="K1925" s="251"/>
      <c r="L1925" s="256"/>
      <c r="M1925" s="257"/>
      <c r="N1925" s="258"/>
      <c r="O1925" s="258"/>
      <c r="P1925" s="258"/>
      <c r="Q1925" s="258"/>
      <c r="R1925" s="258"/>
      <c r="S1925" s="258"/>
      <c r="T1925" s="259"/>
      <c r="AT1925" s="260" t="s">
        <v>177</v>
      </c>
      <c r="AU1925" s="260" t="s">
        <v>83</v>
      </c>
      <c r="AV1925" s="12" t="s">
        <v>81</v>
      </c>
      <c r="AW1925" s="12" t="s">
        <v>31</v>
      </c>
      <c r="AX1925" s="12" t="s">
        <v>74</v>
      </c>
      <c r="AY1925" s="260" t="s">
        <v>168</v>
      </c>
    </row>
    <row r="1926" s="13" customFormat="1">
      <c r="B1926" s="261"/>
      <c r="C1926" s="262"/>
      <c r="D1926" s="252" t="s">
        <v>177</v>
      </c>
      <c r="E1926" s="263" t="s">
        <v>1</v>
      </c>
      <c r="F1926" s="264" t="s">
        <v>1830</v>
      </c>
      <c r="G1926" s="262"/>
      <c r="H1926" s="265">
        <v>101.8</v>
      </c>
      <c r="I1926" s="266"/>
      <c r="J1926" s="262"/>
      <c r="K1926" s="262"/>
      <c r="L1926" s="267"/>
      <c r="M1926" s="268"/>
      <c r="N1926" s="269"/>
      <c r="O1926" s="269"/>
      <c r="P1926" s="269"/>
      <c r="Q1926" s="269"/>
      <c r="R1926" s="269"/>
      <c r="S1926" s="269"/>
      <c r="T1926" s="270"/>
      <c r="AT1926" s="271" t="s">
        <v>177</v>
      </c>
      <c r="AU1926" s="271" t="s">
        <v>83</v>
      </c>
      <c r="AV1926" s="13" t="s">
        <v>83</v>
      </c>
      <c r="AW1926" s="13" t="s">
        <v>31</v>
      </c>
      <c r="AX1926" s="13" t="s">
        <v>74</v>
      </c>
      <c r="AY1926" s="271" t="s">
        <v>168</v>
      </c>
    </row>
    <row r="1927" s="13" customFormat="1">
      <c r="B1927" s="261"/>
      <c r="C1927" s="262"/>
      <c r="D1927" s="252" t="s">
        <v>177</v>
      </c>
      <c r="E1927" s="263" t="s">
        <v>1</v>
      </c>
      <c r="F1927" s="264" t="s">
        <v>1831</v>
      </c>
      <c r="G1927" s="262"/>
      <c r="H1927" s="265">
        <v>29.16</v>
      </c>
      <c r="I1927" s="266"/>
      <c r="J1927" s="262"/>
      <c r="K1927" s="262"/>
      <c r="L1927" s="267"/>
      <c r="M1927" s="268"/>
      <c r="N1927" s="269"/>
      <c r="O1927" s="269"/>
      <c r="P1927" s="269"/>
      <c r="Q1927" s="269"/>
      <c r="R1927" s="269"/>
      <c r="S1927" s="269"/>
      <c r="T1927" s="270"/>
      <c r="AT1927" s="271" t="s">
        <v>177</v>
      </c>
      <c r="AU1927" s="271" t="s">
        <v>83</v>
      </c>
      <c r="AV1927" s="13" t="s">
        <v>83</v>
      </c>
      <c r="AW1927" s="13" t="s">
        <v>31</v>
      </c>
      <c r="AX1927" s="13" t="s">
        <v>74</v>
      </c>
      <c r="AY1927" s="271" t="s">
        <v>168</v>
      </c>
    </row>
    <row r="1928" s="13" customFormat="1">
      <c r="B1928" s="261"/>
      <c r="C1928" s="262"/>
      <c r="D1928" s="252" t="s">
        <v>177</v>
      </c>
      <c r="E1928" s="263" t="s">
        <v>1</v>
      </c>
      <c r="F1928" s="264" t="s">
        <v>1832</v>
      </c>
      <c r="G1928" s="262"/>
      <c r="H1928" s="265">
        <v>304</v>
      </c>
      <c r="I1928" s="266"/>
      <c r="J1928" s="262"/>
      <c r="K1928" s="262"/>
      <c r="L1928" s="267"/>
      <c r="M1928" s="268"/>
      <c r="N1928" s="269"/>
      <c r="O1928" s="269"/>
      <c r="P1928" s="269"/>
      <c r="Q1928" s="269"/>
      <c r="R1928" s="269"/>
      <c r="S1928" s="269"/>
      <c r="T1928" s="270"/>
      <c r="AT1928" s="271" t="s">
        <v>177</v>
      </c>
      <c r="AU1928" s="271" t="s">
        <v>83</v>
      </c>
      <c r="AV1928" s="13" t="s">
        <v>83</v>
      </c>
      <c r="AW1928" s="13" t="s">
        <v>31</v>
      </c>
      <c r="AX1928" s="13" t="s">
        <v>74</v>
      </c>
      <c r="AY1928" s="271" t="s">
        <v>168</v>
      </c>
    </row>
    <row r="1929" s="13" customFormat="1">
      <c r="B1929" s="261"/>
      <c r="C1929" s="262"/>
      <c r="D1929" s="252" t="s">
        <v>177</v>
      </c>
      <c r="E1929" s="263" t="s">
        <v>1</v>
      </c>
      <c r="F1929" s="264" t="s">
        <v>1833</v>
      </c>
      <c r="G1929" s="262"/>
      <c r="H1929" s="265">
        <v>45.5</v>
      </c>
      <c r="I1929" s="266"/>
      <c r="J1929" s="262"/>
      <c r="K1929" s="262"/>
      <c r="L1929" s="267"/>
      <c r="M1929" s="268"/>
      <c r="N1929" s="269"/>
      <c r="O1929" s="269"/>
      <c r="P1929" s="269"/>
      <c r="Q1929" s="269"/>
      <c r="R1929" s="269"/>
      <c r="S1929" s="269"/>
      <c r="T1929" s="270"/>
      <c r="AT1929" s="271" t="s">
        <v>177</v>
      </c>
      <c r="AU1929" s="271" t="s">
        <v>83</v>
      </c>
      <c r="AV1929" s="13" t="s">
        <v>83</v>
      </c>
      <c r="AW1929" s="13" t="s">
        <v>31</v>
      </c>
      <c r="AX1929" s="13" t="s">
        <v>74</v>
      </c>
      <c r="AY1929" s="271" t="s">
        <v>168</v>
      </c>
    </row>
    <row r="1930" s="13" customFormat="1">
      <c r="B1930" s="261"/>
      <c r="C1930" s="262"/>
      <c r="D1930" s="252" t="s">
        <v>177</v>
      </c>
      <c r="E1930" s="263" t="s">
        <v>1</v>
      </c>
      <c r="F1930" s="264" t="s">
        <v>1834</v>
      </c>
      <c r="G1930" s="262"/>
      <c r="H1930" s="265">
        <v>42.5</v>
      </c>
      <c r="I1930" s="266"/>
      <c r="J1930" s="262"/>
      <c r="K1930" s="262"/>
      <c r="L1930" s="267"/>
      <c r="M1930" s="268"/>
      <c r="N1930" s="269"/>
      <c r="O1930" s="269"/>
      <c r="P1930" s="269"/>
      <c r="Q1930" s="269"/>
      <c r="R1930" s="269"/>
      <c r="S1930" s="269"/>
      <c r="T1930" s="270"/>
      <c r="AT1930" s="271" t="s">
        <v>177</v>
      </c>
      <c r="AU1930" s="271" t="s">
        <v>83</v>
      </c>
      <c r="AV1930" s="13" t="s">
        <v>83</v>
      </c>
      <c r="AW1930" s="13" t="s">
        <v>31</v>
      </c>
      <c r="AX1930" s="13" t="s">
        <v>74</v>
      </c>
      <c r="AY1930" s="271" t="s">
        <v>168</v>
      </c>
    </row>
    <row r="1931" s="14" customFormat="1">
      <c r="B1931" s="272"/>
      <c r="C1931" s="273"/>
      <c r="D1931" s="252" t="s">
        <v>177</v>
      </c>
      <c r="E1931" s="274" t="s">
        <v>1</v>
      </c>
      <c r="F1931" s="275" t="s">
        <v>186</v>
      </c>
      <c r="G1931" s="273"/>
      <c r="H1931" s="276">
        <v>522.96000000000004</v>
      </c>
      <c r="I1931" s="277"/>
      <c r="J1931" s="273"/>
      <c r="K1931" s="273"/>
      <c r="L1931" s="278"/>
      <c r="M1931" s="279"/>
      <c r="N1931" s="280"/>
      <c r="O1931" s="280"/>
      <c r="P1931" s="280"/>
      <c r="Q1931" s="280"/>
      <c r="R1931" s="280"/>
      <c r="S1931" s="280"/>
      <c r="T1931" s="281"/>
      <c r="AT1931" s="282" t="s">
        <v>177</v>
      </c>
      <c r="AU1931" s="282" t="s">
        <v>83</v>
      </c>
      <c r="AV1931" s="14" t="s">
        <v>175</v>
      </c>
      <c r="AW1931" s="14" t="s">
        <v>31</v>
      </c>
      <c r="AX1931" s="14" t="s">
        <v>81</v>
      </c>
      <c r="AY1931" s="282" t="s">
        <v>168</v>
      </c>
    </row>
    <row r="1932" s="1" customFormat="1" ht="16.5" customHeight="1">
      <c r="B1932" s="38"/>
      <c r="C1932" s="294" t="s">
        <v>1835</v>
      </c>
      <c r="D1932" s="294" t="s">
        <v>418</v>
      </c>
      <c r="E1932" s="295" t="s">
        <v>1836</v>
      </c>
      <c r="F1932" s="296" t="s">
        <v>1837</v>
      </c>
      <c r="G1932" s="297" t="s">
        <v>173</v>
      </c>
      <c r="H1932" s="298">
        <v>20.248999999999999</v>
      </c>
      <c r="I1932" s="299"/>
      <c r="J1932" s="300">
        <f>ROUND(I1932*H1932,2)</f>
        <v>0</v>
      </c>
      <c r="K1932" s="296" t="s">
        <v>174</v>
      </c>
      <c r="L1932" s="301"/>
      <c r="M1932" s="302" t="s">
        <v>1</v>
      </c>
      <c r="N1932" s="303" t="s">
        <v>39</v>
      </c>
      <c r="O1932" s="86"/>
      <c r="P1932" s="246">
        <f>O1932*H1932</f>
        <v>0</v>
      </c>
      <c r="Q1932" s="246">
        <v>0.44</v>
      </c>
      <c r="R1932" s="246">
        <f>Q1932*H1932</f>
        <v>8.909559999999999</v>
      </c>
      <c r="S1932" s="246">
        <v>0</v>
      </c>
      <c r="T1932" s="247">
        <f>S1932*H1932</f>
        <v>0</v>
      </c>
      <c r="AR1932" s="248" t="s">
        <v>385</v>
      </c>
      <c r="AT1932" s="248" t="s">
        <v>418</v>
      </c>
      <c r="AU1932" s="248" t="s">
        <v>83</v>
      </c>
      <c r="AY1932" s="17" t="s">
        <v>168</v>
      </c>
      <c r="BE1932" s="249">
        <f>IF(N1932="základní",J1932,0)</f>
        <v>0</v>
      </c>
      <c r="BF1932" s="249">
        <f>IF(N1932="snížená",J1932,0)</f>
        <v>0</v>
      </c>
      <c r="BG1932" s="249">
        <f>IF(N1932="zákl. přenesená",J1932,0)</f>
        <v>0</v>
      </c>
      <c r="BH1932" s="249">
        <f>IF(N1932="sníž. přenesená",J1932,0)</f>
        <v>0</v>
      </c>
      <c r="BI1932" s="249">
        <f>IF(N1932="nulová",J1932,0)</f>
        <v>0</v>
      </c>
      <c r="BJ1932" s="17" t="s">
        <v>81</v>
      </c>
      <c r="BK1932" s="249">
        <f>ROUND(I1932*H1932,2)</f>
        <v>0</v>
      </c>
      <c r="BL1932" s="17" t="s">
        <v>282</v>
      </c>
      <c r="BM1932" s="248" t="s">
        <v>1838</v>
      </c>
    </row>
    <row r="1933" s="13" customFormat="1">
      <c r="B1933" s="261"/>
      <c r="C1933" s="262"/>
      <c r="D1933" s="252" t="s">
        <v>177</v>
      </c>
      <c r="E1933" s="263" t="s">
        <v>1</v>
      </c>
      <c r="F1933" s="264" t="s">
        <v>1839</v>
      </c>
      <c r="G1933" s="262"/>
      <c r="H1933" s="265">
        <v>20.248999999999999</v>
      </c>
      <c r="I1933" s="266"/>
      <c r="J1933" s="262"/>
      <c r="K1933" s="262"/>
      <c r="L1933" s="267"/>
      <c r="M1933" s="268"/>
      <c r="N1933" s="269"/>
      <c r="O1933" s="269"/>
      <c r="P1933" s="269"/>
      <c r="Q1933" s="269"/>
      <c r="R1933" s="269"/>
      <c r="S1933" s="269"/>
      <c r="T1933" s="270"/>
      <c r="AT1933" s="271" t="s">
        <v>177</v>
      </c>
      <c r="AU1933" s="271" t="s">
        <v>83</v>
      </c>
      <c r="AV1933" s="13" t="s">
        <v>83</v>
      </c>
      <c r="AW1933" s="13" t="s">
        <v>31</v>
      </c>
      <c r="AX1933" s="13" t="s">
        <v>74</v>
      </c>
      <c r="AY1933" s="271" t="s">
        <v>168</v>
      </c>
    </row>
    <row r="1934" s="14" customFormat="1">
      <c r="B1934" s="272"/>
      <c r="C1934" s="273"/>
      <c r="D1934" s="252" t="s">
        <v>177</v>
      </c>
      <c r="E1934" s="274" t="s">
        <v>1</v>
      </c>
      <c r="F1934" s="275" t="s">
        <v>186</v>
      </c>
      <c r="G1934" s="273"/>
      <c r="H1934" s="276">
        <v>20.248999999999999</v>
      </c>
      <c r="I1934" s="277"/>
      <c r="J1934" s="273"/>
      <c r="K1934" s="273"/>
      <c r="L1934" s="278"/>
      <c r="M1934" s="279"/>
      <c r="N1934" s="280"/>
      <c r="O1934" s="280"/>
      <c r="P1934" s="280"/>
      <c r="Q1934" s="280"/>
      <c r="R1934" s="280"/>
      <c r="S1934" s="280"/>
      <c r="T1934" s="281"/>
      <c r="AT1934" s="282" t="s">
        <v>177</v>
      </c>
      <c r="AU1934" s="282" t="s">
        <v>83</v>
      </c>
      <c r="AV1934" s="14" t="s">
        <v>175</v>
      </c>
      <c r="AW1934" s="14" t="s">
        <v>31</v>
      </c>
      <c r="AX1934" s="14" t="s">
        <v>81</v>
      </c>
      <c r="AY1934" s="282" t="s">
        <v>168</v>
      </c>
    </row>
    <row r="1935" s="1" customFormat="1" ht="24" customHeight="1">
      <c r="B1935" s="38"/>
      <c r="C1935" s="237" t="s">
        <v>1840</v>
      </c>
      <c r="D1935" s="237" t="s">
        <v>170</v>
      </c>
      <c r="E1935" s="238" t="s">
        <v>1841</v>
      </c>
      <c r="F1935" s="239" t="s">
        <v>1842</v>
      </c>
      <c r="G1935" s="240" t="s">
        <v>173</v>
      </c>
      <c r="H1935" s="241">
        <v>21.010000000000002</v>
      </c>
      <c r="I1935" s="242"/>
      <c r="J1935" s="243">
        <f>ROUND(I1935*H1935,2)</f>
        <v>0</v>
      </c>
      <c r="K1935" s="239" t="s">
        <v>174</v>
      </c>
      <c r="L1935" s="43"/>
      <c r="M1935" s="244" t="s">
        <v>1</v>
      </c>
      <c r="N1935" s="245" t="s">
        <v>39</v>
      </c>
      <c r="O1935" s="86"/>
      <c r="P1935" s="246">
        <f>O1935*H1935</f>
        <v>0</v>
      </c>
      <c r="Q1935" s="246">
        <v>0.00281</v>
      </c>
      <c r="R1935" s="246">
        <f>Q1935*H1935</f>
        <v>0.059038100000000003</v>
      </c>
      <c r="S1935" s="246">
        <v>0</v>
      </c>
      <c r="T1935" s="247">
        <f>S1935*H1935</f>
        <v>0</v>
      </c>
      <c r="AR1935" s="248" t="s">
        <v>282</v>
      </c>
      <c r="AT1935" s="248" t="s">
        <v>170</v>
      </c>
      <c r="AU1935" s="248" t="s">
        <v>83</v>
      </c>
      <c r="AY1935" s="17" t="s">
        <v>168</v>
      </c>
      <c r="BE1935" s="249">
        <f>IF(N1935="základní",J1935,0)</f>
        <v>0</v>
      </c>
      <c r="BF1935" s="249">
        <f>IF(N1935="snížená",J1935,0)</f>
        <v>0</v>
      </c>
      <c r="BG1935" s="249">
        <f>IF(N1935="zákl. přenesená",J1935,0)</f>
        <v>0</v>
      </c>
      <c r="BH1935" s="249">
        <f>IF(N1935="sníž. přenesená",J1935,0)</f>
        <v>0</v>
      </c>
      <c r="BI1935" s="249">
        <f>IF(N1935="nulová",J1935,0)</f>
        <v>0</v>
      </c>
      <c r="BJ1935" s="17" t="s">
        <v>81</v>
      </c>
      <c r="BK1935" s="249">
        <f>ROUND(I1935*H1935,2)</f>
        <v>0</v>
      </c>
      <c r="BL1935" s="17" t="s">
        <v>282</v>
      </c>
      <c r="BM1935" s="248" t="s">
        <v>1843</v>
      </c>
    </row>
    <row r="1936" s="13" customFormat="1">
      <c r="B1936" s="261"/>
      <c r="C1936" s="262"/>
      <c r="D1936" s="252" t="s">
        <v>177</v>
      </c>
      <c r="E1936" s="263" t="s">
        <v>1</v>
      </c>
      <c r="F1936" s="264" t="s">
        <v>1711</v>
      </c>
      <c r="G1936" s="262"/>
      <c r="H1936" s="265">
        <v>20.248999999999999</v>
      </c>
      <c r="I1936" s="266"/>
      <c r="J1936" s="262"/>
      <c r="K1936" s="262"/>
      <c r="L1936" s="267"/>
      <c r="M1936" s="268"/>
      <c r="N1936" s="269"/>
      <c r="O1936" s="269"/>
      <c r="P1936" s="269"/>
      <c r="Q1936" s="269"/>
      <c r="R1936" s="269"/>
      <c r="S1936" s="269"/>
      <c r="T1936" s="270"/>
      <c r="AT1936" s="271" t="s">
        <v>177</v>
      </c>
      <c r="AU1936" s="271" t="s">
        <v>83</v>
      </c>
      <c r="AV1936" s="13" t="s">
        <v>83</v>
      </c>
      <c r="AW1936" s="13" t="s">
        <v>31</v>
      </c>
      <c r="AX1936" s="13" t="s">
        <v>74</v>
      </c>
      <c r="AY1936" s="271" t="s">
        <v>168</v>
      </c>
    </row>
    <row r="1937" s="13" customFormat="1">
      <c r="B1937" s="261"/>
      <c r="C1937" s="262"/>
      <c r="D1937" s="252" t="s">
        <v>177</v>
      </c>
      <c r="E1937" s="263" t="s">
        <v>1</v>
      </c>
      <c r="F1937" s="264" t="s">
        <v>1844</v>
      </c>
      <c r="G1937" s="262"/>
      <c r="H1937" s="265">
        <v>0.76100000000000001</v>
      </c>
      <c r="I1937" s="266"/>
      <c r="J1937" s="262"/>
      <c r="K1937" s="262"/>
      <c r="L1937" s="267"/>
      <c r="M1937" s="268"/>
      <c r="N1937" s="269"/>
      <c r="O1937" s="269"/>
      <c r="P1937" s="269"/>
      <c r="Q1937" s="269"/>
      <c r="R1937" s="269"/>
      <c r="S1937" s="269"/>
      <c r="T1937" s="270"/>
      <c r="AT1937" s="271" t="s">
        <v>177</v>
      </c>
      <c r="AU1937" s="271" t="s">
        <v>83</v>
      </c>
      <c r="AV1937" s="13" t="s">
        <v>83</v>
      </c>
      <c r="AW1937" s="13" t="s">
        <v>31</v>
      </c>
      <c r="AX1937" s="13" t="s">
        <v>74</v>
      </c>
      <c r="AY1937" s="271" t="s">
        <v>168</v>
      </c>
    </row>
    <row r="1938" s="14" customFormat="1">
      <c r="B1938" s="272"/>
      <c r="C1938" s="273"/>
      <c r="D1938" s="252" t="s">
        <v>177</v>
      </c>
      <c r="E1938" s="274" t="s">
        <v>1</v>
      </c>
      <c r="F1938" s="275" t="s">
        <v>186</v>
      </c>
      <c r="G1938" s="273"/>
      <c r="H1938" s="276">
        <v>21.009999999999998</v>
      </c>
      <c r="I1938" s="277"/>
      <c r="J1938" s="273"/>
      <c r="K1938" s="273"/>
      <c r="L1938" s="278"/>
      <c r="M1938" s="279"/>
      <c r="N1938" s="280"/>
      <c r="O1938" s="280"/>
      <c r="P1938" s="280"/>
      <c r="Q1938" s="280"/>
      <c r="R1938" s="280"/>
      <c r="S1938" s="280"/>
      <c r="T1938" s="281"/>
      <c r="AT1938" s="282" t="s">
        <v>177</v>
      </c>
      <c r="AU1938" s="282" t="s">
        <v>83</v>
      </c>
      <c r="AV1938" s="14" t="s">
        <v>175</v>
      </c>
      <c r="AW1938" s="14" t="s">
        <v>31</v>
      </c>
      <c r="AX1938" s="14" t="s">
        <v>81</v>
      </c>
      <c r="AY1938" s="282" t="s">
        <v>168</v>
      </c>
    </row>
    <row r="1939" s="1" customFormat="1" ht="48" customHeight="1">
      <c r="B1939" s="38"/>
      <c r="C1939" s="237" t="s">
        <v>1845</v>
      </c>
      <c r="D1939" s="237" t="s">
        <v>170</v>
      </c>
      <c r="E1939" s="238" t="s">
        <v>1846</v>
      </c>
      <c r="F1939" s="239" t="s">
        <v>1847</v>
      </c>
      <c r="G1939" s="240" t="s">
        <v>226</v>
      </c>
      <c r="H1939" s="241">
        <v>415.45600000000002</v>
      </c>
      <c r="I1939" s="242"/>
      <c r="J1939" s="243">
        <f>ROUND(I1939*H1939,2)</f>
        <v>0</v>
      </c>
      <c r="K1939" s="239" t="s">
        <v>1</v>
      </c>
      <c r="L1939" s="43"/>
      <c r="M1939" s="244" t="s">
        <v>1</v>
      </c>
      <c r="N1939" s="245" t="s">
        <v>39</v>
      </c>
      <c r="O1939" s="86"/>
      <c r="P1939" s="246">
        <f>O1939*H1939</f>
        <v>0</v>
      </c>
      <c r="Q1939" s="246">
        <v>0</v>
      </c>
      <c r="R1939" s="246">
        <f>Q1939*H1939</f>
        <v>0</v>
      </c>
      <c r="S1939" s="246">
        <v>0</v>
      </c>
      <c r="T1939" s="247">
        <f>S1939*H1939</f>
        <v>0</v>
      </c>
      <c r="AR1939" s="248" t="s">
        <v>282</v>
      </c>
      <c r="AT1939" s="248" t="s">
        <v>170</v>
      </c>
      <c r="AU1939" s="248" t="s">
        <v>83</v>
      </c>
      <c r="AY1939" s="17" t="s">
        <v>168</v>
      </c>
      <c r="BE1939" s="249">
        <f>IF(N1939="základní",J1939,0)</f>
        <v>0</v>
      </c>
      <c r="BF1939" s="249">
        <f>IF(N1939="snížená",J1939,0)</f>
        <v>0</v>
      </c>
      <c r="BG1939" s="249">
        <f>IF(N1939="zákl. přenesená",J1939,0)</f>
        <v>0</v>
      </c>
      <c r="BH1939" s="249">
        <f>IF(N1939="sníž. přenesená",J1939,0)</f>
        <v>0</v>
      </c>
      <c r="BI1939" s="249">
        <f>IF(N1939="nulová",J1939,0)</f>
        <v>0</v>
      </c>
      <c r="BJ1939" s="17" t="s">
        <v>81</v>
      </c>
      <c r="BK1939" s="249">
        <f>ROUND(I1939*H1939,2)</f>
        <v>0</v>
      </c>
      <c r="BL1939" s="17" t="s">
        <v>282</v>
      </c>
      <c r="BM1939" s="248" t="s">
        <v>1848</v>
      </c>
    </row>
    <row r="1940" s="13" customFormat="1">
      <c r="B1940" s="261"/>
      <c r="C1940" s="262"/>
      <c r="D1940" s="252" t="s">
        <v>177</v>
      </c>
      <c r="E1940" s="263" t="s">
        <v>1</v>
      </c>
      <c r="F1940" s="264" t="s">
        <v>1849</v>
      </c>
      <c r="G1940" s="262"/>
      <c r="H1940" s="265">
        <v>408.50900000000001</v>
      </c>
      <c r="I1940" s="266"/>
      <c r="J1940" s="262"/>
      <c r="K1940" s="262"/>
      <c r="L1940" s="267"/>
      <c r="M1940" s="268"/>
      <c r="N1940" s="269"/>
      <c r="O1940" s="269"/>
      <c r="P1940" s="269"/>
      <c r="Q1940" s="269"/>
      <c r="R1940" s="269"/>
      <c r="S1940" s="269"/>
      <c r="T1940" s="270"/>
      <c r="AT1940" s="271" t="s">
        <v>177</v>
      </c>
      <c r="AU1940" s="271" t="s">
        <v>83</v>
      </c>
      <c r="AV1940" s="13" t="s">
        <v>83</v>
      </c>
      <c r="AW1940" s="13" t="s">
        <v>31</v>
      </c>
      <c r="AX1940" s="13" t="s">
        <v>74</v>
      </c>
      <c r="AY1940" s="271" t="s">
        <v>168</v>
      </c>
    </row>
    <row r="1941" s="13" customFormat="1">
      <c r="B1941" s="261"/>
      <c r="C1941" s="262"/>
      <c r="D1941" s="252" t="s">
        <v>177</v>
      </c>
      <c r="E1941" s="263" t="s">
        <v>1</v>
      </c>
      <c r="F1941" s="264" t="s">
        <v>1850</v>
      </c>
      <c r="G1941" s="262"/>
      <c r="H1941" s="265">
        <v>10.455</v>
      </c>
      <c r="I1941" s="266"/>
      <c r="J1941" s="262"/>
      <c r="K1941" s="262"/>
      <c r="L1941" s="267"/>
      <c r="M1941" s="268"/>
      <c r="N1941" s="269"/>
      <c r="O1941" s="269"/>
      <c r="P1941" s="269"/>
      <c r="Q1941" s="269"/>
      <c r="R1941" s="269"/>
      <c r="S1941" s="269"/>
      <c r="T1941" s="270"/>
      <c r="AT1941" s="271" t="s">
        <v>177</v>
      </c>
      <c r="AU1941" s="271" t="s">
        <v>83</v>
      </c>
      <c r="AV1941" s="13" t="s">
        <v>83</v>
      </c>
      <c r="AW1941" s="13" t="s">
        <v>31</v>
      </c>
      <c r="AX1941" s="13" t="s">
        <v>74</v>
      </c>
      <c r="AY1941" s="271" t="s">
        <v>168</v>
      </c>
    </row>
    <row r="1942" s="13" customFormat="1">
      <c r="B1942" s="261"/>
      <c r="C1942" s="262"/>
      <c r="D1942" s="252" t="s">
        <v>177</v>
      </c>
      <c r="E1942" s="263" t="s">
        <v>1</v>
      </c>
      <c r="F1942" s="264" t="s">
        <v>1851</v>
      </c>
      <c r="G1942" s="262"/>
      <c r="H1942" s="265">
        <v>17.850000000000001</v>
      </c>
      <c r="I1942" s="266"/>
      <c r="J1942" s="262"/>
      <c r="K1942" s="262"/>
      <c r="L1942" s="267"/>
      <c r="M1942" s="268"/>
      <c r="N1942" s="269"/>
      <c r="O1942" s="269"/>
      <c r="P1942" s="269"/>
      <c r="Q1942" s="269"/>
      <c r="R1942" s="269"/>
      <c r="S1942" s="269"/>
      <c r="T1942" s="270"/>
      <c r="AT1942" s="271" t="s">
        <v>177</v>
      </c>
      <c r="AU1942" s="271" t="s">
        <v>83</v>
      </c>
      <c r="AV1942" s="13" t="s">
        <v>83</v>
      </c>
      <c r="AW1942" s="13" t="s">
        <v>31</v>
      </c>
      <c r="AX1942" s="13" t="s">
        <v>74</v>
      </c>
      <c r="AY1942" s="271" t="s">
        <v>168</v>
      </c>
    </row>
    <row r="1943" s="13" customFormat="1">
      <c r="B1943" s="261"/>
      <c r="C1943" s="262"/>
      <c r="D1943" s="252" t="s">
        <v>177</v>
      </c>
      <c r="E1943" s="263" t="s">
        <v>1</v>
      </c>
      <c r="F1943" s="264" t="s">
        <v>1852</v>
      </c>
      <c r="G1943" s="262"/>
      <c r="H1943" s="265">
        <v>45.200000000000003</v>
      </c>
      <c r="I1943" s="266"/>
      <c r="J1943" s="262"/>
      <c r="K1943" s="262"/>
      <c r="L1943" s="267"/>
      <c r="M1943" s="268"/>
      <c r="N1943" s="269"/>
      <c r="O1943" s="269"/>
      <c r="P1943" s="269"/>
      <c r="Q1943" s="269"/>
      <c r="R1943" s="269"/>
      <c r="S1943" s="269"/>
      <c r="T1943" s="270"/>
      <c r="AT1943" s="271" t="s">
        <v>177</v>
      </c>
      <c r="AU1943" s="271" t="s">
        <v>83</v>
      </c>
      <c r="AV1943" s="13" t="s">
        <v>83</v>
      </c>
      <c r="AW1943" s="13" t="s">
        <v>31</v>
      </c>
      <c r="AX1943" s="13" t="s">
        <v>74</v>
      </c>
      <c r="AY1943" s="271" t="s">
        <v>168</v>
      </c>
    </row>
    <row r="1944" s="13" customFormat="1">
      <c r="B1944" s="261"/>
      <c r="C1944" s="262"/>
      <c r="D1944" s="252" t="s">
        <v>177</v>
      </c>
      <c r="E1944" s="263" t="s">
        <v>1</v>
      </c>
      <c r="F1944" s="264" t="s">
        <v>1853</v>
      </c>
      <c r="G1944" s="262"/>
      <c r="H1944" s="265">
        <v>-18</v>
      </c>
      <c r="I1944" s="266"/>
      <c r="J1944" s="262"/>
      <c r="K1944" s="262"/>
      <c r="L1944" s="267"/>
      <c r="M1944" s="268"/>
      <c r="N1944" s="269"/>
      <c r="O1944" s="269"/>
      <c r="P1944" s="269"/>
      <c r="Q1944" s="269"/>
      <c r="R1944" s="269"/>
      <c r="S1944" s="269"/>
      <c r="T1944" s="270"/>
      <c r="AT1944" s="271" t="s">
        <v>177</v>
      </c>
      <c r="AU1944" s="271" t="s">
        <v>83</v>
      </c>
      <c r="AV1944" s="13" t="s">
        <v>83</v>
      </c>
      <c r="AW1944" s="13" t="s">
        <v>31</v>
      </c>
      <c r="AX1944" s="13" t="s">
        <v>74</v>
      </c>
      <c r="AY1944" s="271" t="s">
        <v>168</v>
      </c>
    </row>
    <row r="1945" s="13" customFormat="1">
      <c r="B1945" s="261"/>
      <c r="C1945" s="262"/>
      <c r="D1945" s="252" t="s">
        <v>177</v>
      </c>
      <c r="E1945" s="263" t="s">
        <v>1</v>
      </c>
      <c r="F1945" s="264" t="s">
        <v>1854</v>
      </c>
      <c r="G1945" s="262"/>
      <c r="H1945" s="265">
        <v>-6</v>
      </c>
      <c r="I1945" s="266"/>
      <c r="J1945" s="262"/>
      <c r="K1945" s="262"/>
      <c r="L1945" s="267"/>
      <c r="M1945" s="268"/>
      <c r="N1945" s="269"/>
      <c r="O1945" s="269"/>
      <c r="P1945" s="269"/>
      <c r="Q1945" s="269"/>
      <c r="R1945" s="269"/>
      <c r="S1945" s="269"/>
      <c r="T1945" s="270"/>
      <c r="AT1945" s="271" t="s">
        <v>177</v>
      </c>
      <c r="AU1945" s="271" t="s">
        <v>83</v>
      </c>
      <c r="AV1945" s="13" t="s">
        <v>83</v>
      </c>
      <c r="AW1945" s="13" t="s">
        <v>31</v>
      </c>
      <c r="AX1945" s="13" t="s">
        <v>74</v>
      </c>
      <c r="AY1945" s="271" t="s">
        <v>168</v>
      </c>
    </row>
    <row r="1946" s="13" customFormat="1">
      <c r="B1946" s="261"/>
      <c r="C1946" s="262"/>
      <c r="D1946" s="252" t="s">
        <v>177</v>
      </c>
      <c r="E1946" s="263" t="s">
        <v>1</v>
      </c>
      <c r="F1946" s="264" t="s">
        <v>1855</v>
      </c>
      <c r="G1946" s="262"/>
      <c r="H1946" s="265">
        <v>-8.0999999999999996</v>
      </c>
      <c r="I1946" s="266"/>
      <c r="J1946" s="262"/>
      <c r="K1946" s="262"/>
      <c r="L1946" s="267"/>
      <c r="M1946" s="268"/>
      <c r="N1946" s="269"/>
      <c r="O1946" s="269"/>
      <c r="P1946" s="269"/>
      <c r="Q1946" s="269"/>
      <c r="R1946" s="269"/>
      <c r="S1946" s="269"/>
      <c r="T1946" s="270"/>
      <c r="AT1946" s="271" t="s">
        <v>177</v>
      </c>
      <c r="AU1946" s="271" t="s">
        <v>83</v>
      </c>
      <c r="AV1946" s="13" t="s">
        <v>83</v>
      </c>
      <c r="AW1946" s="13" t="s">
        <v>31</v>
      </c>
      <c r="AX1946" s="13" t="s">
        <v>74</v>
      </c>
      <c r="AY1946" s="271" t="s">
        <v>168</v>
      </c>
    </row>
    <row r="1947" s="13" customFormat="1">
      <c r="B1947" s="261"/>
      <c r="C1947" s="262"/>
      <c r="D1947" s="252" t="s">
        <v>177</v>
      </c>
      <c r="E1947" s="263" t="s">
        <v>1</v>
      </c>
      <c r="F1947" s="264" t="s">
        <v>1856</v>
      </c>
      <c r="G1947" s="262"/>
      <c r="H1947" s="265">
        <v>-22.274999999999999</v>
      </c>
      <c r="I1947" s="266"/>
      <c r="J1947" s="262"/>
      <c r="K1947" s="262"/>
      <c r="L1947" s="267"/>
      <c r="M1947" s="268"/>
      <c r="N1947" s="269"/>
      <c r="O1947" s="269"/>
      <c r="P1947" s="269"/>
      <c r="Q1947" s="269"/>
      <c r="R1947" s="269"/>
      <c r="S1947" s="269"/>
      <c r="T1947" s="270"/>
      <c r="AT1947" s="271" t="s">
        <v>177</v>
      </c>
      <c r="AU1947" s="271" t="s">
        <v>83</v>
      </c>
      <c r="AV1947" s="13" t="s">
        <v>83</v>
      </c>
      <c r="AW1947" s="13" t="s">
        <v>31</v>
      </c>
      <c r="AX1947" s="13" t="s">
        <v>74</v>
      </c>
      <c r="AY1947" s="271" t="s">
        <v>168</v>
      </c>
    </row>
    <row r="1948" s="13" customFormat="1">
      <c r="B1948" s="261"/>
      <c r="C1948" s="262"/>
      <c r="D1948" s="252" t="s">
        <v>177</v>
      </c>
      <c r="E1948" s="263" t="s">
        <v>1</v>
      </c>
      <c r="F1948" s="264" t="s">
        <v>1857</v>
      </c>
      <c r="G1948" s="262"/>
      <c r="H1948" s="265">
        <v>-0.93799999999999994</v>
      </c>
      <c r="I1948" s="266"/>
      <c r="J1948" s="262"/>
      <c r="K1948" s="262"/>
      <c r="L1948" s="267"/>
      <c r="M1948" s="268"/>
      <c r="N1948" s="269"/>
      <c r="O1948" s="269"/>
      <c r="P1948" s="269"/>
      <c r="Q1948" s="269"/>
      <c r="R1948" s="269"/>
      <c r="S1948" s="269"/>
      <c r="T1948" s="270"/>
      <c r="AT1948" s="271" t="s">
        <v>177</v>
      </c>
      <c r="AU1948" s="271" t="s">
        <v>83</v>
      </c>
      <c r="AV1948" s="13" t="s">
        <v>83</v>
      </c>
      <c r="AW1948" s="13" t="s">
        <v>31</v>
      </c>
      <c r="AX1948" s="13" t="s">
        <v>74</v>
      </c>
      <c r="AY1948" s="271" t="s">
        <v>168</v>
      </c>
    </row>
    <row r="1949" s="13" customFormat="1">
      <c r="B1949" s="261"/>
      <c r="C1949" s="262"/>
      <c r="D1949" s="252" t="s">
        <v>177</v>
      </c>
      <c r="E1949" s="263" t="s">
        <v>1</v>
      </c>
      <c r="F1949" s="264" t="s">
        <v>1858</v>
      </c>
      <c r="G1949" s="262"/>
      <c r="H1949" s="265">
        <v>-2.6949999999999998</v>
      </c>
      <c r="I1949" s="266"/>
      <c r="J1949" s="262"/>
      <c r="K1949" s="262"/>
      <c r="L1949" s="267"/>
      <c r="M1949" s="268"/>
      <c r="N1949" s="269"/>
      <c r="O1949" s="269"/>
      <c r="P1949" s="269"/>
      <c r="Q1949" s="269"/>
      <c r="R1949" s="269"/>
      <c r="S1949" s="269"/>
      <c r="T1949" s="270"/>
      <c r="AT1949" s="271" t="s">
        <v>177</v>
      </c>
      <c r="AU1949" s="271" t="s">
        <v>83</v>
      </c>
      <c r="AV1949" s="13" t="s">
        <v>83</v>
      </c>
      <c r="AW1949" s="13" t="s">
        <v>31</v>
      </c>
      <c r="AX1949" s="13" t="s">
        <v>74</v>
      </c>
      <c r="AY1949" s="271" t="s">
        <v>168</v>
      </c>
    </row>
    <row r="1950" s="13" customFormat="1">
      <c r="B1950" s="261"/>
      <c r="C1950" s="262"/>
      <c r="D1950" s="252" t="s">
        <v>177</v>
      </c>
      <c r="E1950" s="263" t="s">
        <v>1</v>
      </c>
      <c r="F1950" s="264" t="s">
        <v>1859</v>
      </c>
      <c r="G1950" s="262"/>
      <c r="H1950" s="265">
        <v>-8.5500000000000007</v>
      </c>
      <c r="I1950" s="266"/>
      <c r="J1950" s="262"/>
      <c r="K1950" s="262"/>
      <c r="L1950" s="267"/>
      <c r="M1950" s="268"/>
      <c r="N1950" s="269"/>
      <c r="O1950" s="269"/>
      <c r="P1950" s="269"/>
      <c r="Q1950" s="269"/>
      <c r="R1950" s="269"/>
      <c r="S1950" s="269"/>
      <c r="T1950" s="270"/>
      <c r="AT1950" s="271" t="s">
        <v>177</v>
      </c>
      <c r="AU1950" s="271" t="s">
        <v>83</v>
      </c>
      <c r="AV1950" s="13" t="s">
        <v>83</v>
      </c>
      <c r="AW1950" s="13" t="s">
        <v>31</v>
      </c>
      <c r="AX1950" s="13" t="s">
        <v>74</v>
      </c>
      <c r="AY1950" s="271" t="s">
        <v>168</v>
      </c>
    </row>
    <row r="1951" s="14" customFormat="1">
      <c r="B1951" s="272"/>
      <c r="C1951" s="273"/>
      <c r="D1951" s="252" t="s">
        <v>177</v>
      </c>
      <c r="E1951" s="274" t="s">
        <v>1</v>
      </c>
      <c r="F1951" s="275" t="s">
        <v>186</v>
      </c>
      <c r="G1951" s="273"/>
      <c r="H1951" s="276">
        <v>415.45600000000002</v>
      </c>
      <c r="I1951" s="277"/>
      <c r="J1951" s="273"/>
      <c r="K1951" s="273"/>
      <c r="L1951" s="278"/>
      <c r="M1951" s="279"/>
      <c r="N1951" s="280"/>
      <c r="O1951" s="280"/>
      <c r="P1951" s="280"/>
      <c r="Q1951" s="280"/>
      <c r="R1951" s="280"/>
      <c r="S1951" s="280"/>
      <c r="T1951" s="281"/>
      <c r="AT1951" s="282" t="s">
        <v>177</v>
      </c>
      <c r="AU1951" s="282" t="s">
        <v>83</v>
      </c>
      <c r="AV1951" s="14" t="s">
        <v>175</v>
      </c>
      <c r="AW1951" s="14" t="s">
        <v>31</v>
      </c>
      <c r="AX1951" s="14" t="s">
        <v>81</v>
      </c>
      <c r="AY1951" s="282" t="s">
        <v>168</v>
      </c>
    </row>
    <row r="1952" s="1" customFormat="1" ht="48" customHeight="1">
      <c r="B1952" s="38"/>
      <c r="C1952" s="237" t="s">
        <v>1860</v>
      </c>
      <c r="D1952" s="237" t="s">
        <v>170</v>
      </c>
      <c r="E1952" s="238" t="s">
        <v>1861</v>
      </c>
      <c r="F1952" s="239" t="s">
        <v>1862</v>
      </c>
      <c r="G1952" s="240" t="s">
        <v>226</v>
      </c>
      <c r="H1952" s="241">
        <v>40.939999999999998</v>
      </c>
      <c r="I1952" s="242"/>
      <c r="J1952" s="243">
        <f>ROUND(I1952*H1952,2)</f>
        <v>0</v>
      </c>
      <c r="K1952" s="239" t="s">
        <v>1</v>
      </c>
      <c r="L1952" s="43"/>
      <c r="M1952" s="244" t="s">
        <v>1</v>
      </c>
      <c r="N1952" s="245" t="s">
        <v>39</v>
      </c>
      <c r="O1952" s="86"/>
      <c r="P1952" s="246">
        <f>O1952*H1952</f>
        <v>0</v>
      </c>
      <c r="Q1952" s="246">
        <v>0</v>
      </c>
      <c r="R1952" s="246">
        <f>Q1952*H1952</f>
        <v>0</v>
      </c>
      <c r="S1952" s="246">
        <v>0</v>
      </c>
      <c r="T1952" s="247">
        <f>S1952*H1952</f>
        <v>0</v>
      </c>
      <c r="AR1952" s="248" t="s">
        <v>282</v>
      </c>
      <c r="AT1952" s="248" t="s">
        <v>170</v>
      </c>
      <c r="AU1952" s="248" t="s">
        <v>83</v>
      </c>
      <c r="AY1952" s="17" t="s">
        <v>168</v>
      </c>
      <c r="BE1952" s="249">
        <f>IF(N1952="základní",J1952,0)</f>
        <v>0</v>
      </c>
      <c r="BF1952" s="249">
        <f>IF(N1952="snížená",J1952,0)</f>
        <v>0</v>
      </c>
      <c r="BG1952" s="249">
        <f>IF(N1952="zákl. přenesená",J1952,0)</f>
        <v>0</v>
      </c>
      <c r="BH1952" s="249">
        <f>IF(N1952="sníž. přenesená",J1952,0)</f>
        <v>0</v>
      </c>
      <c r="BI1952" s="249">
        <f>IF(N1952="nulová",J1952,0)</f>
        <v>0</v>
      </c>
      <c r="BJ1952" s="17" t="s">
        <v>81</v>
      </c>
      <c r="BK1952" s="249">
        <f>ROUND(I1952*H1952,2)</f>
        <v>0</v>
      </c>
      <c r="BL1952" s="17" t="s">
        <v>282</v>
      </c>
      <c r="BM1952" s="248" t="s">
        <v>1863</v>
      </c>
    </row>
    <row r="1953" s="13" customFormat="1">
      <c r="B1953" s="261"/>
      <c r="C1953" s="262"/>
      <c r="D1953" s="252" t="s">
        <v>177</v>
      </c>
      <c r="E1953" s="263" t="s">
        <v>1</v>
      </c>
      <c r="F1953" s="264" t="s">
        <v>1864</v>
      </c>
      <c r="G1953" s="262"/>
      <c r="H1953" s="265">
        <v>31.204999999999998</v>
      </c>
      <c r="I1953" s="266"/>
      <c r="J1953" s="262"/>
      <c r="K1953" s="262"/>
      <c r="L1953" s="267"/>
      <c r="M1953" s="268"/>
      <c r="N1953" s="269"/>
      <c r="O1953" s="269"/>
      <c r="P1953" s="269"/>
      <c r="Q1953" s="269"/>
      <c r="R1953" s="269"/>
      <c r="S1953" s="269"/>
      <c r="T1953" s="270"/>
      <c r="AT1953" s="271" t="s">
        <v>177</v>
      </c>
      <c r="AU1953" s="271" t="s">
        <v>83</v>
      </c>
      <c r="AV1953" s="13" t="s">
        <v>83</v>
      </c>
      <c r="AW1953" s="13" t="s">
        <v>31</v>
      </c>
      <c r="AX1953" s="13" t="s">
        <v>74</v>
      </c>
      <c r="AY1953" s="271" t="s">
        <v>168</v>
      </c>
    </row>
    <row r="1954" s="13" customFormat="1">
      <c r="B1954" s="261"/>
      <c r="C1954" s="262"/>
      <c r="D1954" s="252" t="s">
        <v>177</v>
      </c>
      <c r="E1954" s="263" t="s">
        <v>1</v>
      </c>
      <c r="F1954" s="264" t="s">
        <v>1865</v>
      </c>
      <c r="G1954" s="262"/>
      <c r="H1954" s="265">
        <v>16.984999999999999</v>
      </c>
      <c r="I1954" s="266"/>
      <c r="J1954" s="262"/>
      <c r="K1954" s="262"/>
      <c r="L1954" s="267"/>
      <c r="M1954" s="268"/>
      <c r="N1954" s="269"/>
      <c r="O1954" s="269"/>
      <c r="P1954" s="269"/>
      <c r="Q1954" s="269"/>
      <c r="R1954" s="269"/>
      <c r="S1954" s="269"/>
      <c r="T1954" s="270"/>
      <c r="AT1954" s="271" t="s">
        <v>177</v>
      </c>
      <c r="AU1954" s="271" t="s">
        <v>83</v>
      </c>
      <c r="AV1954" s="13" t="s">
        <v>83</v>
      </c>
      <c r="AW1954" s="13" t="s">
        <v>31</v>
      </c>
      <c r="AX1954" s="13" t="s">
        <v>74</v>
      </c>
      <c r="AY1954" s="271" t="s">
        <v>168</v>
      </c>
    </row>
    <row r="1955" s="13" customFormat="1">
      <c r="B1955" s="261"/>
      <c r="C1955" s="262"/>
      <c r="D1955" s="252" t="s">
        <v>177</v>
      </c>
      <c r="E1955" s="263" t="s">
        <v>1</v>
      </c>
      <c r="F1955" s="264" t="s">
        <v>1866</v>
      </c>
      <c r="G1955" s="262"/>
      <c r="H1955" s="265">
        <v>-7.25</v>
      </c>
      <c r="I1955" s="266"/>
      <c r="J1955" s="262"/>
      <c r="K1955" s="262"/>
      <c r="L1955" s="267"/>
      <c r="M1955" s="268"/>
      <c r="N1955" s="269"/>
      <c r="O1955" s="269"/>
      <c r="P1955" s="269"/>
      <c r="Q1955" s="269"/>
      <c r="R1955" s="269"/>
      <c r="S1955" s="269"/>
      <c r="T1955" s="270"/>
      <c r="AT1955" s="271" t="s">
        <v>177</v>
      </c>
      <c r="AU1955" s="271" t="s">
        <v>83</v>
      </c>
      <c r="AV1955" s="13" t="s">
        <v>83</v>
      </c>
      <c r="AW1955" s="13" t="s">
        <v>31</v>
      </c>
      <c r="AX1955" s="13" t="s">
        <v>74</v>
      </c>
      <c r="AY1955" s="271" t="s">
        <v>168</v>
      </c>
    </row>
    <row r="1956" s="14" customFormat="1">
      <c r="B1956" s="272"/>
      <c r="C1956" s="273"/>
      <c r="D1956" s="252" t="s">
        <v>177</v>
      </c>
      <c r="E1956" s="274" t="s">
        <v>1</v>
      </c>
      <c r="F1956" s="275" t="s">
        <v>186</v>
      </c>
      <c r="G1956" s="273"/>
      <c r="H1956" s="276">
        <v>40.939999999999998</v>
      </c>
      <c r="I1956" s="277"/>
      <c r="J1956" s="273"/>
      <c r="K1956" s="273"/>
      <c r="L1956" s="278"/>
      <c r="M1956" s="279"/>
      <c r="N1956" s="280"/>
      <c r="O1956" s="280"/>
      <c r="P1956" s="280"/>
      <c r="Q1956" s="280"/>
      <c r="R1956" s="280"/>
      <c r="S1956" s="280"/>
      <c r="T1956" s="281"/>
      <c r="AT1956" s="282" t="s">
        <v>177</v>
      </c>
      <c r="AU1956" s="282" t="s">
        <v>83</v>
      </c>
      <c r="AV1956" s="14" t="s">
        <v>175</v>
      </c>
      <c r="AW1956" s="14" t="s">
        <v>31</v>
      </c>
      <c r="AX1956" s="14" t="s">
        <v>81</v>
      </c>
      <c r="AY1956" s="282" t="s">
        <v>168</v>
      </c>
    </row>
    <row r="1957" s="1" customFormat="1" ht="48" customHeight="1">
      <c r="B1957" s="38"/>
      <c r="C1957" s="237" t="s">
        <v>1867</v>
      </c>
      <c r="D1957" s="237" t="s">
        <v>170</v>
      </c>
      <c r="E1957" s="238" t="s">
        <v>1868</v>
      </c>
      <c r="F1957" s="239" t="s">
        <v>1869</v>
      </c>
      <c r="G1957" s="240" t="s">
        <v>364</v>
      </c>
      <c r="H1957" s="241">
        <v>2</v>
      </c>
      <c r="I1957" s="242"/>
      <c r="J1957" s="243">
        <f>ROUND(I1957*H1957,2)</f>
        <v>0</v>
      </c>
      <c r="K1957" s="239" t="s">
        <v>1</v>
      </c>
      <c r="L1957" s="43"/>
      <c r="M1957" s="244" t="s">
        <v>1</v>
      </c>
      <c r="N1957" s="245" t="s">
        <v>39</v>
      </c>
      <c r="O1957" s="86"/>
      <c r="P1957" s="246">
        <f>O1957*H1957</f>
        <v>0</v>
      </c>
      <c r="Q1957" s="246">
        <v>0</v>
      </c>
      <c r="R1957" s="246">
        <f>Q1957*H1957</f>
        <v>0</v>
      </c>
      <c r="S1957" s="246">
        <v>0</v>
      </c>
      <c r="T1957" s="247">
        <f>S1957*H1957</f>
        <v>0</v>
      </c>
      <c r="AR1957" s="248" t="s">
        <v>282</v>
      </c>
      <c r="AT1957" s="248" t="s">
        <v>170</v>
      </c>
      <c r="AU1957" s="248" t="s">
        <v>83</v>
      </c>
      <c r="AY1957" s="17" t="s">
        <v>168</v>
      </c>
      <c r="BE1957" s="249">
        <f>IF(N1957="základní",J1957,0)</f>
        <v>0</v>
      </c>
      <c r="BF1957" s="249">
        <f>IF(N1957="snížená",J1957,0)</f>
        <v>0</v>
      </c>
      <c r="BG1957" s="249">
        <f>IF(N1957="zákl. přenesená",J1957,0)</f>
        <v>0</v>
      </c>
      <c r="BH1957" s="249">
        <f>IF(N1957="sníž. přenesená",J1957,0)</f>
        <v>0</v>
      </c>
      <c r="BI1957" s="249">
        <f>IF(N1957="nulová",J1957,0)</f>
        <v>0</v>
      </c>
      <c r="BJ1957" s="17" t="s">
        <v>81</v>
      </c>
      <c r="BK1957" s="249">
        <f>ROUND(I1957*H1957,2)</f>
        <v>0</v>
      </c>
      <c r="BL1957" s="17" t="s">
        <v>282</v>
      </c>
      <c r="BM1957" s="248" t="s">
        <v>1870</v>
      </c>
    </row>
    <row r="1958" s="13" customFormat="1">
      <c r="B1958" s="261"/>
      <c r="C1958" s="262"/>
      <c r="D1958" s="252" t="s">
        <v>177</v>
      </c>
      <c r="E1958" s="263" t="s">
        <v>1</v>
      </c>
      <c r="F1958" s="264" t="s">
        <v>83</v>
      </c>
      <c r="G1958" s="262"/>
      <c r="H1958" s="265">
        <v>2</v>
      </c>
      <c r="I1958" s="266"/>
      <c r="J1958" s="262"/>
      <c r="K1958" s="262"/>
      <c r="L1958" s="267"/>
      <c r="M1958" s="268"/>
      <c r="N1958" s="269"/>
      <c r="O1958" s="269"/>
      <c r="P1958" s="269"/>
      <c r="Q1958" s="269"/>
      <c r="R1958" s="269"/>
      <c r="S1958" s="269"/>
      <c r="T1958" s="270"/>
      <c r="AT1958" s="271" t="s">
        <v>177</v>
      </c>
      <c r="AU1958" s="271" t="s">
        <v>83</v>
      </c>
      <c r="AV1958" s="13" t="s">
        <v>83</v>
      </c>
      <c r="AW1958" s="13" t="s">
        <v>31</v>
      </c>
      <c r="AX1958" s="13" t="s">
        <v>74</v>
      </c>
      <c r="AY1958" s="271" t="s">
        <v>168</v>
      </c>
    </row>
    <row r="1959" s="14" customFormat="1">
      <c r="B1959" s="272"/>
      <c r="C1959" s="273"/>
      <c r="D1959" s="252" t="s">
        <v>177</v>
      </c>
      <c r="E1959" s="274" t="s">
        <v>1</v>
      </c>
      <c r="F1959" s="275" t="s">
        <v>186</v>
      </c>
      <c r="G1959" s="273"/>
      <c r="H1959" s="276">
        <v>2</v>
      </c>
      <c r="I1959" s="277"/>
      <c r="J1959" s="273"/>
      <c r="K1959" s="273"/>
      <c r="L1959" s="278"/>
      <c r="M1959" s="279"/>
      <c r="N1959" s="280"/>
      <c r="O1959" s="280"/>
      <c r="P1959" s="280"/>
      <c r="Q1959" s="280"/>
      <c r="R1959" s="280"/>
      <c r="S1959" s="280"/>
      <c r="T1959" s="281"/>
      <c r="AT1959" s="282" t="s">
        <v>177</v>
      </c>
      <c r="AU1959" s="282" t="s">
        <v>83</v>
      </c>
      <c r="AV1959" s="14" t="s">
        <v>175</v>
      </c>
      <c r="AW1959" s="14" t="s">
        <v>31</v>
      </c>
      <c r="AX1959" s="14" t="s">
        <v>81</v>
      </c>
      <c r="AY1959" s="282" t="s">
        <v>168</v>
      </c>
    </row>
    <row r="1960" s="1" customFormat="1" ht="24" customHeight="1">
      <c r="B1960" s="38"/>
      <c r="C1960" s="237" t="s">
        <v>1871</v>
      </c>
      <c r="D1960" s="237" t="s">
        <v>170</v>
      </c>
      <c r="E1960" s="238" t="s">
        <v>1872</v>
      </c>
      <c r="F1960" s="239" t="s">
        <v>1873</v>
      </c>
      <c r="G1960" s="240" t="s">
        <v>440</v>
      </c>
      <c r="H1960" s="241">
        <v>20.800000000000001</v>
      </c>
      <c r="I1960" s="242"/>
      <c r="J1960" s="243">
        <f>ROUND(I1960*H1960,2)</f>
        <v>0</v>
      </c>
      <c r="K1960" s="239" t="s">
        <v>1</v>
      </c>
      <c r="L1960" s="43"/>
      <c r="M1960" s="244" t="s">
        <v>1</v>
      </c>
      <c r="N1960" s="245" t="s">
        <v>39</v>
      </c>
      <c r="O1960" s="86"/>
      <c r="P1960" s="246">
        <f>O1960*H1960</f>
        <v>0</v>
      </c>
      <c r="Q1960" s="246">
        <v>0</v>
      </c>
      <c r="R1960" s="246">
        <f>Q1960*H1960</f>
        <v>0</v>
      </c>
      <c r="S1960" s="246">
        <v>0</v>
      </c>
      <c r="T1960" s="247">
        <f>S1960*H1960</f>
        <v>0</v>
      </c>
      <c r="AR1960" s="248" t="s">
        <v>282</v>
      </c>
      <c r="AT1960" s="248" t="s">
        <v>170</v>
      </c>
      <c r="AU1960" s="248" t="s">
        <v>83</v>
      </c>
      <c r="AY1960" s="17" t="s">
        <v>168</v>
      </c>
      <c r="BE1960" s="249">
        <f>IF(N1960="základní",J1960,0)</f>
        <v>0</v>
      </c>
      <c r="BF1960" s="249">
        <f>IF(N1960="snížená",J1960,0)</f>
        <v>0</v>
      </c>
      <c r="BG1960" s="249">
        <f>IF(N1960="zákl. přenesená",J1960,0)</f>
        <v>0</v>
      </c>
      <c r="BH1960" s="249">
        <f>IF(N1960="sníž. přenesená",J1960,0)</f>
        <v>0</v>
      </c>
      <c r="BI1960" s="249">
        <f>IF(N1960="nulová",J1960,0)</f>
        <v>0</v>
      </c>
      <c r="BJ1960" s="17" t="s">
        <v>81</v>
      </c>
      <c r="BK1960" s="249">
        <f>ROUND(I1960*H1960,2)</f>
        <v>0</v>
      </c>
      <c r="BL1960" s="17" t="s">
        <v>282</v>
      </c>
      <c r="BM1960" s="248" t="s">
        <v>1874</v>
      </c>
    </row>
    <row r="1961" s="13" customFormat="1">
      <c r="B1961" s="261"/>
      <c r="C1961" s="262"/>
      <c r="D1961" s="252" t="s">
        <v>177</v>
      </c>
      <c r="E1961" s="263" t="s">
        <v>1</v>
      </c>
      <c r="F1961" s="264" t="s">
        <v>1875</v>
      </c>
      <c r="G1961" s="262"/>
      <c r="H1961" s="265">
        <v>18.399999999999999</v>
      </c>
      <c r="I1961" s="266"/>
      <c r="J1961" s="262"/>
      <c r="K1961" s="262"/>
      <c r="L1961" s="267"/>
      <c r="M1961" s="268"/>
      <c r="N1961" s="269"/>
      <c r="O1961" s="269"/>
      <c r="P1961" s="269"/>
      <c r="Q1961" s="269"/>
      <c r="R1961" s="269"/>
      <c r="S1961" s="269"/>
      <c r="T1961" s="270"/>
      <c r="AT1961" s="271" t="s">
        <v>177</v>
      </c>
      <c r="AU1961" s="271" t="s">
        <v>83</v>
      </c>
      <c r="AV1961" s="13" t="s">
        <v>83</v>
      </c>
      <c r="AW1961" s="13" t="s">
        <v>31</v>
      </c>
      <c r="AX1961" s="13" t="s">
        <v>74</v>
      </c>
      <c r="AY1961" s="271" t="s">
        <v>168</v>
      </c>
    </row>
    <row r="1962" s="13" customFormat="1">
      <c r="B1962" s="261"/>
      <c r="C1962" s="262"/>
      <c r="D1962" s="252" t="s">
        <v>177</v>
      </c>
      <c r="E1962" s="263" t="s">
        <v>1</v>
      </c>
      <c r="F1962" s="264" t="s">
        <v>1876</v>
      </c>
      <c r="G1962" s="262"/>
      <c r="H1962" s="265">
        <v>2.3999999999999999</v>
      </c>
      <c r="I1962" s="266"/>
      <c r="J1962" s="262"/>
      <c r="K1962" s="262"/>
      <c r="L1962" s="267"/>
      <c r="M1962" s="268"/>
      <c r="N1962" s="269"/>
      <c r="O1962" s="269"/>
      <c r="P1962" s="269"/>
      <c r="Q1962" s="269"/>
      <c r="R1962" s="269"/>
      <c r="S1962" s="269"/>
      <c r="T1962" s="270"/>
      <c r="AT1962" s="271" t="s">
        <v>177</v>
      </c>
      <c r="AU1962" s="271" t="s">
        <v>83</v>
      </c>
      <c r="AV1962" s="13" t="s">
        <v>83</v>
      </c>
      <c r="AW1962" s="13" t="s">
        <v>31</v>
      </c>
      <c r="AX1962" s="13" t="s">
        <v>74</v>
      </c>
      <c r="AY1962" s="271" t="s">
        <v>168</v>
      </c>
    </row>
    <row r="1963" s="14" customFormat="1">
      <c r="B1963" s="272"/>
      <c r="C1963" s="273"/>
      <c r="D1963" s="252" t="s">
        <v>177</v>
      </c>
      <c r="E1963" s="274" t="s">
        <v>1</v>
      </c>
      <c r="F1963" s="275" t="s">
        <v>186</v>
      </c>
      <c r="G1963" s="273"/>
      <c r="H1963" s="276">
        <v>20.800000000000001</v>
      </c>
      <c r="I1963" s="277"/>
      <c r="J1963" s="273"/>
      <c r="K1963" s="273"/>
      <c r="L1963" s="278"/>
      <c r="M1963" s="279"/>
      <c r="N1963" s="280"/>
      <c r="O1963" s="280"/>
      <c r="P1963" s="280"/>
      <c r="Q1963" s="280"/>
      <c r="R1963" s="280"/>
      <c r="S1963" s="280"/>
      <c r="T1963" s="281"/>
      <c r="AT1963" s="282" t="s">
        <v>177</v>
      </c>
      <c r="AU1963" s="282" t="s">
        <v>83</v>
      </c>
      <c r="AV1963" s="14" t="s">
        <v>175</v>
      </c>
      <c r="AW1963" s="14" t="s">
        <v>31</v>
      </c>
      <c r="AX1963" s="14" t="s">
        <v>81</v>
      </c>
      <c r="AY1963" s="282" t="s">
        <v>168</v>
      </c>
    </row>
    <row r="1964" s="1" customFormat="1" ht="24" customHeight="1">
      <c r="B1964" s="38"/>
      <c r="C1964" s="237" t="s">
        <v>1877</v>
      </c>
      <c r="D1964" s="237" t="s">
        <v>170</v>
      </c>
      <c r="E1964" s="238" t="s">
        <v>1878</v>
      </c>
      <c r="F1964" s="239" t="s">
        <v>1879</v>
      </c>
      <c r="G1964" s="240" t="s">
        <v>220</v>
      </c>
      <c r="H1964" s="241">
        <v>22.106999999999999</v>
      </c>
      <c r="I1964" s="242"/>
      <c r="J1964" s="243">
        <f>ROUND(I1964*H1964,2)</f>
        <v>0</v>
      </c>
      <c r="K1964" s="239" t="s">
        <v>174</v>
      </c>
      <c r="L1964" s="43"/>
      <c r="M1964" s="244" t="s">
        <v>1</v>
      </c>
      <c r="N1964" s="245" t="s">
        <v>39</v>
      </c>
      <c r="O1964" s="86"/>
      <c r="P1964" s="246">
        <f>O1964*H1964</f>
        <v>0</v>
      </c>
      <c r="Q1964" s="246">
        <v>0</v>
      </c>
      <c r="R1964" s="246">
        <f>Q1964*H1964</f>
        <v>0</v>
      </c>
      <c r="S1964" s="246">
        <v>0</v>
      </c>
      <c r="T1964" s="247">
        <f>S1964*H1964</f>
        <v>0</v>
      </c>
      <c r="AR1964" s="248" t="s">
        <v>282</v>
      </c>
      <c r="AT1964" s="248" t="s">
        <v>170</v>
      </c>
      <c r="AU1964" s="248" t="s">
        <v>83</v>
      </c>
      <c r="AY1964" s="17" t="s">
        <v>168</v>
      </c>
      <c r="BE1964" s="249">
        <f>IF(N1964="základní",J1964,0)</f>
        <v>0</v>
      </c>
      <c r="BF1964" s="249">
        <f>IF(N1964="snížená",J1964,0)</f>
        <v>0</v>
      </c>
      <c r="BG1964" s="249">
        <f>IF(N1964="zákl. přenesená",J1964,0)</f>
        <v>0</v>
      </c>
      <c r="BH1964" s="249">
        <f>IF(N1964="sníž. přenesená",J1964,0)</f>
        <v>0</v>
      </c>
      <c r="BI1964" s="249">
        <f>IF(N1964="nulová",J1964,0)</f>
        <v>0</v>
      </c>
      <c r="BJ1964" s="17" t="s">
        <v>81</v>
      </c>
      <c r="BK1964" s="249">
        <f>ROUND(I1964*H1964,2)</f>
        <v>0</v>
      </c>
      <c r="BL1964" s="17" t="s">
        <v>282</v>
      </c>
      <c r="BM1964" s="248" t="s">
        <v>1880</v>
      </c>
    </row>
    <row r="1965" s="11" customFormat="1" ht="22.8" customHeight="1">
      <c r="B1965" s="221"/>
      <c r="C1965" s="222"/>
      <c r="D1965" s="223" t="s">
        <v>73</v>
      </c>
      <c r="E1965" s="235" t="s">
        <v>1881</v>
      </c>
      <c r="F1965" s="235" t="s">
        <v>1882</v>
      </c>
      <c r="G1965" s="222"/>
      <c r="H1965" s="222"/>
      <c r="I1965" s="225"/>
      <c r="J1965" s="236">
        <f>BK1965</f>
        <v>0</v>
      </c>
      <c r="K1965" s="222"/>
      <c r="L1965" s="227"/>
      <c r="M1965" s="228"/>
      <c r="N1965" s="229"/>
      <c r="O1965" s="229"/>
      <c r="P1965" s="230">
        <f>SUM(P1966:P2056)</f>
        <v>0</v>
      </c>
      <c r="Q1965" s="229"/>
      <c r="R1965" s="230">
        <f>SUM(R1966:R2056)</f>
        <v>39.072603300000004</v>
      </c>
      <c r="S1965" s="229"/>
      <c r="T1965" s="231">
        <f>SUM(T1966:T2056)</f>
        <v>0</v>
      </c>
      <c r="AR1965" s="232" t="s">
        <v>83</v>
      </c>
      <c r="AT1965" s="233" t="s">
        <v>73</v>
      </c>
      <c r="AU1965" s="233" t="s">
        <v>81</v>
      </c>
      <c r="AY1965" s="232" t="s">
        <v>168</v>
      </c>
      <c r="BK1965" s="234">
        <f>SUM(BK1966:BK2056)</f>
        <v>0</v>
      </c>
    </row>
    <row r="1966" s="1" customFormat="1" ht="24" customHeight="1">
      <c r="B1966" s="38"/>
      <c r="C1966" s="237" t="s">
        <v>1883</v>
      </c>
      <c r="D1966" s="237" t="s">
        <v>170</v>
      </c>
      <c r="E1966" s="238" t="s">
        <v>1884</v>
      </c>
      <c r="F1966" s="239" t="s">
        <v>1885</v>
      </c>
      <c r="G1966" s="240" t="s">
        <v>226</v>
      </c>
      <c r="H1966" s="241">
        <v>8.4930000000000003</v>
      </c>
      <c r="I1966" s="242"/>
      <c r="J1966" s="243">
        <f>ROUND(I1966*H1966,2)</f>
        <v>0</v>
      </c>
      <c r="K1966" s="239" t="s">
        <v>174</v>
      </c>
      <c r="L1966" s="43"/>
      <c r="M1966" s="244" t="s">
        <v>1</v>
      </c>
      <c r="N1966" s="245" t="s">
        <v>39</v>
      </c>
      <c r="O1966" s="86"/>
      <c r="P1966" s="246">
        <f>O1966*H1966</f>
        <v>0</v>
      </c>
      <c r="Q1966" s="246">
        <v>0.047460000000000002</v>
      </c>
      <c r="R1966" s="246">
        <f>Q1966*H1966</f>
        <v>0.40307778000000005</v>
      </c>
      <c r="S1966" s="246">
        <v>0</v>
      </c>
      <c r="T1966" s="247">
        <f>S1966*H1966</f>
        <v>0</v>
      </c>
      <c r="AR1966" s="248" t="s">
        <v>282</v>
      </c>
      <c r="AT1966" s="248" t="s">
        <v>170</v>
      </c>
      <c r="AU1966" s="248" t="s">
        <v>83</v>
      </c>
      <c r="AY1966" s="17" t="s">
        <v>168</v>
      </c>
      <c r="BE1966" s="249">
        <f>IF(N1966="základní",J1966,0)</f>
        <v>0</v>
      </c>
      <c r="BF1966" s="249">
        <f>IF(N1966="snížená",J1966,0)</f>
        <v>0</v>
      </c>
      <c r="BG1966" s="249">
        <f>IF(N1966="zákl. přenesená",J1966,0)</f>
        <v>0</v>
      </c>
      <c r="BH1966" s="249">
        <f>IF(N1966="sníž. přenesená",J1966,0)</f>
        <v>0</v>
      </c>
      <c r="BI1966" s="249">
        <f>IF(N1966="nulová",J1966,0)</f>
        <v>0</v>
      </c>
      <c r="BJ1966" s="17" t="s">
        <v>81</v>
      </c>
      <c r="BK1966" s="249">
        <f>ROUND(I1966*H1966,2)</f>
        <v>0</v>
      </c>
      <c r="BL1966" s="17" t="s">
        <v>282</v>
      </c>
      <c r="BM1966" s="248" t="s">
        <v>1886</v>
      </c>
    </row>
    <row r="1967" s="12" customFormat="1">
      <c r="B1967" s="250"/>
      <c r="C1967" s="251"/>
      <c r="D1967" s="252" t="s">
        <v>177</v>
      </c>
      <c r="E1967" s="253" t="s">
        <v>1</v>
      </c>
      <c r="F1967" s="254" t="s">
        <v>268</v>
      </c>
      <c r="G1967" s="251"/>
      <c r="H1967" s="253" t="s">
        <v>1</v>
      </c>
      <c r="I1967" s="255"/>
      <c r="J1967" s="251"/>
      <c r="K1967" s="251"/>
      <c r="L1967" s="256"/>
      <c r="M1967" s="257"/>
      <c r="N1967" s="258"/>
      <c r="O1967" s="258"/>
      <c r="P1967" s="258"/>
      <c r="Q1967" s="258"/>
      <c r="R1967" s="258"/>
      <c r="S1967" s="258"/>
      <c r="T1967" s="259"/>
      <c r="AT1967" s="260" t="s">
        <v>177</v>
      </c>
      <c r="AU1967" s="260" t="s">
        <v>83</v>
      </c>
      <c r="AV1967" s="12" t="s">
        <v>81</v>
      </c>
      <c r="AW1967" s="12" t="s">
        <v>31</v>
      </c>
      <c r="AX1967" s="12" t="s">
        <v>74</v>
      </c>
      <c r="AY1967" s="260" t="s">
        <v>168</v>
      </c>
    </row>
    <row r="1968" s="13" customFormat="1">
      <c r="B1968" s="261"/>
      <c r="C1968" s="262"/>
      <c r="D1968" s="252" t="s">
        <v>177</v>
      </c>
      <c r="E1968" s="263" t="s">
        <v>1</v>
      </c>
      <c r="F1968" s="264" t="s">
        <v>1887</v>
      </c>
      <c r="G1968" s="262"/>
      <c r="H1968" s="265">
        <v>8.4930000000000003</v>
      </c>
      <c r="I1968" s="266"/>
      <c r="J1968" s="262"/>
      <c r="K1968" s="262"/>
      <c r="L1968" s="267"/>
      <c r="M1968" s="268"/>
      <c r="N1968" s="269"/>
      <c r="O1968" s="269"/>
      <c r="P1968" s="269"/>
      <c r="Q1968" s="269"/>
      <c r="R1968" s="269"/>
      <c r="S1968" s="269"/>
      <c r="T1968" s="270"/>
      <c r="AT1968" s="271" t="s">
        <v>177</v>
      </c>
      <c r="AU1968" s="271" t="s">
        <v>83</v>
      </c>
      <c r="AV1968" s="13" t="s">
        <v>83</v>
      </c>
      <c r="AW1968" s="13" t="s">
        <v>31</v>
      </c>
      <c r="AX1968" s="13" t="s">
        <v>74</v>
      </c>
      <c r="AY1968" s="271" t="s">
        <v>168</v>
      </c>
    </row>
    <row r="1969" s="14" customFormat="1">
      <c r="B1969" s="272"/>
      <c r="C1969" s="273"/>
      <c r="D1969" s="252" t="s">
        <v>177</v>
      </c>
      <c r="E1969" s="274" t="s">
        <v>1</v>
      </c>
      <c r="F1969" s="275" t="s">
        <v>186</v>
      </c>
      <c r="G1969" s="273"/>
      <c r="H1969" s="276">
        <v>8.4930000000000003</v>
      </c>
      <c r="I1969" s="277"/>
      <c r="J1969" s="273"/>
      <c r="K1969" s="273"/>
      <c r="L1969" s="278"/>
      <c r="M1969" s="279"/>
      <c r="N1969" s="280"/>
      <c r="O1969" s="280"/>
      <c r="P1969" s="280"/>
      <c r="Q1969" s="280"/>
      <c r="R1969" s="280"/>
      <c r="S1969" s="280"/>
      <c r="T1969" s="281"/>
      <c r="AT1969" s="282" t="s">
        <v>177</v>
      </c>
      <c r="AU1969" s="282" t="s">
        <v>83</v>
      </c>
      <c r="AV1969" s="14" t="s">
        <v>175</v>
      </c>
      <c r="AW1969" s="14" t="s">
        <v>31</v>
      </c>
      <c r="AX1969" s="14" t="s">
        <v>81</v>
      </c>
      <c r="AY1969" s="282" t="s">
        <v>168</v>
      </c>
    </row>
    <row r="1970" s="1" customFormat="1" ht="36" customHeight="1">
      <c r="B1970" s="38"/>
      <c r="C1970" s="237" t="s">
        <v>1888</v>
      </c>
      <c r="D1970" s="237" t="s">
        <v>170</v>
      </c>
      <c r="E1970" s="238" t="s">
        <v>1889</v>
      </c>
      <c r="F1970" s="239" t="s">
        <v>1890</v>
      </c>
      <c r="G1970" s="240" t="s">
        <v>226</v>
      </c>
      <c r="H1970" s="241">
        <v>30.98</v>
      </c>
      <c r="I1970" s="242"/>
      <c r="J1970" s="243">
        <f>ROUND(I1970*H1970,2)</f>
        <v>0</v>
      </c>
      <c r="K1970" s="239" t="s">
        <v>1</v>
      </c>
      <c r="L1970" s="43"/>
      <c r="M1970" s="244" t="s">
        <v>1</v>
      </c>
      <c r="N1970" s="245" t="s">
        <v>39</v>
      </c>
      <c r="O1970" s="86"/>
      <c r="P1970" s="246">
        <f>O1970*H1970</f>
        <v>0</v>
      </c>
      <c r="Q1970" s="246">
        <v>0.049630000000000001</v>
      </c>
      <c r="R1970" s="246">
        <f>Q1970*H1970</f>
        <v>1.5375373999999999</v>
      </c>
      <c r="S1970" s="246">
        <v>0</v>
      </c>
      <c r="T1970" s="247">
        <f>S1970*H1970</f>
        <v>0</v>
      </c>
      <c r="AR1970" s="248" t="s">
        <v>282</v>
      </c>
      <c r="AT1970" s="248" t="s">
        <v>170</v>
      </c>
      <c r="AU1970" s="248" t="s">
        <v>83</v>
      </c>
      <c r="AY1970" s="17" t="s">
        <v>168</v>
      </c>
      <c r="BE1970" s="249">
        <f>IF(N1970="základní",J1970,0)</f>
        <v>0</v>
      </c>
      <c r="BF1970" s="249">
        <f>IF(N1970="snížená",J1970,0)</f>
        <v>0</v>
      </c>
      <c r="BG1970" s="249">
        <f>IF(N1970="zákl. přenesená",J1970,0)</f>
        <v>0</v>
      </c>
      <c r="BH1970" s="249">
        <f>IF(N1970="sníž. přenesená",J1970,0)</f>
        <v>0</v>
      </c>
      <c r="BI1970" s="249">
        <f>IF(N1970="nulová",J1970,0)</f>
        <v>0</v>
      </c>
      <c r="BJ1970" s="17" t="s">
        <v>81</v>
      </c>
      <c r="BK1970" s="249">
        <f>ROUND(I1970*H1970,2)</f>
        <v>0</v>
      </c>
      <c r="BL1970" s="17" t="s">
        <v>282</v>
      </c>
      <c r="BM1970" s="248" t="s">
        <v>1891</v>
      </c>
    </row>
    <row r="1971" s="12" customFormat="1">
      <c r="B1971" s="250"/>
      <c r="C1971" s="251"/>
      <c r="D1971" s="252" t="s">
        <v>177</v>
      </c>
      <c r="E1971" s="253" t="s">
        <v>1</v>
      </c>
      <c r="F1971" s="254" t="s">
        <v>268</v>
      </c>
      <c r="G1971" s="251"/>
      <c r="H1971" s="253" t="s">
        <v>1</v>
      </c>
      <c r="I1971" s="255"/>
      <c r="J1971" s="251"/>
      <c r="K1971" s="251"/>
      <c r="L1971" s="256"/>
      <c r="M1971" s="257"/>
      <c r="N1971" s="258"/>
      <c r="O1971" s="258"/>
      <c r="P1971" s="258"/>
      <c r="Q1971" s="258"/>
      <c r="R1971" s="258"/>
      <c r="S1971" s="258"/>
      <c r="T1971" s="259"/>
      <c r="AT1971" s="260" t="s">
        <v>177</v>
      </c>
      <c r="AU1971" s="260" t="s">
        <v>83</v>
      </c>
      <c r="AV1971" s="12" t="s">
        <v>81</v>
      </c>
      <c r="AW1971" s="12" t="s">
        <v>31</v>
      </c>
      <c r="AX1971" s="12" t="s">
        <v>74</v>
      </c>
      <c r="AY1971" s="260" t="s">
        <v>168</v>
      </c>
    </row>
    <row r="1972" s="13" customFormat="1">
      <c r="B1972" s="261"/>
      <c r="C1972" s="262"/>
      <c r="D1972" s="252" t="s">
        <v>177</v>
      </c>
      <c r="E1972" s="263" t="s">
        <v>1</v>
      </c>
      <c r="F1972" s="264" t="s">
        <v>1892</v>
      </c>
      <c r="G1972" s="262"/>
      <c r="H1972" s="265">
        <v>21.844000000000001</v>
      </c>
      <c r="I1972" s="266"/>
      <c r="J1972" s="262"/>
      <c r="K1972" s="262"/>
      <c r="L1972" s="267"/>
      <c r="M1972" s="268"/>
      <c r="N1972" s="269"/>
      <c r="O1972" s="269"/>
      <c r="P1972" s="269"/>
      <c r="Q1972" s="269"/>
      <c r="R1972" s="269"/>
      <c r="S1972" s="269"/>
      <c r="T1972" s="270"/>
      <c r="AT1972" s="271" t="s">
        <v>177</v>
      </c>
      <c r="AU1972" s="271" t="s">
        <v>83</v>
      </c>
      <c r="AV1972" s="13" t="s">
        <v>83</v>
      </c>
      <c r="AW1972" s="13" t="s">
        <v>31</v>
      </c>
      <c r="AX1972" s="13" t="s">
        <v>74</v>
      </c>
      <c r="AY1972" s="271" t="s">
        <v>168</v>
      </c>
    </row>
    <row r="1973" s="13" customFormat="1">
      <c r="B1973" s="261"/>
      <c r="C1973" s="262"/>
      <c r="D1973" s="252" t="s">
        <v>177</v>
      </c>
      <c r="E1973" s="263" t="s">
        <v>1</v>
      </c>
      <c r="F1973" s="264" t="s">
        <v>1893</v>
      </c>
      <c r="G1973" s="262"/>
      <c r="H1973" s="265">
        <v>-1.8</v>
      </c>
      <c r="I1973" s="266"/>
      <c r="J1973" s="262"/>
      <c r="K1973" s="262"/>
      <c r="L1973" s="267"/>
      <c r="M1973" s="268"/>
      <c r="N1973" s="269"/>
      <c r="O1973" s="269"/>
      <c r="P1973" s="269"/>
      <c r="Q1973" s="269"/>
      <c r="R1973" s="269"/>
      <c r="S1973" s="269"/>
      <c r="T1973" s="270"/>
      <c r="AT1973" s="271" t="s">
        <v>177</v>
      </c>
      <c r="AU1973" s="271" t="s">
        <v>83</v>
      </c>
      <c r="AV1973" s="13" t="s">
        <v>83</v>
      </c>
      <c r="AW1973" s="13" t="s">
        <v>31</v>
      </c>
      <c r="AX1973" s="13" t="s">
        <v>74</v>
      </c>
      <c r="AY1973" s="271" t="s">
        <v>168</v>
      </c>
    </row>
    <row r="1974" s="13" customFormat="1">
      <c r="B1974" s="261"/>
      <c r="C1974" s="262"/>
      <c r="D1974" s="252" t="s">
        <v>177</v>
      </c>
      <c r="E1974" s="263" t="s">
        <v>1</v>
      </c>
      <c r="F1974" s="264" t="s">
        <v>1894</v>
      </c>
      <c r="G1974" s="262"/>
      <c r="H1974" s="265">
        <v>14.536</v>
      </c>
      <c r="I1974" s="266"/>
      <c r="J1974" s="262"/>
      <c r="K1974" s="262"/>
      <c r="L1974" s="267"/>
      <c r="M1974" s="268"/>
      <c r="N1974" s="269"/>
      <c r="O1974" s="269"/>
      <c r="P1974" s="269"/>
      <c r="Q1974" s="269"/>
      <c r="R1974" s="269"/>
      <c r="S1974" s="269"/>
      <c r="T1974" s="270"/>
      <c r="AT1974" s="271" t="s">
        <v>177</v>
      </c>
      <c r="AU1974" s="271" t="s">
        <v>83</v>
      </c>
      <c r="AV1974" s="13" t="s">
        <v>83</v>
      </c>
      <c r="AW1974" s="13" t="s">
        <v>31</v>
      </c>
      <c r="AX1974" s="13" t="s">
        <v>74</v>
      </c>
      <c r="AY1974" s="271" t="s">
        <v>168</v>
      </c>
    </row>
    <row r="1975" s="13" customFormat="1">
      <c r="B1975" s="261"/>
      <c r="C1975" s="262"/>
      <c r="D1975" s="252" t="s">
        <v>177</v>
      </c>
      <c r="E1975" s="263" t="s">
        <v>1</v>
      </c>
      <c r="F1975" s="264" t="s">
        <v>1895</v>
      </c>
      <c r="G1975" s="262"/>
      <c r="H1975" s="265">
        <v>-3.6000000000000001</v>
      </c>
      <c r="I1975" s="266"/>
      <c r="J1975" s="262"/>
      <c r="K1975" s="262"/>
      <c r="L1975" s="267"/>
      <c r="M1975" s="268"/>
      <c r="N1975" s="269"/>
      <c r="O1975" s="269"/>
      <c r="P1975" s="269"/>
      <c r="Q1975" s="269"/>
      <c r="R1975" s="269"/>
      <c r="S1975" s="269"/>
      <c r="T1975" s="270"/>
      <c r="AT1975" s="271" t="s">
        <v>177</v>
      </c>
      <c r="AU1975" s="271" t="s">
        <v>83</v>
      </c>
      <c r="AV1975" s="13" t="s">
        <v>83</v>
      </c>
      <c r="AW1975" s="13" t="s">
        <v>31</v>
      </c>
      <c r="AX1975" s="13" t="s">
        <v>74</v>
      </c>
      <c r="AY1975" s="271" t="s">
        <v>168</v>
      </c>
    </row>
    <row r="1976" s="14" customFormat="1">
      <c r="B1976" s="272"/>
      <c r="C1976" s="273"/>
      <c r="D1976" s="252" t="s">
        <v>177</v>
      </c>
      <c r="E1976" s="274" t="s">
        <v>1</v>
      </c>
      <c r="F1976" s="275" t="s">
        <v>186</v>
      </c>
      <c r="G1976" s="273"/>
      <c r="H1976" s="276">
        <v>30.979999999999997</v>
      </c>
      <c r="I1976" s="277"/>
      <c r="J1976" s="273"/>
      <c r="K1976" s="273"/>
      <c r="L1976" s="278"/>
      <c r="M1976" s="279"/>
      <c r="N1976" s="280"/>
      <c r="O1976" s="280"/>
      <c r="P1976" s="280"/>
      <c r="Q1976" s="280"/>
      <c r="R1976" s="280"/>
      <c r="S1976" s="280"/>
      <c r="T1976" s="281"/>
      <c r="AT1976" s="282" t="s">
        <v>177</v>
      </c>
      <c r="AU1976" s="282" t="s">
        <v>83</v>
      </c>
      <c r="AV1976" s="14" t="s">
        <v>175</v>
      </c>
      <c r="AW1976" s="14" t="s">
        <v>31</v>
      </c>
      <c r="AX1976" s="14" t="s">
        <v>81</v>
      </c>
      <c r="AY1976" s="282" t="s">
        <v>168</v>
      </c>
    </row>
    <row r="1977" s="1" customFormat="1" ht="36" customHeight="1">
      <c r="B1977" s="38"/>
      <c r="C1977" s="237" t="s">
        <v>1896</v>
      </c>
      <c r="D1977" s="237" t="s">
        <v>170</v>
      </c>
      <c r="E1977" s="238" t="s">
        <v>1897</v>
      </c>
      <c r="F1977" s="239" t="s">
        <v>1898</v>
      </c>
      <c r="G1977" s="240" t="s">
        <v>226</v>
      </c>
      <c r="H1977" s="241">
        <v>45.701000000000001</v>
      </c>
      <c r="I1977" s="242"/>
      <c r="J1977" s="243">
        <f>ROUND(I1977*H1977,2)</f>
        <v>0</v>
      </c>
      <c r="K1977" s="239" t="s">
        <v>1</v>
      </c>
      <c r="L1977" s="43"/>
      <c r="M1977" s="244" t="s">
        <v>1</v>
      </c>
      <c r="N1977" s="245" t="s">
        <v>39</v>
      </c>
      <c r="O1977" s="86"/>
      <c r="P1977" s="246">
        <f>O1977*H1977</f>
        <v>0</v>
      </c>
      <c r="Q1977" s="246">
        <v>0.049630000000000001</v>
      </c>
      <c r="R1977" s="246">
        <f>Q1977*H1977</f>
        <v>2.26814063</v>
      </c>
      <c r="S1977" s="246">
        <v>0</v>
      </c>
      <c r="T1977" s="247">
        <f>S1977*H1977</f>
        <v>0</v>
      </c>
      <c r="AR1977" s="248" t="s">
        <v>282</v>
      </c>
      <c r="AT1977" s="248" t="s">
        <v>170</v>
      </c>
      <c r="AU1977" s="248" t="s">
        <v>83</v>
      </c>
      <c r="AY1977" s="17" t="s">
        <v>168</v>
      </c>
      <c r="BE1977" s="249">
        <f>IF(N1977="základní",J1977,0)</f>
        <v>0</v>
      </c>
      <c r="BF1977" s="249">
        <f>IF(N1977="snížená",J1977,0)</f>
        <v>0</v>
      </c>
      <c r="BG1977" s="249">
        <f>IF(N1977="zákl. přenesená",J1977,0)</f>
        <v>0</v>
      </c>
      <c r="BH1977" s="249">
        <f>IF(N1977="sníž. přenesená",J1977,0)</f>
        <v>0</v>
      </c>
      <c r="BI1977" s="249">
        <f>IF(N1977="nulová",J1977,0)</f>
        <v>0</v>
      </c>
      <c r="BJ1977" s="17" t="s">
        <v>81</v>
      </c>
      <c r="BK1977" s="249">
        <f>ROUND(I1977*H1977,2)</f>
        <v>0</v>
      </c>
      <c r="BL1977" s="17" t="s">
        <v>282</v>
      </c>
      <c r="BM1977" s="248" t="s">
        <v>1899</v>
      </c>
    </row>
    <row r="1978" s="12" customFormat="1">
      <c r="B1978" s="250"/>
      <c r="C1978" s="251"/>
      <c r="D1978" s="252" t="s">
        <v>177</v>
      </c>
      <c r="E1978" s="253" t="s">
        <v>1</v>
      </c>
      <c r="F1978" s="254" t="s">
        <v>268</v>
      </c>
      <c r="G1978" s="251"/>
      <c r="H1978" s="253" t="s">
        <v>1</v>
      </c>
      <c r="I1978" s="255"/>
      <c r="J1978" s="251"/>
      <c r="K1978" s="251"/>
      <c r="L1978" s="256"/>
      <c r="M1978" s="257"/>
      <c r="N1978" s="258"/>
      <c r="O1978" s="258"/>
      <c r="P1978" s="258"/>
      <c r="Q1978" s="258"/>
      <c r="R1978" s="258"/>
      <c r="S1978" s="258"/>
      <c r="T1978" s="259"/>
      <c r="AT1978" s="260" t="s">
        <v>177</v>
      </c>
      <c r="AU1978" s="260" t="s">
        <v>83</v>
      </c>
      <c r="AV1978" s="12" t="s">
        <v>81</v>
      </c>
      <c r="AW1978" s="12" t="s">
        <v>31</v>
      </c>
      <c r="AX1978" s="12" t="s">
        <v>74</v>
      </c>
      <c r="AY1978" s="260" t="s">
        <v>168</v>
      </c>
    </row>
    <row r="1979" s="13" customFormat="1">
      <c r="B1979" s="261"/>
      <c r="C1979" s="262"/>
      <c r="D1979" s="252" t="s">
        <v>177</v>
      </c>
      <c r="E1979" s="263" t="s">
        <v>1</v>
      </c>
      <c r="F1979" s="264" t="s">
        <v>1900</v>
      </c>
      <c r="G1979" s="262"/>
      <c r="H1979" s="265">
        <v>29.151</v>
      </c>
      <c r="I1979" s="266"/>
      <c r="J1979" s="262"/>
      <c r="K1979" s="262"/>
      <c r="L1979" s="267"/>
      <c r="M1979" s="268"/>
      <c r="N1979" s="269"/>
      <c r="O1979" s="269"/>
      <c r="P1979" s="269"/>
      <c r="Q1979" s="269"/>
      <c r="R1979" s="269"/>
      <c r="S1979" s="269"/>
      <c r="T1979" s="270"/>
      <c r="AT1979" s="271" t="s">
        <v>177</v>
      </c>
      <c r="AU1979" s="271" t="s">
        <v>83</v>
      </c>
      <c r="AV1979" s="13" t="s">
        <v>83</v>
      </c>
      <c r="AW1979" s="13" t="s">
        <v>31</v>
      </c>
      <c r="AX1979" s="13" t="s">
        <v>74</v>
      </c>
      <c r="AY1979" s="271" t="s">
        <v>168</v>
      </c>
    </row>
    <row r="1980" s="13" customFormat="1">
      <c r="B1980" s="261"/>
      <c r="C1980" s="262"/>
      <c r="D1980" s="252" t="s">
        <v>177</v>
      </c>
      <c r="E1980" s="263" t="s">
        <v>1</v>
      </c>
      <c r="F1980" s="264" t="s">
        <v>1901</v>
      </c>
      <c r="G1980" s="262"/>
      <c r="H1980" s="265">
        <v>19.75</v>
      </c>
      <c r="I1980" s="266"/>
      <c r="J1980" s="262"/>
      <c r="K1980" s="262"/>
      <c r="L1980" s="267"/>
      <c r="M1980" s="268"/>
      <c r="N1980" s="269"/>
      <c r="O1980" s="269"/>
      <c r="P1980" s="269"/>
      <c r="Q1980" s="269"/>
      <c r="R1980" s="269"/>
      <c r="S1980" s="269"/>
      <c r="T1980" s="270"/>
      <c r="AT1980" s="271" t="s">
        <v>177</v>
      </c>
      <c r="AU1980" s="271" t="s">
        <v>83</v>
      </c>
      <c r="AV1980" s="13" t="s">
        <v>83</v>
      </c>
      <c r="AW1980" s="13" t="s">
        <v>31</v>
      </c>
      <c r="AX1980" s="13" t="s">
        <v>74</v>
      </c>
      <c r="AY1980" s="271" t="s">
        <v>168</v>
      </c>
    </row>
    <row r="1981" s="13" customFormat="1">
      <c r="B1981" s="261"/>
      <c r="C1981" s="262"/>
      <c r="D1981" s="252" t="s">
        <v>177</v>
      </c>
      <c r="E1981" s="263" t="s">
        <v>1</v>
      </c>
      <c r="F1981" s="264" t="s">
        <v>1893</v>
      </c>
      <c r="G1981" s="262"/>
      <c r="H1981" s="265">
        <v>-1.8</v>
      </c>
      <c r="I1981" s="266"/>
      <c r="J1981" s="262"/>
      <c r="K1981" s="262"/>
      <c r="L1981" s="267"/>
      <c r="M1981" s="268"/>
      <c r="N1981" s="269"/>
      <c r="O1981" s="269"/>
      <c r="P1981" s="269"/>
      <c r="Q1981" s="269"/>
      <c r="R1981" s="269"/>
      <c r="S1981" s="269"/>
      <c r="T1981" s="270"/>
      <c r="AT1981" s="271" t="s">
        <v>177</v>
      </c>
      <c r="AU1981" s="271" t="s">
        <v>83</v>
      </c>
      <c r="AV1981" s="13" t="s">
        <v>83</v>
      </c>
      <c r="AW1981" s="13" t="s">
        <v>31</v>
      </c>
      <c r="AX1981" s="13" t="s">
        <v>74</v>
      </c>
      <c r="AY1981" s="271" t="s">
        <v>168</v>
      </c>
    </row>
    <row r="1982" s="13" customFormat="1">
      <c r="B1982" s="261"/>
      <c r="C1982" s="262"/>
      <c r="D1982" s="252" t="s">
        <v>177</v>
      </c>
      <c r="E1982" s="263" t="s">
        <v>1</v>
      </c>
      <c r="F1982" s="264" t="s">
        <v>1902</v>
      </c>
      <c r="G1982" s="262"/>
      <c r="H1982" s="265">
        <v>-1.3999999999999999</v>
      </c>
      <c r="I1982" s="266"/>
      <c r="J1982" s="262"/>
      <c r="K1982" s="262"/>
      <c r="L1982" s="267"/>
      <c r="M1982" s="268"/>
      <c r="N1982" s="269"/>
      <c r="O1982" s="269"/>
      <c r="P1982" s="269"/>
      <c r="Q1982" s="269"/>
      <c r="R1982" s="269"/>
      <c r="S1982" s="269"/>
      <c r="T1982" s="270"/>
      <c r="AT1982" s="271" t="s">
        <v>177</v>
      </c>
      <c r="AU1982" s="271" t="s">
        <v>83</v>
      </c>
      <c r="AV1982" s="13" t="s">
        <v>83</v>
      </c>
      <c r="AW1982" s="13" t="s">
        <v>31</v>
      </c>
      <c r="AX1982" s="13" t="s">
        <v>74</v>
      </c>
      <c r="AY1982" s="271" t="s">
        <v>168</v>
      </c>
    </row>
    <row r="1983" s="14" customFormat="1">
      <c r="B1983" s="272"/>
      <c r="C1983" s="273"/>
      <c r="D1983" s="252" t="s">
        <v>177</v>
      </c>
      <c r="E1983" s="274" t="s">
        <v>1</v>
      </c>
      <c r="F1983" s="275" t="s">
        <v>186</v>
      </c>
      <c r="G1983" s="273"/>
      <c r="H1983" s="276">
        <v>45.701000000000001</v>
      </c>
      <c r="I1983" s="277"/>
      <c r="J1983" s="273"/>
      <c r="K1983" s="273"/>
      <c r="L1983" s="278"/>
      <c r="M1983" s="279"/>
      <c r="N1983" s="280"/>
      <c r="O1983" s="280"/>
      <c r="P1983" s="280"/>
      <c r="Q1983" s="280"/>
      <c r="R1983" s="280"/>
      <c r="S1983" s="280"/>
      <c r="T1983" s="281"/>
      <c r="AT1983" s="282" t="s">
        <v>177</v>
      </c>
      <c r="AU1983" s="282" t="s">
        <v>83</v>
      </c>
      <c r="AV1983" s="14" t="s">
        <v>175</v>
      </c>
      <c r="AW1983" s="14" t="s">
        <v>31</v>
      </c>
      <c r="AX1983" s="14" t="s">
        <v>81</v>
      </c>
      <c r="AY1983" s="282" t="s">
        <v>168</v>
      </c>
    </row>
    <row r="1984" s="1" customFormat="1" ht="24" customHeight="1">
      <c r="B1984" s="38"/>
      <c r="C1984" s="237" t="s">
        <v>1903</v>
      </c>
      <c r="D1984" s="237" t="s">
        <v>170</v>
      </c>
      <c r="E1984" s="238" t="s">
        <v>1904</v>
      </c>
      <c r="F1984" s="239" t="s">
        <v>1905</v>
      </c>
      <c r="G1984" s="240" t="s">
        <v>226</v>
      </c>
      <c r="H1984" s="241">
        <v>414.55200000000002</v>
      </c>
      <c r="I1984" s="242"/>
      <c r="J1984" s="243">
        <f>ROUND(I1984*H1984,2)</f>
        <v>0</v>
      </c>
      <c r="K1984" s="239" t="s">
        <v>1</v>
      </c>
      <c r="L1984" s="43"/>
      <c r="M1984" s="244" t="s">
        <v>1</v>
      </c>
      <c r="N1984" s="245" t="s">
        <v>39</v>
      </c>
      <c r="O1984" s="86"/>
      <c r="P1984" s="246">
        <f>O1984*H1984</f>
        <v>0</v>
      </c>
      <c r="Q1984" s="246">
        <v>0.043040000000000002</v>
      </c>
      <c r="R1984" s="246">
        <f>Q1984*H1984</f>
        <v>17.842318080000002</v>
      </c>
      <c r="S1984" s="246">
        <v>0</v>
      </c>
      <c r="T1984" s="247">
        <f>S1984*H1984</f>
        <v>0</v>
      </c>
      <c r="AR1984" s="248" t="s">
        <v>282</v>
      </c>
      <c r="AT1984" s="248" t="s">
        <v>170</v>
      </c>
      <c r="AU1984" s="248" t="s">
        <v>83</v>
      </c>
      <c r="AY1984" s="17" t="s">
        <v>168</v>
      </c>
      <c r="BE1984" s="249">
        <f>IF(N1984="základní",J1984,0)</f>
        <v>0</v>
      </c>
      <c r="BF1984" s="249">
        <f>IF(N1984="snížená",J1984,0)</f>
        <v>0</v>
      </c>
      <c r="BG1984" s="249">
        <f>IF(N1984="zákl. přenesená",J1984,0)</f>
        <v>0</v>
      </c>
      <c r="BH1984" s="249">
        <f>IF(N1984="sníž. přenesená",J1984,0)</f>
        <v>0</v>
      </c>
      <c r="BI1984" s="249">
        <f>IF(N1984="nulová",J1984,0)</f>
        <v>0</v>
      </c>
      <c r="BJ1984" s="17" t="s">
        <v>81</v>
      </c>
      <c r="BK1984" s="249">
        <f>ROUND(I1984*H1984,2)</f>
        <v>0</v>
      </c>
      <c r="BL1984" s="17" t="s">
        <v>282</v>
      </c>
      <c r="BM1984" s="248" t="s">
        <v>1906</v>
      </c>
    </row>
    <row r="1985" s="13" customFormat="1">
      <c r="B1985" s="261"/>
      <c r="C1985" s="262"/>
      <c r="D1985" s="252" t="s">
        <v>177</v>
      </c>
      <c r="E1985" s="263" t="s">
        <v>1</v>
      </c>
      <c r="F1985" s="264" t="s">
        <v>1907</v>
      </c>
      <c r="G1985" s="262"/>
      <c r="H1985" s="265">
        <v>481.11000000000001</v>
      </c>
      <c r="I1985" s="266"/>
      <c r="J1985" s="262"/>
      <c r="K1985" s="262"/>
      <c r="L1985" s="267"/>
      <c r="M1985" s="268"/>
      <c r="N1985" s="269"/>
      <c r="O1985" s="269"/>
      <c r="P1985" s="269"/>
      <c r="Q1985" s="269"/>
      <c r="R1985" s="269"/>
      <c r="S1985" s="269"/>
      <c r="T1985" s="270"/>
      <c r="AT1985" s="271" t="s">
        <v>177</v>
      </c>
      <c r="AU1985" s="271" t="s">
        <v>83</v>
      </c>
      <c r="AV1985" s="13" t="s">
        <v>83</v>
      </c>
      <c r="AW1985" s="13" t="s">
        <v>31</v>
      </c>
      <c r="AX1985" s="13" t="s">
        <v>74</v>
      </c>
      <c r="AY1985" s="271" t="s">
        <v>168</v>
      </c>
    </row>
    <row r="1986" s="13" customFormat="1">
      <c r="B1986" s="261"/>
      <c r="C1986" s="262"/>
      <c r="D1986" s="252" t="s">
        <v>177</v>
      </c>
      <c r="E1986" s="263" t="s">
        <v>1</v>
      </c>
      <c r="F1986" s="264" t="s">
        <v>1853</v>
      </c>
      <c r="G1986" s="262"/>
      <c r="H1986" s="265">
        <v>-18</v>
      </c>
      <c r="I1986" s="266"/>
      <c r="J1986" s="262"/>
      <c r="K1986" s="262"/>
      <c r="L1986" s="267"/>
      <c r="M1986" s="268"/>
      <c r="N1986" s="269"/>
      <c r="O1986" s="269"/>
      <c r="P1986" s="269"/>
      <c r="Q1986" s="269"/>
      <c r="R1986" s="269"/>
      <c r="S1986" s="269"/>
      <c r="T1986" s="270"/>
      <c r="AT1986" s="271" t="s">
        <v>177</v>
      </c>
      <c r="AU1986" s="271" t="s">
        <v>83</v>
      </c>
      <c r="AV1986" s="13" t="s">
        <v>83</v>
      </c>
      <c r="AW1986" s="13" t="s">
        <v>31</v>
      </c>
      <c r="AX1986" s="13" t="s">
        <v>74</v>
      </c>
      <c r="AY1986" s="271" t="s">
        <v>168</v>
      </c>
    </row>
    <row r="1987" s="13" customFormat="1">
      <c r="B1987" s="261"/>
      <c r="C1987" s="262"/>
      <c r="D1987" s="252" t="s">
        <v>177</v>
      </c>
      <c r="E1987" s="263" t="s">
        <v>1</v>
      </c>
      <c r="F1987" s="264" t="s">
        <v>1854</v>
      </c>
      <c r="G1987" s="262"/>
      <c r="H1987" s="265">
        <v>-6</v>
      </c>
      <c r="I1987" s="266"/>
      <c r="J1987" s="262"/>
      <c r="K1987" s="262"/>
      <c r="L1987" s="267"/>
      <c r="M1987" s="268"/>
      <c r="N1987" s="269"/>
      <c r="O1987" s="269"/>
      <c r="P1987" s="269"/>
      <c r="Q1987" s="269"/>
      <c r="R1987" s="269"/>
      <c r="S1987" s="269"/>
      <c r="T1987" s="270"/>
      <c r="AT1987" s="271" t="s">
        <v>177</v>
      </c>
      <c r="AU1987" s="271" t="s">
        <v>83</v>
      </c>
      <c r="AV1987" s="13" t="s">
        <v>83</v>
      </c>
      <c r="AW1987" s="13" t="s">
        <v>31</v>
      </c>
      <c r="AX1987" s="13" t="s">
        <v>74</v>
      </c>
      <c r="AY1987" s="271" t="s">
        <v>168</v>
      </c>
    </row>
    <row r="1988" s="13" customFormat="1">
      <c r="B1988" s="261"/>
      <c r="C1988" s="262"/>
      <c r="D1988" s="252" t="s">
        <v>177</v>
      </c>
      <c r="E1988" s="263" t="s">
        <v>1</v>
      </c>
      <c r="F1988" s="264" t="s">
        <v>1855</v>
      </c>
      <c r="G1988" s="262"/>
      <c r="H1988" s="265">
        <v>-8.0999999999999996</v>
      </c>
      <c r="I1988" s="266"/>
      <c r="J1988" s="262"/>
      <c r="K1988" s="262"/>
      <c r="L1988" s="267"/>
      <c r="M1988" s="268"/>
      <c r="N1988" s="269"/>
      <c r="O1988" s="269"/>
      <c r="P1988" s="269"/>
      <c r="Q1988" s="269"/>
      <c r="R1988" s="269"/>
      <c r="S1988" s="269"/>
      <c r="T1988" s="270"/>
      <c r="AT1988" s="271" t="s">
        <v>177</v>
      </c>
      <c r="AU1988" s="271" t="s">
        <v>83</v>
      </c>
      <c r="AV1988" s="13" t="s">
        <v>83</v>
      </c>
      <c r="AW1988" s="13" t="s">
        <v>31</v>
      </c>
      <c r="AX1988" s="13" t="s">
        <v>74</v>
      </c>
      <c r="AY1988" s="271" t="s">
        <v>168</v>
      </c>
    </row>
    <row r="1989" s="13" customFormat="1">
      <c r="B1989" s="261"/>
      <c r="C1989" s="262"/>
      <c r="D1989" s="252" t="s">
        <v>177</v>
      </c>
      <c r="E1989" s="263" t="s">
        <v>1</v>
      </c>
      <c r="F1989" s="264" t="s">
        <v>1856</v>
      </c>
      <c r="G1989" s="262"/>
      <c r="H1989" s="265">
        <v>-22.274999999999999</v>
      </c>
      <c r="I1989" s="266"/>
      <c r="J1989" s="262"/>
      <c r="K1989" s="262"/>
      <c r="L1989" s="267"/>
      <c r="M1989" s="268"/>
      <c r="N1989" s="269"/>
      <c r="O1989" s="269"/>
      <c r="P1989" s="269"/>
      <c r="Q1989" s="269"/>
      <c r="R1989" s="269"/>
      <c r="S1989" s="269"/>
      <c r="T1989" s="270"/>
      <c r="AT1989" s="271" t="s">
        <v>177</v>
      </c>
      <c r="AU1989" s="271" t="s">
        <v>83</v>
      </c>
      <c r="AV1989" s="13" t="s">
        <v>83</v>
      </c>
      <c r="AW1989" s="13" t="s">
        <v>31</v>
      </c>
      <c r="AX1989" s="13" t="s">
        <v>74</v>
      </c>
      <c r="AY1989" s="271" t="s">
        <v>168</v>
      </c>
    </row>
    <row r="1990" s="13" customFormat="1">
      <c r="B1990" s="261"/>
      <c r="C1990" s="262"/>
      <c r="D1990" s="252" t="s">
        <v>177</v>
      </c>
      <c r="E1990" s="263" t="s">
        <v>1</v>
      </c>
      <c r="F1990" s="264" t="s">
        <v>1857</v>
      </c>
      <c r="G1990" s="262"/>
      <c r="H1990" s="265">
        <v>-0.93799999999999994</v>
      </c>
      <c r="I1990" s="266"/>
      <c r="J1990" s="262"/>
      <c r="K1990" s="262"/>
      <c r="L1990" s="267"/>
      <c r="M1990" s="268"/>
      <c r="N1990" s="269"/>
      <c r="O1990" s="269"/>
      <c r="P1990" s="269"/>
      <c r="Q1990" s="269"/>
      <c r="R1990" s="269"/>
      <c r="S1990" s="269"/>
      <c r="T1990" s="270"/>
      <c r="AT1990" s="271" t="s">
        <v>177</v>
      </c>
      <c r="AU1990" s="271" t="s">
        <v>83</v>
      </c>
      <c r="AV1990" s="13" t="s">
        <v>83</v>
      </c>
      <c r="AW1990" s="13" t="s">
        <v>31</v>
      </c>
      <c r="AX1990" s="13" t="s">
        <v>74</v>
      </c>
      <c r="AY1990" s="271" t="s">
        <v>168</v>
      </c>
    </row>
    <row r="1991" s="13" customFormat="1">
      <c r="B1991" s="261"/>
      <c r="C1991" s="262"/>
      <c r="D1991" s="252" t="s">
        <v>177</v>
      </c>
      <c r="E1991" s="263" t="s">
        <v>1</v>
      </c>
      <c r="F1991" s="264" t="s">
        <v>1858</v>
      </c>
      <c r="G1991" s="262"/>
      <c r="H1991" s="265">
        <v>-2.6949999999999998</v>
      </c>
      <c r="I1991" s="266"/>
      <c r="J1991" s="262"/>
      <c r="K1991" s="262"/>
      <c r="L1991" s="267"/>
      <c r="M1991" s="268"/>
      <c r="N1991" s="269"/>
      <c r="O1991" s="269"/>
      <c r="P1991" s="269"/>
      <c r="Q1991" s="269"/>
      <c r="R1991" s="269"/>
      <c r="S1991" s="269"/>
      <c r="T1991" s="270"/>
      <c r="AT1991" s="271" t="s">
        <v>177</v>
      </c>
      <c r="AU1991" s="271" t="s">
        <v>83</v>
      </c>
      <c r="AV1991" s="13" t="s">
        <v>83</v>
      </c>
      <c r="AW1991" s="13" t="s">
        <v>31</v>
      </c>
      <c r="AX1991" s="13" t="s">
        <v>74</v>
      </c>
      <c r="AY1991" s="271" t="s">
        <v>168</v>
      </c>
    </row>
    <row r="1992" s="13" customFormat="1">
      <c r="B1992" s="261"/>
      <c r="C1992" s="262"/>
      <c r="D1992" s="252" t="s">
        <v>177</v>
      </c>
      <c r="E1992" s="263" t="s">
        <v>1</v>
      </c>
      <c r="F1992" s="264" t="s">
        <v>1859</v>
      </c>
      <c r="G1992" s="262"/>
      <c r="H1992" s="265">
        <v>-8.5500000000000007</v>
      </c>
      <c r="I1992" s="266"/>
      <c r="J1992" s="262"/>
      <c r="K1992" s="262"/>
      <c r="L1992" s="267"/>
      <c r="M1992" s="268"/>
      <c r="N1992" s="269"/>
      <c r="O1992" s="269"/>
      <c r="P1992" s="269"/>
      <c r="Q1992" s="269"/>
      <c r="R1992" s="269"/>
      <c r="S1992" s="269"/>
      <c r="T1992" s="270"/>
      <c r="AT1992" s="271" t="s">
        <v>177</v>
      </c>
      <c r="AU1992" s="271" t="s">
        <v>83</v>
      </c>
      <c r="AV1992" s="13" t="s">
        <v>83</v>
      </c>
      <c r="AW1992" s="13" t="s">
        <v>31</v>
      </c>
      <c r="AX1992" s="13" t="s">
        <v>74</v>
      </c>
      <c r="AY1992" s="271" t="s">
        <v>168</v>
      </c>
    </row>
    <row r="1993" s="14" customFormat="1">
      <c r="B1993" s="272"/>
      <c r="C1993" s="273"/>
      <c r="D1993" s="252" t="s">
        <v>177</v>
      </c>
      <c r="E1993" s="274" t="s">
        <v>1</v>
      </c>
      <c r="F1993" s="275" t="s">
        <v>186</v>
      </c>
      <c r="G1993" s="273"/>
      <c r="H1993" s="276">
        <v>414.55200000000002</v>
      </c>
      <c r="I1993" s="277"/>
      <c r="J1993" s="273"/>
      <c r="K1993" s="273"/>
      <c r="L1993" s="278"/>
      <c r="M1993" s="279"/>
      <c r="N1993" s="280"/>
      <c r="O1993" s="280"/>
      <c r="P1993" s="280"/>
      <c r="Q1993" s="280"/>
      <c r="R1993" s="280"/>
      <c r="S1993" s="280"/>
      <c r="T1993" s="281"/>
      <c r="AT1993" s="282" t="s">
        <v>177</v>
      </c>
      <c r="AU1993" s="282" t="s">
        <v>83</v>
      </c>
      <c r="AV1993" s="14" t="s">
        <v>175</v>
      </c>
      <c r="AW1993" s="14" t="s">
        <v>31</v>
      </c>
      <c r="AX1993" s="14" t="s">
        <v>81</v>
      </c>
      <c r="AY1993" s="282" t="s">
        <v>168</v>
      </c>
    </row>
    <row r="1994" s="1" customFormat="1" ht="36" customHeight="1">
      <c r="B1994" s="38"/>
      <c r="C1994" s="237" t="s">
        <v>1908</v>
      </c>
      <c r="D1994" s="237" t="s">
        <v>170</v>
      </c>
      <c r="E1994" s="238" t="s">
        <v>1909</v>
      </c>
      <c r="F1994" s="239" t="s">
        <v>1910</v>
      </c>
      <c r="G1994" s="240" t="s">
        <v>226</v>
      </c>
      <c r="H1994" s="241">
        <v>267.08999999999997</v>
      </c>
      <c r="I1994" s="242"/>
      <c r="J1994" s="243">
        <f>ROUND(I1994*H1994,2)</f>
        <v>0</v>
      </c>
      <c r="K1994" s="239" t="s">
        <v>174</v>
      </c>
      <c r="L1994" s="43"/>
      <c r="M1994" s="244" t="s">
        <v>1</v>
      </c>
      <c r="N1994" s="245" t="s">
        <v>39</v>
      </c>
      <c r="O1994" s="86"/>
      <c r="P1994" s="246">
        <f>O1994*H1994</f>
        <v>0</v>
      </c>
      <c r="Q1994" s="246">
        <v>0.031530000000000002</v>
      </c>
      <c r="R1994" s="246">
        <f>Q1994*H1994</f>
        <v>8.4213477000000001</v>
      </c>
      <c r="S1994" s="246">
        <v>0</v>
      </c>
      <c r="T1994" s="247">
        <f>S1994*H1994</f>
        <v>0</v>
      </c>
      <c r="AR1994" s="248" t="s">
        <v>282</v>
      </c>
      <c r="AT1994" s="248" t="s">
        <v>170</v>
      </c>
      <c r="AU1994" s="248" t="s">
        <v>83</v>
      </c>
      <c r="AY1994" s="17" t="s">
        <v>168</v>
      </c>
      <c r="BE1994" s="249">
        <f>IF(N1994="základní",J1994,0)</f>
        <v>0</v>
      </c>
      <c r="BF1994" s="249">
        <f>IF(N1994="snížená",J1994,0)</f>
        <v>0</v>
      </c>
      <c r="BG1994" s="249">
        <f>IF(N1994="zákl. přenesená",J1994,0)</f>
        <v>0</v>
      </c>
      <c r="BH1994" s="249">
        <f>IF(N1994="sníž. přenesená",J1994,0)</f>
        <v>0</v>
      </c>
      <c r="BI1994" s="249">
        <f>IF(N1994="nulová",J1994,0)</f>
        <v>0</v>
      </c>
      <c r="BJ1994" s="17" t="s">
        <v>81</v>
      </c>
      <c r="BK1994" s="249">
        <f>ROUND(I1994*H1994,2)</f>
        <v>0</v>
      </c>
      <c r="BL1994" s="17" t="s">
        <v>282</v>
      </c>
      <c r="BM1994" s="248" t="s">
        <v>1911</v>
      </c>
    </row>
    <row r="1995" s="12" customFormat="1">
      <c r="B1995" s="250"/>
      <c r="C1995" s="251"/>
      <c r="D1995" s="252" t="s">
        <v>177</v>
      </c>
      <c r="E1995" s="253" t="s">
        <v>1</v>
      </c>
      <c r="F1995" s="254" t="s">
        <v>268</v>
      </c>
      <c r="G1995" s="251"/>
      <c r="H1995" s="253" t="s">
        <v>1</v>
      </c>
      <c r="I1995" s="255"/>
      <c r="J1995" s="251"/>
      <c r="K1995" s="251"/>
      <c r="L1995" s="256"/>
      <c r="M1995" s="257"/>
      <c r="N1995" s="258"/>
      <c r="O1995" s="258"/>
      <c r="P1995" s="258"/>
      <c r="Q1995" s="258"/>
      <c r="R1995" s="258"/>
      <c r="S1995" s="258"/>
      <c r="T1995" s="259"/>
      <c r="AT1995" s="260" t="s">
        <v>177</v>
      </c>
      <c r="AU1995" s="260" t="s">
        <v>83</v>
      </c>
      <c r="AV1995" s="12" t="s">
        <v>81</v>
      </c>
      <c r="AW1995" s="12" t="s">
        <v>31</v>
      </c>
      <c r="AX1995" s="12" t="s">
        <v>74</v>
      </c>
      <c r="AY1995" s="260" t="s">
        <v>168</v>
      </c>
    </row>
    <row r="1996" s="13" customFormat="1">
      <c r="B1996" s="261"/>
      <c r="C1996" s="262"/>
      <c r="D1996" s="252" t="s">
        <v>177</v>
      </c>
      <c r="E1996" s="263" t="s">
        <v>1</v>
      </c>
      <c r="F1996" s="264" t="s">
        <v>1912</v>
      </c>
      <c r="G1996" s="262"/>
      <c r="H1996" s="265">
        <v>78.609999999999999</v>
      </c>
      <c r="I1996" s="266"/>
      <c r="J1996" s="262"/>
      <c r="K1996" s="262"/>
      <c r="L1996" s="267"/>
      <c r="M1996" s="268"/>
      <c r="N1996" s="269"/>
      <c r="O1996" s="269"/>
      <c r="P1996" s="269"/>
      <c r="Q1996" s="269"/>
      <c r="R1996" s="269"/>
      <c r="S1996" s="269"/>
      <c r="T1996" s="270"/>
      <c r="AT1996" s="271" t="s">
        <v>177</v>
      </c>
      <c r="AU1996" s="271" t="s">
        <v>83</v>
      </c>
      <c r="AV1996" s="13" t="s">
        <v>83</v>
      </c>
      <c r="AW1996" s="13" t="s">
        <v>31</v>
      </c>
      <c r="AX1996" s="13" t="s">
        <v>74</v>
      </c>
      <c r="AY1996" s="271" t="s">
        <v>168</v>
      </c>
    </row>
    <row r="1997" s="13" customFormat="1">
      <c r="B1997" s="261"/>
      <c r="C1997" s="262"/>
      <c r="D1997" s="252" t="s">
        <v>177</v>
      </c>
      <c r="E1997" s="263" t="s">
        <v>1</v>
      </c>
      <c r="F1997" s="264" t="s">
        <v>1913</v>
      </c>
      <c r="G1997" s="262"/>
      <c r="H1997" s="265">
        <v>56.130000000000003</v>
      </c>
      <c r="I1997" s="266"/>
      <c r="J1997" s="262"/>
      <c r="K1997" s="262"/>
      <c r="L1997" s="267"/>
      <c r="M1997" s="268"/>
      <c r="N1997" s="269"/>
      <c r="O1997" s="269"/>
      <c r="P1997" s="269"/>
      <c r="Q1997" s="269"/>
      <c r="R1997" s="269"/>
      <c r="S1997" s="269"/>
      <c r="T1997" s="270"/>
      <c r="AT1997" s="271" t="s">
        <v>177</v>
      </c>
      <c r="AU1997" s="271" t="s">
        <v>83</v>
      </c>
      <c r="AV1997" s="13" t="s">
        <v>83</v>
      </c>
      <c r="AW1997" s="13" t="s">
        <v>31</v>
      </c>
      <c r="AX1997" s="13" t="s">
        <v>74</v>
      </c>
      <c r="AY1997" s="271" t="s">
        <v>168</v>
      </c>
    </row>
    <row r="1998" s="13" customFormat="1">
      <c r="B1998" s="261"/>
      <c r="C1998" s="262"/>
      <c r="D1998" s="252" t="s">
        <v>177</v>
      </c>
      <c r="E1998" s="263" t="s">
        <v>1</v>
      </c>
      <c r="F1998" s="264" t="s">
        <v>1914</v>
      </c>
      <c r="G1998" s="262"/>
      <c r="H1998" s="265">
        <v>9</v>
      </c>
      <c r="I1998" s="266"/>
      <c r="J1998" s="262"/>
      <c r="K1998" s="262"/>
      <c r="L1998" s="267"/>
      <c r="M1998" s="268"/>
      <c r="N1998" s="269"/>
      <c r="O1998" s="269"/>
      <c r="P1998" s="269"/>
      <c r="Q1998" s="269"/>
      <c r="R1998" s="269"/>
      <c r="S1998" s="269"/>
      <c r="T1998" s="270"/>
      <c r="AT1998" s="271" t="s">
        <v>177</v>
      </c>
      <c r="AU1998" s="271" t="s">
        <v>83</v>
      </c>
      <c r="AV1998" s="13" t="s">
        <v>83</v>
      </c>
      <c r="AW1998" s="13" t="s">
        <v>31</v>
      </c>
      <c r="AX1998" s="13" t="s">
        <v>74</v>
      </c>
      <c r="AY1998" s="271" t="s">
        <v>168</v>
      </c>
    </row>
    <row r="1999" s="13" customFormat="1">
      <c r="B1999" s="261"/>
      <c r="C1999" s="262"/>
      <c r="D1999" s="252" t="s">
        <v>177</v>
      </c>
      <c r="E1999" s="263" t="s">
        <v>1</v>
      </c>
      <c r="F1999" s="264" t="s">
        <v>1915</v>
      </c>
      <c r="G1999" s="262"/>
      <c r="H1999" s="265">
        <v>15.470000000000001</v>
      </c>
      <c r="I1999" s="266"/>
      <c r="J1999" s="262"/>
      <c r="K1999" s="262"/>
      <c r="L1999" s="267"/>
      <c r="M1999" s="268"/>
      <c r="N1999" s="269"/>
      <c r="O1999" s="269"/>
      <c r="P1999" s="269"/>
      <c r="Q1999" s="269"/>
      <c r="R1999" s="269"/>
      <c r="S1999" s="269"/>
      <c r="T1999" s="270"/>
      <c r="AT1999" s="271" t="s">
        <v>177</v>
      </c>
      <c r="AU1999" s="271" t="s">
        <v>83</v>
      </c>
      <c r="AV1999" s="13" t="s">
        <v>83</v>
      </c>
      <c r="AW1999" s="13" t="s">
        <v>31</v>
      </c>
      <c r="AX1999" s="13" t="s">
        <v>74</v>
      </c>
      <c r="AY1999" s="271" t="s">
        <v>168</v>
      </c>
    </row>
    <row r="2000" s="13" customFormat="1">
      <c r="B2000" s="261"/>
      <c r="C2000" s="262"/>
      <c r="D2000" s="252" t="s">
        <v>177</v>
      </c>
      <c r="E2000" s="263" t="s">
        <v>1</v>
      </c>
      <c r="F2000" s="264" t="s">
        <v>1916</v>
      </c>
      <c r="G2000" s="262"/>
      <c r="H2000" s="265">
        <v>43.689999999999998</v>
      </c>
      <c r="I2000" s="266"/>
      <c r="J2000" s="262"/>
      <c r="K2000" s="262"/>
      <c r="L2000" s="267"/>
      <c r="M2000" s="268"/>
      <c r="N2000" s="269"/>
      <c r="O2000" s="269"/>
      <c r="P2000" s="269"/>
      <c r="Q2000" s="269"/>
      <c r="R2000" s="269"/>
      <c r="S2000" s="269"/>
      <c r="T2000" s="270"/>
      <c r="AT2000" s="271" t="s">
        <v>177</v>
      </c>
      <c r="AU2000" s="271" t="s">
        <v>83</v>
      </c>
      <c r="AV2000" s="13" t="s">
        <v>83</v>
      </c>
      <c r="AW2000" s="13" t="s">
        <v>31</v>
      </c>
      <c r="AX2000" s="13" t="s">
        <v>74</v>
      </c>
      <c r="AY2000" s="271" t="s">
        <v>168</v>
      </c>
    </row>
    <row r="2001" s="13" customFormat="1">
      <c r="B2001" s="261"/>
      <c r="C2001" s="262"/>
      <c r="D2001" s="252" t="s">
        <v>177</v>
      </c>
      <c r="E2001" s="263" t="s">
        <v>1</v>
      </c>
      <c r="F2001" s="264" t="s">
        <v>1917</v>
      </c>
      <c r="G2001" s="262"/>
      <c r="H2001" s="265">
        <v>63.229999999999997</v>
      </c>
      <c r="I2001" s="266"/>
      <c r="J2001" s="262"/>
      <c r="K2001" s="262"/>
      <c r="L2001" s="267"/>
      <c r="M2001" s="268"/>
      <c r="N2001" s="269"/>
      <c r="O2001" s="269"/>
      <c r="P2001" s="269"/>
      <c r="Q2001" s="269"/>
      <c r="R2001" s="269"/>
      <c r="S2001" s="269"/>
      <c r="T2001" s="270"/>
      <c r="AT2001" s="271" t="s">
        <v>177</v>
      </c>
      <c r="AU2001" s="271" t="s">
        <v>83</v>
      </c>
      <c r="AV2001" s="13" t="s">
        <v>83</v>
      </c>
      <c r="AW2001" s="13" t="s">
        <v>31</v>
      </c>
      <c r="AX2001" s="13" t="s">
        <v>74</v>
      </c>
      <c r="AY2001" s="271" t="s">
        <v>168</v>
      </c>
    </row>
    <row r="2002" s="13" customFormat="1">
      <c r="B2002" s="261"/>
      <c r="C2002" s="262"/>
      <c r="D2002" s="252" t="s">
        <v>177</v>
      </c>
      <c r="E2002" s="263" t="s">
        <v>1</v>
      </c>
      <c r="F2002" s="264" t="s">
        <v>1918</v>
      </c>
      <c r="G2002" s="262"/>
      <c r="H2002" s="265">
        <v>0.95999999999999996</v>
      </c>
      <c r="I2002" s="266"/>
      <c r="J2002" s="262"/>
      <c r="K2002" s="262"/>
      <c r="L2002" s="267"/>
      <c r="M2002" s="268"/>
      <c r="N2002" s="269"/>
      <c r="O2002" s="269"/>
      <c r="P2002" s="269"/>
      <c r="Q2002" s="269"/>
      <c r="R2002" s="269"/>
      <c r="S2002" s="269"/>
      <c r="T2002" s="270"/>
      <c r="AT2002" s="271" t="s">
        <v>177</v>
      </c>
      <c r="AU2002" s="271" t="s">
        <v>83</v>
      </c>
      <c r="AV2002" s="13" t="s">
        <v>83</v>
      </c>
      <c r="AW2002" s="13" t="s">
        <v>31</v>
      </c>
      <c r="AX2002" s="13" t="s">
        <v>74</v>
      </c>
      <c r="AY2002" s="271" t="s">
        <v>168</v>
      </c>
    </row>
    <row r="2003" s="14" customFormat="1">
      <c r="B2003" s="272"/>
      <c r="C2003" s="273"/>
      <c r="D2003" s="252" t="s">
        <v>177</v>
      </c>
      <c r="E2003" s="274" t="s">
        <v>1</v>
      </c>
      <c r="F2003" s="275" t="s">
        <v>186</v>
      </c>
      <c r="G2003" s="273"/>
      <c r="H2003" s="276">
        <v>267.08999999999997</v>
      </c>
      <c r="I2003" s="277"/>
      <c r="J2003" s="273"/>
      <c r="K2003" s="273"/>
      <c r="L2003" s="278"/>
      <c r="M2003" s="279"/>
      <c r="N2003" s="280"/>
      <c r="O2003" s="280"/>
      <c r="P2003" s="280"/>
      <c r="Q2003" s="280"/>
      <c r="R2003" s="280"/>
      <c r="S2003" s="280"/>
      <c r="T2003" s="281"/>
      <c r="AT2003" s="282" t="s">
        <v>177</v>
      </c>
      <c r="AU2003" s="282" t="s">
        <v>83</v>
      </c>
      <c r="AV2003" s="14" t="s">
        <v>175</v>
      </c>
      <c r="AW2003" s="14" t="s">
        <v>31</v>
      </c>
      <c r="AX2003" s="14" t="s">
        <v>81</v>
      </c>
      <c r="AY2003" s="282" t="s">
        <v>168</v>
      </c>
    </row>
    <row r="2004" s="1" customFormat="1" ht="24" customHeight="1">
      <c r="B2004" s="38"/>
      <c r="C2004" s="237" t="s">
        <v>1919</v>
      </c>
      <c r="D2004" s="237" t="s">
        <v>170</v>
      </c>
      <c r="E2004" s="238" t="s">
        <v>1920</v>
      </c>
      <c r="F2004" s="239" t="s">
        <v>1921</v>
      </c>
      <c r="G2004" s="240" t="s">
        <v>226</v>
      </c>
      <c r="H2004" s="241">
        <v>39.090000000000003</v>
      </c>
      <c r="I2004" s="242"/>
      <c r="J2004" s="243">
        <f>ROUND(I2004*H2004,2)</f>
        <v>0</v>
      </c>
      <c r="K2004" s="239" t="s">
        <v>1</v>
      </c>
      <c r="L2004" s="43"/>
      <c r="M2004" s="244" t="s">
        <v>1</v>
      </c>
      <c r="N2004" s="245" t="s">
        <v>39</v>
      </c>
      <c r="O2004" s="86"/>
      <c r="P2004" s="246">
        <f>O2004*H2004</f>
        <v>0</v>
      </c>
      <c r="Q2004" s="246">
        <v>0</v>
      </c>
      <c r="R2004" s="246">
        <f>Q2004*H2004</f>
        <v>0</v>
      </c>
      <c r="S2004" s="246">
        <v>0</v>
      </c>
      <c r="T2004" s="247">
        <f>S2004*H2004</f>
        <v>0</v>
      </c>
      <c r="AR2004" s="248" t="s">
        <v>282</v>
      </c>
      <c r="AT2004" s="248" t="s">
        <v>170</v>
      </c>
      <c r="AU2004" s="248" t="s">
        <v>83</v>
      </c>
      <c r="AY2004" s="17" t="s">
        <v>168</v>
      </c>
      <c r="BE2004" s="249">
        <f>IF(N2004="základní",J2004,0)</f>
        <v>0</v>
      </c>
      <c r="BF2004" s="249">
        <f>IF(N2004="snížená",J2004,0)</f>
        <v>0</v>
      </c>
      <c r="BG2004" s="249">
        <f>IF(N2004="zákl. přenesená",J2004,0)</f>
        <v>0</v>
      </c>
      <c r="BH2004" s="249">
        <f>IF(N2004="sníž. přenesená",J2004,0)</f>
        <v>0</v>
      </c>
      <c r="BI2004" s="249">
        <f>IF(N2004="nulová",J2004,0)</f>
        <v>0</v>
      </c>
      <c r="BJ2004" s="17" t="s">
        <v>81</v>
      </c>
      <c r="BK2004" s="249">
        <f>ROUND(I2004*H2004,2)</f>
        <v>0</v>
      </c>
      <c r="BL2004" s="17" t="s">
        <v>282</v>
      </c>
      <c r="BM2004" s="248" t="s">
        <v>1922</v>
      </c>
    </row>
    <row r="2005" s="12" customFormat="1">
      <c r="B2005" s="250"/>
      <c r="C2005" s="251"/>
      <c r="D2005" s="252" t="s">
        <v>177</v>
      </c>
      <c r="E2005" s="253" t="s">
        <v>1</v>
      </c>
      <c r="F2005" s="254" t="s">
        <v>268</v>
      </c>
      <c r="G2005" s="251"/>
      <c r="H2005" s="253" t="s">
        <v>1</v>
      </c>
      <c r="I2005" s="255"/>
      <c r="J2005" s="251"/>
      <c r="K2005" s="251"/>
      <c r="L2005" s="256"/>
      <c r="M2005" s="257"/>
      <c r="N2005" s="258"/>
      <c r="O2005" s="258"/>
      <c r="P2005" s="258"/>
      <c r="Q2005" s="258"/>
      <c r="R2005" s="258"/>
      <c r="S2005" s="258"/>
      <c r="T2005" s="259"/>
      <c r="AT2005" s="260" t="s">
        <v>177</v>
      </c>
      <c r="AU2005" s="260" t="s">
        <v>83</v>
      </c>
      <c r="AV2005" s="12" t="s">
        <v>81</v>
      </c>
      <c r="AW2005" s="12" t="s">
        <v>31</v>
      </c>
      <c r="AX2005" s="12" t="s">
        <v>74</v>
      </c>
      <c r="AY2005" s="260" t="s">
        <v>168</v>
      </c>
    </row>
    <row r="2006" s="13" customFormat="1">
      <c r="B2006" s="261"/>
      <c r="C2006" s="262"/>
      <c r="D2006" s="252" t="s">
        <v>177</v>
      </c>
      <c r="E2006" s="263" t="s">
        <v>1</v>
      </c>
      <c r="F2006" s="264" t="s">
        <v>1923</v>
      </c>
      <c r="G2006" s="262"/>
      <c r="H2006" s="265">
        <v>10.800000000000001</v>
      </c>
      <c r="I2006" s="266"/>
      <c r="J2006" s="262"/>
      <c r="K2006" s="262"/>
      <c r="L2006" s="267"/>
      <c r="M2006" s="268"/>
      <c r="N2006" s="269"/>
      <c r="O2006" s="269"/>
      <c r="P2006" s="269"/>
      <c r="Q2006" s="269"/>
      <c r="R2006" s="269"/>
      <c r="S2006" s="269"/>
      <c r="T2006" s="270"/>
      <c r="AT2006" s="271" t="s">
        <v>177</v>
      </c>
      <c r="AU2006" s="271" t="s">
        <v>83</v>
      </c>
      <c r="AV2006" s="13" t="s">
        <v>83</v>
      </c>
      <c r="AW2006" s="13" t="s">
        <v>31</v>
      </c>
      <c r="AX2006" s="13" t="s">
        <v>74</v>
      </c>
      <c r="AY2006" s="271" t="s">
        <v>168</v>
      </c>
    </row>
    <row r="2007" s="13" customFormat="1">
      <c r="B2007" s="261"/>
      <c r="C2007" s="262"/>
      <c r="D2007" s="252" t="s">
        <v>177</v>
      </c>
      <c r="E2007" s="263" t="s">
        <v>1</v>
      </c>
      <c r="F2007" s="264" t="s">
        <v>1924</v>
      </c>
      <c r="G2007" s="262"/>
      <c r="H2007" s="265">
        <v>3</v>
      </c>
      <c r="I2007" s="266"/>
      <c r="J2007" s="262"/>
      <c r="K2007" s="262"/>
      <c r="L2007" s="267"/>
      <c r="M2007" s="268"/>
      <c r="N2007" s="269"/>
      <c r="O2007" s="269"/>
      <c r="P2007" s="269"/>
      <c r="Q2007" s="269"/>
      <c r="R2007" s="269"/>
      <c r="S2007" s="269"/>
      <c r="T2007" s="270"/>
      <c r="AT2007" s="271" t="s">
        <v>177</v>
      </c>
      <c r="AU2007" s="271" t="s">
        <v>83</v>
      </c>
      <c r="AV2007" s="13" t="s">
        <v>83</v>
      </c>
      <c r="AW2007" s="13" t="s">
        <v>31</v>
      </c>
      <c r="AX2007" s="13" t="s">
        <v>74</v>
      </c>
      <c r="AY2007" s="271" t="s">
        <v>168</v>
      </c>
    </row>
    <row r="2008" s="13" customFormat="1">
      <c r="B2008" s="261"/>
      <c r="C2008" s="262"/>
      <c r="D2008" s="252" t="s">
        <v>177</v>
      </c>
      <c r="E2008" s="263" t="s">
        <v>1</v>
      </c>
      <c r="F2008" s="264" t="s">
        <v>1925</v>
      </c>
      <c r="G2008" s="262"/>
      <c r="H2008" s="265">
        <v>4.3200000000000003</v>
      </c>
      <c r="I2008" s="266"/>
      <c r="J2008" s="262"/>
      <c r="K2008" s="262"/>
      <c r="L2008" s="267"/>
      <c r="M2008" s="268"/>
      <c r="N2008" s="269"/>
      <c r="O2008" s="269"/>
      <c r="P2008" s="269"/>
      <c r="Q2008" s="269"/>
      <c r="R2008" s="269"/>
      <c r="S2008" s="269"/>
      <c r="T2008" s="270"/>
      <c r="AT2008" s="271" t="s">
        <v>177</v>
      </c>
      <c r="AU2008" s="271" t="s">
        <v>83</v>
      </c>
      <c r="AV2008" s="13" t="s">
        <v>83</v>
      </c>
      <c r="AW2008" s="13" t="s">
        <v>31</v>
      </c>
      <c r="AX2008" s="13" t="s">
        <v>74</v>
      </c>
      <c r="AY2008" s="271" t="s">
        <v>168</v>
      </c>
    </row>
    <row r="2009" s="13" customFormat="1">
      <c r="B2009" s="261"/>
      <c r="C2009" s="262"/>
      <c r="D2009" s="252" t="s">
        <v>177</v>
      </c>
      <c r="E2009" s="263" t="s">
        <v>1</v>
      </c>
      <c r="F2009" s="264" t="s">
        <v>1926</v>
      </c>
      <c r="G2009" s="262"/>
      <c r="H2009" s="265">
        <v>14.355</v>
      </c>
      <c r="I2009" s="266"/>
      <c r="J2009" s="262"/>
      <c r="K2009" s="262"/>
      <c r="L2009" s="267"/>
      <c r="M2009" s="268"/>
      <c r="N2009" s="269"/>
      <c r="O2009" s="269"/>
      <c r="P2009" s="269"/>
      <c r="Q2009" s="269"/>
      <c r="R2009" s="269"/>
      <c r="S2009" s="269"/>
      <c r="T2009" s="270"/>
      <c r="AT2009" s="271" t="s">
        <v>177</v>
      </c>
      <c r="AU2009" s="271" t="s">
        <v>83</v>
      </c>
      <c r="AV2009" s="13" t="s">
        <v>83</v>
      </c>
      <c r="AW2009" s="13" t="s">
        <v>31</v>
      </c>
      <c r="AX2009" s="13" t="s">
        <v>74</v>
      </c>
      <c r="AY2009" s="271" t="s">
        <v>168</v>
      </c>
    </row>
    <row r="2010" s="13" customFormat="1">
      <c r="B2010" s="261"/>
      <c r="C2010" s="262"/>
      <c r="D2010" s="252" t="s">
        <v>177</v>
      </c>
      <c r="E2010" s="263" t="s">
        <v>1</v>
      </c>
      <c r="F2010" s="264" t="s">
        <v>1927</v>
      </c>
      <c r="G2010" s="262"/>
      <c r="H2010" s="265">
        <v>0.97499999999999998</v>
      </c>
      <c r="I2010" s="266"/>
      <c r="J2010" s="262"/>
      <c r="K2010" s="262"/>
      <c r="L2010" s="267"/>
      <c r="M2010" s="268"/>
      <c r="N2010" s="269"/>
      <c r="O2010" s="269"/>
      <c r="P2010" s="269"/>
      <c r="Q2010" s="269"/>
      <c r="R2010" s="269"/>
      <c r="S2010" s="269"/>
      <c r="T2010" s="270"/>
      <c r="AT2010" s="271" t="s">
        <v>177</v>
      </c>
      <c r="AU2010" s="271" t="s">
        <v>83</v>
      </c>
      <c r="AV2010" s="13" t="s">
        <v>83</v>
      </c>
      <c r="AW2010" s="13" t="s">
        <v>31</v>
      </c>
      <c r="AX2010" s="13" t="s">
        <v>74</v>
      </c>
      <c r="AY2010" s="271" t="s">
        <v>168</v>
      </c>
    </row>
    <row r="2011" s="13" customFormat="1">
      <c r="B2011" s="261"/>
      <c r="C2011" s="262"/>
      <c r="D2011" s="252" t="s">
        <v>177</v>
      </c>
      <c r="E2011" s="263" t="s">
        <v>1</v>
      </c>
      <c r="F2011" s="264" t="s">
        <v>1928</v>
      </c>
      <c r="G2011" s="262"/>
      <c r="H2011" s="265">
        <v>1.8</v>
      </c>
      <c r="I2011" s="266"/>
      <c r="J2011" s="262"/>
      <c r="K2011" s="262"/>
      <c r="L2011" s="267"/>
      <c r="M2011" s="268"/>
      <c r="N2011" s="269"/>
      <c r="O2011" s="269"/>
      <c r="P2011" s="269"/>
      <c r="Q2011" s="269"/>
      <c r="R2011" s="269"/>
      <c r="S2011" s="269"/>
      <c r="T2011" s="270"/>
      <c r="AT2011" s="271" t="s">
        <v>177</v>
      </c>
      <c r="AU2011" s="271" t="s">
        <v>83</v>
      </c>
      <c r="AV2011" s="13" t="s">
        <v>83</v>
      </c>
      <c r="AW2011" s="13" t="s">
        <v>31</v>
      </c>
      <c r="AX2011" s="13" t="s">
        <v>74</v>
      </c>
      <c r="AY2011" s="271" t="s">
        <v>168</v>
      </c>
    </row>
    <row r="2012" s="13" customFormat="1">
      <c r="B2012" s="261"/>
      <c r="C2012" s="262"/>
      <c r="D2012" s="252" t="s">
        <v>177</v>
      </c>
      <c r="E2012" s="263" t="s">
        <v>1</v>
      </c>
      <c r="F2012" s="264" t="s">
        <v>1929</v>
      </c>
      <c r="G2012" s="262"/>
      <c r="H2012" s="265">
        <v>3.8399999999999999</v>
      </c>
      <c r="I2012" s="266"/>
      <c r="J2012" s="262"/>
      <c r="K2012" s="262"/>
      <c r="L2012" s="267"/>
      <c r="M2012" s="268"/>
      <c r="N2012" s="269"/>
      <c r="O2012" s="269"/>
      <c r="P2012" s="269"/>
      <c r="Q2012" s="269"/>
      <c r="R2012" s="269"/>
      <c r="S2012" s="269"/>
      <c r="T2012" s="270"/>
      <c r="AT2012" s="271" t="s">
        <v>177</v>
      </c>
      <c r="AU2012" s="271" t="s">
        <v>83</v>
      </c>
      <c r="AV2012" s="13" t="s">
        <v>83</v>
      </c>
      <c r="AW2012" s="13" t="s">
        <v>31</v>
      </c>
      <c r="AX2012" s="13" t="s">
        <v>74</v>
      </c>
      <c r="AY2012" s="271" t="s">
        <v>168</v>
      </c>
    </row>
    <row r="2013" s="14" customFormat="1">
      <c r="B2013" s="272"/>
      <c r="C2013" s="273"/>
      <c r="D2013" s="252" t="s">
        <v>177</v>
      </c>
      <c r="E2013" s="274" t="s">
        <v>1</v>
      </c>
      <c r="F2013" s="275" t="s">
        <v>186</v>
      </c>
      <c r="G2013" s="273"/>
      <c r="H2013" s="276">
        <v>39.090000000000003</v>
      </c>
      <c r="I2013" s="277"/>
      <c r="J2013" s="273"/>
      <c r="K2013" s="273"/>
      <c r="L2013" s="278"/>
      <c r="M2013" s="279"/>
      <c r="N2013" s="280"/>
      <c r="O2013" s="280"/>
      <c r="P2013" s="280"/>
      <c r="Q2013" s="280"/>
      <c r="R2013" s="280"/>
      <c r="S2013" s="280"/>
      <c r="T2013" s="281"/>
      <c r="AT2013" s="282" t="s">
        <v>177</v>
      </c>
      <c r="AU2013" s="282" t="s">
        <v>83</v>
      </c>
      <c r="AV2013" s="14" t="s">
        <v>175</v>
      </c>
      <c r="AW2013" s="14" t="s">
        <v>31</v>
      </c>
      <c r="AX2013" s="14" t="s">
        <v>81</v>
      </c>
      <c r="AY2013" s="282" t="s">
        <v>168</v>
      </c>
    </row>
    <row r="2014" s="1" customFormat="1" ht="16.5" customHeight="1">
      <c r="B2014" s="38"/>
      <c r="C2014" s="237" t="s">
        <v>1930</v>
      </c>
      <c r="D2014" s="237" t="s">
        <v>170</v>
      </c>
      <c r="E2014" s="238" t="s">
        <v>1931</v>
      </c>
      <c r="F2014" s="239" t="s">
        <v>1932</v>
      </c>
      <c r="G2014" s="240" t="s">
        <v>226</v>
      </c>
      <c r="H2014" s="241">
        <v>561.303</v>
      </c>
      <c r="I2014" s="242"/>
      <c r="J2014" s="243">
        <f>ROUND(I2014*H2014,2)</f>
        <v>0</v>
      </c>
      <c r="K2014" s="239" t="s">
        <v>1</v>
      </c>
      <c r="L2014" s="43"/>
      <c r="M2014" s="244" t="s">
        <v>1</v>
      </c>
      <c r="N2014" s="245" t="s">
        <v>39</v>
      </c>
      <c r="O2014" s="86"/>
      <c r="P2014" s="246">
        <f>O2014*H2014</f>
        <v>0</v>
      </c>
      <c r="Q2014" s="246">
        <v>0</v>
      </c>
      <c r="R2014" s="246">
        <f>Q2014*H2014</f>
        <v>0</v>
      </c>
      <c r="S2014" s="246">
        <v>0</v>
      </c>
      <c r="T2014" s="247">
        <f>S2014*H2014</f>
        <v>0</v>
      </c>
      <c r="AR2014" s="248" t="s">
        <v>282</v>
      </c>
      <c r="AT2014" s="248" t="s">
        <v>170</v>
      </c>
      <c r="AU2014" s="248" t="s">
        <v>83</v>
      </c>
      <c r="AY2014" s="17" t="s">
        <v>168</v>
      </c>
      <c r="BE2014" s="249">
        <f>IF(N2014="základní",J2014,0)</f>
        <v>0</v>
      </c>
      <c r="BF2014" s="249">
        <f>IF(N2014="snížená",J2014,0)</f>
        <v>0</v>
      </c>
      <c r="BG2014" s="249">
        <f>IF(N2014="zákl. přenesená",J2014,0)</f>
        <v>0</v>
      </c>
      <c r="BH2014" s="249">
        <f>IF(N2014="sníž. přenesená",J2014,0)</f>
        <v>0</v>
      </c>
      <c r="BI2014" s="249">
        <f>IF(N2014="nulová",J2014,0)</f>
        <v>0</v>
      </c>
      <c r="BJ2014" s="17" t="s">
        <v>81</v>
      </c>
      <c r="BK2014" s="249">
        <f>ROUND(I2014*H2014,2)</f>
        <v>0</v>
      </c>
      <c r="BL2014" s="17" t="s">
        <v>282</v>
      </c>
      <c r="BM2014" s="248" t="s">
        <v>1933</v>
      </c>
    </row>
    <row r="2015" s="12" customFormat="1">
      <c r="B2015" s="250"/>
      <c r="C2015" s="251"/>
      <c r="D2015" s="252" t="s">
        <v>177</v>
      </c>
      <c r="E2015" s="253" t="s">
        <v>1</v>
      </c>
      <c r="F2015" s="254" t="s">
        <v>268</v>
      </c>
      <c r="G2015" s="251"/>
      <c r="H2015" s="253" t="s">
        <v>1</v>
      </c>
      <c r="I2015" s="255"/>
      <c r="J2015" s="251"/>
      <c r="K2015" s="251"/>
      <c r="L2015" s="256"/>
      <c r="M2015" s="257"/>
      <c r="N2015" s="258"/>
      <c r="O2015" s="258"/>
      <c r="P2015" s="258"/>
      <c r="Q2015" s="258"/>
      <c r="R2015" s="258"/>
      <c r="S2015" s="258"/>
      <c r="T2015" s="259"/>
      <c r="AT2015" s="260" t="s">
        <v>177</v>
      </c>
      <c r="AU2015" s="260" t="s">
        <v>83</v>
      </c>
      <c r="AV2015" s="12" t="s">
        <v>81</v>
      </c>
      <c r="AW2015" s="12" t="s">
        <v>31</v>
      </c>
      <c r="AX2015" s="12" t="s">
        <v>74</v>
      </c>
      <c r="AY2015" s="260" t="s">
        <v>168</v>
      </c>
    </row>
    <row r="2016" s="12" customFormat="1">
      <c r="B2016" s="250"/>
      <c r="C2016" s="251"/>
      <c r="D2016" s="252" t="s">
        <v>177</v>
      </c>
      <c r="E2016" s="253" t="s">
        <v>1</v>
      </c>
      <c r="F2016" s="254" t="s">
        <v>1934</v>
      </c>
      <c r="G2016" s="251"/>
      <c r="H2016" s="253" t="s">
        <v>1</v>
      </c>
      <c r="I2016" s="255"/>
      <c r="J2016" s="251"/>
      <c r="K2016" s="251"/>
      <c r="L2016" s="256"/>
      <c r="M2016" s="257"/>
      <c r="N2016" s="258"/>
      <c r="O2016" s="258"/>
      <c r="P2016" s="258"/>
      <c r="Q2016" s="258"/>
      <c r="R2016" s="258"/>
      <c r="S2016" s="258"/>
      <c r="T2016" s="259"/>
      <c r="AT2016" s="260" t="s">
        <v>177</v>
      </c>
      <c r="AU2016" s="260" t="s">
        <v>83</v>
      </c>
      <c r="AV2016" s="12" t="s">
        <v>81</v>
      </c>
      <c r="AW2016" s="12" t="s">
        <v>31</v>
      </c>
      <c r="AX2016" s="12" t="s">
        <v>74</v>
      </c>
      <c r="AY2016" s="260" t="s">
        <v>168</v>
      </c>
    </row>
    <row r="2017" s="13" customFormat="1">
      <c r="B2017" s="261"/>
      <c r="C2017" s="262"/>
      <c r="D2017" s="252" t="s">
        <v>177</v>
      </c>
      <c r="E2017" s="263" t="s">
        <v>1</v>
      </c>
      <c r="F2017" s="264" t="s">
        <v>1907</v>
      </c>
      <c r="G2017" s="262"/>
      <c r="H2017" s="265">
        <v>481.11000000000001</v>
      </c>
      <c r="I2017" s="266"/>
      <c r="J2017" s="262"/>
      <c r="K2017" s="262"/>
      <c r="L2017" s="267"/>
      <c r="M2017" s="268"/>
      <c r="N2017" s="269"/>
      <c r="O2017" s="269"/>
      <c r="P2017" s="269"/>
      <c r="Q2017" s="269"/>
      <c r="R2017" s="269"/>
      <c r="S2017" s="269"/>
      <c r="T2017" s="270"/>
      <c r="AT2017" s="271" t="s">
        <v>177</v>
      </c>
      <c r="AU2017" s="271" t="s">
        <v>83</v>
      </c>
      <c r="AV2017" s="13" t="s">
        <v>83</v>
      </c>
      <c r="AW2017" s="13" t="s">
        <v>31</v>
      </c>
      <c r="AX2017" s="13" t="s">
        <v>74</v>
      </c>
      <c r="AY2017" s="271" t="s">
        <v>168</v>
      </c>
    </row>
    <row r="2018" s="13" customFormat="1">
      <c r="B2018" s="261"/>
      <c r="C2018" s="262"/>
      <c r="D2018" s="252" t="s">
        <v>177</v>
      </c>
      <c r="E2018" s="263" t="s">
        <v>1</v>
      </c>
      <c r="F2018" s="264" t="s">
        <v>1935</v>
      </c>
      <c r="G2018" s="262"/>
      <c r="H2018" s="265">
        <v>-7.2000000000000002</v>
      </c>
      <c r="I2018" s="266"/>
      <c r="J2018" s="262"/>
      <c r="K2018" s="262"/>
      <c r="L2018" s="267"/>
      <c r="M2018" s="268"/>
      <c r="N2018" s="269"/>
      <c r="O2018" s="269"/>
      <c r="P2018" s="269"/>
      <c r="Q2018" s="269"/>
      <c r="R2018" s="269"/>
      <c r="S2018" s="269"/>
      <c r="T2018" s="270"/>
      <c r="AT2018" s="271" t="s">
        <v>177</v>
      </c>
      <c r="AU2018" s="271" t="s">
        <v>83</v>
      </c>
      <c r="AV2018" s="13" t="s">
        <v>83</v>
      </c>
      <c r="AW2018" s="13" t="s">
        <v>31</v>
      </c>
      <c r="AX2018" s="13" t="s">
        <v>74</v>
      </c>
      <c r="AY2018" s="271" t="s">
        <v>168</v>
      </c>
    </row>
    <row r="2019" s="13" customFormat="1">
      <c r="B2019" s="261"/>
      <c r="C2019" s="262"/>
      <c r="D2019" s="252" t="s">
        <v>177</v>
      </c>
      <c r="E2019" s="263" t="s">
        <v>1</v>
      </c>
      <c r="F2019" s="264" t="s">
        <v>1936</v>
      </c>
      <c r="G2019" s="262"/>
      <c r="H2019" s="265">
        <v>-3</v>
      </c>
      <c r="I2019" s="266"/>
      <c r="J2019" s="262"/>
      <c r="K2019" s="262"/>
      <c r="L2019" s="267"/>
      <c r="M2019" s="268"/>
      <c r="N2019" s="269"/>
      <c r="O2019" s="269"/>
      <c r="P2019" s="269"/>
      <c r="Q2019" s="269"/>
      <c r="R2019" s="269"/>
      <c r="S2019" s="269"/>
      <c r="T2019" s="270"/>
      <c r="AT2019" s="271" t="s">
        <v>177</v>
      </c>
      <c r="AU2019" s="271" t="s">
        <v>83</v>
      </c>
      <c r="AV2019" s="13" t="s">
        <v>83</v>
      </c>
      <c r="AW2019" s="13" t="s">
        <v>31</v>
      </c>
      <c r="AX2019" s="13" t="s">
        <v>74</v>
      </c>
      <c r="AY2019" s="271" t="s">
        <v>168</v>
      </c>
    </row>
    <row r="2020" s="13" customFormat="1">
      <c r="B2020" s="261"/>
      <c r="C2020" s="262"/>
      <c r="D2020" s="252" t="s">
        <v>177</v>
      </c>
      <c r="E2020" s="263" t="s">
        <v>1</v>
      </c>
      <c r="F2020" s="264" t="s">
        <v>1937</v>
      </c>
      <c r="G2020" s="262"/>
      <c r="H2020" s="265">
        <v>-3.7799999999999998</v>
      </c>
      <c r="I2020" s="266"/>
      <c r="J2020" s="262"/>
      <c r="K2020" s="262"/>
      <c r="L2020" s="267"/>
      <c r="M2020" s="268"/>
      <c r="N2020" s="269"/>
      <c r="O2020" s="269"/>
      <c r="P2020" s="269"/>
      <c r="Q2020" s="269"/>
      <c r="R2020" s="269"/>
      <c r="S2020" s="269"/>
      <c r="T2020" s="270"/>
      <c r="AT2020" s="271" t="s">
        <v>177</v>
      </c>
      <c r="AU2020" s="271" t="s">
        <v>83</v>
      </c>
      <c r="AV2020" s="13" t="s">
        <v>83</v>
      </c>
      <c r="AW2020" s="13" t="s">
        <v>31</v>
      </c>
      <c r="AX2020" s="13" t="s">
        <v>74</v>
      </c>
      <c r="AY2020" s="271" t="s">
        <v>168</v>
      </c>
    </row>
    <row r="2021" s="13" customFormat="1">
      <c r="B2021" s="261"/>
      <c r="C2021" s="262"/>
      <c r="D2021" s="252" t="s">
        <v>177</v>
      </c>
      <c r="E2021" s="263" t="s">
        <v>1</v>
      </c>
      <c r="F2021" s="264" t="s">
        <v>1938</v>
      </c>
      <c r="G2021" s="262"/>
      <c r="H2021" s="265">
        <v>-7.9199999999999999</v>
      </c>
      <c r="I2021" s="266"/>
      <c r="J2021" s="262"/>
      <c r="K2021" s="262"/>
      <c r="L2021" s="267"/>
      <c r="M2021" s="268"/>
      <c r="N2021" s="269"/>
      <c r="O2021" s="269"/>
      <c r="P2021" s="269"/>
      <c r="Q2021" s="269"/>
      <c r="R2021" s="269"/>
      <c r="S2021" s="269"/>
      <c r="T2021" s="270"/>
      <c r="AT2021" s="271" t="s">
        <v>177</v>
      </c>
      <c r="AU2021" s="271" t="s">
        <v>83</v>
      </c>
      <c r="AV2021" s="13" t="s">
        <v>83</v>
      </c>
      <c r="AW2021" s="13" t="s">
        <v>31</v>
      </c>
      <c r="AX2021" s="13" t="s">
        <v>74</v>
      </c>
      <c r="AY2021" s="271" t="s">
        <v>168</v>
      </c>
    </row>
    <row r="2022" s="13" customFormat="1">
      <c r="B2022" s="261"/>
      <c r="C2022" s="262"/>
      <c r="D2022" s="252" t="s">
        <v>177</v>
      </c>
      <c r="E2022" s="263" t="s">
        <v>1</v>
      </c>
      <c r="F2022" s="264" t="s">
        <v>1939</v>
      </c>
      <c r="G2022" s="262"/>
      <c r="H2022" s="265">
        <v>0.037999999999999999</v>
      </c>
      <c r="I2022" s="266"/>
      <c r="J2022" s="262"/>
      <c r="K2022" s="262"/>
      <c r="L2022" s="267"/>
      <c r="M2022" s="268"/>
      <c r="N2022" s="269"/>
      <c r="O2022" s="269"/>
      <c r="P2022" s="269"/>
      <c r="Q2022" s="269"/>
      <c r="R2022" s="269"/>
      <c r="S2022" s="269"/>
      <c r="T2022" s="270"/>
      <c r="AT2022" s="271" t="s">
        <v>177</v>
      </c>
      <c r="AU2022" s="271" t="s">
        <v>83</v>
      </c>
      <c r="AV2022" s="13" t="s">
        <v>83</v>
      </c>
      <c r="AW2022" s="13" t="s">
        <v>31</v>
      </c>
      <c r="AX2022" s="13" t="s">
        <v>74</v>
      </c>
      <c r="AY2022" s="271" t="s">
        <v>168</v>
      </c>
    </row>
    <row r="2023" s="13" customFormat="1">
      <c r="B2023" s="261"/>
      <c r="C2023" s="262"/>
      <c r="D2023" s="252" t="s">
        <v>177</v>
      </c>
      <c r="E2023" s="263" t="s">
        <v>1</v>
      </c>
      <c r="F2023" s="264" t="s">
        <v>1940</v>
      </c>
      <c r="G2023" s="262"/>
      <c r="H2023" s="265">
        <v>-0.89500000000000002</v>
      </c>
      <c r="I2023" s="266"/>
      <c r="J2023" s="262"/>
      <c r="K2023" s="262"/>
      <c r="L2023" s="267"/>
      <c r="M2023" s="268"/>
      <c r="N2023" s="269"/>
      <c r="O2023" s="269"/>
      <c r="P2023" s="269"/>
      <c r="Q2023" s="269"/>
      <c r="R2023" s="269"/>
      <c r="S2023" s="269"/>
      <c r="T2023" s="270"/>
      <c r="AT2023" s="271" t="s">
        <v>177</v>
      </c>
      <c r="AU2023" s="271" t="s">
        <v>83</v>
      </c>
      <c r="AV2023" s="13" t="s">
        <v>83</v>
      </c>
      <c r="AW2023" s="13" t="s">
        <v>31</v>
      </c>
      <c r="AX2023" s="13" t="s">
        <v>74</v>
      </c>
      <c r="AY2023" s="271" t="s">
        <v>168</v>
      </c>
    </row>
    <row r="2024" s="13" customFormat="1">
      <c r="B2024" s="261"/>
      <c r="C2024" s="262"/>
      <c r="D2024" s="252" t="s">
        <v>177</v>
      </c>
      <c r="E2024" s="263" t="s">
        <v>1</v>
      </c>
      <c r="F2024" s="264" t="s">
        <v>1941</v>
      </c>
      <c r="G2024" s="262"/>
      <c r="H2024" s="265">
        <v>-4.71</v>
      </c>
      <c r="I2024" s="266"/>
      <c r="J2024" s="262"/>
      <c r="K2024" s="262"/>
      <c r="L2024" s="267"/>
      <c r="M2024" s="268"/>
      <c r="N2024" s="269"/>
      <c r="O2024" s="269"/>
      <c r="P2024" s="269"/>
      <c r="Q2024" s="269"/>
      <c r="R2024" s="269"/>
      <c r="S2024" s="269"/>
      <c r="T2024" s="270"/>
      <c r="AT2024" s="271" t="s">
        <v>177</v>
      </c>
      <c r="AU2024" s="271" t="s">
        <v>83</v>
      </c>
      <c r="AV2024" s="13" t="s">
        <v>83</v>
      </c>
      <c r="AW2024" s="13" t="s">
        <v>31</v>
      </c>
      <c r="AX2024" s="13" t="s">
        <v>74</v>
      </c>
      <c r="AY2024" s="271" t="s">
        <v>168</v>
      </c>
    </row>
    <row r="2025" s="12" customFormat="1">
      <c r="B2025" s="250"/>
      <c r="C2025" s="251"/>
      <c r="D2025" s="252" t="s">
        <v>177</v>
      </c>
      <c r="E2025" s="253" t="s">
        <v>1</v>
      </c>
      <c r="F2025" s="254" t="s">
        <v>1942</v>
      </c>
      <c r="G2025" s="251"/>
      <c r="H2025" s="253" t="s">
        <v>1</v>
      </c>
      <c r="I2025" s="255"/>
      <c r="J2025" s="251"/>
      <c r="K2025" s="251"/>
      <c r="L2025" s="256"/>
      <c r="M2025" s="257"/>
      <c r="N2025" s="258"/>
      <c r="O2025" s="258"/>
      <c r="P2025" s="258"/>
      <c r="Q2025" s="258"/>
      <c r="R2025" s="258"/>
      <c r="S2025" s="258"/>
      <c r="T2025" s="259"/>
      <c r="AT2025" s="260" t="s">
        <v>177</v>
      </c>
      <c r="AU2025" s="260" t="s">
        <v>83</v>
      </c>
      <c r="AV2025" s="12" t="s">
        <v>81</v>
      </c>
      <c r="AW2025" s="12" t="s">
        <v>31</v>
      </c>
      <c r="AX2025" s="12" t="s">
        <v>74</v>
      </c>
      <c r="AY2025" s="260" t="s">
        <v>168</v>
      </c>
    </row>
    <row r="2026" s="13" customFormat="1">
      <c r="B2026" s="261"/>
      <c r="C2026" s="262"/>
      <c r="D2026" s="252" t="s">
        <v>177</v>
      </c>
      <c r="E2026" s="263" t="s">
        <v>1</v>
      </c>
      <c r="F2026" s="264" t="s">
        <v>1943</v>
      </c>
      <c r="G2026" s="262"/>
      <c r="H2026" s="265">
        <v>43.686999999999998</v>
      </c>
      <c r="I2026" s="266"/>
      <c r="J2026" s="262"/>
      <c r="K2026" s="262"/>
      <c r="L2026" s="267"/>
      <c r="M2026" s="268"/>
      <c r="N2026" s="269"/>
      <c r="O2026" s="269"/>
      <c r="P2026" s="269"/>
      <c r="Q2026" s="269"/>
      <c r="R2026" s="269"/>
      <c r="S2026" s="269"/>
      <c r="T2026" s="270"/>
      <c r="AT2026" s="271" t="s">
        <v>177</v>
      </c>
      <c r="AU2026" s="271" t="s">
        <v>83</v>
      </c>
      <c r="AV2026" s="13" t="s">
        <v>83</v>
      </c>
      <c r="AW2026" s="13" t="s">
        <v>31</v>
      </c>
      <c r="AX2026" s="13" t="s">
        <v>74</v>
      </c>
      <c r="AY2026" s="271" t="s">
        <v>168</v>
      </c>
    </row>
    <row r="2027" s="13" customFormat="1">
      <c r="B2027" s="261"/>
      <c r="C2027" s="262"/>
      <c r="D2027" s="252" t="s">
        <v>177</v>
      </c>
      <c r="E2027" s="263" t="s">
        <v>1</v>
      </c>
      <c r="F2027" s="264" t="s">
        <v>1895</v>
      </c>
      <c r="G2027" s="262"/>
      <c r="H2027" s="265">
        <v>-3.6000000000000001</v>
      </c>
      <c r="I2027" s="266"/>
      <c r="J2027" s="262"/>
      <c r="K2027" s="262"/>
      <c r="L2027" s="267"/>
      <c r="M2027" s="268"/>
      <c r="N2027" s="269"/>
      <c r="O2027" s="269"/>
      <c r="P2027" s="269"/>
      <c r="Q2027" s="269"/>
      <c r="R2027" s="269"/>
      <c r="S2027" s="269"/>
      <c r="T2027" s="270"/>
      <c r="AT2027" s="271" t="s">
        <v>177</v>
      </c>
      <c r="AU2027" s="271" t="s">
        <v>83</v>
      </c>
      <c r="AV2027" s="13" t="s">
        <v>83</v>
      </c>
      <c r="AW2027" s="13" t="s">
        <v>31</v>
      </c>
      <c r="AX2027" s="13" t="s">
        <v>74</v>
      </c>
      <c r="AY2027" s="271" t="s">
        <v>168</v>
      </c>
    </row>
    <row r="2028" s="13" customFormat="1">
      <c r="B2028" s="261"/>
      <c r="C2028" s="262"/>
      <c r="D2028" s="252" t="s">
        <v>177</v>
      </c>
      <c r="E2028" s="263" t="s">
        <v>1</v>
      </c>
      <c r="F2028" s="264" t="s">
        <v>1944</v>
      </c>
      <c r="G2028" s="262"/>
      <c r="H2028" s="265">
        <v>29.071999999999999</v>
      </c>
      <c r="I2028" s="266"/>
      <c r="J2028" s="262"/>
      <c r="K2028" s="262"/>
      <c r="L2028" s="267"/>
      <c r="M2028" s="268"/>
      <c r="N2028" s="269"/>
      <c r="O2028" s="269"/>
      <c r="P2028" s="269"/>
      <c r="Q2028" s="269"/>
      <c r="R2028" s="269"/>
      <c r="S2028" s="269"/>
      <c r="T2028" s="270"/>
      <c r="AT2028" s="271" t="s">
        <v>177</v>
      </c>
      <c r="AU2028" s="271" t="s">
        <v>83</v>
      </c>
      <c r="AV2028" s="13" t="s">
        <v>83</v>
      </c>
      <c r="AW2028" s="13" t="s">
        <v>31</v>
      </c>
      <c r="AX2028" s="13" t="s">
        <v>74</v>
      </c>
      <c r="AY2028" s="271" t="s">
        <v>168</v>
      </c>
    </row>
    <row r="2029" s="13" customFormat="1">
      <c r="B2029" s="261"/>
      <c r="C2029" s="262"/>
      <c r="D2029" s="252" t="s">
        <v>177</v>
      </c>
      <c r="E2029" s="263" t="s">
        <v>1</v>
      </c>
      <c r="F2029" s="264" t="s">
        <v>1945</v>
      </c>
      <c r="G2029" s="262"/>
      <c r="H2029" s="265">
        <v>-7.2000000000000002</v>
      </c>
      <c r="I2029" s="266"/>
      <c r="J2029" s="262"/>
      <c r="K2029" s="262"/>
      <c r="L2029" s="267"/>
      <c r="M2029" s="268"/>
      <c r="N2029" s="269"/>
      <c r="O2029" s="269"/>
      <c r="P2029" s="269"/>
      <c r="Q2029" s="269"/>
      <c r="R2029" s="269"/>
      <c r="S2029" s="269"/>
      <c r="T2029" s="270"/>
      <c r="AT2029" s="271" t="s">
        <v>177</v>
      </c>
      <c r="AU2029" s="271" t="s">
        <v>83</v>
      </c>
      <c r="AV2029" s="13" t="s">
        <v>83</v>
      </c>
      <c r="AW2029" s="13" t="s">
        <v>31</v>
      </c>
      <c r="AX2029" s="13" t="s">
        <v>74</v>
      </c>
      <c r="AY2029" s="271" t="s">
        <v>168</v>
      </c>
    </row>
    <row r="2030" s="12" customFormat="1">
      <c r="B2030" s="250"/>
      <c r="C2030" s="251"/>
      <c r="D2030" s="252" t="s">
        <v>177</v>
      </c>
      <c r="E2030" s="253" t="s">
        <v>1</v>
      </c>
      <c r="F2030" s="254" t="s">
        <v>1946</v>
      </c>
      <c r="G2030" s="251"/>
      <c r="H2030" s="253" t="s">
        <v>1</v>
      </c>
      <c r="I2030" s="255"/>
      <c r="J2030" s="251"/>
      <c r="K2030" s="251"/>
      <c r="L2030" s="256"/>
      <c r="M2030" s="257"/>
      <c r="N2030" s="258"/>
      <c r="O2030" s="258"/>
      <c r="P2030" s="258"/>
      <c r="Q2030" s="258"/>
      <c r="R2030" s="258"/>
      <c r="S2030" s="258"/>
      <c r="T2030" s="259"/>
      <c r="AT2030" s="260" t="s">
        <v>177</v>
      </c>
      <c r="AU2030" s="260" t="s">
        <v>83</v>
      </c>
      <c r="AV2030" s="12" t="s">
        <v>81</v>
      </c>
      <c r="AW2030" s="12" t="s">
        <v>31</v>
      </c>
      <c r="AX2030" s="12" t="s">
        <v>74</v>
      </c>
      <c r="AY2030" s="260" t="s">
        <v>168</v>
      </c>
    </row>
    <row r="2031" s="13" customFormat="1">
      <c r="B2031" s="261"/>
      <c r="C2031" s="262"/>
      <c r="D2031" s="252" t="s">
        <v>177</v>
      </c>
      <c r="E2031" s="263" t="s">
        <v>1</v>
      </c>
      <c r="F2031" s="264" t="s">
        <v>1900</v>
      </c>
      <c r="G2031" s="262"/>
      <c r="H2031" s="265">
        <v>29.151</v>
      </c>
      <c r="I2031" s="266"/>
      <c r="J2031" s="262"/>
      <c r="K2031" s="262"/>
      <c r="L2031" s="267"/>
      <c r="M2031" s="268"/>
      <c r="N2031" s="269"/>
      <c r="O2031" s="269"/>
      <c r="P2031" s="269"/>
      <c r="Q2031" s="269"/>
      <c r="R2031" s="269"/>
      <c r="S2031" s="269"/>
      <c r="T2031" s="270"/>
      <c r="AT2031" s="271" t="s">
        <v>177</v>
      </c>
      <c r="AU2031" s="271" t="s">
        <v>83</v>
      </c>
      <c r="AV2031" s="13" t="s">
        <v>83</v>
      </c>
      <c r="AW2031" s="13" t="s">
        <v>31</v>
      </c>
      <c r="AX2031" s="13" t="s">
        <v>74</v>
      </c>
      <c r="AY2031" s="271" t="s">
        <v>168</v>
      </c>
    </row>
    <row r="2032" s="13" customFormat="1">
      <c r="B2032" s="261"/>
      <c r="C2032" s="262"/>
      <c r="D2032" s="252" t="s">
        <v>177</v>
      </c>
      <c r="E2032" s="263" t="s">
        <v>1</v>
      </c>
      <c r="F2032" s="264" t="s">
        <v>1901</v>
      </c>
      <c r="G2032" s="262"/>
      <c r="H2032" s="265">
        <v>19.75</v>
      </c>
      <c r="I2032" s="266"/>
      <c r="J2032" s="262"/>
      <c r="K2032" s="262"/>
      <c r="L2032" s="267"/>
      <c r="M2032" s="268"/>
      <c r="N2032" s="269"/>
      <c r="O2032" s="269"/>
      <c r="P2032" s="269"/>
      <c r="Q2032" s="269"/>
      <c r="R2032" s="269"/>
      <c r="S2032" s="269"/>
      <c r="T2032" s="270"/>
      <c r="AT2032" s="271" t="s">
        <v>177</v>
      </c>
      <c r="AU2032" s="271" t="s">
        <v>83</v>
      </c>
      <c r="AV2032" s="13" t="s">
        <v>83</v>
      </c>
      <c r="AW2032" s="13" t="s">
        <v>31</v>
      </c>
      <c r="AX2032" s="13" t="s">
        <v>74</v>
      </c>
      <c r="AY2032" s="271" t="s">
        <v>168</v>
      </c>
    </row>
    <row r="2033" s="13" customFormat="1">
      <c r="B2033" s="261"/>
      <c r="C2033" s="262"/>
      <c r="D2033" s="252" t="s">
        <v>177</v>
      </c>
      <c r="E2033" s="263" t="s">
        <v>1</v>
      </c>
      <c r="F2033" s="264" t="s">
        <v>1893</v>
      </c>
      <c r="G2033" s="262"/>
      <c r="H2033" s="265">
        <v>-1.8</v>
      </c>
      <c r="I2033" s="266"/>
      <c r="J2033" s="262"/>
      <c r="K2033" s="262"/>
      <c r="L2033" s="267"/>
      <c r="M2033" s="268"/>
      <c r="N2033" s="269"/>
      <c r="O2033" s="269"/>
      <c r="P2033" s="269"/>
      <c r="Q2033" s="269"/>
      <c r="R2033" s="269"/>
      <c r="S2033" s="269"/>
      <c r="T2033" s="270"/>
      <c r="AT2033" s="271" t="s">
        <v>177</v>
      </c>
      <c r="AU2033" s="271" t="s">
        <v>83</v>
      </c>
      <c r="AV2033" s="13" t="s">
        <v>83</v>
      </c>
      <c r="AW2033" s="13" t="s">
        <v>31</v>
      </c>
      <c r="AX2033" s="13" t="s">
        <v>74</v>
      </c>
      <c r="AY2033" s="271" t="s">
        <v>168</v>
      </c>
    </row>
    <row r="2034" s="13" customFormat="1">
      <c r="B2034" s="261"/>
      <c r="C2034" s="262"/>
      <c r="D2034" s="252" t="s">
        <v>177</v>
      </c>
      <c r="E2034" s="263" t="s">
        <v>1</v>
      </c>
      <c r="F2034" s="264" t="s">
        <v>1902</v>
      </c>
      <c r="G2034" s="262"/>
      <c r="H2034" s="265">
        <v>-1.3999999999999999</v>
      </c>
      <c r="I2034" s="266"/>
      <c r="J2034" s="262"/>
      <c r="K2034" s="262"/>
      <c r="L2034" s="267"/>
      <c r="M2034" s="268"/>
      <c r="N2034" s="269"/>
      <c r="O2034" s="269"/>
      <c r="P2034" s="269"/>
      <c r="Q2034" s="269"/>
      <c r="R2034" s="269"/>
      <c r="S2034" s="269"/>
      <c r="T2034" s="270"/>
      <c r="AT2034" s="271" t="s">
        <v>177</v>
      </c>
      <c r="AU2034" s="271" t="s">
        <v>83</v>
      </c>
      <c r="AV2034" s="13" t="s">
        <v>83</v>
      </c>
      <c r="AW2034" s="13" t="s">
        <v>31</v>
      </c>
      <c r="AX2034" s="13" t="s">
        <v>74</v>
      </c>
      <c r="AY2034" s="271" t="s">
        <v>168</v>
      </c>
    </row>
    <row r="2035" s="14" customFormat="1">
      <c r="B2035" s="272"/>
      <c r="C2035" s="273"/>
      <c r="D2035" s="252" t="s">
        <v>177</v>
      </c>
      <c r="E2035" s="274" t="s">
        <v>1</v>
      </c>
      <c r="F2035" s="275" t="s">
        <v>186</v>
      </c>
      <c r="G2035" s="273"/>
      <c r="H2035" s="276">
        <v>561.303</v>
      </c>
      <c r="I2035" s="277"/>
      <c r="J2035" s="273"/>
      <c r="K2035" s="273"/>
      <c r="L2035" s="278"/>
      <c r="M2035" s="279"/>
      <c r="N2035" s="280"/>
      <c r="O2035" s="280"/>
      <c r="P2035" s="280"/>
      <c r="Q2035" s="280"/>
      <c r="R2035" s="280"/>
      <c r="S2035" s="280"/>
      <c r="T2035" s="281"/>
      <c r="AT2035" s="282" t="s">
        <v>177</v>
      </c>
      <c r="AU2035" s="282" t="s">
        <v>83</v>
      </c>
      <c r="AV2035" s="14" t="s">
        <v>175</v>
      </c>
      <c r="AW2035" s="14" t="s">
        <v>31</v>
      </c>
      <c r="AX2035" s="14" t="s">
        <v>81</v>
      </c>
      <c r="AY2035" s="282" t="s">
        <v>168</v>
      </c>
    </row>
    <row r="2036" s="1" customFormat="1" ht="16.5" customHeight="1">
      <c r="B2036" s="38"/>
      <c r="C2036" s="237" t="s">
        <v>1947</v>
      </c>
      <c r="D2036" s="237" t="s">
        <v>170</v>
      </c>
      <c r="E2036" s="238" t="s">
        <v>1948</v>
      </c>
      <c r="F2036" s="239" t="s">
        <v>1949</v>
      </c>
      <c r="G2036" s="240" t="s">
        <v>226</v>
      </c>
      <c r="H2036" s="241">
        <v>25.43</v>
      </c>
      <c r="I2036" s="242"/>
      <c r="J2036" s="243">
        <f>ROUND(I2036*H2036,2)</f>
        <v>0</v>
      </c>
      <c r="K2036" s="239" t="s">
        <v>1</v>
      </c>
      <c r="L2036" s="43"/>
      <c r="M2036" s="244" t="s">
        <v>1</v>
      </c>
      <c r="N2036" s="245" t="s">
        <v>39</v>
      </c>
      <c r="O2036" s="86"/>
      <c r="P2036" s="246">
        <f>O2036*H2036</f>
        <v>0</v>
      </c>
      <c r="Q2036" s="246">
        <v>0</v>
      </c>
      <c r="R2036" s="246">
        <f>Q2036*H2036</f>
        <v>0</v>
      </c>
      <c r="S2036" s="246">
        <v>0</v>
      </c>
      <c r="T2036" s="247">
        <f>S2036*H2036</f>
        <v>0</v>
      </c>
      <c r="AR2036" s="248" t="s">
        <v>282</v>
      </c>
      <c r="AT2036" s="248" t="s">
        <v>170</v>
      </c>
      <c r="AU2036" s="248" t="s">
        <v>83</v>
      </c>
      <c r="AY2036" s="17" t="s">
        <v>168</v>
      </c>
      <c r="BE2036" s="249">
        <f>IF(N2036="základní",J2036,0)</f>
        <v>0</v>
      </c>
      <c r="BF2036" s="249">
        <f>IF(N2036="snížená",J2036,0)</f>
        <v>0</v>
      </c>
      <c r="BG2036" s="249">
        <f>IF(N2036="zákl. přenesená",J2036,0)</f>
        <v>0</v>
      </c>
      <c r="BH2036" s="249">
        <f>IF(N2036="sníž. přenesená",J2036,0)</f>
        <v>0</v>
      </c>
      <c r="BI2036" s="249">
        <f>IF(N2036="nulová",J2036,0)</f>
        <v>0</v>
      </c>
      <c r="BJ2036" s="17" t="s">
        <v>81</v>
      </c>
      <c r="BK2036" s="249">
        <f>ROUND(I2036*H2036,2)</f>
        <v>0</v>
      </c>
      <c r="BL2036" s="17" t="s">
        <v>282</v>
      </c>
      <c r="BM2036" s="248" t="s">
        <v>1950</v>
      </c>
    </row>
    <row r="2037" s="12" customFormat="1">
      <c r="B2037" s="250"/>
      <c r="C2037" s="251"/>
      <c r="D2037" s="252" t="s">
        <v>177</v>
      </c>
      <c r="E2037" s="253" t="s">
        <v>1</v>
      </c>
      <c r="F2037" s="254" t="s">
        <v>268</v>
      </c>
      <c r="G2037" s="251"/>
      <c r="H2037" s="253" t="s">
        <v>1</v>
      </c>
      <c r="I2037" s="255"/>
      <c r="J2037" s="251"/>
      <c r="K2037" s="251"/>
      <c r="L2037" s="256"/>
      <c r="M2037" s="257"/>
      <c r="N2037" s="258"/>
      <c r="O2037" s="258"/>
      <c r="P2037" s="258"/>
      <c r="Q2037" s="258"/>
      <c r="R2037" s="258"/>
      <c r="S2037" s="258"/>
      <c r="T2037" s="259"/>
      <c r="AT2037" s="260" t="s">
        <v>177</v>
      </c>
      <c r="AU2037" s="260" t="s">
        <v>83</v>
      </c>
      <c r="AV2037" s="12" t="s">
        <v>81</v>
      </c>
      <c r="AW2037" s="12" t="s">
        <v>31</v>
      </c>
      <c r="AX2037" s="12" t="s">
        <v>74</v>
      </c>
      <c r="AY2037" s="260" t="s">
        <v>168</v>
      </c>
    </row>
    <row r="2038" s="12" customFormat="1">
      <c r="B2038" s="250"/>
      <c r="C2038" s="251"/>
      <c r="D2038" s="252" t="s">
        <v>177</v>
      </c>
      <c r="E2038" s="253" t="s">
        <v>1</v>
      </c>
      <c r="F2038" s="254" t="s">
        <v>1951</v>
      </c>
      <c r="G2038" s="251"/>
      <c r="H2038" s="253" t="s">
        <v>1</v>
      </c>
      <c r="I2038" s="255"/>
      <c r="J2038" s="251"/>
      <c r="K2038" s="251"/>
      <c r="L2038" s="256"/>
      <c r="M2038" s="257"/>
      <c r="N2038" s="258"/>
      <c r="O2038" s="258"/>
      <c r="P2038" s="258"/>
      <c r="Q2038" s="258"/>
      <c r="R2038" s="258"/>
      <c r="S2038" s="258"/>
      <c r="T2038" s="259"/>
      <c r="AT2038" s="260" t="s">
        <v>177</v>
      </c>
      <c r="AU2038" s="260" t="s">
        <v>83</v>
      </c>
      <c r="AV2038" s="12" t="s">
        <v>81</v>
      </c>
      <c r="AW2038" s="12" t="s">
        <v>31</v>
      </c>
      <c r="AX2038" s="12" t="s">
        <v>74</v>
      </c>
      <c r="AY2038" s="260" t="s">
        <v>168</v>
      </c>
    </row>
    <row r="2039" s="12" customFormat="1">
      <c r="B2039" s="250"/>
      <c r="C2039" s="251"/>
      <c r="D2039" s="252" t="s">
        <v>177</v>
      </c>
      <c r="E2039" s="253" t="s">
        <v>1</v>
      </c>
      <c r="F2039" s="254" t="s">
        <v>268</v>
      </c>
      <c r="G2039" s="251"/>
      <c r="H2039" s="253" t="s">
        <v>1</v>
      </c>
      <c r="I2039" s="255"/>
      <c r="J2039" s="251"/>
      <c r="K2039" s="251"/>
      <c r="L2039" s="256"/>
      <c r="M2039" s="257"/>
      <c r="N2039" s="258"/>
      <c r="O2039" s="258"/>
      <c r="P2039" s="258"/>
      <c r="Q2039" s="258"/>
      <c r="R2039" s="258"/>
      <c r="S2039" s="258"/>
      <c r="T2039" s="259"/>
      <c r="AT2039" s="260" t="s">
        <v>177</v>
      </c>
      <c r="AU2039" s="260" t="s">
        <v>83</v>
      </c>
      <c r="AV2039" s="12" t="s">
        <v>81</v>
      </c>
      <c r="AW2039" s="12" t="s">
        <v>31</v>
      </c>
      <c r="AX2039" s="12" t="s">
        <v>74</v>
      </c>
      <c r="AY2039" s="260" t="s">
        <v>168</v>
      </c>
    </row>
    <row r="2040" s="13" customFormat="1">
      <c r="B2040" s="261"/>
      <c r="C2040" s="262"/>
      <c r="D2040" s="252" t="s">
        <v>177</v>
      </c>
      <c r="E2040" s="263" t="s">
        <v>1</v>
      </c>
      <c r="F2040" s="264" t="s">
        <v>1914</v>
      </c>
      <c r="G2040" s="262"/>
      <c r="H2040" s="265">
        <v>9</v>
      </c>
      <c r="I2040" s="266"/>
      <c r="J2040" s="262"/>
      <c r="K2040" s="262"/>
      <c r="L2040" s="267"/>
      <c r="M2040" s="268"/>
      <c r="N2040" s="269"/>
      <c r="O2040" s="269"/>
      <c r="P2040" s="269"/>
      <c r="Q2040" s="269"/>
      <c r="R2040" s="269"/>
      <c r="S2040" s="269"/>
      <c r="T2040" s="270"/>
      <c r="AT2040" s="271" t="s">
        <v>177</v>
      </c>
      <c r="AU2040" s="271" t="s">
        <v>83</v>
      </c>
      <c r="AV2040" s="13" t="s">
        <v>83</v>
      </c>
      <c r="AW2040" s="13" t="s">
        <v>31</v>
      </c>
      <c r="AX2040" s="13" t="s">
        <v>74</v>
      </c>
      <c r="AY2040" s="271" t="s">
        <v>168</v>
      </c>
    </row>
    <row r="2041" s="13" customFormat="1">
      <c r="B2041" s="261"/>
      <c r="C2041" s="262"/>
      <c r="D2041" s="252" t="s">
        <v>177</v>
      </c>
      <c r="E2041" s="263" t="s">
        <v>1</v>
      </c>
      <c r="F2041" s="264" t="s">
        <v>1915</v>
      </c>
      <c r="G2041" s="262"/>
      <c r="H2041" s="265">
        <v>15.470000000000001</v>
      </c>
      <c r="I2041" s="266"/>
      <c r="J2041" s="262"/>
      <c r="K2041" s="262"/>
      <c r="L2041" s="267"/>
      <c r="M2041" s="268"/>
      <c r="N2041" s="269"/>
      <c r="O2041" s="269"/>
      <c r="P2041" s="269"/>
      <c r="Q2041" s="269"/>
      <c r="R2041" s="269"/>
      <c r="S2041" s="269"/>
      <c r="T2041" s="270"/>
      <c r="AT2041" s="271" t="s">
        <v>177</v>
      </c>
      <c r="AU2041" s="271" t="s">
        <v>83</v>
      </c>
      <c r="AV2041" s="13" t="s">
        <v>83</v>
      </c>
      <c r="AW2041" s="13" t="s">
        <v>31</v>
      </c>
      <c r="AX2041" s="13" t="s">
        <v>74</v>
      </c>
      <c r="AY2041" s="271" t="s">
        <v>168</v>
      </c>
    </row>
    <row r="2042" s="13" customFormat="1">
      <c r="B2042" s="261"/>
      <c r="C2042" s="262"/>
      <c r="D2042" s="252" t="s">
        <v>177</v>
      </c>
      <c r="E2042" s="263" t="s">
        <v>1</v>
      </c>
      <c r="F2042" s="264" t="s">
        <v>1918</v>
      </c>
      <c r="G2042" s="262"/>
      <c r="H2042" s="265">
        <v>0.95999999999999996</v>
      </c>
      <c r="I2042" s="266"/>
      <c r="J2042" s="262"/>
      <c r="K2042" s="262"/>
      <c r="L2042" s="267"/>
      <c r="M2042" s="268"/>
      <c r="N2042" s="269"/>
      <c r="O2042" s="269"/>
      <c r="P2042" s="269"/>
      <c r="Q2042" s="269"/>
      <c r="R2042" s="269"/>
      <c r="S2042" s="269"/>
      <c r="T2042" s="270"/>
      <c r="AT2042" s="271" t="s">
        <v>177</v>
      </c>
      <c r="AU2042" s="271" t="s">
        <v>83</v>
      </c>
      <c r="AV2042" s="13" t="s">
        <v>83</v>
      </c>
      <c r="AW2042" s="13" t="s">
        <v>31</v>
      </c>
      <c r="AX2042" s="13" t="s">
        <v>74</v>
      </c>
      <c r="AY2042" s="271" t="s">
        <v>168</v>
      </c>
    </row>
    <row r="2043" s="14" customFormat="1">
      <c r="B2043" s="272"/>
      <c r="C2043" s="273"/>
      <c r="D2043" s="252" t="s">
        <v>177</v>
      </c>
      <c r="E2043" s="274" t="s">
        <v>1</v>
      </c>
      <c r="F2043" s="275" t="s">
        <v>186</v>
      </c>
      <c r="G2043" s="273"/>
      <c r="H2043" s="276">
        <v>25.43</v>
      </c>
      <c r="I2043" s="277"/>
      <c r="J2043" s="273"/>
      <c r="K2043" s="273"/>
      <c r="L2043" s="278"/>
      <c r="M2043" s="279"/>
      <c r="N2043" s="280"/>
      <c r="O2043" s="280"/>
      <c r="P2043" s="280"/>
      <c r="Q2043" s="280"/>
      <c r="R2043" s="280"/>
      <c r="S2043" s="280"/>
      <c r="T2043" s="281"/>
      <c r="AT2043" s="282" t="s">
        <v>177</v>
      </c>
      <c r="AU2043" s="282" t="s">
        <v>83</v>
      </c>
      <c r="AV2043" s="14" t="s">
        <v>175</v>
      </c>
      <c r="AW2043" s="14" t="s">
        <v>31</v>
      </c>
      <c r="AX2043" s="14" t="s">
        <v>81</v>
      </c>
      <c r="AY2043" s="282" t="s">
        <v>168</v>
      </c>
    </row>
    <row r="2044" s="1" customFormat="1" ht="16.5" customHeight="1">
      <c r="B2044" s="38"/>
      <c r="C2044" s="237" t="s">
        <v>1952</v>
      </c>
      <c r="D2044" s="237" t="s">
        <v>170</v>
      </c>
      <c r="E2044" s="238" t="s">
        <v>1953</v>
      </c>
      <c r="F2044" s="239" t="s">
        <v>1954</v>
      </c>
      <c r="G2044" s="240" t="s">
        <v>226</v>
      </c>
      <c r="H2044" s="241">
        <v>241.66</v>
      </c>
      <c r="I2044" s="242"/>
      <c r="J2044" s="243">
        <f>ROUND(I2044*H2044,2)</f>
        <v>0</v>
      </c>
      <c r="K2044" s="239" t="s">
        <v>1</v>
      </c>
      <c r="L2044" s="43"/>
      <c r="M2044" s="244" t="s">
        <v>1</v>
      </c>
      <c r="N2044" s="245" t="s">
        <v>39</v>
      </c>
      <c r="O2044" s="86"/>
      <c r="P2044" s="246">
        <f>O2044*H2044</f>
        <v>0</v>
      </c>
      <c r="Q2044" s="246">
        <v>0</v>
      </c>
      <c r="R2044" s="246">
        <f>Q2044*H2044</f>
        <v>0</v>
      </c>
      <c r="S2044" s="246">
        <v>0</v>
      </c>
      <c r="T2044" s="247">
        <f>S2044*H2044</f>
        <v>0</v>
      </c>
      <c r="AR2044" s="248" t="s">
        <v>282</v>
      </c>
      <c r="AT2044" s="248" t="s">
        <v>170</v>
      </c>
      <c r="AU2044" s="248" t="s">
        <v>83</v>
      </c>
      <c r="AY2044" s="17" t="s">
        <v>168</v>
      </c>
      <c r="BE2044" s="249">
        <f>IF(N2044="základní",J2044,0)</f>
        <v>0</v>
      </c>
      <c r="BF2044" s="249">
        <f>IF(N2044="snížená",J2044,0)</f>
        <v>0</v>
      </c>
      <c r="BG2044" s="249">
        <f>IF(N2044="zákl. přenesená",J2044,0)</f>
        <v>0</v>
      </c>
      <c r="BH2044" s="249">
        <f>IF(N2044="sníž. přenesená",J2044,0)</f>
        <v>0</v>
      </c>
      <c r="BI2044" s="249">
        <f>IF(N2044="nulová",J2044,0)</f>
        <v>0</v>
      </c>
      <c r="BJ2044" s="17" t="s">
        <v>81</v>
      </c>
      <c r="BK2044" s="249">
        <f>ROUND(I2044*H2044,2)</f>
        <v>0</v>
      </c>
      <c r="BL2044" s="17" t="s">
        <v>282</v>
      </c>
      <c r="BM2044" s="248" t="s">
        <v>1955</v>
      </c>
    </row>
    <row r="2045" s="12" customFormat="1">
      <c r="B2045" s="250"/>
      <c r="C2045" s="251"/>
      <c r="D2045" s="252" t="s">
        <v>177</v>
      </c>
      <c r="E2045" s="253" t="s">
        <v>1</v>
      </c>
      <c r="F2045" s="254" t="s">
        <v>268</v>
      </c>
      <c r="G2045" s="251"/>
      <c r="H2045" s="253" t="s">
        <v>1</v>
      </c>
      <c r="I2045" s="255"/>
      <c r="J2045" s="251"/>
      <c r="K2045" s="251"/>
      <c r="L2045" s="256"/>
      <c r="M2045" s="257"/>
      <c r="N2045" s="258"/>
      <c r="O2045" s="258"/>
      <c r="P2045" s="258"/>
      <c r="Q2045" s="258"/>
      <c r="R2045" s="258"/>
      <c r="S2045" s="258"/>
      <c r="T2045" s="259"/>
      <c r="AT2045" s="260" t="s">
        <v>177</v>
      </c>
      <c r="AU2045" s="260" t="s">
        <v>83</v>
      </c>
      <c r="AV2045" s="12" t="s">
        <v>81</v>
      </c>
      <c r="AW2045" s="12" t="s">
        <v>31</v>
      </c>
      <c r="AX2045" s="12" t="s">
        <v>74</v>
      </c>
      <c r="AY2045" s="260" t="s">
        <v>168</v>
      </c>
    </row>
    <row r="2046" s="13" customFormat="1">
      <c r="B2046" s="261"/>
      <c r="C2046" s="262"/>
      <c r="D2046" s="252" t="s">
        <v>177</v>
      </c>
      <c r="E2046" s="263" t="s">
        <v>1</v>
      </c>
      <c r="F2046" s="264" t="s">
        <v>1912</v>
      </c>
      <c r="G2046" s="262"/>
      <c r="H2046" s="265">
        <v>78.609999999999999</v>
      </c>
      <c r="I2046" s="266"/>
      <c r="J2046" s="262"/>
      <c r="K2046" s="262"/>
      <c r="L2046" s="267"/>
      <c r="M2046" s="268"/>
      <c r="N2046" s="269"/>
      <c r="O2046" s="269"/>
      <c r="P2046" s="269"/>
      <c r="Q2046" s="269"/>
      <c r="R2046" s="269"/>
      <c r="S2046" s="269"/>
      <c r="T2046" s="270"/>
      <c r="AT2046" s="271" t="s">
        <v>177</v>
      </c>
      <c r="AU2046" s="271" t="s">
        <v>83</v>
      </c>
      <c r="AV2046" s="13" t="s">
        <v>83</v>
      </c>
      <c r="AW2046" s="13" t="s">
        <v>31</v>
      </c>
      <c r="AX2046" s="13" t="s">
        <v>74</v>
      </c>
      <c r="AY2046" s="271" t="s">
        <v>168</v>
      </c>
    </row>
    <row r="2047" s="13" customFormat="1">
      <c r="B2047" s="261"/>
      <c r="C2047" s="262"/>
      <c r="D2047" s="252" t="s">
        <v>177</v>
      </c>
      <c r="E2047" s="263" t="s">
        <v>1</v>
      </c>
      <c r="F2047" s="264" t="s">
        <v>1913</v>
      </c>
      <c r="G2047" s="262"/>
      <c r="H2047" s="265">
        <v>56.130000000000003</v>
      </c>
      <c r="I2047" s="266"/>
      <c r="J2047" s="262"/>
      <c r="K2047" s="262"/>
      <c r="L2047" s="267"/>
      <c r="M2047" s="268"/>
      <c r="N2047" s="269"/>
      <c r="O2047" s="269"/>
      <c r="P2047" s="269"/>
      <c r="Q2047" s="269"/>
      <c r="R2047" s="269"/>
      <c r="S2047" s="269"/>
      <c r="T2047" s="270"/>
      <c r="AT2047" s="271" t="s">
        <v>177</v>
      </c>
      <c r="AU2047" s="271" t="s">
        <v>83</v>
      </c>
      <c r="AV2047" s="13" t="s">
        <v>83</v>
      </c>
      <c r="AW2047" s="13" t="s">
        <v>31</v>
      </c>
      <c r="AX2047" s="13" t="s">
        <v>74</v>
      </c>
      <c r="AY2047" s="271" t="s">
        <v>168</v>
      </c>
    </row>
    <row r="2048" s="13" customFormat="1">
      <c r="B2048" s="261"/>
      <c r="C2048" s="262"/>
      <c r="D2048" s="252" t="s">
        <v>177</v>
      </c>
      <c r="E2048" s="263" t="s">
        <v>1</v>
      </c>
      <c r="F2048" s="264" t="s">
        <v>1916</v>
      </c>
      <c r="G2048" s="262"/>
      <c r="H2048" s="265">
        <v>43.689999999999998</v>
      </c>
      <c r="I2048" s="266"/>
      <c r="J2048" s="262"/>
      <c r="K2048" s="262"/>
      <c r="L2048" s="267"/>
      <c r="M2048" s="268"/>
      <c r="N2048" s="269"/>
      <c r="O2048" s="269"/>
      <c r="P2048" s="269"/>
      <c r="Q2048" s="269"/>
      <c r="R2048" s="269"/>
      <c r="S2048" s="269"/>
      <c r="T2048" s="270"/>
      <c r="AT2048" s="271" t="s">
        <v>177</v>
      </c>
      <c r="AU2048" s="271" t="s">
        <v>83</v>
      </c>
      <c r="AV2048" s="13" t="s">
        <v>83</v>
      </c>
      <c r="AW2048" s="13" t="s">
        <v>31</v>
      </c>
      <c r="AX2048" s="13" t="s">
        <v>74</v>
      </c>
      <c r="AY2048" s="271" t="s">
        <v>168</v>
      </c>
    </row>
    <row r="2049" s="13" customFormat="1">
      <c r="B2049" s="261"/>
      <c r="C2049" s="262"/>
      <c r="D2049" s="252" t="s">
        <v>177</v>
      </c>
      <c r="E2049" s="263" t="s">
        <v>1</v>
      </c>
      <c r="F2049" s="264" t="s">
        <v>1917</v>
      </c>
      <c r="G2049" s="262"/>
      <c r="H2049" s="265">
        <v>63.229999999999997</v>
      </c>
      <c r="I2049" s="266"/>
      <c r="J2049" s="262"/>
      <c r="K2049" s="262"/>
      <c r="L2049" s="267"/>
      <c r="M2049" s="268"/>
      <c r="N2049" s="269"/>
      <c r="O2049" s="269"/>
      <c r="P2049" s="269"/>
      <c r="Q2049" s="269"/>
      <c r="R2049" s="269"/>
      <c r="S2049" s="269"/>
      <c r="T2049" s="270"/>
      <c r="AT2049" s="271" t="s">
        <v>177</v>
      </c>
      <c r="AU2049" s="271" t="s">
        <v>83</v>
      </c>
      <c r="AV2049" s="13" t="s">
        <v>83</v>
      </c>
      <c r="AW2049" s="13" t="s">
        <v>31</v>
      </c>
      <c r="AX2049" s="13" t="s">
        <v>74</v>
      </c>
      <c r="AY2049" s="271" t="s">
        <v>168</v>
      </c>
    </row>
    <row r="2050" s="14" customFormat="1">
      <c r="B2050" s="272"/>
      <c r="C2050" s="273"/>
      <c r="D2050" s="252" t="s">
        <v>177</v>
      </c>
      <c r="E2050" s="274" t="s">
        <v>1</v>
      </c>
      <c r="F2050" s="275" t="s">
        <v>186</v>
      </c>
      <c r="G2050" s="273"/>
      <c r="H2050" s="276">
        <v>241.66</v>
      </c>
      <c r="I2050" s="277"/>
      <c r="J2050" s="273"/>
      <c r="K2050" s="273"/>
      <c r="L2050" s="278"/>
      <c r="M2050" s="279"/>
      <c r="N2050" s="280"/>
      <c r="O2050" s="280"/>
      <c r="P2050" s="280"/>
      <c r="Q2050" s="280"/>
      <c r="R2050" s="280"/>
      <c r="S2050" s="280"/>
      <c r="T2050" s="281"/>
      <c r="AT2050" s="282" t="s">
        <v>177</v>
      </c>
      <c r="AU2050" s="282" t="s">
        <v>83</v>
      </c>
      <c r="AV2050" s="14" t="s">
        <v>175</v>
      </c>
      <c r="AW2050" s="14" t="s">
        <v>31</v>
      </c>
      <c r="AX2050" s="14" t="s">
        <v>81</v>
      </c>
      <c r="AY2050" s="282" t="s">
        <v>168</v>
      </c>
    </row>
    <row r="2051" s="1" customFormat="1" ht="24" customHeight="1">
      <c r="B2051" s="38"/>
      <c r="C2051" s="237" t="s">
        <v>1956</v>
      </c>
      <c r="D2051" s="237" t="s">
        <v>170</v>
      </c>
      <c r="E2051" s="238" t="s">
        <v>1957</v>
      </c>
      <c r="F2051" s="239" t="s">
        <v>1958</v>
      </c>
      <c r="G2051" s="240" t="s">
        <v>226</v>
      </c>
      <c r="H2051" s="241">
        <v>277.15699999999998</v>
      </c>
      <c r="I2051" s="242"/>
      <c r="J2051" s="243">
        <f>ROUND(I2051*H2051,2)</f>
        <v>0</v>
      </c>
      <c r="K2051" s="239" t="s">
        <v>174</v>
      </c>
      <c r="L2051" s="43"/>
      <c r="M2051" s="244" t="s">
        <v>1</v>
      </c>
      <c r="N2051" s="245" t="s">
        <v>39</v>
      </c>
      <c r="O2051" s="86"/>
      <c r="P2051" s="246">
        <f>O2051*H2051</f>
        <v>0</v>
      </c>
      <c r="Q2051" s="246">
        <v>0.031029999999999999</v>
      </c>
      <c r="R2051" s="246">
        <f>Q2051*H2051</f>
        <v>8.6001817099999993</v>
      </c>
      <c r="S2051" s="246">
        <v>0</v>
      </c>
      <c r="T2051" s="247">
        <f>S2051*H2051</f>
        <v>0</v>
      </c>
      <c r="AR2051" s="248" t="s">
        <v>282</v>
      </c>
      <c r="AT2051" s="248" t="s">
        <v>170</v>
      </c>
      <c r="AU2051" s="248" t="s">
        <v>83</v>
      </c>
      <c r="AY2051" s="17" t="s">
        <v>168</v>
      </c>
      <c r="BE2051" s="249">
        <f>IF(N2051="základní",J2051,0)</f>
        <v>0</v>
      </c>
      <c r="BF2051" s="249">
        <f>IF(N2051="snížená",J2051,0)</f>
        <v>0</v>
      </c>
      <c r="BG2051" s="249">
        <f>IF(N2051="zákl. přenesená",J2051,0)</f>
        <v>0</v>
      </c>
      <c r="BH2051" s="249">
        <f>IF(N2051="sníž. přenesená",J2051,0)</f>
        <v>0</v>
      </c>
      <c r="BI2051" s="249">
        <f>IF(N2051="nulová",J2051,0)</f>
        <v>0</v>
      </c>
      <c r="BJ2051" s="17" t="s">
        <v>81</v>
      </c>
      <c r="BK2051" s="249">
        <f>ROUND(I2051*H2051,2)</f>
        <v>0</v>
      </c>
      <c r="BL2051" s="17" t="s">
        <v>282</v>
      </c>
      <c r="BM2051" s="248" t="s">
        <v>1959</v>
      </c>
    </row>
    <row r="2052" s="12" customFormat="1">
      <c r="B2052" s="250"/>
      <c r="C2052" s="251"/>
      <c r="D2052" s="252" t="s">
        <v>177</v>
      </c>
      <c r="E2052" s="253" t="s">
        <v>1</v>
      </c>
      <c r="F2052" s="254" t="s">
        <v>268</v>
      </c>
      <c r="G2052" s="251"/>
      <c r="H2052" s="253" t="s">
        <v>1</v>
      </c>
      <c r="I2052" s="255"/>
      <c r="J2052" s="251"/>
      <c r="K2052" s="251"/>
      <c r="L2052" s="256"/>
      <c r="M2052" s="257"/>
      <c r="N2052" s="258"/>
      <c r="O2052" s="258"/>
      <c r="P2052" s="258"/>
      <c r="Q2052" s="258"/>
      <c r="R2052" s="258"/>
      <c r="S2052" s="258"/>
      <c r="T2052" s="259"/>
      <c r="AT2052" s="260" t="s">
        <v>177</v>
      </c>
      <c r="AU2052" s="260" t="s">
        <v>83</v>
      </c>
      <c r="AV2052" s="12" t="s">
        <v>81</v>
      </c>
      <c r="AW2052" s="12" t="s">
        <v>31</v>
      </c>
      <c r="AX2052" s="12" t="s">
        <v>74</v>
      </c>
      <c r="AY2052" s="260" t="s">
        <v>168</v>
      </c>
    </row>
    <row r="2053" s="12" customFormat="1">
      <c r="B2053" s="250"/>
      <c r="C2053" s="251"/>
      <c r="D2053" s="252" t="s">
        <v>177</v>
      </c>
      <c r="E2053" s="253" t="s">
        <v>1</v>
      </c>
      <c r="F2053" s="254" t="s">
        <v>1619</v>
      </c>
      <c r="G2053" s="251"/>
      <c r="H2053" s="253" t="s">
        <v>1</v>
      </c>
      <c r="I2053" s="255"/>
      <c r="J2053" s="251"/>
      <c r="K2053" s="251"/>
      <c r="L2053" s="256"/>
      <c r="M2053" s="257"/>
      <c r="N2053" s="258"/>
      <c r="O2053" s="258"/>
      <c r="P2053" s="258"/>
      <c r="Q2053" s="258"/>
      <c r="R2053" s="258"/>
      <c r="S2053" s="258"/>
      <c r="T2053" s="259"/>
      <c r="AT2053" s="260" t="s">
        <v>177</v>
      </c>
      <c r="AU2053" s="260" t="s">
        <v>83</v>
      </c>
      <c r="AV2053" s="12" t="s">
        <v>81</v>
      </c>
      <c r="AW2053" s="12" t="s">
        <v>31</v>
      </c>
      <c r="AX2053" s="12" t="s">
        <v>74</v>
      </c>
      <c r="AY2053" s="260" t="s">
        <v>168</v>
      </c>
    </row>
    <row r="2054" s="13" customFormat="1">
      <c r="B2054" s="261"/>
      <c r="C2054" s="262"/>
      <c r="D2054" s="252" t="s">
        <v>177</v>
      </c>
      <c r="E2054" s="263" t="s">
        <v>1</v>
      </c>
      <c r="F2054" s="264" t="s">
        <v>1620</v>
      </c>
      <c r="G2054" s="262"/>
      <c r="H2054" s="265">
        <v>277.15699999999998</v>
      </c>
      <c r="I2054" s="266"/>
      <c r="J2054" s="262"/>
      <c r="K2054" s="262"/>
      <c r="L2054" s="267"/>
      <c r="M2054" s="268"/>
      <c r="N2054" s="269"/>
      <c r="O2054" s="269"/>
      <c r="P2054" s="269"/>
      <c r="Q2054" s="269"/>
      <c r="R2054" s="269"/>
      <c r="S2054" s="269"/>
      <c r="T2054" s="270"/>
      <c r="AT2054" s="271" t="s">
        <v>177</v>
      </c>
      <c r="AU2054" s="271" t="s">
        <v>83</v>
      </c>
      <c r="AV2054" s="13" t="s">
        <v>83</v>
      </c>
      <c r="AW2054" s="13" t="s">
        <v>31</v>
      </c>
      <c r="AX2054" s="13" t="s">
        <v>74</v>
      </c>
      <c r="AY2054" s="271" t="s">
        <v>168</v>
      </c>
    </row>
    <row r="2055" s="14" customFormat="1">
      <c r="B2055" s="272"/>
      <c r="C2055" s="273"/>
      <c r="D2055" s="252" t="s">
        <v>177</v>
      </c>
      <c r="E2055" s="274" t="s">
        <v>1</v>
      </c>
      <c r="F2055" s="275" t="s">
        <v>186</v>
      </c>
      <c r="G2055" s="273"/>
      <c r="H2055" s="276">
        <v>277.15699999999998</v>
      </c>
      <c r="I2055" s="277"/>
      <c r="J2055" s="273"/>
      <c r="K2055" s="273"/>
      <c r="L2055" s="278"/>
      <c r="M2055" s="279"/>
      <c r="N2055" s="280"/>
      <c r="O2055" s="280"/>
      <c r="P2055" s="280"/>
      <c r="Q2055" s="280"/>
      <c r="R2055" s="280"/>
      <c r="S2055" s="280"/>
      <c r="T2055" s="281"/>
      <c r="AT2055" s="282" t="s">
        <v>177</v>
      </c>
      <c r="AU2055" s="282" t="s">
        <v>83</v>
      </c>
      <c r="AV2055" s="14" t="s">
        <v>175</v>
      </c>
      <c r="AW2055" s="14" t="s">
        <v>31</v>
      </c>
      <c r="AX2055" s="14" t="s">
        <v>81</v>
      </c>
      <c r="AY2055" s="282" t="s">
        <v>168</v>
      </c>
    </row>
    <row r="2056" s="1" customFormat="1" ht="24" customHeight="1">
      <c r="B2056" s="38"/>
      <c r="C2056" s="237" t="s">
        <v>1960</v>
      </c>
      <c r="D2056" s="237" t="s">
        <v>170</v>
      </c>
      <c r="E2056" s="238" t="s">
        <v>1961</v>
      </c>
      <c r="F2056" s="239" t="s">
        <v>1962</v>
      </c>
      <c r="G2056" s="240" t="s">
        <v>220</v>
      </c>
      <c r="H2056" s="241">
        <v>39.073</v>
      </c>
      <c r="I2056" s="242"/>
      <c r="J2056" s="243">
        <f>ROUND(I2056*H2056,2)</f>
        <v>0</v>
      </c>
      <c r="K2056" s="239" t="s">
        <v>174</v>
      </c>
      <c r="L2056" s="43"/>
      <c r="M2056" s="244" t="s">
        <v>1</v>
      </c>
      <c r="N2056" s="245" t="s">
        <v>39</v>
      </c>
      <c r="O2056" s="86"/>
      <c r="P2056" s="246">
        <f>O2056*H2056</f>
        <v>0</v>
      </c>
      <c r="Q2056" s="246">
        <v>0</v>
      </c>
      <c r="R2056" s="246">
        <f>Q2056*H2056</f>
        <v>0</v>
      </c>
      <c r="S2056" s="246">
        <v>0</v>
      </c>
      <c r="T2056" s="247">
        <f>S2056*H2056</f>
        <v>0</v>
      </c>
      <c r="AR2056" s="248" t="s">
        <v>282</v>
      </c>
      <c r="AT2056" s="248" t="s">
        <v>170</v>
      </c>
      <c r="AU2056" s="248" t="s">
        <v>83</v>
      </c>
      <c r="AY2056" s="17" t="s">
        <v>168</v>
      </c>
      <c r="BE2056" s="249">
        <f>IF(N2056="základní",J2056,0)</f>
        <v>0</v>
      </c>
      <c r="BF2056" s="249">
        <f>IF(N2056="snížená",J2056,0)</f>
        <v>0</v>
      </c>
      <c r="BG2056" s="249">
        <f>IF(N2056="zákl. přenesená",J2056,0)</f>
        <v>0</v>
      </c>
      <c r="BH2056" s="249">
        <f>IF(N2056="sníž. přenesená",J2056,0)</f>
        <v>0</v>
      </c>
      <c r="BI2056" s="249">
        <f>IF(N2056="nulová",J2056,0)</f>
        <v>0</v>
      </c>
      <c r="BJ2056" s="17" t="s">
        <v>81</v>
      </c>
      <c r="BK2056" s="249">
        <f>ROUND(I2056*H2056,2)</f>
        <v>0</v>
      </c>
      <c r="BL2056" s="17" t="s">
        <v>282</v>
      </c>
      <c r="BM2056" s="248" t="s">
        <v>1963</v>
      </c>
    </row>
    <row r="2057" s="11" customFormat="1" ht="22.8" customHeight="1">
      <c r="B2057" s="221"/>
      <c r="C2057" s="222"/>
      <c r="D2057" s="223" t="s">
        <v>73</v>
      </c>
      <c r="E2057" s="235" t="s">
        <v>1964</v>
      </c>
      <c r="F2057" s="235" t="s">
        <v>1965</v>
      </c>
      <c r="G2057" s="222"/>
      <c r="H2057" s="222"/>
      <c r="I2057" s="225"/>
      <c r="J2057" s="236">
        <f>BK2057</f>
        <v>0</v>
      </c>
      <c r="K2057" s="222"/>
      <c r="L2057" s="227"/>
      <c r="M2057" s="228"/>
      <c r="N2057" s="229"/>
      <c r="O2057" s="229"/>
      <c r="P2057" s="230">
        <f>SUM(P2058:P2179)</f>
        <v>0</v>
      </c>
      <c r="Q2057" s="229"/>
      <c r="R2057" s="230">
        <f>SUM(R2058:R2179)</f>
        <v>4.3824764000000007</v>
      </c>
      <c r="S2057" s="229"/>
      <c r="T2057" s="231">
        <f>SUM(T2058:T2179)</f>
        <v>0.79872760000000009</v>
      </c>
      <c r="AR2057" s="232" t="s">
        <v>83</v>
      </c>
      <c r="AT2057" s="233" t="s">
        <v>73</v>
      </c>
      <c r="AU2057" s="233" t="s">
        <v>81</v>
      </c>
      <c r="AY2057" s="232" t="s">
        <v>168</v>
      </c>
      <c r="BK2057" s="234">
        <f>SUM(BK2058:BK2179)</f>
        <v>0</v>
      </c>
    </row>
    <row r="2058" s="1" customFormat="1" ht="16.5" customHeight="1">
      <c r="B2058" s="38"/>
      <c r="C2058" s="237" t="s">
        <v>1966</v>
      </c>
      <c r="D2058" s="237" t="s">
        <v>170</v>
      </c>
      <c r="E2058" s="238" t="s">
        <v>1967</v>
      </c>
      <c r="F2058" s="239" t="s">
        <v>1968</v>
      </c>
      <c r="G2058" s="240" t="s">
        <v>440</v>
      </c>
      <c r="H2058" s="241">
        <v>25.600000000000001</v>
      </c>
      <c r="I2058" s="242"/>
      <c r="J2058" s="243">
        <f>ROUND(I2058*H2058,2)</f>
        <v>0</v>
      </c>
      <c r="K2058" s="239" t="s">
        <v>174</v>
      </c>
      <c r="L2058" s="43"/>
      <c r="M2058" s="244" t="s">
        <v>1</v>
      </c>
      <c r="N2058" s="245" t="s">
        <v>39</v>
      </c>
      <c r="O2058" s="86"/>
      <c r="P2058" s="246">
        <f>O2058*H2058</f>
        <v>0</v>
      </c>
      <c r="Q2058" s="246">
        <v>0</v>
      </c>
      <c r="R2058" s="246">
        <f>Q2058*H2058</f>
        <v>0</v>
      </c>
      <c r="S2058" s="246">
        <v>0.0016999999999999999</v>
      </c>
      <c r="T2058" s="247">
        <f>S2058*H2058</f>
        <v>0.043520000000000003</v>
      </c>
      <c r="AR2058" s="248" t="s">
        <v>282</v>
      </c>
      <c r="AT2058" s="248" t="s">
        <v>170</v>
      </c>
      <c r="AU2058" s="248" t="s">
        <v>83</v>
      </c>
      <c r="AY2058" s="17" t="s">
        <v>168</v>
      </c>
      <c r="BE2058" s="249">
        <f>IF(N2058="základní",J2058,0)</f>
        <v>0</v>
      </c>
      <c r="BF2058" s="249">
        <f>IF(N2058="snížená",J2058,0)</f>
        <v>0</v>
      </c>
      <c r="BG2058" s="249">
        <f>IF(N2058="zákl. přenesená",J2058,0)</f>
        <v>0</v>
      </c>
      <c r="BH2058" s="249">
        <f>IF(N2058="sníž. přenesená",J2058,0)</f>
        <v>0</v>
      </c>
      <c r="BI2058" s="249">
        <f>IF(N2058="nulová",J2058,0)</f>
        <v>0</v>
      </c>
      <c r="BJ2058" s="17" t="s">
        <v>81</v>
      </c>
      <c r="BK2058" s="249">
        <f>ROUND(I2058*H2058,2)</f>
        <v>0</v>
      </c>
      <c r="BL2058" s="17" t="s">
        <v>282</v>
      </c>
      <c r="BM2058" s="248" t="s">
        <v>1969</v>
      </c>
    </row>
    <row r="2059" s="12" customFormat="1">
      <c r="B2059" s="250"/>
      <c r="C2059" s="251"/>
      <c r="D2059" s="252" t="s">
        <v>177</v>
      </c>
      <c r="E2059" s="253" t="s">
        <v>1</v>
      </c>
      <c r="F2059" s="254" t="s">
        <v>1750</v>
      </c>
      <c r="G2059" s="251"/>
      <c r="H2059" s="253" t="s">
        <v>1</v>
      </c>
      <c r="I2059" s="255"/>
      <c r="J2059" s="251"/>
      <c r="K2059" s="251"/>
      <c r="L2059" s="256"/>
      <c r="M2059" s="257"/>
      <c r="N2059" s="258"/>
      <c r="O2059" s="258"/>
      <c r="P2059" s="258"/>
      <c r="Q2059" s="258"/>
      <c r="R2059" s="258"/>
      <c r="S2059" s="258"/>
      <c r="T2059" s="259"/>
      <c r="AT2059" s="260" t="s">
        <v>177</v>
      </c>
      <c r="AU2059" s="260" t="s">
        <v>83</v>
      </c>
      <c r="AV2059" s="12" t="s">
        <v>81</v>
      </c>
      <c r="AW2059" s="12" t="s">
        <v>31</v>
      </c>
      <c r="AX2059" s="12" t="s">
        <v>74</v>
      </c>
      <c r="AY2059" s="260" t="s">
        <v>168</v>
      </c>
    </row>
    <row r="2060" s="13" customFormat="1">
      <c r="B2060" s="261"/>
      <c r="C2060" s="262"/>
      <c r="D2060" s="252" t="s">
        <v>177</v>
      </c>
      <c r="E2060" s="263" t="s">
        <v>1</v>
      </c>
      <c r="F2060" s="264" t="s">
        <v>1970</v>
      </c>
      <c r="G2060" s="262"/>
      <c r="H2060" s="265">
        <v>25.600000000000001</v>
      </c>
      <c r="I2060" s="266"/>
      <c r="J2060" s="262"/>
      <c r="K2060" s="262"/>
      <c r="L2060" s="267"/>
      <c r="M2060" s="268"/>
      <c r="N2060" s="269"/>
      <c r="O2060" s="269"/>
      <c r="P2060" s="269"/>
      <c r="Q2060" s="269"/>
      <c r="R2060" s="269"/>
      <c r="S2060" s="269"/>
      <c r="T2060" s="270"/>
      <c r="AT2060" s="271" t="s">
        <v>177</v>
      </c>
      <c r="AU2060" s="271" t="s">
        <v>83</v>
      </c>
      <c r="AV2060" s="13" t="s">
        <v>83</v>
      </c>
      <c r="AW2060" s="13" t="s">
        <v>31</v>
      </c>
      <c r="AX2060" s="13" t="s">
        <v>74</v>
      </c>
      <c r="AY2060" s="271" t="s">
        <v>168</v>
      </c>
    </row>
    <row r="2061" s="14" customFormat="1">
      <c r="B2061" s="272"/>
      <c r="C2061" s="273"/>
      <c r="D2061" s="252" t="s">
        <v>177</v>
      </c>
      <c r="E2061" s="274" t="s">
        <v>1</v>
      </c>
      <c r="F2061" s="275" t="s">
        <v>186</v>
      </c>
      <c r="G2061" s="273"/>
      <c r="H2061" s="276">
        <v>25.600000000000001</v>
      </c>
      <c r="I2061" s="277"/>
      <c r="J2061" s="273"/>
      <c r="K2061" s="273"/>
      <c r="L2061" s="278"/>
      <c r="M2061" s="279"/>
      <c r="N2061" s="280"/>
      <c r="O2061" s="280"/>
      <c r="P2061" s="280"/>
      <c r="Q2061" s="280"/>
      <c r="R2061" s="280"/>
      <c r="S2061" s="280"/>
      <c r="T2061" s="281"/>
      <c r="AT2061" s="282" t="s">
        <v>177</v>
      </c>
      <c r="AU2061" s="282" t="s">
        <v>83</v>
      </c>
      <c r="AV2061" s="14" t="s">
        <v>175</v>
      </c>
      <c r="AW2061" s="14" t="s">
        <v>31</v>
      </c>
      <c r="AX2061" s="14" t="s">
        <v>81</v>
      </c>
      <c r="AY2061" s="282" t="s">
        <v>168</v>
      </c>
    </row>
    <row r="2062" s="1" customFormat="1" ht="24" customHeight="1">
      <c r="B2062" s="38"/>
      <c r="C2062" s="237" t="s">
        <v>1971</v>
      </c>
      <c r="D2062" s="237" t="s">
        <v>170</v>
      </c>
      <c r="E2062" s="238" t="s">
        <v>1972</v>
      </c>
      <c r="F2062" s="239" t="s">
        <v>1973</v>
      </c>
      <c r="G2062" s="240" t="s">
        <v>440</v>
      </c>
      <c r="H2062" s="241">
        <v>32.399999999999999</v>
      </c>
      <c r="I2062" s="242"/>
      <c r="J2062" s="243">
        <f>ROUND(I2062*H2062,2)</f>
        <v>0</v>
      </c>
      <c r="K2062" s="239" t="s">
        <v>174</v>
      </c>
      <c r="L2062" s="43"/>
      <c r="M2062" s="244" t="s">
        <v>1</v>
      </c>
      <c r="N2062" s="245" t="s">
        <v>39</v>
      </c>
      <c r="O2062" s="86"/>
      <c r="P2062" s="246">
        <f>O2062*H2062</f>
        <v>0</v>
      </c>
      <c r="Q2062" s="246">
        <v>0</v>
      </c>
      <c r="R2062" s="246">
        <f>Q2062*H2062</f>
        <v>0</v>
      </c>
      <c r="S2062" s="246">
        <v>0.0017700000000000001</v>
      </c>
      <c r="T2062" s="247">
        <f>S2062*H2062</f>
        <v>0.057348000000000003</v>
      </c>
      <c r="AR2062" s="248" t="s">
        <v>282</v>
      </c>
      <c r="AT2062" s="248" t="s">
        <v>170</v>
      </c>
      <c r="AU2062" s="248" t="s">
        <v>83</v>
      </c>
      <c r="AY2062" s="17" t="s">
        <v>168</v>
      </c>
      <c r="BE2062" s="249">
        <f>IF(N2062="základní",J2062,0)</f>
        <v>0</v>
      </c>
      <c r="BF2062" s="249">
        <f>IF(N2062="snížená",J2062,0)</f>
        <v>0</v>
      </c>
      <c r="BG2062" s="249">
        <f>IF(N2062="zákl. přenesená",J2062,0)</f>
        <v>0</v>
      </c>
      <c r="BH2062" s="249">
        <f>IF(N2062="sníž. přenesená",J2062,0)</f>
        <v>0</v>
      </c>
      <c r="BI2062" s="249">
        <f>IF(N2062="nulová",J2062,0)</f>
        <v>0</v>
      </c>
      <c r="BJ2062" s="17" t="s">
        <v>81</v>
      </c>
      <c r="BK2062" s="249">
        <f>ROUND(I2062*H2062,2)</f>
        <v>0</v>
      </c>
      <c r="BL2062" s="17" t="s">
        <v>282</v>
      </c>
      <c r="BM2062" s="248" t="s">
        <v>1974</v>
      </c>
    </row>
    <row r="2063" s="13" customFormat="1">
      <c r="B2063" s="261"/>
      <c r="C2063" s="262"/>
      <c r="D2063" s="252" t="s">
        <v>177</v>
      </c>
      <c r="E2063" s="263" t="s">
        <v>1</v>
      </c>
      <c r="F2063" s="264" t="s">
        <v>1975</v>
      </c>
      <c r="G2063" s="262"/>
      <c r="H2063" s="265">
        <v>32.399999999999999</v>
      </c>
      <c r="I2063" s="266"/>
      <c r="J2063" s="262"/>
      <c r="K2063" s="262"/>
      <c r="L2063" s="267"/>
      <c r="M2063" s="268"/>
      <c r="N2063" s="269"/>
      <c r="O2063" s="269"/>
      <c r="P2063" s="269"/>
      <c r="Q2063" s="269"/>
      <c r="R2063" s="269"/>
      <c r="S2063" s="269"/>
      <c r="T2063" s="270"/>
      <c r="AT2063" s="271" t="s">
        <v>177</v>
      </c>
      <c r="AU2063" s="271" t="s">
        <v>83</v>
      </c>
      <c r="AV2063" s="13" t="s">
        <v>83</v>
      </c>
      <c r="AW2063" s="13" t="s">
        <v>31</v>
      </c>
      <c r="AX2063" s="13" t="s">
        <v>74</v>
      </c>
      <c r="AY2063" s="271" t="s">
        <v>168</v>
      </c>
    </row>
    <row r="2064" s="14" customFormat="1">
      <c r="B2064" s="272"/>
      <c r="C2064" s="273"/>
      <c r="D2064" s="252" t="s">
        <v>177</v>
      </c>
      <c r="E2064" s="274" t="s">
        <v>1</v>
      </c>
      <c r="F2064" s="275" t="s">
        <v>186</v>
      </c>
      <c r="G2064" s="273"/>
      <c r="H2064" s="276">
        <v>32.399999999999999</v>
      </c>
      <c r="I2064" s="277"/>
      <c r="J2064" s="273"/>
      <c r="K2064" s="273"/>
      <c r="L2064" s="278"/>
      <c r="M2064" s="279"/>
      <c r="N2064" s="280"/>
      <c r="O2064" s="280"/>
      <c r="P2064" s="280"/>
      <c r="Q2064" s="280"/>
      <c r="R2064" s="280"/>
      <c r="S2064" s="280"/>
      <c r="T2064" s="281"/>
      <c r="AT2064" s="282" t="s">
        <v>177</v>
      </c>
      <c r="AU2064" s="282" t="s">
        <v>83</v>
      </c>
      <c r="AV2064" s="14" t="s">
        <v>175</v>
      </c>
      <c r="AW2064" s="14" t="s">
        <v>31</v>
      </c>
      <c r="AX2064" s="14" t="s">
        <v>81</v>
      </c>
      <c r="AY2064" s="282" t="s">
        <v>168</v>
      </c>
    </row>
    <row r="2065" s="1" customFormat="1" ht="24" customHeight="1">
      <c r="B2065" s="38"/>
      <c r="C2065" s="237" t="s">
        <v>1976</v>
      </c>
      <c r="D2065" s="237" t="s">
        <v>170</v>
      </c>
      <c r="E2065" s="238" t="s">
        <v>1977</v>
      </c>
      <c r="F2065" s="239" t="s">
        <v>1978</v>
      </c>
      <c r="G2065" s="240" t="s">
        <v>440</v>
      </c>
      <c r="H2065" s="241">
        <v>110.16</v>
      </c>
      <c r="I2065" s="242"/>
      <c r="J2065" s="243">
        <f>ROUND(I2065*H2065,2)</f>
        <v>0</v>
      </c>
      <c r="K2065" s="239" t="s">
        <v>174</v>
      </c>
      <c r="L2065" s="43"/>
      <c r="M2065" s="244" t="s">
        <v>1</v>
      </c>
      <c r="N2065" s="245" t="s">
        <v>39</v>
      </c>
      <c r="O2065" s="86"/>
      <c r="P2065" s="246">
        <f>O2065*H2065</f>
        <v>0</v>
      </c>
      <c r="Q2065" s="246">
        <v>0</v>
      </c>
      <c r="R2065" s="246">
        <f>Q2065*H2065</f>
        <v>0</v>
      </c>
      <c r="S2065" s="246">
        <v>0.00191</v>
      </c>
      <c r="T2065" s="247">
        <f>S2065*H2065</f>
        <v>0.2104056</v>
      </c>
      <c r="AR2065" s="248" t="s">
        <v>282</v>
      </c>
      <c r="AT2065" s="248" t="s">
        <v>170</v>
      </c>
      <c r="AU2065" s="248" t="s">
        <v>83</v>
      </c>
      <c r="AY2065" s="17" t="s">
        <v>168</v>
      </c>
      <c r="BE2065" s="249">
        <f>IF(N2065="základní",J2065,0)</f>
        <v>0</v>
      </c>
      <c r="BF2065" s="249">
        <f>IF(N2065="snížená",J2065,0)</f>
        <v>0</v>
      </c>
      <c r="BG2065" s="249">
        <f>IF(N2065="zákl. přenesená",J2065,0)</f>
        <v>0</v>
      </c>
      <c r="BH2065" s="249">
        <f>IF(N2065="sníž. přenesená",J2065,0)</f>
        <v>0</v>
      </c>
      <c r="BI2065" s="249">
        <f>IF(N2065="nulová",J2065,0)</f>
        <v>0</v>
      </c>
      <c r="BJ2065" s="17" t="s">
        <v>81</v>
      </c>
      <c r="BK2065" s="249">
        <f>ROUND(I2065*H2065,2)</f>
        <v>0</v>
      </c>
      <c r="BL2065" s="17" t="s">
        <v>282</v>
      </c>
      <c r="BM2065" s="248" t="s">
        <v>1979</v>
      </c>
    </row>
    <row r="2066" s="12" customFormat="1">
      <c r="B2066" s="250"/>
      <c r="C2066" s="251"/>
      <c r="D2066" s="252" t="s">
        <v>177</v>
      </c>
      <c r="E2066" s="253" t="s">
        <v>1</v>
      </c>
      <c r="F2066" s="254" t="s">
        <v>268</v>
      </c>
      <c r="G2066" s="251"/>
      <c r="H2066" s="253" t="s">
        <v>1</v>
      </c>
      <c r="I2066" s="255"/>
      <c r="J2066" s="251"/>
      <c r="K2066" s="251"/>
      <c r="L2066" s="256"/>
      <c r="M2066" s="257"/>
      <c r="N2066" s="258"/>
      <c r="O2066" s="258"/>
      <c r="P2066" s="258"/>
      <c r="Q2066" s="258"/>
      <c r="R2066" s="258"/>
      <c r="S2066" s="258"/>
      <c r="T2066" s="259"/>
      <c r="AT2066" s="260" t="s">
        <v>177</v>
      </c>
      <c r="AU2066" s="260" t="s">
        <v>83</v>
      </c>
      <c r="AV2066" s="12" t="s">
        <v>81</v>
      </c>
      <c r="AW2066" s="12" t="s">
        <v>31</v>
      </c>
      <c r="AX2066" s="12" t="s">
        <v>74</v>
      </c>
      <c r="AY2066" s="260" t="s">
        <v>168</v>
      </c>
    </row>
    <row r="2067" s="13" customFormat="1">
      <c r="B2067" s="261"/>
      <c r="C2067" s="262"/>
      <c r="D2067" s="252" t="s">
        <v>177</v>
      </c>
      <c r="E2067" s="263" t="s">
        <v>1</v>
      </c>
      <c r="F2067" s="264" t="s">
        <v>1980</v>
      </c>
      <c r="G2067" s="262"/>
      <c r="H2067" s="265">
        <v>87.560000000000002</v>
      </c>
      <c r="I2067" s="266"/>
      <c r="J2067" s="262"/>
      <c r="K2067" s="262"/>
      <c r="L2067" s="267"/>
      <c r="M2067" s="268"/>
      <c r="N2067" s="269"/>
      <c r="O2067" s="269"/>
      <c r="P2067" s="269"/>
      <c r="Q2067" s="269"/>
      <c r="R2067" s="269"/>
      <c r="S2067" s="269"/>
      <c r="T2067" s="270"/>
      <c r="AT2067" s="271" t="s">
        <v>177</v>
      </c>
      <c r="AU2067" s="271" t="s">
        <v>83</v>
      </c>
      <c r="AV2067" s="13" t="s">
        <v>83</v>
      </c>
      <c r="AW2067" s="13" t="s">
        <v>31</v>
      </c>
      <c r="AX2067" s="13" t="s">
        <v>74</v>
      </c>
      <c r="AY2067" s="271" t="s">
        <v>168</v>
      </c>
    </row>
    <row r="2068" s="13" customFormat="1">
      <c r="B2068" s="261"/>
      <c r="C2068" s="262"/>
      <c r="D2068" s="252" t="s">
        <v>177</v>
      </c>
      <c r="E2068" s="263" t="s">
        <v>1</v>
      </c>
      <c r="F2068" s="264" t="s">
        <v>1981</v>
      </c>
      <c r="G2068" s="262"/>
      <c r="H2068" s="265">
        <v>22.600000000000001</v>
      </c>
      <c r="I2068" s="266"/>
      <c r="J2068" s="262"/>
      <c r="K2068" s="262"/>
      <c r="L2068" s="267"/>
      <c r="M2068" s="268"/>
      <c r="N2068" s="269"/>
      <c r="O2068" s="269"/>
      <c r="P2068" s="269"/>
      <c r="Q2068" s="269"/>
      <c r="R2068" s="269"/>
      <c r="S2068" s="269"/>
      <c r="T2068" s="270"/>
      <c r="AT2068" s="271" t="s">
        <v>177</v>
      </c>
      <c r="AU2068" s="271" t="s">
        <v>83</v>
      </c>
      <c r="AV2068" s="13" t="s">
        <v>83</v>
      </c>
      <c r="AW2068" s="13" t="s">
        <v>31</v>
      </c>
      <c r="AX2068" s="13" t="s">
        <v>74</v>
      </c>
      <c r="AY2068" s="271" t="s">
        <v>168</v>
      </c>
    </row>
    <row r="2069" s="14" customFormat="1">
      <c r="B2069" s="272"/>
      <c r="C2069" s="273"/>
      <c r="D2069" s="252" t="s">
        <v>177</v>
      </c>
      <c r="E2069" s="274" t="s">
        <v>1</v>
      </c>
      <c r="F2069" s="275" t="s">
        <v>186</v>
      </c>
      <c r="G2069" s="273"/>
      <c r="H2069" s="276">
        <v>110.16</v>
      </c>
      <c r="I2069" s="277"/>
      <c r="J2069" s="273"/>
      <c r="K2069" s="273"/>
      <c r="L2069" s="278"/>
      <c r="M2069" s="279"/>
      <c r="N2069" s="280"/>
      <c r="O2069" s="280"/>
      <c r="P2069" s="280"/>
      <c r="Q2069" s="280"/>
      <c r="R2069" s="280"/>
      <c r="S2069" s="280"/>
      <c r="T2069" s="281"/>
      <c r="AT2069" s="282" t="s">
        <v>177</v>
      </c>
      <c r="AU2069" s="282" t="s">
        <v>83</v>
      </c>
      <c r="AV2069" s="14" t="s">
        <v>175</v>
      </c>
      <c r="AW2069" s="14" t="s">
        <v>31</v>
      </c>
      <c r="AX2069" s="14" t="s">
        <v>81</v>
      </c>
      <c r="AY2069" s="282" t="s">
        <v>168</v>
      </c>
    </row>
    <row r="2070" s="1" customFormat="1" ht="16.5" customHeight="1">
      <c r="B2070" s="38"/>
      <c r="C2070" s="237" t="s">
        <v>1982</v>
      </c>
      <c r="D2070" s="237" t="s">
        <v>170</v>
      </c>
      <c r="E2070" s="238" t="s">
        <v>1983</v>
      </c>
      <c r="F2070" s="239" t="s">
        <v>1984</v>
      </c>
      <c r="G2070" s="240" t="s">
        <v>440</v>
      </c>
      <c r="H2070" s="241">
        <v>106</v>
      </c>
      <c r="I2070" s="242"/>
      <c r="J2070" s="243">
        <f>ROUND(I2070*H2070,2)</f>
        <v>0</v>
      </c>
      <c r="K2070" s="239" t="s">
        <v>174</v>
      </c>
      <c r="L2070" s="43"/>
      <c r="M2070" s="244" t="s">
        <v>1</v>
      </c>
      <c r="N2070" s="245" t="s">
        <v>39</v>
      </c>
      <c r="O2070" s="86"/>
      <c r="P2070" s="246">
        <f>O2070*H2070</f>
        <v>0</v>
      </c>
      <c r="Q2070" s="246">
        <v>0</v>
      </c>
      <c r="R2070" s="246">
        <f>Q2070*H2070</f>
        <v>0</v>
      </c>
      <c r="S2070" s="246">
        <v>0.00167</v>
      </c>
      <c r="T2070" s="247">
        <f>S2070*H2070</f>
        <v>0.17702000000000001</v>
      </c>
      <c r="AR2070" s="248" t="s">
        <v>282</v>
      </c>
      <c r="AT2070" s="248" t="s">
        <v>170</v>
      </c>
      <c r="AU2070" s="248" t="s">
        <v>83</v>
      </c>
      <c r="AY2070" s="17" t="s">
        <v>168</v>
      </c>
      <c r="BE2070" s="249">
        <f>IF(N2070="základní",J2070,0)</f>
        <v>0</v>
      </c>
      <c r="BF2070" s="249">
        <f>IF(N2070="snížená",J2070,0)</f>
        <v>0</v>
      </c>
      <c r="BG2070" s="249">
        <f>IF(N2070="zákl. přenesená",J2070,0)</f>
        <v>0</v>
      </c>
      <c r="BH2070" s="249">
        <f>IF(N2070="sníž. přenesená",J2070,0)</f>
        <v>0</v>
      </c>
      <c r="BI2070" s="249">
        <f>IF(N2070="nulová",J2070,0)</f>
        <v>0</v>
      </c>
      <c r="BJ2070" s="17" t="s">
        <v>81</v>
      </c>
      <c r="BK2070" s="249">
        <f>ROUND(I2070*H2070,2)</f>
        <v>0</v>
      </c>
      <c r="BL2070" s="17" t="s">
        <v>282</v>
      </c>
      <c r="BM2070" s="248" t="s">
        <v>1985</v>
      </c>
    </row>
    <row r="2071" s="12" customFormat="1">
      <c r="B2071" s="250"/>
      <c r="C2071" s="251"/>
      <c r="D2071" s="252" t="s">
        <v>177</v>
      </c>
      <c r="E2071" s="253" t="s">
        <v>1</v>
      </c>
      <c r="F2071" s="254" t="s">
        <v>567</v>
      </c>
      <c r="G2071" s="251"/>
      <c r="H2071" s="253" t="s">
        <v>1</v>
      </c>
      <c r="I2071" s="255"/>
      <c r="J2071" s="251"/>
      <c r="K2071" s="251"/>
      <c r="L2071" s="256"/>
      <c r="M2071" s="257"/>
      <c r="N2071" s="258"/>
      <c r="O2071" s="258"/>
      <c r="P2071" s="258"/>
      <c r="Q2071" s="258"/>
      <c r="R2071" s="258"/>
      <c r="S2071" s="258"/>
      <c r="T2071" s="259"/>
      <c r="AT2071" s="260" t="s">
        <v>177</v>
      </c>
      <c r="AU2071" s="260" t="s">
        <v>83</v>
      </c>
      <c r="AV2071" s="12" t="s">
        <v>81</v>
      </c>
      <c r="AW2071" s="12" t="s">
        <v>31</v>
      </c>
      <c r="AX2071" s="12" t="s">
        <v>74</v>
      </c>
      <c r="AY2071" s="260" t="s">
        <v>168</v>
      </c>
    </row>
    <row r="2072" s="13" customFormat="1">
      <c r="B2072" s="261"/>
      <c r="C2072" s="262"/>
      <c r="D2072" s="252" t="s">
        <v>177</v>
      </c>
      <c r="E2072" s="263" t="s">
        <v>1</v>
      </c>
      <c r="F2072" s="264" t="s">
        <v>1986</v>
      </c>
      <c r="G2072" s="262"/>
      <c r="H2072" s="265">
        <v>10.199999999999999</v>
      </c>
      <c r="I2072" s="266"/>
      <c r="J2072" s="262"/>
      <c r="K2072" s="262"/>
      <c r="L2072" s="267"/>
      <c r="M2072" s="268"/>
      <c r="N2072" s="269"/>
      <c r="O2072" s="269"/>
      <c r="P2072" s="269"/>
      <c r="Q2072" s="269"/>
      <c r="R2072" s="269"/>
      <c r="S2072" s="269"/>
      <c r="T2072" s="270"/>
      <c r="AT2072" s="271" t="s">
        <v>177</v>
      </c>
      <c r="AU2072" s="271" t="s">
        <v>83</v>
      </c>
      <c r="AV2072" s="13" t="s">
        <v>83</v>
      </c>
      <c r="AW2072" s="13" t="s">
        <v>31</v>
      </c>
      <c r="AX2072" s="13" t="s">
        <v>74</v>
      </c>
      <c r="AY2072" s="271" t="s">
        <v>168</v>
      </c>
    </row>
    <row r="2073" s="12" customFormat="1">
      <c r="B2073" s="250"/>
      <c r="C2073" s="251"/>
      <c r="D2073" s="252" t="s">
        <v>177</v>
      </c>
      <c r="E2073" s="253" t="s">
        <v>1</v>
      </c>
      <c r="F2073" s="254" t="s">
        <v>194</v>
      </c>
      <c r="G2073" s="251"/>
      <c r="H2073" s="253" t="s">
        <v>1</v>
      </c>
      <c r="I2073" s="255"/>
      <c r="J2073" s="251"/>
      <c r="K2073" s="251"/>
      <c r="L2073" s="256"/>
      <c r="M2073" s="257"/>
      <c r="N2073" s="258"/>
      <c r="O2073" s="258"/>
      <c r="P2073" s="258"/>
      <c r="Q2073" s="258"/>
      <c r="R2073" s="258"/>
      <c r="S2073" s="258"/>
      <c r="T2073" s="259"/>
      <c r="AT2073" s="260" t="s">
        <v>177</v>
      </c>
      <c r="AU2073" s="260" t="s">
        <v>83</v>
      </c>
      <c r="AV2073" s="12" t="s">
        <v>81</v>
      </c>
      <c r="AW2073" s="12" t="s">
        <v>31</v>
      </c>
      <c r="AX2073" s="12" t="s">
        <v>74</v>
      </c>
      <c r="AY2073" s="260" t="s">
        <v>168</v>
      </c>
    </row>
    <row r="2074" s="13" customFormat="1">
      <c r="B2074" s="261"/>
      <c r="C2074" s="262"/>
      <c r="D2074" s="252" t="s">
        <v>177</v>
      </c>
      <c r="E2074" s="263" t="s">
        <v>1</v>
      </c>
      <c r="F2074" s="264" t="s">
        <v>1987</v>
      </c>
      <c r="G2074" s="262"/>
      <c r="H2074" s="265">
        <v>1.1000000000000001</v>
      </c>
      <c r="I2074" s="266"/>
      <c r="J2074" s="262"/>
      <c r="K2074" s="262"/>
      <c r="L2074" s="267"/>
      <c r="M2074" s="268"/>
      <c r="N2074" s="269"/>
      <c r="O2074" s="269"/>
      <c r="P2074" s="269"/>
      <c r="Q2074" s="269"/>
      <c r="R2074" s="269"/>
      <c r="S2074" s="269"/>
      <c r="T2074" s="270"/>
      <c r="AT2074" s="271" t="s">
        <v>177</v>
      </c>
      <c r="AU2074" s="271" t="s">
        <v>83</v>
      </c>
      <c r="AV2074" s="13" t="s">
        <v>83</v>
      </c>
      <c r="AW2074" s="13" t="s">
        <v>31</v>
      </c>
      <c r="AX2074" s="13" t="s">
        <v>74</v>
      </c>
      <c r="AY2074" s="271" t="s">
        <v>168</v>
      </c>
    </row>
    <row r="2075" s="13" customFormat="1">
      <c r="B2075" s="261"/>
      <c r="C2075" s="262"/>
      <c r="D2075" s="252" t="s">
        <v>177</v>
      </c>
      <c r="E2075" s="263" t="s">
        <v>1</v>
      </c>
      <c r="F2075" s="264" t="s">
        <v>1988</v>
      </c>
      <c r="G2075" s="262"/>
      <c r="H2075" s="265">
        <v>1.8</v>
      </c>
      <c r="I2075" s="266"/>
      <c r="J2075" s="262"/>
      <c r="K2075" s="262"/>
      <c r="L2075" s="267"/>
      <c r="M2075" s="268"/>
      <c r="N2075" s="269"/>
      <c r="O2075" s="269"/>
      <c r="P2075" s="269"/>
      <c r="Q2075" s="269"/>
      <c r="R2075" s="269"/>
      <c r="S2075" s="269"/>
      <c r="T2075" s="270"/>
      <c r="AT2075" s="271" t="s">
        <v>177</v>
      </c>
      <c r="AU2075" s="271" t="s">
        <v>83</v>
      </c>
      <c r="AV2075" s="13" t="s">
        <v>83</v>
      </c>
      <c r="AW2075" s="13" t="s">
        <v>31</v>
      </c>
      <c r="AX2075" s="13" t="s">
        <v>74</v>
      </c>
      <c r="AY2075" s="271" t="s">
        <v>168</v>
      </c>
    </row>
    <row r="2076" s="13" customFormat="1">
      <c r="B2076" s="261"/>
      <c r="C2076" s="262"/>
      <c r="D2076" s="252" t="s">
        <v>177</v>
      </c>
      <c r="E2076" s="263" t="s">
        <v>1</v>
      </c>
      <c r="F2076" s="264" t="s">
        <v>1989</v>
      </c>
      <c r="G2076" s="262"/>
      <c r="H2076" s="265">
        <v>1</v>
      </c>
      <c r="I2076" s="266"/>
      <c r="J2076" s="262"/>
      <c r="K2076" s="262"/>
      <c r="L2076" s="267"/>
      <c r="M2076" s="268"/>
      <c r="N2076" s="269"/>
      <c r="O2076" s="269"/>
      <c r="P2076" s="269"/>
      <c r="Q2076" s="269"/>
      <c r="R2076" s="269"/>
      <c r="S2076" s="269"/>
      <c r="T2076" s="270"/>
      <c r="AT2076" s="271" t="s">
        <v>177</v>
      </c>
      <c r="AU2076" s="271" t="s">
        <v>83</v>
      </c>
      <c r="AV2076" s="13" t="s">
        <v>83</v>
      </c>
      <c r="AW2076" s="13" t="s">
        <v>31</v>
      </c>
      <c r="AX2076" s="13" t="s">
        <v>74</v>
      </c>
      <c r="AY2076" s="271" t="s">
        <v>168</v>
      </c>
    </row>
    <row r="2077" s="13" customFormat="1">
      <c r="B2077" s="261"/>
      <c r="C2077" s="262"/>
      <c r="D2077" s="252" t="s">
        <v>177</v>
      </c>
      <c r="E2077" s="263" t="s">
        <v>1</v>
      </c>
      <c r="F2077" s="264" t="s">
        <v>1990</v>
      </c>
      <c r="G2077" s="262"/>
      <c r="H2077" s="265">
        <v>8</v>
      </c>
      <c r="I2077" s="266"/>
      <c r="J2077" s="262"/>
      <c r="K2077" s="262"/>
      <c r="L2077" s="267"/>
      <c r="M2077" s="268"/>
      <c r="N2077" s="269"/>
      <c r="O2077" s="269"/>
      <c r="P2077" s="269"/>
      <c r="Q2077" s="269"/>
      <c r="R2077" s="269"/>
      <c r="S2077" s="269"/>
      <c r="T2077" s="270"/>
      <c r="AT2077" s="271" t="s">
        <v>177</v>
      </c>
      <c r="AU2077" s="271" t="s">
        <v>83</v>
      </c>
      <c r="AV2077" s="13" t="s">
        <v>83</v>
      </c>
      <c r="AW2077" s="13" t="s">
        <v>31</v>
      </c>
      <c r="AX2077" s="13" t="s">
        <v>74</v>
      </c>
      <c r="AY2077" s="271" t="s">
        <v>168</v>
      </c>
    </row>
    <row r="2078" s="13" customFormat="1">
      <c r="B2078" s="261"/>
      <c r="C2078" s="262"/>
      <c r="D2078" s="252" t="s">
        <v>177</v>
      </c>
      <c r="E2078" s="263" t="s">
        <v>1</v>
      </c>
      <c r="F2078" s="264" t="s">
        <v>1991</v>
      </c>
      <c r="G2078" s="262"/>
      <c r="H2078" s="265">
        <v>3.6000000000000001</v>
      </c>
      <c r="I2078" s="266"/>
      <c r="J2078" s="262"/>
      <c r="K2078" s="262"/>
      <c r="L2078" s="267"/>
      <c r="M2078" s="268"/>
      <c r="N2078" s="269"/>
      <c r="O2078" s="269"/>
      <c r="P2078" s="269"/>
      <c r="Q2078" s="269"/>
      <c r="R2078" s="269"/>
      <c r="S2078" s="269"/>
      <c r="T2078" s="270"/>
      <c r="AT2078" s="271" t="s">
        <v>177</v>
      </c>
      <c r="AU2078" s="271" t="s">
        <v>83</v>
      </c>
      <c r="AV2078" s="13" t="s">
        <v>83</v>
      </c>
      <c r="AW2078" s="13" t="s">
        <v>31</v>
      </c>
      <c r="AX2078" s="13" t="s">
        <v>74</v>
      </c>
      <c r="AY2078" s="271" t="s">
        <v>168</v>
      </c>
    </row>
    <row r="2079" s="13" customFormat="1">
      <c r="B2079" s="261"/>
      <c r="C2079" s="262"/>
      <c r="D2079" s="252" t="s">
        <v>177</v>
      </c>
      <c r="E2079" s="263" t="s">
        <v>1</v>
      </c>
      <c r="F2079" s="264" t="s">
        <v>1992</v>
      </c>
      <c r="G2079" s="262"/>
      <c r="H2079" s="265">
        <v>27</v>
      </c>
      <c r="I2079" s="266"/>
      <c r="J2079" s="262"/>
      <c r="K2079" s="262"/>
      <c r="L2079" s="267"/>
      <c r="M2079" s="268"/>
      <c r="N2079" s="269"/>
      <c r="O2079" s="269"/>
      <c r="P2079" s="269"/>
      <c r="Q2079" s="269"/>
      <c r="R2079" s="269"/>
      <c r="S2079" s="269"/>
      <c r="T2079" s="270"/>
      <c r="AT2079" s="271" t="s">
        <v>177</v>
      </c>
      <c r="AU2079" s="271" t="s">
        <v>83</v>
      </c>
      <c r="AV2079" s="13" t="s">
        <v>83</v>
      </c>
      <c r="AW2079" s="13" t="s">
        <v>31</v>
      </c>
      <c r="AX2079" s="13" t="s">
        <v>74</v>
      </c>
      <c r="AY2079" s="271" t="s">
        <v>168</v>
      </c>
    </row>
    <row r="2080" s="13" customFormat="1">
      <c r="B2080" s="261"/>
      <c r="C2080" s="262"/>
      <c r="D2080" s="252" t="s">
        <v>177</v>
      </c>
      <c r="E2080" s="263" t="s">
        <v>1</v>
      </c>
      <c r="F2080" s="264" t="s">
        <v>1993</v>
      </c>
      <c r="G2080" s="262"/>
      <c r="H2080" s="265">
        <v>36</v>
      </c>
      <c r="I2080" s="266"/>
      <c r="J2080" s="262"/>
      <c r="K2080" s="262"/>
      <c r="L2080" s="267"/>
      <c r="M2080" s="268"/>
      <c r="N2080" s="269"/>
      <c r="O2080" s="269"/>
      <c r="P2080" s="269"/>
      <c r="Q2080" s="269"/>
      <c r="R2080" s="269"/>
      <c r="S2080" s="269"/>
      <c r="T2080" s="270"/>
      <c r="AT2080" s="271" t="s">
        <v>177</v>
      </c>
      <c r="AU2080" s="271" t="s">
        <v>83</v>
      </c>
      <c r="AV2080" s="13" t="s">
        <v>83</v>
      </c>
      <c r="AW2080" s="13" t="s">
        <v>31</v>
      </c>
      <c r="AX2080" s="13" t="s">
        <v>74</v>
      </c>
      <c r="AY2080" s="271" t="s">
        <v>168</v>
      </c>
    </row>
    <row r="2081" s="13" customFormat="1">
      <c r="B2081" s="261"/>
      <c r="C2081" s="262"/>
      <c r="D2081" s="252" t="s">
        <v>177</v>
      </c>
      <c r="E2081" s="263" t="s">
        <v>1</v>
      </c>
      <c r="F2081" s="264" t="s">
        <v>1994</v>
      </c>
      <c r="G2081" s="262"/>
      <c r="H2081" s="265">
        <v>1.05</v>
      </c>
      <c r="I2081" s="266"/>
      <c r="J2081" s="262"/>
      <c r="K2081" s="262"/>
      <c r="L2081" s="267"/>
      <c r="M2081" s="268"/>
      <c r="N2081" s="269"/>
      <c r="O2081" s="269"/>
      <c r="P2081" s="269"/>
      <c r="Q2081" s="269"/>
      <c r="R2081" s="269"/>
      <c r="S2081" s="269"/>
      <c r="T2081" s="270"/>
      <c r="AT2081" s="271" t="s">
        <v>177</v>
      </c>
      <c r="AU2081" s="271" t="s">
        <v>83</v>
      </c>
      <c r="AV2081" s="13" t="s">
        <v>83</v>
      </c>
      <c r="AW2081" s="13" t="s">
        <v>31</v>
      </c>
      <c r="AX2081" s="13" t="s">
        <v>74</v>
      </c>
      <c r="AY2081" s="271" t="s">
        <v>168</v>
      </c>
    </row>
    <row r="2082" s="13" customFormat="1">
      <c r="B2082" s="261"/>
      <c r="C2082" s="262"/>
      <c r="D2082" s="252" t="s">
        <v>177</v>
      </c>
      <c r="E2082" s="263" t="s">
        <v>1</v>
      </c>
      <c r="F2082" s="264" t="s">
        <v>1995</v>
      </c>
      <c r="G2082" s="262"/>
      <c r="H2082" s="265">
        <v>4.5</v>
      </c>
      <c r="I2082" s="266"/>
      <c r="J2082" s="262"/>
      <c r="K2082" s="262"/>
      <c r="L2082" s="267"/>
      <c r="M2082" s="268"/>
      <c r="N2082" s="269"/>
      <c r="O2082" s="269"/>
      <c r="P2082" s="269"/>
      <c r="Q2082" s="269"/>
      <c r="R2082" s="269"/>
      <c r="S2082" s="269"/>
      <c r="T2082" s="270"/>
      <c r="AT2082" s="271" t="s">
        <v>177</v>
      </c>
      <c r="AU2082" s="271" t="s">
        <v>83</v>
      </c>
      <c r="AV2082" s="13" t="s">
        <v>83</v>
      </c>
      <c r="AW2082" s="13" t="s">
        <v>31</v>
      </c>
      <c r="AX2082" s="13" t="s">
        <v>74</v>
      </c>
      <c r="AY2082" s="271" t="s">
        <v>168</v>
      </c>
    </row>
    <row r="2083" s="12" customFormat="1">
      <c r="B2083" s="250"/>
      <c r="C2083" s="251"/>
      <c r="D2083" s="252" t="s">
        <v>177</v>
      </c>
      <c r="E2083" s="253" t="s">
        <v>1</v>
      </c>
      <c r="F2083" s="254" t="s">
        <v>268</v>
      </c>
      <c r="G2083" s="251"/>
      <c r="H2083" s="253" t="s">
        <v>1</v>
      </c>
      <c r="I2083" s="255"/>
      <c r="J2083" s="251"/>
      <c r="K2083" s="251"/>
      <c r="L2083" s="256"/>
      <c r="M2083" s="257"/>
      <c r="N2083" s="258"/>
      <c r="O2083" s="258"/>
      <c r="P2083" s="258"/>
      <c r="Q2083" s="258"/>
      <c r="R2083" s="258"/>
      <c r="S2083" s="258"/>
      <c r="T2083" s="259"/>
      <c r="AT2083" s="260" t="s">
        <v>177</v>
      </c>
      <c r="AU2083" s="260" t="s">
        <v>83</v>
      </c>
      <c r="AV2083" s="12" t="s">
        <v>81</v>
      </c>
      <c r="AW2083" s="12" t="s">
        <v>31</v>
      </c>
      <c r="AX2083" s="12" t="s">
        <v>74</v>
      </c>
      <c r="AY2083" s="260" t="s">
        <v>168</v>
      </c>
    </row>
    <row r="2084" s="13" customFormat="1">
      <c r="B2084" s="261"/>
      <c r="C2084" s="262"/>
      <c r="D2084" s="252" t="s">
        <v>177</v>
      </c>
      <c r="E2084" s="263" t="s">
        <v>1</v>
      </c>
      <c r="F2084" s="264" t="s">
        <v>1996</v>
      </c>
      <c r="G2084" s="262"/>
      <c r="H2084" s="265">
        <v>3.75</v>
      </c>
      <c r="I2084" s="266"/>
      <c r="J2084" s="262"/>
      <c r="K2084" s="262"/>
      <c r="L2084" s="267"/>
      <c r="M2084" s="268"/>
      <c r="N2084" s="269"/>
      <c r="O2084" s="269"/>
      <c r="P2084" s="269"/>
      <c r="Q2084" s="269"/>
      <c r="R2084" s="269"/>
      <c r="S2084" s="269"/>
      <c r="T2084" s="270"/>
      <c r="AT2084" s="271" t="s">
        <v>177</v>
      </c>
      <c r="AU2084" s="271" t="s">
        <v>83</v>
      </c>
      <c r="AV2084" s="13" t="s">
        <v>83</v>
      </c>
      <c r="AW2084" s="13" t="s">
        <v>31</v>
      </c>
      <c r="AX2084" s="13" t="s">
        <v>74</v>
      </c>
      <c r="AY2084" s="271" t="s">
        <v>168</v>
      </c>
    </row>
    <row r="2085" s="13" customFormat="1">
      <c r="B2085" s="261"/>
      <c r="C2085" s="262"/>
      <c r="D2085" s="252" t="s">
        <v>177</v>
      </c>
      <c r="E2085" s="263" t="s">
        <v>1</v>
      </c>
      <c r="F2085" s="264" t="s">
        <v>1997</v>
      </c>
      <c r="G2085" s="262"/>
      <c r="H2085" s="265">
        <v>8</v>
      </c>
      <c r="I2085" s="266"/>
      <c r="J2085" s="262"/>
      <c r="K2085" s="262"/>
      <c r="L2085" s="267"/>
      <c r="M2085" s="268"/>
      <c r="N2085" s="269"/>
      <c r="O2085" s="269"/>
      <c r="P2085" s="269"/>
      <c r="Q2085" s="269"/>
      <c r="R2085" s="269"/>
      <c r="S2085" s="269"/>
      <c r="T2085" s="270"/>
      <c r="AT2085" s="271" t="s">
        <v>177</v>
      </c>
      <c r="AU2085" s="271" t="s">
        <v>83</v>
      </c>
      <c r="AV2085" s="13" t="s">
        <v>83</v>
      </c>
      <c r="AW2085" s="13" t="s">
        <v>31</v>
      </c>
      <c r="AX2085" s="13" t="s">
        <v>74</v>
      </c>
      <c r="AY2085" s="271" t="s">
        <v>168</v>
      </c>
    </row>
    <row r="2086" s="14" customFormat="1">
      <c r="B2086" s="272"/>
      <c r="C2086" s="273"/>
      <c r="D2086" s="252" t="s">
        <v>177</v>
      </c>
      <c r="E2086" s="274" t="s">
        <v>1</v>
      </c>
      <c r="F2086" s="275" t="s">
        <v>186</v>
      </c>
      <c r="G2086" s="273"/>
      <c r="H2086" s="276">
        <v>106</v>
      </c>
      <c r="I2086" s="277"/>
      <c r="J2086" s="273"/>
      <c r="K2086" s="273"/>
      <c r="L2086" s="278"/>
      <c r="M2086" s="279"/>
      <c r="N2086" s="280"/>
      <c r="O2086" s="280"/>
      <c r="P2086" s="280"/>
      <c r="Q2086" s="280"/>
      <c r="R2086" s="280"/>
      <c r="S2086" s="280"/>
      <c r="T2086" s="281"/>
      <c r="AT2086" s="282" t="s">
        <v>177</v>
      </c>
      <c r="AU2086" s="282" t="s">
        <v>83</v>
      </c>
      <c r="AV2086" s="14" t="s">
        <v>175</v>
      </c>
      <c r="AW2086" s="14" t="s">
        <v>31</v>
      </c>
      <c r="AX2086" s="14" t="s">
        <v>81</v>
      </c>
      <c r="AY2086" s="282" t="s">
        <v>168</v>
      </c>
    </row>
    <row r="2087" s="1" customFormat="1" ht="16.5" customHeight="1">
      <c r="B2087" s="38"/>
      <c r="C2087" s="237" t="s">
        <v>1998</v>
      </c>
      <c r="D2087" s="237" t="s">
        <v>170</v>
      </c>
      <c r="E2087" s="238" t="s">
        <v>1999</v>
      </c>
      <c r="F2087" s="239" t="s">
        <v>2000</v>
      </c>
      <c r="G2087" s="240" t="s">
        <v>440</v>
      </c>
      <c r="H2087" s="241">
        <v>44.600000000000001</v>
      </c>
      <c r="I2087" s="242"/>
      <c r="J2087" s="243">
        <f>ROUND(I2087*H2087,2)</f>
        <v>0</v>
      </c>
      <c r="K2087" s="239" t="s">
        <v>174</v>
      </c>
      <c r="L2087" s="43"/>
      <c r="M2087" s="244" t="s">
        <v>1</v>
      </c>
      <c r="N2087" s="245" t="s">
        <v>39</v>
      </c>
      <c r="O2087" s="86"/>
      <c r="P2087" s="246">
        <f>O2087*H2087</f>
        <v>0</v>
      </c>
      <c r="Q2087" s="246">
        <v>0</v>
      </c>
      <c r="R2087" s="246">
        <f>Q2087*H2087</f>
        <v>0</v>
      </c>
      <c r="S2087" s="246">
        <v>0.00175</v>
      </c>
      <c r="T2087" s="247">
        <f>S2087*H2087</f>
        <v>0.078050000000000008</v>
      </c>
      <c r="AR2087" s="248" t="s">
        <v>282</v>
      </c>
      <c r="AT2087" s="248" t="s">
        <v>170</v>
      </c>
      <c r="AU2087" s="248" t="s">
        <v>83</v>
      </c>
      <c r="AY2087" s="17" t="s">
        <v>168</v>
      </c>
      <c r="BE2087" s="249">
        <f>IF(N2087="základní",J2087,0)</f>
        <v>0</v>
      </c>
      <c r="BF2087" s="249">
        <f>IF(N2087="snížená",J2087,0)</f>
        <v>0</v>
      </c>
      <c r="BG2087" s="249">
        <f>IF(N2087="zákl. přenesená",J2087,0)</f>
        <v>0</v>
      </c>
      <c r="BH2087" s="249">
        <f>IF(N2087="sníž. přenesená",J2087,0)</f>
        <v>0</v>
      </c>
      <c r="BI2087" s="249">
        <f>IF(N2087="nulová",J2087,0)</f>
        <v>0</v>
      </c>
      <c r="BJ2087" s="17" t="s">
        <v>81</v>
      </c>
      <c r="BK2087" s="249">
        <f>ROUND(I2087*H2087,2)</f>
        <v>0</v>
      </c>
      <c r="BL2087" s="17" t="s">
        <v>282</v>
      </c>
      <c r="BM2087" s="248" t="s">
        <v>2001</v>
      </c>
    </row>
    <row r="2088" s="12" customFormat="1">
      <c r="B2088" s="250"/>
      <c r="C2088" s="251"/>
      <c r="D2088" s="252" t="s">
        <v>177</v>
      </c>
      <c r="E2088" s="253" t="s">
        <v>1</v>
      </c>
      <c r="F2088" s="254" t="s">
        <v>268</v>
      </c>
      <c r="G2088" s="251"/>
      <c r="H2088" s="253" t="s">
        <v>1</v>
      </c>
      <c r="I2088" s="255"/>
      <c r="J2088" s="251"/>
      <c r="K2088" s="251"/>
      <c r="L2088" s="256"/>
      <c r="M2088" s="257"/>
      <c r="N2088" s="258"/>
      <c r="O2088" s="258"/>
      <c r="P2088" s="258"/>
      <c r="Q2088" s="258"/>
      <c r="R2088" s="258"/>
      <c r="S2088" s="258"/>
      <c r="T2088" s="259"/>
      <c r="AT2088" s="260" t="s">
        <v>177</v>
      </c>
      <c r="AU2088" s="260" t="s">
        <v>83</v>
      </c>
      <c r="AV2088" s="12" t="s">
        <v>81</v>
      </c>
      <c r="AW2088" s="12" t="s">
        <v>31</v>
      </c>
      <c r="AX2088" s="12" t="s">
        <v>74</v>
      </c>
      <c r="AY2088" s="260" t="s">
        <v>168</v>
      </c>
    </row>
    <row r="2089" s="13" customFormat="1">
      <c r="B2089" s="261"/>
      <c r="C2089" s="262"/>
      <c r="D2089" s="252" t="s">
        <v>177</v>
      </c>
      <c r="E2089" s="263" t="s">
        <v>1</v>
      </c>
      <c r="F2089" s="264" t="s">
        <v>2002</v>
      </c>
      <c r="G2089" s="262"/>
      <c r="H2089" s="265">
        <v>31.399999999999999</v>
      </c>
      <c r="I2089" s="266"/>
      <c r="J2089" s="262"/>
      <c r="K2089" s="262"/>
      <c r="L2089" s="267"/>
      <c r="M2089" s="268"/>
      <c r="N2089" s="269"/>
      <c r="O2089" s="269"/>
      <c r="P2089" s="269"/>
      <c r="Q2089" s="269"/>
      <c r="R2089" s="269"/>
      <c r="S2089" s="269"/>
      <c r="T2089" s="270"/>
      <c r="AT2089" s="271" t="s">
        <v>177</v>
      </c>
      <c r="AU2089" s="271" t="s">
        <v>83</v>
      </c>
      <c r="AV2089" s="13" t="s">
        <v>83</v>
      </c>
      <c r="AW2089" s="13" t="s">
        <v>31</v>
      </c>
      <c r="AX2089" s="13" t="s">
        <v>74</v>
      </c>
      <c r="AY2089" s="271" t="s">
        <v>168</v>
      </c>
    </row>
    <row r="2090" s="12" customFormat="1">
      <c r="B2090" s="250"/>
      <c r="C2090" s="251"/>
      <c r="D2090" s="252" t="s">
        <v>177</v>
      </c>
      <c r="E2090" s="253" t="s">
        <v>1</v>
      </c>
      <c r="F2090" s="254" t="s">
        <v>1750</v>
      </c>
      <c r="G2090" s="251"/>
      <c r="H2090" s="253" t="s">
        <v>1</v>
      </c>
      <c r="I2090" s="255"/>
      <c r="J2090" s="251"/>
      <c r="K2090" s="251"/>
      <c r="L2090" s="256"/>
      <c r="M2090" s="257"/>
      <c r="N2090" s="258"/>
      <c r="O2090" s="258"/>
      <c r="P2090" s="258"/>
      <c r="Q2090" s="258"/>
      <c r="R2090" s="258"/>
      <c r="S2090" s="258"/>
      <c r="T2090" s="259"/>
      <c r="AT2090" s="260" t="s">
        <v>177</v>
      </c>
      <c r="AU2090" s="260" t="s">
        <v>83</v>
      </c>
      <c r="AV2090" s="12" t="s">
        <v>81</v>
      </c>
      <c r="AW2090" s="12" t="s">
        <v>31</v>
      </c>
      <c r="AX2090" s="12" t="s">
        <v>74</v>
      </c>
      <c r="AY2090" s="260" t="s">
        <v>168</v>
      </c>
    </row>
    <row r="2091" s="13" customFormat="1">
      <c r="B2091" s="261"/>
      <c r="C2091" s="262"/>
      <c r="D2091" s="252" t="s">
        <v>177</v>
      </c>
      <c r="E2091" s="263" t="s">
        <v>1</v>
      </c>
      <c r="F2091" s="264" t="s">
        <v>2003</v>
      </c>
      <c r="G2091" s="262"/>
      <c r="H2091" s="265">
        <v>13.199999999999999</v>
      </c>
      <c r="I2091" s="266"/>
      <c r="J2091" s="262"/>
      <c r="K2091" s="262"/>
      <c r="L2091" s="267"/>
      <c r="M2091" s="268"/>
      <c r="N2091" s="269"/>
      <c r="O2091" s="269"/>
      <c r="P2091" s="269"/>
      <c r="Q2091" s="269"/>
      <c r="R2091" s="269"/>
      <c r="S2091" s="269"/>
      <c r="T2091" s="270"/>
      <c r="AT2091" s="271" t="s">
        <v>177</v>
      </c>
      <c r="AU2091" s="271" t="s">
        <v>83</v>
      </c>
      <c r="AV2091" s="13" t="s">
        <v>83</v>
      </c>
      <c r="AW2091" s="13" t="s">
        <v>31</v>
      </c>
      <c r="AX2091" s="13" t="s">
        <v>74</v>
      </c>
      <c r="AY2091" s="271" t="s">
        <v>168</v>
      </c>
    </row>
    <row r="2092" s="14" customFormat="1">
      <c r="B2092" s="272"/>
      <c r="C2092" s="273"/>
      <c r="D2092" s="252" t="s">
        <v>177</v>
      </c>
      <c r="E2092" s="274" t="s">
        <v>1</v>
      </c>
      <c r="F2092" s="275" t="s">
        <v>186</v>
      </c>
      <c r="G2092" s="273"/>
      <c r="H2092" s="276">
        <v>44.599999999999994</v>
      </c>
      <c r="I2092" s="277"/>
      <c r="J2092" s="273"/>
      <c r="K2092" s="273"/>
      <c r="L2092" s="278"/>
      <c r="M2092" s="279"/>
      <c r="N2092" s="280"/>
      <c r="O2092" s="280"/>
      <c r="P2092" s="280"/>
      <c r="Q2092" s="280"/>
      <c r="R2092" s="280"/>
      <c r="S2092" s="280"/>
      <c r="T2092" s="281"/>
      <c r="AT2092" s="282" t="s">
        <v>177</v>
      </c>
      <c r="AU2092" s="282" t="s">
        <v>83</v>
      </c>
      <c r="AV2092" s="14" t="s">
        <v>175</v>
      </c>
      <c r="AW2092" s="14" t="s">
        <v>31</v>
      </c>
      <c r="AX2092" s="14" t="s">
        <v>81</v>
      </c>
      <c r="AY2092" s="282" t="s">
        <v>168</v>
      </c>
    </row>
    <row r="2093" s="1" customFormat="1" ht="16.5" customHeight="1">
      <c r="B2093" s="38"/>
      <c r="C2093" s="237" t="s">
        <v>2004</v>
      </c>
      <c r="D2093" s="237" t="s">
        <v>170</v>
      </c>
      <c r="E2093" s="238" t="s">
        <v>2005</v>
      </c>
      <c r="F2093" s="239" t="s">
        <v>2006</v>
      </c>
      <c r="G2093" s="240" t="s">
        <v>440</v>
      </c>
      <c r="H2093" s="241">
        <v>52.100000000000001</v>
      </c>
      <c r="I2093" s="242"/>
      <c r="J2093" s="243">
        <f>ROUND(I2093*H2093,2)</f>
        <v>0</v>
      </c>
      <c r="K2093" s="239" t="s">
        <v>174</v>
      </c>
      <c r="L2093" s="43"/>
      <c r="M2093" s="244" t="s">
        <v>1</v>
      </c>
      <c r="N2093" s="245" t="s">
        <v>39</v>
      </c>
      <c r="O2093" s="86"/>
      <c r="P2093" s="246">
        <f>O2093*H2093</f>
        <v>0</v>
      </c>
      <c r="Q2093" s="246">
        <v>0</v>
      </c>
      <c r="R2093" s="246">
        <f>Q2093*H2093</f>
        <v>0</v>
      </c>
      <c r="S2093" s="246">
        <v>0.0025999999999999999</v>
      </c>
      <c r="T2093" s="247">
        <f>S2093*H2093</f>
        <v>0.13546</v>
      </c>
      <c r="AR2093" s="248" t="s">
        <v>282</v>
      </c>
      <c r="AT2093" s="248" t="s">
        <v>170</v>
      </c>
      <c r="AU2093" s="248" t="s">
        <v>83</v>
      </c>
      <c r="AY2093" s="17" t="s">
        <v>168</v>
      </c>
      <c r="BE2093" s="249">
        <f>IF(N2093="základní",J2093,0)</f>
        <v>0</v>
      </c>
      <c r="BF2093" s="249">
        <f>IF(N2093="snížená",J2093,0)</f>
        <v>0</v>
      </c>
      <c r="BG2093" s="249">
        <f>IF(N2093="zákl. přenesená",J2093,0)</f>
        <v>0</v>
      </c>
      <c r="BH2093" s="249">
        <f>IF(N2093="sníž. přenesená",J2093,0)</f>
        <v>0</v>
      </c>
      <c r="BI2093" s="249">
        <f>IF(N2093="nulová",J2093,0)</f>
        <v>0</v>
      </c>
      <c r="BJ2093" s="17" t="s">
        <v>81</v>
      </c>
      <c r="BK2093" s="249">
        <f>ROUND(I2093*H2093,2)</f>
        <v>0</v>
      </c>
      <c r="BL2093" s="17" t="s">
        <v>282</v>
      </c>
      <c r="BM2093" s="248" t="s">
        <v>2007</v>
      </c>
    </row>
    <row r="2094" s="12" customFormat="1">
      <c r="B2094" s="250"/>
      <c r="C2094" s="251"/>
      <c r="D2094" s="252" t="s">
        <v>177</v>
      </c>
      <c r="E2094" s="253" t="s">
        <v>1</v>
      </c>
      <c r="F2094" s="254" t="s">
        <v>268</v>
      </c>
      <c r="G2094" s="251"/>
      <c r="H2094" s="253" t="s">
        <v>1</v>
      </c>
      <c r="I2094" s="255"/>
      <c r="J2094" s="251"/>
      <c r="K2094" s="251"/>
      <c r="L2094" s="256"/>
      <c r="M2094" s="257"/>
      <c r="N2094" s="258"/>
      <c r="O2094" s="258"/>
      <c r="P2094" s="258"/>
      <c r="Q2094" s="258"/>
      <c r="R2094" s="258"/>
      <c r="S2094" s="258"/>
      <c r="T2094" s="259"/>
      <c r="AT2094" s="260" t="s">
        <v>177</v>
      </c>
      <c r="AU2094" s="260" t="s">
        <v>83</v>
      </c>
      <c r="AV2094" s="12" t="s">
        <v>81</v>
      </c>
      <c r="AW2094" s="12" t="s">
        <v>31</v>
      </c>
      <c r="AX2094" s="12" t="s">
        <v>74</v>
      </c>
      <c r="AY2094" s="260" t="s">
        <v>168</v>
      </c>
    </row>
    <row r="2095" s="13" customFormat="1">
      <c r="B2095" s="261"/>
      <c r="C2095" s="262"/>
      <c r="D2095" s="252" t="s">
        <v>177</v>
      </c>
      <c r="E2095" s="263" t="s">
        <v>1</v>
      </c>
      <c r="F2095" s="264" t="s">
        <v>2008</v>
      </c>
      <c r="G2095" s="262"/>
      <c r="H2095" s="265">
        <v>14.449999999999999</v>
      </c>
      <c r="I2095" s="266"/>
      <c r="J2095" s="262"/>
      <c r="K2095" s="262"/>
      <c r="L2095" s="267"/>
      <c r="M2095" s="268"/>
      <c r="N2095" s="269"/>
      <c r="O2095" s="269"/>
      <c r="P2095" s="269"/>
      <c r="Q2095" s="269"/>
      <c r="R2095" s="269"/>
      <c r="S2095" s="269"/>
      <c r="T2095" s="270"/>
      <c r="AT2095" s="271" t="s">
        <v>177</v>
      </c>
      <c r="AU2095" s="271" t="s">
        <v>83</v>
      </c>
      <c r="AV2095" s="13" t="s">
        <v>83</v>
      </c>
      <c r="AW2095" s="13" t="s">
        <v>31</v>
      </c>
      <c r="AX2095" s="13" t="s">
        <v>74</v>
      </c>
      <c r="AY2095" s="271" t="s">
        <v>168</v>
      </c>
    </row>
    <row r="2096" s="13" customFormat="1">
      <c r="B2096" s="261"/>
      <c r="C2096" s="262"/>
      <c r="D2096" s="252" t="s">
        <v>177</v>
      </c>
      <c r="E2096" s="263" t="s">
        <v>1</v>
      </c>
      <c r="F2096" s="264" t="s">
        <v>2009</v>
      </c>
      <c r="G2096" s="262"/>
      <c r="H2096" s="265">
        <v>16.25</v>
      </c>
      <c r="I2096" s="266"/>
      <c r="J2096" s="262"/>
      <c r="K2096" s="262"/>
      <c r="L2096" s="267"/>
      <c r="M2096" s="268"/>
      <c r="N2096" s="269"/>
      <c r="O2096" s="269"/>
      <c r="P2096" s="269"/>
      <c r="Q2096" s="269"/>
      <c r="R2096" s="269"/>
      <c r="S2096" s="269"/>
      <c r="T2096" s="270"/>
      <c r="AT2096" s="271" t="s">
        <v>177</v>
      </c>
      <c r="AU2096" s="271" t="s">
        <v>83</v>
      </c>
      <c r="AV2096" s="13" t="s">
        <v>83</v>
      </c>
      <c r="AW2096" s="13" t="s">
        <v>31</v>
      </c>
      <c r="AX2096" s="13" t="s">
        <v>74</v>
      </c>
      <c r="AY2096" s="271" t="s">
        <v>168</v>
      </c>
    </row>
    <row r="2097" s="12" customFormat="1">
      <c r="B2097" s="250"/>
      <c r="C2097" s="251"/>
      <c r="D2097" s="252" t="s">
        <v>177</v>
      </c>
      <c r="E2097" s="253" t="s">
        <v>1</v>
      </c>
      <c r="F2097" s="254" t="s">
        <v>1750</v>
      </c>
      <c r="G2097" s="251"/>
      <c r="H2097" s="253" t="s">
        <v>1</v>
      </c>
      <c r="I2097" s="255"/>
      <c r="J2097" s="251"/>
      <c r="K2097" s="251"/>
      <c r="L2097" s="256"/>
      <c r="M2097" s="257"/>
      <c r="N2097" s="258"/>
      <c r="O2097" s="258"/>
      <c r="P2097" s="258"/>
      <c r="Q2097" s="258"/>
      <c r="R2097" s="258"/>
      <c r="S2097" s="258"/>
      <c r="T2097" s="259"/>
      <c r="AT2097" s="260" t="s">
        <v>177</v>
      </c>
      <c r="AU2097" s="260" t="s">
        <v>83</v>
      </c>
      <c r="AV2097" s="12" t="s">
        <v>81</v>
      </c>
      <c r="AW2097" s="12" t="s">
        <v>31</v>
      </c>
      <c r="AX2097" s="12" t="s">
        <v>74</v>
      </c>
      <c r="AY2097" s="260" t="s">
        <v>168</v>
      </c>
    </row>
    <row r="2098" s="13" customFormat="1">
      <c r="B2098" s="261"/>
      <c r="C2098" s="262"/>
      <c r="D2098" s="252" t="s">
        <v>177</v>
      </c>
      <c r="E2098" s="263" t="s">
        <v>1</v>
      </c>
      <c r="F2098" s="264" t="s">
        <v>2010</v>
      </c>
      <c r="G2098" s="262"/>
      <c r="H2098" s="265">
        <v>21.399999999999999</v>
      </c>
      <c r="I2098" s="266"/>
      <c r="J2098" s="262"/>
      <c r="K2098" s="262"/>
      <c r="L2098" s="267"/>
      <c r="M2098" s="268"/>
      <c r="N2098" s="269"/>
      <c r="O2098" s="269"/>
      <c r="P2098" s="269"/>
      <c r="Q2098" s="269"/>
      <c r="R2098" s="269"/>
      <c r="S2098" s="269"/>
      <c r="T2098" s="270"/>
      <c r="AT2098" s="271" t="s">
        <v>177</v>
      </c>
      <c r="AU2098" s="271" t="s">
        <v>83</v>
      </c>
      <c r="AV2098" s="13" t="s">
        <v>83</v>
      </c>
      <c r="AW2098" s="13" t="s">
        <v>31</v>
      </c>
      <c r="AX2098" s="13" t="s">
        <v>74</v>
      </c>
      <c r="AY2098" s="271" t="s">
        <v>168</v>
      </c>
    </row>
    <row r="2099" s="14" customFormat="1">
      <c r="B2099" s="272"/>
      <c r="C2099" s="273"/>
      <c r="D2099" s="252" t="s">
        <v>177</v>
      </c>
      <c r="E2099" s="274" t="s">
        <v>1</v>
      </c>
      <c r="F2099" s="275" t="s">
        <v>186</v>
      </c>
      <c r="G2099" s="273"/>
      <c r="H2099" s="276">
        <v>52.099999999999994</v>
      </c>
      <c r="I2099" s="277"/>
      <c r="J2099" s="273"/>
      <c r="K2099" s="273"/>
      <c r="L2099" s="278"/>
      <c r="M2099" s="279"/>
      <c r="N2099" s="280"/>
      <c r="O2099" s="280"/>
      <c r="P2099" s="280"/>
      <c r="Q2099" s="280"/>
      <c r="R2099" s="280"/>
      <c r="S2099" s="280"/>
      <c r="T2099" s="281"/>
      <c r="AT2099" s="282" t="s">
        <v>177</v>
      </c>
      <c r="AU2099" s="282" t="s">
        <v>83</v>
      </c>
      <c r="AV2099" s="14" t="s">
        <v>175</v>
      </c>
      <c r="AW2099" s="14" t="s">
        <v>31</v>
      </c>
      <c r="AX2099" s="14" t="s">
        <v>81</v>
      </c>
      <c r="AY2099" s="282" t="s">
        <v>168</v>
      </c>
    </row>
    <row r="2100" s="1" customFormat="1" ht="16.5" customHeight="1">
      <c r="B2100" s="38"/>
      <c r="C2100" s="237" t="s">
        <v>2011</v>
      </c>
      <c r="D2100" s="237" t="s">
        <v>170</v>
      </c>
      <c r="E2100" s="238" t="s">
        <v>2012</v>
      </c>
      <c r="F2100" s="239" t="s">
        <v>2013</v>
      </c>
      <c r="G2100" s="240" t="s">
        <v>440</v>
      </c>
      <c r="H2100" s="241">
        <v>24.600000000000001</v>
      </c>
      <c r="I2100" s="242"/>
      <c r="J2100" s="243">
        <f>ROUND(I2100*H2100,2)</f>
        <v>0</v>
      </c>
      <c r="K2100" s="239" t="s">
        <v>174</v>
      </c>
      <c r="L2100" s="43"/>
      <c r="M2100" s="244" t="s">
        <v>1</v>
      </c>
      <c r="N2100" s="245" t="s">
        <v>39</v>
      </c>
      <c r="O2100" s="86"/>
      <c r="P2100" s="246">
        <f>O2100*H2100</f>
        <v>0</v>
      </c>
      <c r="Q2100" s="246">
        <v>0</v>
      </c>
      <c r="R2100" s="246">
        <f>Q2100*H2100</f>
        <v>0</v>
      </c>
      <c r="S2100" s="246">
        <v>0.0039399999999999999</v>
      </c>
      <c r="T2100" s="247">
        <f>S2100*H2100</f>
        <v>0.09692400000000001</v>
      </c>
      <c r="AR2100" s="248" t="s">
        <v>282</v>
      </c>
      <c r="AT2100" s="248" t="s">
        <v>170</v>
      </c>
      <c r="AU2100" s="248" t="s">
        <v>83</v>
      </c>
      <c r="AY2100" s="17" t="s">
        <v>168</v>
      </c>
      <c r="BE2100" s="249">
        <f>IF(N2100="základní",J2100,0)</f>
        <v>0</v>
      </c>
      <c r="BF2100" s="249">
        <f>IF(N2100="snížená",J2100,0)</f>
        <v>0</v>
      </c>
      <c r="BG2100" s="249">
        <f>IF(N2100="zákl. přenesená",J2100,0)</f>
        <v>0</v>
      </c>
      <c r="BH2100" s="249">
        <f>IF(N2100="sníž. přenesená",J2100,0)</f>
        <v>0</v>
      </c>
      <c r="BI2100" s="249">
        <f>IF(N2100="nulová",J2100,0)</f>
        <v>0</v>
      </c>
      <c r="BJ2100" s="17" t="s">
        <v>81</v>
      </c>
      <c r="BK2100" s="249">
        <f>ROUND(I2100*H2100,2)</f>
        <v>0</v>
      </c>
      <c r="BL2100" s="17" t="s">
        <v>282</v>
      </c>
      <c r="BM2100" s="248" t="s">
        <v>2014</v>
      </c>
    </row>
    <row r="2101" s="13" customFormat="1">
      <c r="B2101" s="261"/>
      <c r="C2101" s="262"/>
      <c r="D2101" s="252" t="s">
        <v>177</v>
      </c>
      <c r="E2101" s="263" t="s">
        <v>1</v>
      </c>
      <c r="F2101" s="264" t="s">
        <v>2015</v>
      </c>
      <c r="G2101" s="262"/>
      <c r="H2101" s="265">
        <v>20</v>
      </c>
      <c r="I2101" s="266"/>
      <c r="J2101" s="262"/>
      <c r="K2101" s="262"/>
      <c r="L2101" s="267"/>
      <c r="M2101" s="268"/>
      <c r="N2101" s="269"/>
      <c r="O2101" s="269"/>
      <c r="P2101" s="269"/>
      <c r="Q2101" s="269"/>
      <c r="R2101" s="269"/>
      <c r="S2101" s="269"/>
      <c r="T2101" s="270"/>
      <c r="AT2101" s="271" t="s">
        <v>177</v>
      </c>
      <c r="AU2101" s="271" t="s">
        <v>83</v>
      </c>
      <c r="AV2101" s="13" t="s">
        <v>83</v>
      </c>
      <c r="AW2101" s="13" t="s">
        <v>31</v>
      </c>
      <c r="AX2101" s="13" t="s">
        <v>74</v>
      </c>
      <c r="AY2101" s="271" t="s">
        <v>168</v>
      </c>
    </row>
    <row r="2102" s="12" customFormat="1">
      <c r="B2102" s="250"/>
      <c r="C2102" s="251"/>
      <c r="D2102" s="252" t="s">
        <v>177</v>
      </c>
      <c r="E2102" s="253" t="s">
        <v>1</v>
      </c>
      <c r="F2102" s="254" t="s">
        <v>1750</v>
      </c>
      <c r="G2102" s="251"/>
      <c r="H2102" s="253" t="s">
        <v>1</v>
      </c>
      <c r="I2102" s="255"/>
      <c r="J2102" s="251"/>
      <c r="K2102" s="251"/>
      <c r="L2102" s="256"/>
      <c r="M2102" s="257"/>
      <c r="N2102" s="258"/>
      <c r="O2102" s="258"/>
      <c r="P2102" s="258"/>
      <c r="Q2102" s="258"/>
      <c r="R2102" s="258"/>
      <c r="S2102" s="258"/>
      <c r="T2102" s="259"/>
      <c r="AT2102" s="260" t="s">
        <v>177</v>
      </c>
      <c r="AU2102" s="260" t="s">
        <v>83</v>
      </c>
      <c r="AV2102" s="12" t="s">
        <v>81</v>
      </c>
      <c r="AW2102" s="12" t="s">
        <v>31</v>
      </c>
      <c r="AX2102" s="12" t="s">
        <v>74</v>
      </c>
      <c r="AY2102" s="260" t="s">
        <v>168</v>
      </c>
    </row>
    <row r="2103" s="13" customFormat="1">
      <c r="B2103" s="261"/>
      <c r="C2103" s="262"/>
      <c r="D2103" s="252" t="s">
        <v>177</v>
      </c>
      <c r="E2103" s="263" t="s">
        <v>1</v>
      </c>
      <c r="F2103" s="264" t="s">
        <v>2016</v>
      </c>
      <c r="G2103" s="262"/>
      <c r="H2103" s="265">
        <v>4.5999999999999996</v>
      </c>
      <c r="I2103" s="266"/>
      <c r="J2103" s="262"/>
      <c r="K2103" s="262"/>
      <c r="L2103" s="267"/>
      <c r="M2103" s="268"/>
      <c r="N2103" s="269"/>
      <c r="O2103" s="269"/>
      <c r="P2103" s="269"/>
      <c r="Q2103" s="269"/>
      <c r="R2103" s="269"/>
      <c r="S2103" s="269"/>
      <c r="T2103" s="270"/>
      <c r="AT2103" s="271" t="s">
        <v>177</v>
      </c>
      <c r="AU2103" s="271" t="s">
        <v>83</v>
      </c>
      <c r="AV2103" s="13" t="s">
        <v>83</v>
      </c>
      <c r="AW2103" s="13" t="s">
        <v>31</v>
      </c>
      <c r="AX2103" s="13" t="s">
        <v>74</v>
      </c>
      <c r="AY2103" s="271" t="s">
        <v>168</v>
      </c>
    </row>
    <row r="2104" s="14" customFormat="1">
      <c r="B2104" s="272"/>
      <c r="C2104" s="273"/>
      <c r="D2104" s="252" t="s">
        <v>177</v>
      </c>
      <c r="E2104" s="274" t="s">
        <v>1</v>
      </c>
      <c r="F2104" s="275" t="s">
        <v>186</v>
      </c>
      <c r="G2104" s="273"/>
      <c r="H2104" s="276">
        <v>24.600000000000001</v>
      </c>
      <c r="I2104" s="277"/>
      <c r="J2104" s="273"/>
      <c r="K2104" s="273"/>
      <c r="L2104" s="278"/>
      <c r="M2104" s="279"/>
      <c r="N2104" s="280"/>
      <c r="O2104" s="280"/>
      <c r="P2104" s="280"/>
      <c r="Q2104" s="280"/>
      <c r="R2104" s="280"/>
      <c r="S2104" s="280"/>
      <c r="T2104" s="281"/>
      <c r="AT2104" s="282" t="s">
        <v>177</v>
      </c>
      <c r="AU2104" s="282" t="s">
        <v>83</v>
      </c>
      <c r="AV2104" s="14" t="s">
        <v>175</v>
      </c>
      <c r="AW2104" s="14" t="s">
        <v>31</v>
      </c>
      <c r="AX2104" s="14" t="s">
        <v>81</v>
      </c>
      <c r="AY2104" s="282" t="s">
        <v>168</v>
      </c>
    </row>
    <row r="2105" s="1" customFormat="1" ht="24" customHeight="1">
      <c r="B2105" s="38"/>
      <c r="C2105" s="237" t="s">
        <v>2017</v>
      </c>
      <c r="D2105" s="237" t="s">
        <v>170</v>
      </c>
      <c r="E2105" s="238" t="s">
        <v>2018</v>
      </c>
      <c r="F2105" s="239" t="s">
        <v>2019</v>
      </c>
      <c r="G2105" s="240" t="s">
        <v>226</v>
      </c>
      <c r="H2105" s="241">
        <v>375.5</v>
      </c>
      <c r="I2105" s="242"/>
      <c r="J2105" s="243">
        <f>ROUND(I2105*H2105,2)</f>
        <v>0</v>
      </c>
      <c r="K2105" s="239" t="s">
        <v>1</v>
      </c>
      <c r="L2105" s="43"/>
      <c r="M2105" s="244" t="s">
        <v>1</v>
      </c>
      <c r="N2105" s="245" t="s">
        <v>39</v>
      </c>
      <c r="O2105" s="86"/>
      <c r="P2105" s="246">
        <f>O2105*H2105</f>
        <v>0</v>
      </c>
      <c r="Q2105" s="246">
        <v>0.0064999999999999997</v>
      </c>
      <c r="R2105" s="246">
        <f>Q2105*H2105</f>
        <v>2.44075</v>
      </c>
      <c r="S2105" s="246">
        <v>0</v>
      </c>
      <c r="T2105" s="247">
        <f>S2105*H2105</f>
        <v>0</v>
      </c>
      <c r="AR2105" s="248" t="s">
        <v>282</v>
      </c>
      <c r="AT2105" s="248" t="s">
        <v>170</v>
      </c>
      <c r="AU2105" s="248" t="s">
        <v>83</v>
      </c>
      <c r="AY2105" s="17" t="s">
        <v>168</v>
      </c>
      <c r="BE2105" s="249">
        <f>IF(N2105="základní",J2105,0)</f>
        <v>0</v>
      </c>
      <c r="BF2105" s="249">
        <f>IF(N2105="snížená",J2105,0)</f>
        <v>0</v>
      </c>
      <c r="BG2105" s="249">
        <f>IF(N2105="zákl. přenesená",J2105,0)</f>
        <v>0</v>
      </c>
      <c r="BH2105" s="249">
        <f>IF(N2105="sníž. přenesená",J2105,0)</f>
        <v>0</v>
      </c>
      <c r="BI2105" s="249">
        <f>IF(N2105="nulová",J2105,0)</f>
        <v>0</v>
      </c>
      <c r="BJ2105" s="17" t="s">
        <v>81</v>
      </c>
      <c r="BK2105" s="249">
        <f>ROUND(I2105*H2105,2)</f>
        <v>0</v>
      </c>
      <c r="BL2105" s="17" t="s">
        <v>282</v>
      </c>
      <c r="BM2105" s="248" t="s">
        <v>2020</v>
      </c>
    </row>
    <row r="2106" s="13" customFormat="1">
      <c r="B2106" s="261"/>
      <c r="C2106" s="262"/>
      <c r="D2106" s="252" t="s">
        <v>177</v>
      </c>
      <c r="E2106" s="263" t="s">
        <v>1</v>
      </c>
      <c r="F2106" s="264" t="s">
        <v>2021</v>
      </c>
      <c r="G2106" s="262"/>
      <c r="H2106" s="265">
        <v>375.5</v>
      </c>
      <c r="I2106" s="266"/>
      <c r="J2106" s="262"/>
      <c r="K2106" s="262"/>
      <c r="L2106" s="267"/>
      <c r="M2106" s="268"/>
      <c r="N2106" s="269"/>
      <c r="O2106" s="269"/>
      <c r="P2106" s="269"/>
      <c r="Q2106" s="269"/>
      <c r="R2106" s="269"/>
      <c r="S2106" s="269"/>
      <c r="T2106" s="270"/>
      <c r="AT2106" s="271" t="s">
        <v>177</v>
      </c>
      <c r="AU2106" s="271" t="s">
        <v>83</v>
      </c>
      <c r="AV2106" s="13" t="s">
        <v>83</v>
      </c>
      <c r="AW2106" s="13" t="s">
        <v>31</v>
      </c>
      <c r="AX2106" s="13" t="s">
        <v>74</v>
      </c>
      <c r="AY2106" s="271" t="s">
        <v>168</v>
      </c>
    </row>
    <row r="2107" s="14" customFormat="1">
      <c r="B2107" s="272"/>
      <c r="C2107" s="273"/>
      <c r="D2107" s="252" t="s">
        <v>177</v>
      </c>
      <c r="E2107" s="274" t="s">
        <v>1</v>
      </c>
      <c r="F2107" s="275" t="s">
        <v>186</v>
      </c>
      <c r="G2107" s="273"/>
      <c r="H2107" s="276">
        <v>375.5</v>
      </c>
      <c r="I2107" s="277"/>
      <c r="J2107" s="273"/>
      <c r="K2107" s="273"/>
      <c r="L2107" s="278"/>
      <c r="M2107" s="279"/>
      <c r="N2107" s="280"/>
      <c r="O2107" s="280"/>
      <c r="P2107" s="280"/>
      <c r="Q2107" s="280"/>
      <c r="R2107" s="280"/>
      <c r="S2107" s="280"/>
      <c r="T2107" s="281"/>
      <c r="AT2107" s="282" t="s">
        <v>177</v>
      </c>
      <c r="AU2107" s="282" t="s">
        <v>83</v>
      </c>
      <c r="AV2107" s="14" t="s">
        <v>175</v>
      </c>
      <c r="AW2107" s="14" t="s">
        <v>31</v>
      </c>
      <c r="AX2107" s="14" t="s">
        <v>81</v>
      </c>
      <c r="AY2107" s="282" t="s">
        <v>168</v>
      </c>
    </row>
    <row r="2108" s="1" customFormat="1" ht="24" customHeight="1">
      <c r="B2108" s="38"/>
      <c r="C2108" s="237" t="s">
        <v>2022</v>
      </c>
      <c r="D2108" s="237" t="s">
        <v>170</v>
      </c>
      <c r="E2108" s="238" t="s">
        <v>2023</v>
      </c>
      <c r="F2108" s="239" t="s">
        <v>2024</v>
      </c>
      <c r="G2108" s="240" t="s">
        <v>440</v>
      </c>
      <c r="H2108" s="241">
        <v>2.3999999999999999</v>
      </c>
      <c r="I2108" s="242"/>
      <c r="J2108" s="243">
        <f>ROUND(I2108*H2108,2)</f>
        <v>0</v>
      </c>
      <c r="K2108" s="239" t="s">
        <v>174</v>
      </c>
      <c r="L2108" s="43"/>
      <c r="M2108" s="244" t="s">
        <v>1</v>
      </c>
      <c r="N2108" s="245" t="s">
        <v>39</v>
      </c>
      <c r="O2108" s="86"/>
      <c r="P2108" s="246">
        <f>O2108*H2108</f>
        <v>0</v>
      </c>
      <c r="Q2108" s="246">
        <v>0.0043899999999999998</v>
      </c>
      <c r="R2108" s="246">
        <f>Q2108*H2108</f>
        <v>0.010535999999999999</v>
      </c>
      <c r="S2108" s="246">
        <v>0</v>
      </c>
      <c r="T2108" s="247">
        <f>S2108*H2108</f>
        <v>0</v>
      </c>
      <c r="AR2108" s="248" t="s">
        <v>282</v>
      </c>
      <c r="AT2108" s="248" t="s">
        <v>170</v>
      </c>
      <c r="AU2108" s="248" t="s">
        <v>83</v>
      </c>
      <c r="AY2108" s="17" t="s">
        <v>168</v>
      </c>
      <c r="BE2108" s="249">
        <f>IF(N2108="základní",J2108,0)</f>
        <v>0</v>
      </c>
      <c r="BF2108" s="249">
        <f>IF(N2108="snížená",J2108,0)</f>
        <v>0</v>
      </c>
      <c r="BG2108" s="249">
        <f>IF(N2108="zákl. přenesená",J2108,0)</f>
        <v>0</v>
      </c>
      <c r="BH2108" s="249">
        <f>IF(N2108="sníž. přenesená",J2108,0)</f>
        <v>0</v>
      </c>
      <c r="BI2108" s="249">
        <f>IF(N2108="nulová",J2108,0)</f>
        <v>0</v>
      </c>
      <c r="BJ2108" s="17" t="s">
        <v>81</v>
      </c>
      <c r="BK2108" s="249">
        <f>ROUND(I2108*H2108,2)</f>
        <v>0</v>
      </c>
      <c r="BL2108" s="17" t="s">
        <v>282</v>
      </c>
      <c r="BM2108" s="248" t="s">
        <v>2025</v>
      </c>
    </row>
    <row r="2109" s="12" customFormat="1">
      <c r="B2109" s="250"/>
      <c r="C2109" s="251"/>
      <c r="D2109" s="252" t="s">
        <v>177</v>
      </c>
      <c r="E2109" s="253" t="s">
        <v>1</v>
      </c>
      <c r="F2109" s="254" t="s">
        <v>2026</v>
      </c>
      <c r="G2109" s="251"/>
      <c r="H2109" s="253" t="s">
        <v>1</v>
      </c>
      <c r="I2109" s="255"/>
      <c r="J2109" s="251"/>
      <c r="K2109" s="251"/>
      <c r="L2109" s="256"/>
      <c r="M2109" s="257"/>
      <c r="N2109" s="258"/>
      <c r="O2109" s="258"/>
      <c r="P2109" s="258"/>
      <c r="Q2109" s="258"/>
      <c r="R2109" s="258"/>
      <c r="S2109" s="258"/>
      <c r="T2109" s="259"/>
      <c r="AT2109" s="260" t="s">
        <v>177</v>
      </c>
      <c r="AU2109" s="260" t="s">
        <v>83</v>
      </c>
      <c r="AV2109" s="12" t="s">
        <v>81</v>
      </c>
      <c r="AW2109" s="12" t="s">
        <v>31</v>
      </c>
      <c r="AX2109" s="12" t="s">
        <v>74</v>
      </c>
      <c r="AY2109" s="260" t="s">
        <v>168</v>
      </c>
    </row>
    <row r="2110" s="13" customFormat="1">
      <c r="B2110" s="261"/>
      <c r="C2110" s="262"/>
      <c r="D2110" s="252" t="s">
        <v>177</v>
      </c>
      <c r="E2110" s="263" t="s">
        <v>1</v>
      </c>
      <c r="F2110" s="264" t="s">
        <v>1876</v>
      </c>
      <c r="G2110" s="262"/>
      <c r="H2110" s="265">
        <v>2.3999999999999999</v>
      </c>
      <c r="I2110" s="266"/>
      <c r="J2110" s="262"/>
      <c r="K2110" s="262"/>
      <c r="L2110" s="267"/>
      <c r="M2110" s="268"/>
      <c r="N2110" s="269"/>
      <c r="O2110" s="269"/>
      <c r="P2110" s="269"/>
      <c r="Q2110" s="269"/>
      <c r="R2110" s="269"/>
      <c r="S2110" s="269"/>
      <c r="T2110" s="270"/>
      <c r="AT2110" s="271" t="s">
        <v>177</v>
      </c>
      <c r="AU2110" s="271" t="s">
        <v>83</v>
      </c>
      <c r="AV2110" s="13" t="s">
        <v>83</v>
      </c>
      <c r="AW2110" s="13" t="s">
        <v>31</v>
      </c>
      <c r="AX2110" s="13" t="s">
        <v>74</v>
      </c>
      <c r="AY2110" s="271" t="s">
        <v>168</v>
      </c>
    </row>
    <row r="2111" s="14" customFormat="1">
      <c r="B2111" s="272"/>
      <c r="C2111" s="273"/>
      <c r="D2111" s="252" t="s">
        <v>177</v>
      </c>
      <c r="E2111" s="274" t="s">
        <v>1</v>
      </c>
      <c r="F2111" s="275" t="s">
        <v>186</v>
      </c>
      <c r="G2111" s="273"/>
      <c r="H2111" s="276">
        <v>2.3999999999999999</v>
      </c>
      <c r="I2111" s="277"/>
      <c r="J2111" s="273"/>
      <c r="K2111" s="273"/>
      <c r="L2111" s="278"/>
      <c r="M2111" s="279"/>
      <c r="N2111" s="280"/>
      <c r="O2111" s="280"/>
      <c r="P2111" s="280"/>
      <c r="Q2111" s="280"/>
      <c r="R2111" s="280"/>
      <c r="S2111" s="280"/>
      <c r="T2111" s="281"/>
      <c r="AT2111" s="282" t="s">
        <v>177</v>
      </c>
      <c r="AU2111" s="282" t="s">
        <v>83</v>
      </c>
      <c r="AV2111" s="14" t="s">
        <v>175</v>
      </c>
      <c r="AW2111" s="14" t="s">
        <v>31</v>
      </c>
      <c r="AX2111" s="14" t="s">
        <v>81</v>
      </c>
      <c r="AY2111" s="282" t="s">
        <v>168</v>
      </c>
    </row>
    <row r="2112" s="1" customFormat="1" ht="24" customHeight="1">
      <c r="B2112" s="38"/>
      <c r="C2112" s="237" t="s">
        <v>2027</v>
      </c>
      <c r="D2112" s="237" t="s">
        <v>170</v>
      </c>
      <c r="E2112" s="238" t="s">
        <v>2028</v>
      </c>
      <c r="F2112" s="239" t="s">
        <v>2029</v>
      </c>
      <c r="G2112" s="240" t="s">
        <v>440</v>
      </c>
      <c r="H2112" s="241">
        <v>27.5</v>
      </c>
      <c r="I2112" s="242"/>
      <c r="J2112" s="243">
        <f>ROUND(I2112*H2112,2)</f>
        <v>0</v>
      </c>
      <c r="K2112" s="239" t="s">
        <v>1</v>
      </c>
      <c r="L2112" s="43"/>
      <c r="M2112" s="244" t="s">
        <v>1</v>
      </c>
      <c r="N2112" s="245" t="s">
        <v>39</v>
      </c>
      <c r="O2112" s="86"/>
      <c r="P2112" s="246">
        <f>O2112*H2112</f>
        <v>0</v>
      </c>
      <c r="Q2112" s="246">
        <v>0.0028700000000000002</v>
      </c>
      <c r="R2112" s="246">
        <f>Q2112*H2112</f>
        <v>0.078925000000000009</v>
      </c>
      <c r="S2112" s="246">
        <v>0</v>
      </c>
      <c r="T2112" s="247">
        <f>S2112*H2112</f>
        <v>0</v>
      </c>
      <c r="AR2112" s="248" t="s">
        <v>282</v>
      </c>
      <c r="AT2112" s="248" t="s">
        <v>170</v>
      </c>
      <c r="AU2112" s="248" t="s">
        <v>83</v>
      </c>
      <c r="AY2112" s="17" t="s">
        <v>168</v>
      </c>
      <c r="BE2112" s="249">
        <f>IF(N2112="základní",J2112,0)</f>
        <v>0</v>
      </c>
      <c r="BF2112" s="249">
        <f>IF(N2112="snížená",J2112,0)</f>
        <v>0</v>
      </c>
      <c r="BG2112" s="249">
        <f>IF(N2112="zákl. přenesená",J2112,0)</f>
        <v>0</v>
      </c>
      <c r="BH2112" s="249">
        <f>IF(N2112="sníž. přenesená",J2112,0)</f>
        <v>0</v>
      </c>
      <c r="BI2112" s="249">
        <f>IF(N2112="nulová",J2112,0)</f>
        <v>0</v>
      </c>
      <c r="BJ2112" s="17" t="s">
        <v>81</v>
      </c>
      <c r="BK2112" s="249">
        <f>ROUND(I2112*H2112,2)</f>
        <v>0</v>
      </c>
      <c r="BL2112" s="17" t="s">
        <v>282</v>
      </c>
      <c r="BM2112" s="248" t="s">
        <v>2030</v>
      </c>
    </row>
    <row r="2113" s="13" customFormat="1">
      <c r="B2113" s="261"/>
      <c r="C2113" s="262"/>
      <c r="D2113" s="252" t="s">
        <v>177</v>
      </c>
      <c r="E2113" s="263" t="s">
        <v>1</v>
      </c>
      <c r="F2113" s="264" t="s">
        <v>2031</v>
      </c>
      <c r="G2113" s="262"/>
      <c r="H2113" s="265">
        <v>27.5</v>
      </c>
      <c r="I2113" s="266"/>
      <c r="J2113" s="262"/>
      <c r="K2113" s="262"/>
      <c r="L2113" s="267"/>
      <c r="M2113" s="268"/>
      <c r="N2113" s="269"/>
      <c r="O2113" s="269"/>
      <c r="P2113" s="269"/>
      <c r="Q2113" s="269"/>
      <c r="R2113" s="269"/>
      <c r="S2113" s="269"/>
      <c r="T2113" s="270"/>
      <c r="AT2113" s="271" t="s">
        <v>177</v>
      </c>
      <c r="AU2113" s="271" t="s">
        <v>83</v>
      </c>
      <c r="AV2113" s="13" t="s">
        <v>83</v>
      </c>
      <c r="AW2113" s="13" t="s">
        <v>31</v>
      </c>
      <c r="AX2113" s="13" t="s">
        <v>74</v>
      </c>
      <c r="AY2113" s="271" t="s">
        <v>168</v>
      </c>
    </row>
    <row r="2114" s="14" customFormat="1">
      <c r="B2114" s="272"/>
      <c r="C2114" s="273"/>
      <c r="D2114" s="252" t="s">
        <v>177</v>
      </c>
      <c r="E2114" s="274" t="s">
        <v>1</v>
      </c>
      <c r="F2114" s="275" t="s">
        <v>186</v>
      </c>
      <c r="G2114" s="273"/>
      <c r="H2114" s="276">
        <v>27.5</v>
      </c>
      <c r="I2114" s="277"/>
      <c r="J2114" s="273"/>
      <c r="K2114" s="273"/>
      <c r="L2114" s="278"/>
      <c r="M2114" s="279"/>
      <c r="N2114" s="280"/>
      <c r="O2114" s="280"/>
      <c r="P2114" s="280"/>
      <c r="Q2114" s="280"/>
      <c r="R2114" s="280"/>
      <c r="S2114" s="280"/>
      <c r="T2114" s="281"/>
      <c r="AT2114" s="282" t="s">
        <v>177</v>
      </c>
      <c r="AU2114" s="282" t="s">
        <v>83</v>
      </c>
      <c r="AV2114" s="14" t="s">
        <v>175</v>
      </c>
      <c r="AW2114" s="14" t="s">
        <v>31</v>
      </c>
      <c r="AX2114" s="14" t="s">
        <v>81</v>
      </c>
      <c r="AY2114" s="282" t="s">
        <v>168</v>
      </c>
    </row>
    <row r="2115" s="1" customFormat="1" ht="24" customHeight="1">
      <c r="B2115" s="38"/>
      <c r="C2115" s="237" t="s">
        <v>2032</v>
      </c>
      <c r="D2115" s="237" t="s">
        <v>170</v>
      </c>
      <c r="E2115" s="238" t="s">
        <v>2033</v>
      </c>
      <c r="F2115" s="239" t="s">
        <v>2034</v>
      </c>
      <c r="G2115" s="240" t="s">
        <v>440</v>
      </c>
      <c r="H2115" s="241">
        <v>65.700000000000003</v>
      </c>
      <c r="I2115" s="242"/>
      <c r="J2115" s="243">
        <f>ROUND(I2115*H2115,2)</f>
        <v>0</v>
      </c>
      <c r="K2115" s="239" t="s">
        <v>1</v>
      </c>
      <c r="L2115" s="43"/>
      <c r="M2115" s="244" t="s">
        <v>1</v>
      </c>
      <c r="N2115" s="245" t="s">
        <v>39</v>
      </c>
      <c r="O2115" s="86"/>
      <c r="P2115" s="246">
        <f>O2115*H2115</f>
        <v>0</v>
      </c>
      <c r="Q2115" s="246">
        <v>0.00347</v>
      </c>
      <c r="R2115" s="246">
        <f>Q2115*H2115</f>
        <v>0.22797900000000002</v>
      </c>
      <c r="S2115" s="246">
        <v>0</v>
      </c>
      <c r="T2115" s="247">
        <f>S2115*H2115</f>
        <v>0</v>
      </c>
      <c r="AR2115" s="248" t="s">
        <v>282</v>
      </c>
      <c r="AT2115" s="248" t="s">
        <v>170</v>
      </c>
      <c r="AU2115" s="248" t="s">
        <v>83</v>
      </c>
      <c r="AY2115" s="17" t="s">
        <v>168</v>
      </c>
      <c r="BE2115" s="249">
        <f>IF(N2115="základní",J2115,0)</f>
        <v>0</v>
      </c>
      <c r="BF2115" s="249">
        <f>IF(N2115="snížená",J2115,0)</f>
        <v>0</v>
      </c>
      <c r="BG2115" s="249">
        <f>IF(N2115="zákl. přenesená",J2115,0)</f>
        <v>0</v>
      </c>
      <c r="BH2115" s="249">
        <f>IF(N2115="sníž. přenesená",J2115,0)</f>
        <v>0</v>
      </c>
      <c r="BI2115" s="249">
        <f>IF(N2115="nulová",J2115,0)</f>
        <v>0</v>
      </c>
      <c r="BJ2115" s="17" t="s">
        <v>81</v>
      </c>
      <c r="BK2115" s="249">
        <f>ROUND(I2115*H2115,2)</f>
        <v>0</v>
      </c>
      <c r="BL2115" s="17" t="s">
        <v>282</v>
      </c>
      <c r="BM2115" s="248" t="s">
        <v>2035</v>
      </c>
    </row>
    <row r="2116" s="13" customFormat="1">
      <c r="B2116" s="261"/>
      <c r="C2116" s="262"/>
      <c r="D2116" s="252" t="s">
        <v>177</v>
      </c>
      <c r="E2116" s="263" t="s">
        <v>1</v>
      </c>
      <c r="F2116" s="264" t="s">
        <v>2036</v>
      </c>
      <c r="G2116" s="262"/>
      <c r="H2116" s="265">
        <v>65.700000000000003</v>
      </c>
      <c r="I2116" s="266"/>
      <c r="J2116" s="262"/>
      <c r="K2116" s="262"/>
      <c r="L2116" s="267"/>
      <c r="M2116" s="268"/>
      <c r="N2116" s="269"/>
      <c r="O2116" s="269"/>
      <c r="P2116" s="269"/>
      <c r="Q2116" s="269"/>
      <c r="R2116" s="269"/>
      <c r="S2116" s="269"/>
      <c r="T2116" s="270"/>
      <c r="AT2116" s="271" t="s">
        <v>177</v>
      </c>
      <c r="AU2116" s="271" t="s">
        <v>83</v>
      </c>
      <c r="AV2116" s="13" t="s">
        <v>83</v>
      </c>
      <c r="AW2116" s="13" t="s">
        <v>31</v>
      </c>
      <c r="AX2116" s="13" t="s">
        <v>74</v>
      </c>
      <c r="AY2116" s="271" t="s">
        <v>168</v>
      </c>
    </row>
    <row r="2117" s="14" customFormat="1">
      <c r="B2117" s="272"/>
      <c r="C2117" s="273"/>
      <c r="D2117" s="252" t="s">
        <v>177</v>
      </c>
      <c r="E2117" s="274" t="s">
        <v>1</v>
      </c>
      <c r="F2117" s="275" t="s">
        <v>186</v>
      </c>
      <c r="G2117" s="273"/>
      <c r="H2117" s="276">
        <v>65.700000000000003</v>
      </c>
      <c r="I2117" s="277"/>
      <c r="J2117" s="273"/>
      <c r="K2117" s="273"/>
      <c r="L2117" s="278"/>
      <c r="M2117" s="279"/>
      <c r="N2117" s="280"/>
      <c r="O2117" s="280"/>
      <c r="P2117" s="280"/>
      <c r="Q2117" s="280"/>
      <c r="R2117" s="280"/>
      <c r="S2117" s="280"/>
      <c r="T2117" s="281"/>
      <c r="AT2117" s="282" t="s">
        <v>177</v>
      </c>
      <c r="AU2117" s="282" t="s">
        <v>83</v>
      </c>
      <c r="AV2117" s="14" t="s">
        <v>175</v>
      </c>
      <c r="AW2117" s="14" t="s">
        <v>31</v>
      </c>
      <c r="AX2117" s="14" t="s">
        <v>81</v>
      </c>
      <c r="AY2117" s="282" t="s">
        <v>168</v>
      </c>
    </row>
    <row r="2118" s="1" customFormat="1" ht="24" customHeight="1">
      <c r="B2118" s="38"/>
      <c r="C2118" s="237" t="s">
        <v>2037</v>
      </c>
      <c r="D2118" s="237" t="s">
        <v>170</v>
      </c>
      <c r="E2118" s="238" t="s">
        <v>2038</v>
      </c>
      <c r="F2118" s="239" t="s">
        <v>2039</v>
      </c>
      <c r="G2118" s="240" t="s">
        <v>440</v>
      </c>
      <c r="H2118" s="241">
        <v>70.280000000000001</v>
      </c>
      <c r="I2118" s="242"/>
      <c r="J2118" s="243">
        <f>ROUND(I2118*H2118,2)</f>
        <v>0</v>
      </c>
      <c r="K2118" s="239" t="s">
        <v>174</v>
      </c>
      <c r="L2118" s="43"/>
      <c r="M2118" s="244" t="s">
        <v>1</v>
      </c>
      <c r="N2118" s="245" t="s">
        <v>39</v>
      </c>
      <c r="O2118" s="86"/>
      <c r="P2118" s="246">
        <f>O2118*H2118</f>
        <v>0</v>
      </c>
      <c r="Q2118" s="246">
        <v>0.0018400000000000001</v>
      </c>
      <c r="R2118" s="246">
        <f>Q2118*H2118</f>
        <v>0.12931520000000002</v>
      </c>
      <c r="S2118" s="246">
        <v>0</v>
      </c>
      <c r="T2118" s="247">
        <f>S2118*H2118</f>
        <v>0</v>
      </c>
      <c r="AR2118" s="248" t="s">
        <v>282</v>
      </c>
      <c r="AT2118" s="248" t="s">
        <v>170</v>
      </c>
      <c r="AU2118" s="248" t="s">
        <v>83</v>
      </c>
      <c r="AY2118" s="17" t="s">
        <v>168</v>
      </c>
      <c r="BE2118" s="249">
        <f>IF(N2118="základní",J2118,0)</f>
        <v>0</v>
      </c>
      <c r="BF2118" s="249">
        <f>IF(N2118="snížená",J2118,0)</f>
        <v>0</v>
      </c>
      <c r="BG2118" s="249">
        <f>IF(N2118="zákl. přenesená",J2118,0)</f>
        <v>0</v>
      </c>
      <c r="BH2118" s="249">
        <f>IF(N2118="sníž. přenesená",J2118,0)</f>
        <v>0</v>
      </c>
      <c r="BI2118" s="249">
        <f>IF(N2118="nulová",J2118,0)</f>
        <v>0</v>
      </c>
      <c r="BJ2118" s="17" t="s">
        <v>81</v>
      </c>
      <c r="BK2118" s="249">
        <f>ROUND(I2118*H2118,2)</f>
        <v>0</v>
      </c>
      <c r="BL2118" s="17" t="s">
        <v>282</v>
      </c>
      <c r="BM2118" s="248" t="s">
        <v>2040</v>
      </c>
    </row>
    <row r="2119" s="13" customFormat="1">
      <c r="B2119" s="261"/>
      <c r="C2119" s="262"/>
      <c r="D2119" s="252" t="s">
        <v>177</v>
      </c>
      <c r="E2119" s="263" t="s">
        <v>1</v>
      </c>
      <c r="F2119" s="264" t="s">
        <v>2041</v>
      </c>
      <c r="G2119" s="262"/>
      <c r="H2119" s="265">
        <v>18.280000000000001</v>
      </c>
      <c r="I2119" s="266"/>
      <c r="J2119" s="262"/>
      <c r="K2119" s="262"/>
      <c r="L2119" s="267"/>
      <c r="M2119" s="268"/>
      <c r="N2119" s="269"/>
      <c r="O2119" s="269"/>
      <c r="P2119" s="269"/>
      <c r="Q2119" s="269"/>
      <c r="R2119" s="269"/>
      <c r="S2119" s="269"/>
      <c r="T2119" s="270"/>
      <c r="AT2119" s="271" t="s">
        <v>177</v>
      </c>
      <c r="AU2119" s="271" t="s">
        <v>83</v>
      </c>
      <c r="AV2119" s="13" t="s">
        <v>83</v>
      </c>
      <c r="AW2119" s="13" t="s">
        <v>31</v>
      </c>
      <c r="AX2119" s="13" t="s">
        <v>74</v>
      </c>
      <c r="AY2119" s="271" t="s">
        <v>168</v>
      </c>
    </row>
    <row r="2120" s="13" customFormat="1">
      <c r="B2120" s="261"/>
      <c r="C2120" s="262"/>
      <c r="D2120" s="252" t="s">
        <v>177</v>
      </c>
      <c r="E2120" s="263" t="s">
        <v>1</v>
      </c>
      <c r="F2120" s="264" t="s">
        <v>2042</v>
      </c>
      <c r="G2120" s="262"/>
      <c r="H2120" s="265">
        <v>52</v>
      </c>
      <c r="I2120" s="266"/>
      <c r="J2120" s="262"/>
      <c r="K2120" s="262"/>
      <c r="L2120" s="267"/>
      <c r="M2120" s="268"/>
      <c r="N2120" s="269"/>
      <c r="O2120" s="269"/>
      <c r="P2120" s="269"/>
      <c r="Q2120" s="269"/>
      <c r="R2120" s="269"/>
      <c r="S2120" s="269"/>
      <c r="T2120" s="270"/>
      <c r="AT2120" s="271" t="s">
        <v>177</v>
      </c>
      <c r="AU2120" s="271" t="s">
        <v>83</v>
      </c>
      <c r="AV2120" s="13" t="s">
        <v>83</v>
      </c>
      <c r="AW2120" s="13" t="s">
        <v>31</v>
      </c>
      <c r="AX2120" s="13" t="s">
        <v>74</v>
      </c>
      <c r="AY2120" s="271" t="s">
        <v>168</v>
      </c>
    </row>
    <row r="2121" s="14" customFormat="1">
      <c r="B2121" s="272"/>
      <c r="C2121" s="273"/>
      <c r="D2121" s="252" t="s">
        <v>177</v>
      </c>
      <c r="E2121" s="274" t="s">
        <v>1</v>
      </c>
      <c r="F2121" s="275" t="s">
        <v>186</v>
      </c>
      <c r="G2121" s="273"/>
      <c r="H2121" s="276">
        <v>70.280000000000001</v>
      </c>
      <c r="I2121" s="277"/>
      <c r="J2121" s="273"/>
      <c r="K2121" s="273"/>
      <c r="L2121" s="278"/>
      <c r="M2121" s="279"/>
      <c r="N2121" s="280"/>
      <c r="O2121" s="280"/>
      <c r="P2121" s="280"/>
      <c r="Q2121" s="280"/>
      <c r="R2121" s="280"/>
      <c r="S2121" s="280"/>
      <c r="T2121" s="281"/>
      <c r="AT2121" s="282" t="s">
        <v>177</v>
      </c>
      <c r="AU2121" s="282" t="s">
        <v>83</v>
      </c>
      <c r="AV2121" s="14" t="s">
        <v>175</v>
      </c>
      <c r="AW2121" s="14" t="s">
        <v>31</v>
      </c>
      <c r="AX2121" s="14" t="s">
        <v>81</v>
      </c>
      <c r="AY2121" s="282" t="s">
        <v>168</v>
      </c>
    </row>
    <row r="2122" s="1" customFormat="1" ht="24" customHeight="1">
      <c r="B2122" s="38"/>
      <c r="C2122" s="237" t="s">
        <v>2043</v>
      </c>
      <c r="D2122" s="237" t="s">
        <v>170</v>
      </c>
      <c r="E2122" s="238" t="s">
        <v>2044</v>
      </c>
      <c r="F2122" s="239" t="s">
        <v>2045</v>
      </c>
      <c r="G2122" s="240" t="s">
        <v>440</v>
      </c>
      <c r="H2122" s="241">
        <v>14.4</v>
      </c>
      <c r="I2122" s="242"/>
      <c r="J2122" s="243">
        <f>ROUND(I2122*H2122,2)</f>
        <v>0</v>
      </c>
      <c r="K2122" s="239" t="s">
        <v>1</v>
      </c>
      <c r="L2122" s="43"/>
      <c r="M2122" s="244" t="s">
        <v>1</v>
      </c>
      <c r="N2122" s="245" t="s">
        <v>39</v>
      </c>
      <c r="O2122" s="86"/>
      <c r="P2122" s="246">
        <f>O2122*H2122</f>
        <v>0</v>
      </c>
      <c r="Q2122" s="246">
        <v>0.0043699999999999998</v>
      </c>
      <c r="R2122" s="246">
        <f>Q2122*H2122</f>
        <v>0.062927999999999998</v>
      </c>
      <c r="S2122" s="246">
        <v>0</v>
      </c>
      <c r="T2122" s="247">
        <f>S2122*H2122</f>
        <v>0</v>
      </c>
      <c r="AR2122" s="248" t="s">
        <v>282</v>
      </c>
      <c r="AT2122" s="248" t="s">
        <v>170</v>
      </c>
      <c r="AU2122" s="248" t="s">
        <v>83</v>
      </c>
      <c r="AY2122" s="17" t="s">
        <v>168</v>
      </c>
      <c r="BE2122" s="249">
        <f>IF(N2122="základní",J2122,0)</f>
        <v>0</v>
      </c>
      <c r="BF2122" s="249">
        <f>IF(N2122="snížená",J2122,0)</f>
        <v>0</v>
      </c>
      <c r="BG2122" s="249">
        <f>IF(N2122="zákl. přenesená",J2122,0)</f>
        <v>0</v>
      </c>
      <c r="BH2122" s="249">
        <f>IF(N2122="sníž. přenesená",J2122,0)</f>
        <v>0</v>
      </c>
      <c r="BI2122" s="249">
        <f>IF(N2122="nulová",J2122,0)</f>
        <v>0</v>
      </c>
      <c r="BJ2122" s="17" t="s">
        <v>81</v>
      </c>
      <c r="BK2122" s="249">
        <f>ROUND(I2122*H2122,2)</f>
        <v>0</v>
      </c>
      <c r="BL2122" s="17" t="s">
        <v>282</v>
      </c>
      <c r="BM2122" s="248" t="s">
        <v>2046</v>
      </c>
    </row>
    <row r="2123" s="13" customFormat="1">
      <c r="B2123" s="261"/>
      <c r="C2123" s="262"/>
      <c r="D2123" s="252" t="s">
        <v>177</v>
      </c>
      <c r="E2123" s="263" t="s">
        <v>1</v>
      </c>
      <c r="F2123" s="264" t="s">
        <v>2047</v>
      </c>
      <c r="G2123" s="262"/>
      <c r="H2123" s="265">
        <v>14.4</v>
      </c>
      <c r="I2123" s="266"/>
      <c r="J2123" s="262"/>
      <c r="K2123" s="262"/>
      <c r="L2123" s="267"/>
      <c r="M2123" s="268"/>
      <c r="N2123" s="269"/>
      <c r="O2123" s="269"/>
      <c r="P2123" s="269"/>
      <c r="Q2123" s="269"/>
      <c r="R2123" s="269"/>
      <c r="S2123" s="269"/>
      <c r="T2123" s="270"/>
      <c r="AT2123" s="271" t="s">
        <v>177</v>
      </c>
      <c r="AU2123" s="271" t="s">
        <v>83</v>
      </c>
      <c r="AV2123" s="13" t="s">
        <v>83</v>
      </c>
      <c r="AW2123" s="13" t="s">
        <v>31</v>
      </c>
      <c r="AX2123" s="13" t="s">
        <v>74</v>
      </c>
      <c r="AY2123" s="271" t="s">
        <v>168</v>
      </c>
    </row>
    <row r="2124" s="14" customFormat="1">
      <c r="B2124" s="272"/>
      <c r="C2124" s="273"/>
      <c r="D2124" s="252" t="s">
        <v>177</v>
      </c>
      <c r="E2124" s="274" t="s">
        <v>1</v>
      </c>
      <c r="F2124" s="275" t="s">
        <v>186</v>
      </c>
      <c r="G2124" s="273"/>
      <c r="H2124" s="276">
        <v>14.4</v>
      </c>
      <c r="I2124" s="277"/>
      <c r="J2124" s="273"/>
      <c r="K2124" s="273"/>
      <c r="L2124" s="278"/>
      <c r="M2124" s="279"/>
      <c r="N2124" s="280"/>
      <c r="O2124" s="280"/>
      <c r="P2124" s="280"/>
      <c r="Q2124" s="280"/>
      <c r="R2124" s="280"/>
      <c r="S2124" s="280"/>
      <c r="T2124" s="281"/>
      <c r="AT2124" s="282" t="s">
        <v>177</v>
      </c>
      <c r="AU2124" s="282" t="s">
        <v>83</v>
      </c>
      <c r="AV2124" s="14" t="s">
        <v>175</v>
      </c>
      <c r="AW2124" s="14" t="s">
        <v>31</v>
      </c>
      <c r="AX2124" s="14" t="s">
        <v>81</v>
      </c>
      <c r="AY2124" s="282" t="s">
        <v>168</v>
      </c>
    </row>
    <row r="2125" s="1" customFormat="1" ht="24" customHeight="1">
      <c r="B2125" s="38"/>
      <c r="C2125" s="237" t="s">
        <v>2048</v>
      </c>
      <c r="D2125" s="237" t="s">
        <v>170</v>
      </c>
      <c r="E2125" s="238" t="s">
        <v>2049</v>
      </c>
      <c r="F2125" s="239" t="s">
        <v>2050</v>
      </c>
      <c r="G2125" s="240" t="s">
        <v>440</v>
      </c>
      <c r="H2125" s="241">
        <v>7.96</v>
      </c>
      <c r="I2125" s="242"/>
      <c r="J2125" s="243">
        <f>ROUND(I2125*H2125,2)</f>
        <v>0</v>
      </c>
      <c r="K2125" s="239" t="s">
        <v>1</v>
      </c>
      <c r="L2125" s="43"/>
      <c r="M2125" s="244" t="s">
        <v>1</v>
      </c>
      <c r="N2125" s="245" t="s">
        <v>39</v>
      </c>
      <c r="O2125" s="86"/>
      <c r="P2125" s="246">
        <f>O2125*H2125</f>
        <v>0</v>
      </c>
      <c r="Q2125" s="246">
        <v>0.0058399999999999997</v>
      </c>
      <c r="R2125" s="246">
        <f>Q2125*H2125</f>
        <v>0.046486399999999997</v>
      </c>
      <c r="S2125" s="246">
        <v>0</v>
      </c>
      <c r="T2125" s="247">
        <f>S2125*H2125</f>
        <v>0</v>
      </c>
      <c r="AR2125" s="248" t="s">
        <v>282</v>
      </c>
      <c r="AT2125" s="248" t="s">
        <v>170</v>
      </c>
      <c r="AU2125" s="248" t="s">
        <v>83</v>
      </c>
      <c r="AY2125" s="17" t="s">
        <v>168</v>
      </c>
      <c r="BE2125" s="249">
        <f>IF(N2125="základní",J2125,0)</f>
        <v>0</v>
      </c>
      <c r="BF2125" s="249">
        <f>IF(N2125="snížená",J2125,0)</f>
        <v>0</v>
      </c>
      <c r="BG2125" s="249">
        <f>IF(N2125="zákl. přenesená",J2125,0)</f>
        <v>0</v>
      </c>
      <c r="BH2125" s="249">
        <f>IF(N2125="sníž. přenesená",J2125,0)</f>
        <v>0</v>
      </c>
      <c r="BI2125" s="249">
        <f>IF(N2125="nulová",J2125,0)</f>
        <v>0</v>
      </c>
      <c r="BJ2125" s="17" t="s">
        <v>81</v>
      </c>
      <c r="BK2125" s="249">
        <f>ROUND(I2125*H2125,2)</f>
        <v>0</v>
      </c>
      <c r="BL2125" s="17" t="s">
        <v>282</v>
      </c>
      <c r="BM2125" s="248" t="s">
        <v>2051</v>
      </c>
    </row>
    <row r="2126" s="13" customFormat="1">
      <c r="B2126" s="261"/>
      <c r="C2126" s="262"/>
      <c r="D2126" s="252" t="s">
        <v>177</v>
      </c>
      <c r="E2126" s="263" t="s">
        <v>1</v>
      </c>
      <c r="F2126" s="264" t="s">
        <v>2052</v>
      </c>
      <c r="G2126" s="262"/>
      <c r="H2126" s="265">
        <v>7.96</v>
      </c>
      <c r="I2126" s="266"/>
      <c r="J2126" s="262"/>
      <c r="K2126" s="262"/>
      <c r="L2126" s="267"/>
      <c r="M2126" s="268"/>
      <c r="N2126" s="269"/>
      <c r="O2126" s="269"/>
      <c r="P2126" s="269"/>
      <c r="Q2126" s="269"/>
      <c r="R2126" s="269"/>
      <c r="S2126" s="269"/>
      <c r="T2126" s="270"/>
      <c r="AT2126" s="271" t="s">
        <v>177</v>
      </c>
      <c r="AU2126" s="271" t="s">
        <v>83</v>
      </c>
      <c r="AV2126" s="13" t="s">
        <v>83</v>
      </c>
      <c r="AW2126" s="13" t="s">
        <v>31</v>
      </c>
      <c r="AX2126" s="13" t="s">
        <v>74</v>
      </c>
      <c r="AY2126" s="271" t="s">
        <v>168</v>
      </c>
    </row>
    <row r="2127" s="14" customFormat="1">
      <c r="B2127" s="272"/>
      <c r="C2127" s="273"/>
      <c r="D2127" s="252" t="s">
        <v>177</v>
      </c>
      <c r="E2127" s="274" t="s">
        <v>1</v>
      </c>
      <c r="F2127" s="275" t="s">
        <v>186</v>
      </c>
      <c r="G2127" s="273"/>
      <c r="H2127" s="276">
        <v>7.96</v>
      </c>
      <c r="I2127" s="277"/>
      <c r="J2127" s="273"/>
      <c r="K2127" s="273"/>
      <c r="L2127" s="278"/>
      <c r="M2127" s="279"/>
      <c r="N2127" s="280"/>
      <c r="O2127" s="280"/>
      <c r="P2127" s="280"/>
      <c r="Q2127" s="280"/>
      <c r="R2127" s="280"/>
      <c r="S2127" s="280"/>
      <c r="T2127" s="281"/>
      <c r="AT2127" s="282" t="s">
        <v>177</v>
      </c>
      <c r="AU2127" s="282" t="s">
        <v>83</v>
      </c>
      <c r="AV2127" s="14" t="s">
        <v>175</v>
      </c>
      <c r="AW2127" s="14" t="s">
        <v>31</v>
      </c>
      <c r="AX2127" s="14" t="s">
        <v>81</v>
      </c>
      <c r="AY2127" s="282" t="s">
        <v>168</v>
      </c>
    </row>
    <row r="2128" s="1" customFormat="1" ht="24" customHeight="1">
      <c r="B2128" s="38"/>
      <c r="C2128" s="237" t="s">
        <v>2053</v>
      </c>
      <c r="D2128" s="237" t="s">
        <v>170</v>
      </c>
      <c r="E2128" s="238" t="s">
        <v>2054</v>
      </c>
      <c r="F2128" s="239" t="s">
        <v>2055</v>
      </c>
      <c r="G2128" s="240" t="s">
        <v>440</v>
      </c>
      <c r="H2128" s="241">
        <v>116.2</v>
      </c>
      <c r="I2128" s="242"/>
      <c r="J2128" s="243">
        <f>ROUND(I2128*H2128,2)</f>
        <v>0</v>
      </c>
      <c r="K2128" s="239" t="s">
        <v>1</v>
      </c>
      <c r="L2128" s="43"/>
      <c r="M2128" s="244" t="s">
        <v>1</v>
      </c>
      <c r="N2128" s="245" t="s">
        <v>39</v>
      </c>
      <c r="O2128" s="86"/>
      <c r="P2128" s="246">
        <f>O2128*H2128</f>
        <v>0</v>
      </c>
      <c r="Q2128" s="246">
        <v>0.0026900000000000001</v>
      </c>
      <c r="R2128" s="246">
        <f>Q2128*H2128</f>
        <v>0.31257800000000002</v>
      </c>
      <c r="S2128" s="246">
        <v>0</v>
      </c>
      <c r="T2128" s="247">
        <f>S2128*H2128</f>
        <v>0</v>
      </c>
      <c r="AR2128" s="248" t="s">
        <v>282</v>
      </c>
      <c r="AT2128" s="248" t="s">
        <v>170</v>
      </c>
      <c r="AU2128" s="248" t="s">
        <v>83</v>
      </c>
      <c r="AY2128" s="17" t="s">
        <v>168</v>
      </c>
      <c r="BE2128" s="249">
        <f>IF(N2128="základní",J2128,0)</f>
        <v>0</v>
      </c>
      <c r="BF2128" s="249">
        <f>IF(N2128="snížená",J2128,0)</f>
        <v>0</v>
      </c>
      <c r="BG2128" s="249">
        <f>IF(N2128="zákl. přenesená",J2128,0)</f>
        <v>0</v>
      </c>
      <c r="BH2128" s="249">
        <f>IF(N2128="sníž. přenesená",J2128,0)</f>
        <v>0</v>
      </c>
      <c r="BI2128" s="249">
        <f>IF(N2128="nulová",J2128,0)</f>
        <v>0</v>
      </c>
      <c r="BJ2128" s="17" t="s">
        <v>81</v>
      </c>
      <c r="BK2128" s="249">
        <f>ROUND(I2128*H2128,2)</f>
        <v>0</v>
      </c>
      <c r="BL2128" s="17" t="s">
        <v>282</v>
      </c>
      <c r="BM2128" s="248" t="s">
        <v>2056</v>
      </c>
    </row>
    <row r="2129" s="13" customFormat="1">
      <c r="B2129" s="261"/>
      <c r="C2129" s="262"/>
      <c r="D2129" s="252" t="s">
        <v>177</v>
      </c>
      <c r="E2129" s="263" t="s">
        <v>1</v>
      </c>
      <c r="F2129" s="264" t="s">
        <v>2057</v>
      </c>
      <c r="G2129" s="262"/>
      <c r="H2129" s="265">
        <v>46.5</v>
      </c>
      <c r="I2129" s="266"/>
      <c r="J2129" s="262"/>
      <c r="K2129" s="262"/>
      <c r="L2129" s="267"/>
      <c r="M2129" s="268"/>
      <c r="N2129" s="269"/>
      <c r="O2129" s="269"/>
      <c r="P2129" s="269"/>
      <c r="Q2129" s="269"/>
      <c r="R2129" s="269"/>
      <c r="S2129" s="269"/>
      <c r="T2129" s="270"/>
      <c r="AT2129" s="271" t="s">
        <v>177</v>
      </c>
      <c r="AU2129" s="271" t="s">
        <v>83</v>
      </c>
      <c r="AV2129" s="13" t="s">
        <v>83</v>
      </c>
      <c r="AW2129" s="13" t="s">
        <v>31</v>
      </c>
      <c r="AX2129" s="13" t="s">
        <v>74</v>
      </c>
      <c r="AY2129" s="271" t="s">
        <v>168</v>
      </c>
    </row>
    <row r="2130" s="13" customFormat="1">
      <c r="B2130" s="261"/>
      <c r="C2130" s="262"/>
      <c r="D2130" s="252" t="s">
        <v>177</v>
      </c>
      <c r="E2130" s="263" t="s">
        <v>1</v>
      </c>
      <c r="F2130" s="264" t="s">
        <v>2058</v>
      </c>
      <c r="G2130" s="262"/>
      <c r="H2130" s="265">
        <v>2.3999999999999999</v>
      </c>
      <c r="I2130" s="266"/>
      <c r="J2130" s="262"/>
      <c r="K2130" s="262"/>
      <c r="L2130" s="267"/>
      <c r="M2130" s="268"/>
      <c r="N2130" s="269"/>
      <c r="O2130" s="269"/>
      <c r="P2130" s="269"/>
      <c r="Q2130" s="269"/>
      <c r="R2130" s="269"/>
      <c r="S2130" s="269"/>
      <c r="T2130" s="270"/>
      <c r="AT2130" s="271" t="s">
        <v>177</v>
      </c>
      <c r="AU2130" s="271" t="s">
        <v>83</v>
      </c>
      <c r="AV2130" s="13" t="s">
        <v>83</v>
      </c>
      <c r="AW2130" s="13" t="s">
        <v>31</v>
      </c>
      <c r="AX2130" s="13" t="s">
        <v>74</v>
      </c>
      <c r="AY2130" s="271" t="s">
        <v>168</v>
      </c>
    </row>
    <row r="2131" s="13" customFormat="1">
      <c r="B2131" s="261"/>
      <c r="C2131" s="262"/>
      <c r="D2131" s="252" t="s">
        <v>177</v>
      </c>
      <c r="E2131" s="263" t="s">
        <v>1</v>
      </c>
      <c r="F2131" s="264" t="s">
        <v>2059</v>
      </c>
      <c r="G2131" s="262"/>
      <c r="H2131" s="265">
        <v>2.3999999999999999</v>
      </c>
      <c r="I2131" s="266"/>
      <c r="J2131" s="262"/>
      <c r="K2131" s="262"/>
      <c r="L2131" s="267"/>
      <c r="M2131" s="268"/>
      <c r="N2131" s="269"/>
      <c r="O2131" s="269"/>
      <c r="P2131" s="269"/>
      <c r="Q2131" s="269"/>
      <c r="R2131" s="269"/>
      <c r="S2131" s="269"/>
      <c r="T2131" s="270"/>
      <c r="AT2131" s="271" t="s">
        <v>177</v>
      </c>
      <c r="AU2131" s="271" t="s">
        <v>83</v>
      </c>
      <c r="AV2131" s="13" t="s">
        <v>83</v>
      </c>
      <c r="AW2131" s="13" t="s">
        <v>31</v>
      </c>
      <c r="AX2131" s="13" t="s">
        <v>74</v>
      </c>
      <c r="AY2131" s="271" t="s">
        <v>168</v>
      </c>
    </row>
    <row r="2132" s="13" customFormat="1">
      <c r="B2132" s="261"/>
      <c r="C2132" s="262"/>
      <c r="D2132" s="252" t="s">
        <v>177</v>
      </c>
      <c r="E2132" s="263" t="s">
        <v>1</v>
      </c>
      <c r="F2132" s="264" t="s">
        <v>2060</v>
      </c>
      <c r="G2132" s="262"/>
      <c r="H2132" s="265">
        <v>39.149999999999999</v>
      </c>
      <c r="I2132" s="266"/>
      <c r="J2132" s="262"/>
      <c r="K2132" s="262"/>
      <c r="L2132" s="267"/>
      <c r="M2132" s="268"/>
      <c r="N2132" s="269"/>
      <c r="O2132" s="269"/>
      <c r="P2132" s="269"/>
      <c r="Q2132" s="269"/>
      <c r="R2132" s="269"/>
      <c r="S2132" s="269"/>
      <c r="T2132" s="270"/>
      <c r="AT2132" s="271" t="s">
        <v>177</v>
      </c>
      <c r="AU2132" s="271" t="s">
        <v>83</v>
      </c>
      <c r="AV2132" s="13" t="s">
        <v>83</v>
      </c>
      <c r="AW2132" s="13" t="s">
        <v>31</v>
      </c>
      <c r="AX2132" s="13" t="s">
        <v>74</v>
      </c>
      <c r="AY2132" s="271" t="s">
        <v>168</v>
      </c>
    </row>
    <row r="2133" s="13" customFormat="1">
      <c r="B2133" s="261"/>
      <c r="C2133" s="262"/>
      <c r="D2133" s="252" t="s">
        <v>177</v>
      </c>
      <c r="E2133" s="263" t="s">
        <v>1</v>
      </c>
      <c r="F2133" s="264" t="s">
        <v>2061</v>
      </c>
      <c r="G2133" s="262"/>
      <c r="H2133" s="265">
        <v>9</v>
      </c>
      <c r="I2133" s="266"/>
      <c r="J2133" s="262"/>
      <c r="K2133" s="262"/>
      <c r="L2133" s="267"/>
      <c r="M2133" s="268"/>
      <c r="N2133" s="269"/>
      <c r="O2133" s="269"/>
      <c r="P2133" s="269"/>
      <c r="Q2133" s="269"/>
      <c r="R2133" s="269"/>
      <c r="S2133" s="269"/>
      <c r="T2133" s="270"/>
      <c r="AT2133" s="271" t="s">
        <v>177</v>
      </c>
      <c r="AU2133" s="271" t="s">
        <v>83</v>
      </c>
      <c r="AV2133" s="13" t="s">
        <v>83</v>
      </c>
      <c r="AW2133" s="13" t="s">
        <v>31</v>
      </c>
      <c r="AX2133" s="13" t="s">
        <v>74</v>
      </c>
      <c r="AY2133" s="271" t="s">
        <v>168</v>
      </c>
    </row>
    <row r="2134" s="13" customFormat="1">
      <c r="B2134" s="261"/>
      <c r="C2134" s="262"/>
      <c r="D2134" s="252" t="s">
        <v>177</v>
      </c>
      <c r="E2134" s="263" t="s">
        <v>1</v>
      </c>
      <c r="F2134" s="264" t="s">
        <v>2062</v>
      </c>
      <c r="G2134" s="262"/>
      <c r="H2134" s="265">
        <v>12</v>
      </c>
      <c r="I2134" s="266"/>
      <c r="J2134" s="262"/>
      <c r="K2134" s="262"/>
      <c r="L2134" s="267"/>
      <c r="M2134" s="268"/>
      <c r="N2134" s="269"/>
      <c r="O2134" s="269"/>
      <c r="P2134" s="269"/>
      <c r="Q2134" s="269"/>
      <c r="R2134" s="269"/>
      <c r="S2134" s="269"/>
      <c r="T2134" s="270"/>
      <c r="AT2134" s="271" t="s">
        <v>177</v>
      </c>
      <c r="AU2134" s="271" t="s">
        <v>83</v>
      </c>
      <c r="AV2134" s="13" t="s">
        <v>83</v>
      </c>
      <c r="AW2134" s="13" t="s">
        <v>31</v>
      </c>
      <c r="AX2134" s="13" t="s">
        <v>74</v>
      </c>
      <c r="AY2134" s="271" t="s">
        <v>168</v>
      </c>
    </row>
    <row r="2135" s="13" customFormat="1">
      <c r="B2135" s="261"/>
      <c r="C2135" s="262"/>
      <c r="D2135" s="252" t="s">
        <v>177</v>
      </c>
      <c r="E2135" s="263" t="s">
        <v>1</v>
      </c>
      <c r="F2135" s="264" t="s">
        <v>2063</v>
      </c>
      <c r="G2135" s="262"/>
      <c r="H2135" s="265">
        <v>4</v>
      </c>
      <c r="I2135" s="266"/>
      <c r="J2135" s="262"/>
      <c r="K2135" s="262"/>
      <c r="L2135" s="267"/>
      <c r="M2135" s="268"/>
      <c r="N2135" s="269"/>
      <c r="O2135" s="269"/>
      <c r="P2135" s="269"/>
      <c r="Q2135" s="269"/>
      <c r="R2135" s="269"/>
      <c r="S2135" s="269"/>
      <c r="T2135" s="270"/>
      <c r="AT2135" s="271" t="s">
        <v>177</v>
      </c>
      <c r="AU2135" s="271" t="s">
        <v>83</v>
      </c>
      <c r="AV2135" s="13" t="s">
        <v>83</v>
      </c>
      <c r="AW2135" s="13" t="s">
        <v>31</v>
      </c>
      <c r="AX2135" s="13" t="s">
        <v>74</v>
      </c>
      <c r="AY2135" s="271" t="s">
        <v>168</v>
      </c>
    </row>
    <row r="2136" s="13" customFormat="1">
      <c r="B2136" s="261"/>
      <c r="C2136" s="262"/>
      <c r="D2136" s="252" t="s">
        <v>177</v>
      </c>
      <c r="E2136" s="263" t="s">
        <v>1</v>
      </c>
      <c r="F2136" s="264" t="s">
        <v>2064</v>
      </c>
      <c r="G2136" s="262"/>
      <c r="H2136" s="265">
        <v>0.75</v>
      </c>
      <c r="I2136" s="266"/>
      <c r="J2136" s="262"/>
      <c r="K2136" s="262"/>
      <c r="L2136" s="267"/>
      <c r="M2136" s="268"/>
      <c r="N2136" s="269"/>
      <c r="O2136" s="269"/>
      <c r="P2136" s="269"/>
      <c r="Q2136" s="269"/>
      <c r="R2136" s="269"/>
      <c r="S2136" s="269"/>
      <c r="T2136" s="270"/>
      <c r="AT2136" s="271" t="s">
        <v>177</v>
      </c>
      <c r="AU2136" s="271" t="s">
        <v>83</v>
      </c>
      <c r="AV2136" s="13" t="s">
        <v>83</v>
      </c>
      <c r="AW2136" s="13" t="s">
        <v>31</v>
      </c>
      <c r="AX2136" s="13" t="s">
        <v>74</v>
      </c>
      <c r="AY2136" s="271" t="s">
        <v>168</v>
      </c>
    </row>
    <row r="2137" s="14" customFormat="1">
      <c r="B2137" s="272"/>
      <c r="C2137" s="273"/>
      <c r="D2137" s="252" t="s">
        <v>177</v>
      </c>
      <c r="E2137" s="274" t="s">
        <v>1</v>
      </c>
      <c r="F2137" s="275" t="s">
        <v>186</v>
      </c>
      <c r="G2137" s="273"/>
      <c r="H2137" s="276">
        <v>116.19999999999999</v>
      </c>
      <c r="I2137" s="277"/>
      <c r="J2137" s="273"/>
      <c r="K2137" s="273"/>
      <c r="L2137" s="278"/>
      <c r="M2137" s="279"/>
      <c r="N2137" s="280"/>
      <c r="O2137" s="280"/>
      <c r="P2137" s="280"/>
      <c r="Q2137" s="280"/>
      <c r="R2137" s="280"/>
      <c r="S2137" s="280"/>
      <c r="T2137" s="281"/>
      <c r="AT2137" s="282" t="s">
        <v>177</v>
      </c>
      <c r="AU2137" s="282" t="s">
        <v>83</v>
      </c>
      <c r="AV2137" s="14" t="s">
        <v>175</v>
      </c>
      <c r="AW2137" s="14" t="s">
        <v>31</v>
      </c>
      <c r="AX2137" s="14" t="s">
        <v>81</v>
      </c>
      <c r="AY2137" s="282" t="s">
        <v>168</v>
      </c>
    </row>
    <row r="2138" s="1" customFormat="1" ht="24" customHeight="1">
      <c r="B2138" s="38"/>
      <c r="C2138" s="237" t="s">
        <v>2065</v>
      </c>
      <c r="D2138" s="237" t="s">
        <v>170</v>
      </c>
      <c r="E2138" s="238" t="s">
        <v>2066</v>
      </c>
      <c r="F2138" s="239" t="s">
        <v>2067</v>
      </c>
      <c r="G2138" s="240" t="s">
        <v>440</v>
      </c>
      <c r="H2138" s="241">
        <v>8</v>
      </c>
      <c r="I2138" s="242"/>
      <c r="J2138" s="243">
        <f>ROUND(I2138*H2138,2)</f>
        <v>0</v>
      </c>
      <c r="K2138" s="239" t="s">
        <v>1</v>
      </c>
      <c r="L2138" s="43"/>
      <c r="M2138" s="244" t="s">
        <v>1</v>
      </c>
      <c r="N2138" s="245" t="s">
        <v>39</v>
      </c>
      <c r="O2138" s="86"/>
      <c r="P2138" s="246">
        <f>O2138*H2138</f>
        <v>0</v>
      </c>
      <c r="Q2138" s="246">
        <v>0.0070099999999999997</v>
      </c>
      <c r="R2138" s="246">
        <f>Q2138*H2138</f>
        <v>0.056079999999999998</v>
      </c>
      <c r="S2138" s="246">
        <v>0</v>
      </c>
      <c r="T2138" s="247">
        <f>S2138*H2138</f>
        <v>0</v>
      </c>
      <c r="AR2138" s="248" t="s">
        <v>282</v>
      </c>
      <c r="AT2138" s="248" t="s">
        <v>170</v>
      </c>
      <c r="AU2138" s="248" t="s">
        <v>83</v>
      </c>
      <c r="AY2138" s="17" t="s">
        <v>168</v>
      </c>
      <c r="BE2138" s="249">
        <f>IF(N2138="základní",J2138,0)</f>
        <v>0</v>
      </c>
      <c r="BF2138" s="249">
        <f>IF(N2138="snížená",J2138,0)</f>
        <v>0</v>
      </c>
      <c r="BG2138" s="249">
        <f>IF(N2138="zákl. přenesená",J2138,0)</f>
        <v>0</v>
      </c>
      <c r="BH2138" s="249">
        <f>IF(N2138="sníž. přenesená",J2138,0)</f>
        <v>0</v>
      </c>
      <c r="BI2138" s="249">
        <f>IF(N2138="nulová",J2138,0)</f>
        <v>0</v>
      </c>
      <c r="BJ2138" s="17" t="s">
        <v>81</v>
      </c>
      <c r="BK2138" s="249">
        <f>ROUND(I2138*H2138,2)</f>
        <v>0</v>
      </c>
      <c r="BL2138" s="17" t="s">
        <v>282</v>
      </c>
      <c r="BM2138" s="248" t="s">
        <v>2068</v>
      </c>
    </row>
    <row r="2139" s="13" customFormat="1">
      <c r="B2139" s="261"/>
      <c r="C2139" s="262"/>
      <c r="D2139" s="252" t="s">
        <v>177</v>
      </c>
      <c r="E2139" s="263" t="s">
        <v>1</v>
      </c>
      <c r="F2139" s="264" t="s">
        <v>2069</v>
      </c>
      <c r="G2139" s="262"/>
      <c r="H2139" s="265">
        <v>8</v>
      </c>
      <c r="I2139" s="266"/>
      <c r="J2139" s="262"/>
      <c r="K2139" s="262"/>
      <c r="L2139" s="267"/>
      <c r="M2139" s="268"/>
      <c r="N2139" s="269"/>
      <c r="O2139" s="269"/>
      <c r="P2139" s="269"/>
      <c r="Q2139" s="269"/>
      <c r="R2139" s="269"/>
      <c r="S2139" s="269"/>
      <c r="T2139" s="270"/>
      <c r="AT2139" s="271" t="s">
        <v>177</v>
      </c>
      <c r="AU2139" s="271" t="s">
        <v>83</v>
      </c>
      <c r="AV2139" s="13" t="s">
        <v>83</v>
      </c>
      <c r="AW2139" s="13" t="s">
        <v>31</v>
      </c>
      <c r="AX2139" s="13" t="s">
        <v>74</v>
      </c>
      <c r="AY2139" s="271" t="s">
        <v>168</v>
      </c>
    </row>
    <row r="2140" s="14" customFormat="1">
      <c r="B2140" s="272"/>
      <c r="C2140" s="273"/>
      <c r="D2140" s="252" t="s">
        <v>177</v>
      </c>
      <c r="E2140" s="274" t="s">
        <v>1</v>
      </c>
      <c r="F2140" s="275" t="s">
        <v>186</v>
      </c>
      <c r="G2140" s="273"/>
      <c r="H2140" s="276">
        <v>8</v>
      </c>
      <c r="I2140" s="277"/>
      <c r="J2140" s="273"/>
      <c r="K2140" s="273"/>
      <c r="L2140" s="278"/>
      <c r="M2140" s="279"/>
      <c r="N2140" s="280"/>
      <c r="O2140" s="280"/>
      <c r="P2140" s="280"/>
      <c r="Q2140" s="280"/>
      <c r="R2140" s="280"/>
      <c r="S2140" s="280"/>
      <c r="T2140" s="281"/>
      <c r="AT2140" s="282" t="s">
        <v>177</v>
      </c>
      <c r="AU2140" s="282" t="s">
        <v>83</v>
      </c>
      <c r="AV2140" s="14" t="s">
        <v>175</v>
      </c>
      <c r="AW2140" s="14" t="s">
        <v>31</v>
      </c>
      <c r="AX2140" s="14" t="s">
        <v>81</v>
      </c>
      <c r="AY2140" s="282" t="s">
        <v>168</v>
      </c>
    </row>
    <row r="2141" s="1" customFormat="1" ht="24" customHeight="1">
      <c r="B2141" s="38"/>
      <c r="C2141" s="237" t="s">
        <v>2070</v>
      </c>
      <c r="D2141" s="237" t="s">
        <v>170</v>
      </c>
      <c r="E2141" s="238" t="s">
        <v>2071</v>
      </c>
      <c r="F2141" s="239" t="s">
        <v>2072</v>
      </c>
      <c r="G2141" s="240" t="s">
        <v>440</v>
      </c>
      <c r="H2141" s="241">
        <v>132.34</v>
      </c>
      <c r="I2141" s="242"/>
      <c r="J2141" s="243">
        <f>ROUND(I2141*H2141,2)</f>
        <v>0</v>
      </c>
      <c r="K2141" s="239" t="s">
        <v>174</v>
      </c>
      <c r="L2141" s="43"/>
      <c r="M2141" s="244" t="s">
        <v>1</v>
      </c>
      <c r="N2141" s="245" t="s">
        <v>39</v>
      </c>
      <c r="O2141" s="86"/>
      <c r="P2141" s="246">
        <f>O2141*H2141</f>
        <v>0</v>
      </c>
      <c r="Q2141" s="246">
        <v>0.0035200000000000001</v>
      </c>
      <c r="R2141" s="246">
        <f>Q2141*H2141</f>
        <v>0.46583680000000005</v>
      </c>
      <c r="S2141" s="246">
        <v>0</v>
      </c>
      <c r="T2141" s="247">
        <f>S2141*H2141</f>
        <v>0</v>
      </c>
      <c r="AR2141" s="248" t="s">
        <v>282</v>
      </c>
      <c r="AT2141" s="248" t="s">
        <v>170</v>
      </c>
      <c r="AU2141" s="248" t="s">
        <v>83</v>
      </c>
      <c r="AY2141" s="17" t="s">
        <v>168</v>
      </c>
      <c r="BE2141" s="249">
        <f>IF(N2141="základní",J2141,0)</f>
        <v>0</v>
      </c>
      <c r="BF2141" s="249">
        <f>IF(N2141="snížená",J2141,0)</f>
        <v>0</v>
      </c>
      <c r="BG2141" s="249">
        <f>IF(N2141="zákl. přenesená",J2141,0)</f>
        <v>0</v>
      </c>
      <c r="BH2141" s="249">
        <f>IF(N2141="sníž. přenesená",J2141,0)</f>
        <v>0</v>
      </c>
      <c r="BI2141" s="249">
        <f>IF(N2141="nulová",J2141,0)</f>
        <v>0</v>
      </c>
      <c r="BJ2141" s="17" t="s">
        <v>81</v>
      </c>
      <c r="BK2141" s="249">
        <f>ROUND(I2141*H2141,2)</f>
        <v>0</v>
      </c>
      <c r="BL2141" s="17" t="s">
        <v>282</v>
      </c>
      <c r="BM2141" s="248" t="s">
        <v>2073</v>
      </c>
    </row>
    <row r="2142" s="12" customFormat="1">
      <c r="B2142" s="250"/>
      <c r="C2142" s="251"/>
      <c r="D2142" s="252" t="s">
        <v>177</v>
      </c>
      <c r="E2142" s="253" t="s">
        <v>1</v>
      </c>
      <c r="F2142" s="254" t="s">
        <v>1787</v>
      </c>
      <c r="G2142" s="251"/>
      <c r="H2142" s="253" t="s">
        <v>1</v>
      </c>
      <c r="I2142" s="255"/>
      <c r="J2142" s="251"/>
      <c r="K2142" s="251"/>
      <c r="L2142" s="256"/>
      <c r="M2142" s="257"/>
      <c r="N2142" s="258"/>
      <c r="O2142" s="258"/>
      <c r="P2142" s="258"/>
      <c r="Q2142" s="258"/>
      <c r="R2142" s="258"/>
      <c r="S2142" s="258"/>
      <c r="T2142" s="259"/>
      <c r="AT2142" s="260" t="s">
        <v>177</v>
      </c>
      <c r="AU2142" s="260" t="s">
        <v>83</v>
      </c>
      <c r="AV2142" s="12" t="s">
        <v>81</v>
      </c>
      <c r="AW2142" s="12" t="s">
        <v>31</v>
      </c>
      <c r="AX2142" s="12" t="s">
        <v>74</v>
      </c>
      <c r="AY2142" s="260" t="s">
        <v>168</v>
      </c>
    </row>
    <row r="2143" s="13" customFormat="1">
      <c r="B2143" s="261"/>
      <c r="C2143" s="262"/>
      <c r="D2143" s="252" t="s">
        <v>177</v>
      </c>
      <c r="E2143" s="263" t="s">
        <v>1</v>
      </c>
      <c r="F2143" s="264" t="s">
        <v>2074</v>
      </c>
      <c r="G2143" s="262"/>
      <c r="H2143" s="265">
        <v>29.760000000000002</v>
      </c>
      <c r="I2143" s="266"/>
      <c r="J2143" s="262"/>
      <c r="K2143" s="262"/>
      <c r="L2143" s="267"/>
      <c r="M2143" s="268"/>
      <c r="N2143" s="269"/>
      <c r="O2143" s="269"/>
      <c r="P2143" s="269"/>
      <c r="Q2143" s="269"/>
      <c r="R2143" s="269"/>
      <c r="S2143" s="269"/>
      <c r="T2143" s="270"/>
      <c r="AT2143" s="271" t="s">
        <v>177</v>
      </c>
      <c r="AU2143" s="271" t="s">
        <v>83</v>
      </c>
      <c r="AV2143" s="13" t="s">
        <v>83</v>
      </c>
      <c r="AW2143" s="13" t="s">
        <v>31</v>
      </c>
      <c r="AX2143" s="13" t="s">
        <v>74</v>
      </c>
      <c r="AY2143" s="271" t="s">
        <v>168</v>
      </c>
    </row>
    <row r="2144" s="13" customFormat="1">
      <c r="B2144" s="261"/>
      <c r="C2144" s="262"/>
      <c r="D2144" s="252" t="s">
        <v>177</v>
      </c>
      <c r="E2144" s="263" t="s">
        <v>1</v>
      </c>
      <c r="F2144" s="264" t="s">
        <v>2075</v>
      </c>
      <c r="G2144" s="262"/>
      <c r="H2144" s="265">
        <v>17.079999999999998</v>
      </c>
      <c r="I2144" s="266"/>
      <c r="J2144" s="262"/>
      <c r="K2144" s="262"/>
      <c r="L2144" s="267"/>
      <c r="M2144" s="268"/>
      <c r="N2144" s="269"/>
      <c r="O2144" s="269"/>
      <c r="P2144" s="269"/>
      <c r="Q2144" s="269"/>
      <c r="R2144" s="269"/>
      <c r="S2144" s="269"/>
      <c r="T2144" s="270"/>
      <c r="AT2144" s="271" t="s">
        <v>177</v>
      </c>
      <c r="AU2144" s="271" t="s">
        <v>83</v>
      </c>
      <c r="AV2144" s="13" t="s">
        <v>83</v>
      </c>
      <c r="AW2144" s="13" t="s">
        <v>31</v>
      </c>
      <c r="AX2144" s="13" t="s">
        <v>74</v>
      </c>
      <c r="AY2144" s="271" t="s">
        <v>168</v>
      </c>
    </row>
    <row r="2145" s="13" customFormat="1">
      <c r="B2145" s="261"/>
      <c r="C2145" s="262"/>
      <c r="D2145" s="252" t="s">
        <v>177</v>
      </c>
      <c r="E2145" s="263" t="s">
        <v>1</v>
      </c>
      <c r="F2145" s="264" t="s">
        <v>2076</v>
      </c>
      <c r="G2145" s="262"/>
      <c r="H2145" s="265">
        <v>29.760000000000002</v>
      </c>
      <c r="I2145" s="266"/>
      <c r="J2145" s="262"/>
      <c r="K2145" s="262"/>
      <c r="L2145" s="267"/>
      <c r="M2145" s="268"/>
      <c r="N2145" s="269"/>
      <c r="O2145" s="269"/>
      <c r="P2145" s="269"/>
      <c r="Q2145" s="269"/>
      <c r="R2145" s="269"/>
      <c r="S2145" s="269"/>
      <c r="T2145" s="270"/>
      <c r="AT2145" s="271" t="s">
        <v>177</v>
      </c>
      <c r="AU2145" s="271" t="s">
        <v>83</v>
      </c>
      <c r="AV2145" s="13" t="s">
        <v>83</v>
      </c>
      <c r="AW2145" s="13" t="s">
        <v>31</v>
      </c>
      <c r="AX2145" s="13" t="s">
        <v>74</v>
      </c>
      <c r="AY2145" s="271" t="s">
        <v>168</v>
      </c>
    </row>
    <row r="2146" s="12" customFormat="1">
      <c r="B2146" s="250"/>
      <c r="C2146" s="251"/>
      <c r="D2146" s="252" t="s">
        <v>177</v>
      </c>
      <c r="E2146" s="253" t="s">
        <v>1</v>
      </c>
      <c r="F2146" s="254" t="s">
        <v>633</v>
      </c>
      <c r="G2146" s="251"/>
      <c r="H2146" s="253" t="s">
        <v>1</v>
      </c>
      <c r="I2146" s="255"/>
      <c r="J2146" s="251"/>
      <c r="K2146" s="251"/>
      <c r="L2146" s="256"/>
      <c r="M2146" s="257"/>
      <c r="N2146" s="258"/>
      <c r="O2146" s="258"/>
      <c r="P2146" s="258"/>
      <c r="Q2146" s="258"/>
      <c r="R2146" s="258"/>
      <c r="S2146" s="258"/>
      <c r="T2146" s="259"/>
      <c r="AT2146" s="260" t="s">
        <v>177</v>
      </c>
      <c r="AU2146" s="260" t="s">
        <v>83</v>
      </c>
      <c r="AV2146" s="12" t="s">
        <v>81</v>
      </c>
      <c r="AW2146" s="12" t="s">
        <v>31</v>
      </c>
      <c r="AX2146" s="12" t="s">
        <v>74</v>
      </c>
      <c r="AY2146" s="260" t="s">
        <v>168</v>
      </c>
    </row>
    <row r="2147" s="13" customFormat="1">
      <c r="B2147" s="261"/>
      <c r="C2147" s="262"/>
      <c r="D2147" s="252" t="s">
        <v>177</v>
      </c>
      <c r="E2147" s="263" t="s">
        <v>1</v>
      </c>
      <c r="F2147" s="264" t="s">
        <v>2077</v>
      </c>
      <c r="G2147" s="262"/>
      <c r="H2147" s="265">
        <v>39.740000000000002</v>
      </c>
      <c r="I2147" s="266"/>
      <c r="J2147" s="262"/>
      <c r="K2147" s="262"/>
      <c r="L2147" s="267"/>
      <c r="M2147" s="268"/>
      <c r="N2147" s="269"/>
      <c r="O2147" s="269"/>
      <c r="P2147" s="269"/>
      <c r="Q2147" s="269"/>
      <c r="R2147" s="269"/>
      <c r="S2147" s="269"/>
      <c r="T2147" s="270"/>
      <c r="AT2147" s="271" t="s">
        <v>177</v>
      </c>
      <c r="AU2147" s="271" t="s">
        <v>83</v>
      </c>
      <c r="AV2147" s="13" t="s">
        <v>83</v>
      </c>
      <c r="AW2147" s="13" t="s">
        <v>31</v>
      </c>
      <c r="AX2147" s="13" t="s">
        <v>74</v>
      </c>
      <c r="AY2147" s="271" t="s">
        <v>168</v>
      </c>
    </row>
    <row r="2148" s="13" customFormat="1">
      <c r="B2148" s="261"/>
      <c r="C2148" s="262"/>
      <c r="D2148" s="252" t="s">
        <v>177</v>
      </c>
      <c r="E2148" s="263" t="s">
        <v>1</v>
      </c>
      <c r="F2148" s="264" t="s">
        <v>2078</v>
      </c>
      <c r="G2148" s="262"/>
      <c r="H2148" s="265">
        <v>14.4</v>
      </c>
      <c r="I2148" s="266"/>
      <c r="J2148" s="262"/>
      <c r="K2148" s="262"/>
      <c r="L2148" s="267"/>
      <c r="M2148" s="268"/>
      <c r="N2148" s="269"/>
      <c r="O2148" s="269"/>
      <c r="P2148" s="269"/>
      <c r="Q2148" s="269"/>
      <c r="R2148" s="269"/>
      <c r="S2148" s="269"/>
      <c r="T2148" s="270"/>
      <c r="AT2148" s="271" t="s">
        <v>177</v>
      </c>
      <c r="AU2148" s="271" t="s">
        <v>83</v>
      </c>
      <c r="AV2148" s="13" t="s">
        <v>83</v>
      </c>
      <c r="AW2148" s="13" t="s">
        <v>31</v>
      </c>
      <c r="AX2148" s="13" t="s">
        <v>74</v>
      </c>
      <c r="AY2148" s="271" t="s">
        <v>168</v>
      </c>
    </row>
    <row r="2149" s="13" customFormat="1">
      <c r="B2149" s="261"/>
      <c r="C2149" s="262"/>
      <c r="D2149" s="252" t="s">
        <v>177</v>
      </c>
      <c r="E2149" s="263" t="s">
        <v>1</v>
      </c>
      <c r="F2149" s="264" t="s">
        <v>2079</v>
      </c>
      <c r="G2149" s="262"/>
      <c r="H2149" s="265">
        <v>1.6000000000000001</v>
      </c>
      <c r="I2149" s="266"/>
      <c r="J2149" s="262"/>
      <c r="K2149" s="262"/>
      <c r="L2149" s="267"/>
      <c r="M2149" s="268"/>
      <c r="N2149" s="269"/>
      <c r="O2149" s="269"/>
      <c r="P2149" s="269"/>
      <c r="Q2149" s="269"/>
      <c r="R2149" s="269"/>
      <c r="S2149" s="269"/>
      <c r="T2149" s="270"/>
      <c r="AT2149" s="271" t="s">
        <v>177</v>
      </c>
      <c r="AU2149" s="271" t="s">
        <v>83</v>
      </c>
      <c r="AV2149" s="13" t="s">
        <v>83</v>
      </c>
      <c r="AW2149" s="13" t="s">
        <v>31</v>
      </c>
      <c r="AX2149" s="13" t="s">
        <v>74</v>
      </c>
      <c r="AY2149" s="271" t="s">
        <v>168</v>
      </c>
    </row>
    <row r="2150" s="14" customFormat="1">
      <c r="B2150" s="272"/>
      <c r="C2150" s="273"/>
      <c r="D2150" s="252" t="s">
        <v>177</v>
      </c>
      <c r="E2150" s="274" t="s">
        <v>1</v>
      </c>
      <c r="F2150" s="275" t="s">
        <v>186</v>
      </c>
      <c r="G2150" s="273"/>
      <c r="H2150" s="276">
        <v>132.34</v>
      </c>
      <c r="I2150" s="277"/>
      <c r="J2150" s="273"/>
      <c r="K2150" s="273"/>
      <c r="L2150" s="278"/>
      <c r="M2150" s="279"/>
      <c r="N2150" s="280"/>
      <c r="O2150" s="280"/>
      <c r="P2150" s="280"/>
      <c r="Q2150" s="280"/>
      <c r="R2150" s="280"/>
      <c r="S2150" s="280"/>
      <c r="T2150" s="281"/>
      <c r="AT2150" s="282" t="s">
        <v>177</v>
      </c>
      <c r="AU2150" s="282" t="s">
        <v>83</v>
      </c>
      <c r="AV2150" s="14" t="s">
        <v>175</v>
      </c>
      <c r="AW2150" s="14" t="s">
        <v>31</v>
      </c>
      <c r="AX2150" s="14" t="s">
        <v>81</v>
      </c>
      <c r="AY2150" s="282" t="s">
        <v>168</v>
      </c>
    </row>
    <row r="2151" s="1" customFormat="1" ht="24" customHeight="1">
      <c r="B2151" s="38"/>
      <c r="C2151" s="237" t="s">
        <v>2080</v>
      </c>
      <c r="D2151" s="237" t="s">
        <v>170</v>
      </c>
      <c r="E2151" s="238" t="s">
        <v>2081</v>
      </c>
      <c r="F2151" s="239" t="s">
        <v>2082</v>
      </c>
      <c r="G2151" s="240" t="s">
        <v>440</v>
      </c>
      <c r="H2151" s="241">
        <v>50.399999999999999</v>
      </c>
      <c r="I2151" s="242"/>
      <c r="J2151" s="243">
        <f>ROUND(I2151*H2151,2)</f>
        <v>0</v>
      </c>
      <c r="K2151" s="239" t="s">
        <v>174</v>
      </c>
      <c r="L2151" s="43"/>
      <c r="M2151" s="244" t="s">
        <v>1</v>
      </c>
      <c r="N2151" s="245" t="s">
        <v>39</v>
      </c>
      <c r="O2151" s="86"/>
      <c r="P2151" s="246">
        <f>O2151*H2151</f>
        <v>0</v>
      </c>
      <c r="Q2151" s="246">
        <v>0.00048000000000000001</v>
      </c>
      <c r="R2151" s="246">
        <f>Q2151*H2151</f>
        <v>0.024191999999999998</v>
      </c>
      <c r="S2151" s="246">
        <v>0</v>
      </c>
      <c r="T2151" s="247">
        <f>S2151*H2151</f>
        <v>0</v>
      </c>
      <c r="AR2151" s="248" t="s">
        <v>282</v>
      </c>
      <c r="AT2151" s="248" t="s">
        <v>170</v>
      </c>
      <c r="AU2151" s="248" t="s">
        <v>83</v>
      </c>
      <c r="AY2151" s="17" t="s">
        <v>168</v>
      </c>
      <c r="BE2151" s="249">
        <f>IF(N2151="základní",J2151,0)</f>
        <v>0</v>
      </c>
      <c r="BF2151" s="249">
        <f>IF(N2151="snížená",J2151,0)</f>
        <v>0</v>
      </c>
      <c r="BG2151" s="249">
        <f>IF(N2151="zákl. přenesená",J2151,0)</f>
        <v>0</v>
      </c>
      <c r="BH2151" s="249">
        <f>IF(N2151="sníž. přenesená",J2151,0)</f>
        <v>0</v>
      </c>
      <c r="BI2151" s="249">
        <f>IF(N2151="nulová",J2151,0)</f>
        <v>0</v>
      </c>
      <c r="BJ2151" s="17" t="s">
        <v>81</v>
      </c>
      <c r="BK2151" s="249">
        <f>ROUND(I2151*H2151,2)</f>
        <v>0</v>
      </c>
      <c r="BL2151" s="17" t="s">
        <v>282</v>
      </c>
      <c r="BM2151" s="248" t="s">
        <v>2083</v>
      </c>
    </row>
    <row r="2152" s="12" customFormat="1">
      <c r="B2152" s="250"/>
      <c r="C2152" s="251"/>
      <c r="D2152" s="252" t="s">
        <v>177</v>
      </c>
      <c r="E2152" s="253" t="s">
        <v>1</v>
      </c>
      <c r="F2152" s="254" t="s">
        <v>268</v>
      </c>
      <c r="G2152" s="251"/>
      <c r="H2152" s="253" t="s">
        <v>1</v>
      </c>
      <c r="I2152" s="255"/>
      <c r="J2152" s="251"/>
      <c r="K2152" s="251"/>
      <c r="L2152" s="256"/>
      <c r="M2152" s="257"/>
      <c r="N2152" s="258"/>
      <c r="O2152" s="258"/>
      <c r="P2152" s="258"/>
      <c r="Q2152" s="258"/>
      <c r="R2152" s="258"/>
      <c r="S2152" s="258"/>
      <c r="T2152" s="259"/>
      <c r="AT2152" s="260" t="s">
        <v>177</v>
      </c>
      <c r="AU2152" s="260" t="s">
        <v>83</v>
      </c>
      <c r="AV2152" s="12" t="s">
        <v>81</v>
      </c>
      <c r="AW2152" s="12" t="s">
        <v>31</v>
      </c>
      <c r="AX2152" s="12" t="s">
        <v>74</v>
      </c>
      <c r="AY2152" s="260" t="s">
        <v>168</v>
      </c>
    </row>
    <row r="2153" s="13" customFormat="1">
      <c r="B2153" s="261"/>
      <c r="C2153" s="262"/>
      <c r="D2153" s="252" t="s">
        <v>177</v>
      </c>
      <c r="E2153" s="263" t="s">
        <v>1</v>
      </c>
      <c r="F2153" s="264" t="s">
        <v>2084</v>
      </c>
      <c r="G2153" s="262"/>
      <c r="H2153" s="265">
        <v>50.399999999999999</v>
      </c>
      <c r="I2153" s="266"/>
      <c r="J2153" s="262"/>
      <c r="K2153" s="262"/>
      <c r="L2153" s="267"/>
      <c r="M2153" s="268"/>
      <c r="N2153" s="269"/>
      <c r="O2153" s="269"/>
      <c r="P2153" s="269"/>
      <c r="Q2153" s="269"/>
      <c r="R2153" s="269"/>
      <c r="S2153" s="269"/>
      <c r="T2153" s="270"/>
      <c r="AT2153" s="271" t="s">
        <v>177</v>
      </c>
      <c r="AU2153" s="271" t="s">
        <v>83</v>
      </c>
      <c r="AV2153" s="13" t="s">
        <v>83</v>
      </c>
      <c r="AW2153" s="13" t="s">
        <v>31</v>
      </c>
      <c r="AX2153" s="13" t="s">
        <v>74</v>
      </c>
      <c r="AY2153" s="271" t="s">
        <v>168</v>
      </c>
    </row>
    <row r="2154" s="14" customFormat="1">
      <c r="B2154" s="272"/>
      <c r="C2154" s="273"/>
      <c r="D2154" s="252" t="s">
        <v>177</v>
      </c>
      <c r="E2154" s="274" t="s">
        <v>1</v>
      </c>
      <c r="F2154" s="275" t="s">
        <v>186</v>
      </c>
      <c r="G2154" s="273"/>
      <c r="H2154" s="276">
        <v>50.399999999999999</v>
      </c>
      <c r="I2154" s="277"/>
      <c r="J2154" s="273"/>
      <c r="K2154" s="273"/>
      <c r="L2154" s="278"/>
      <c r="M2154" s="279"/>
      <c r="N2154" s="280"/>
      <c r="O2154" s="280"/>
      <c r="P2154" s="280"/>
      <c r="Q2154" s="280"/>
      <c r="R2154" s="280"/>
      <c r="S2154" s="280"/>
      <c r="T2154" s="281"/>
      <c r="AT2154" s="282" t="s">
        <v>177</v>
      </c>
      <c r="AU2154" s="282" t="s">
        <v>83</v>
      </c>
      <c r="AV2154" s="14" t="s">
        <v>175</v>
      </c>
      <c r="AW2154" s="14" t="s">
        <v>31</v>
      </c>
      <c r="AX2154" s="14" t="s">
        <v>81</v>
      </c>
      <c r="AY2154" s="282" t="s">
        <v>168</v>
      </c>
    </row>
    <row r="2155" s="1" customFormat="1" ht="24" customHeight="1">
      <c r="B2155" s="38"/>
      <c r="C2155" s="237" t="s">
        <v>2085</v>
      </c>
      <c r="D2155" s="237" t="s">
        <v>170</v>
      </c>
      <c r="E2155" s="238" t="s">
        <v>2086</v>
      </c>
      <c r="F2155" s="239" t="s">
        <v>2087</v>
      </c>
      <c r="G2155" s="240" t="s">
        <v>364</v>
      </c>
      <c r="H2155" s="241">
        <v>348</v>
      </c>
      <c r="I2155" s="242"/>
      <c r="J2155" s="243">
        <f>ROUND(I2155*H2155,2)</f>
        <v>0</v>
      </c>
      <c r="K2155" s="239" t="s">
        <v>1</v>
      </c>
      <c r="L2155" s="43"/>
      <c r="M2155" s="244" t="s">
        <v>1</v>
      </c>
      <c r="N2155" s="245" t="s">
        <v>39</v>
      </c>
      <c r="O2155" s="86"/>
      <c r="P2155" s="246">
        <f>O2155*H2155</f>
        <v>0</v>
      </c>
      <c r="Q2155" s="246">
        <v>0</v>
      </c>
      <c r="R2155" s="246">
        <f>Q2155*H2155</f>
        <v>0</v>
      </c>
      <c r="S2155" s="246">
        <v>0</v>
      </c>
      <c r="T2155" s="247">
        <f>S2155*H2155</f>
        <v>0</v>
      </c>
      <c r="AR2155" s="248" t="s">
        <v>282</v>
      </c>
      <c r="AT2155" s="248" t="s">
        <v>170</v>
      </c>
      <c r="AU2155" s="248" t="s">
        <v>83</v>
      </c>
      <c r="AY2155" s="17" t="s">
        <v>168</v>
      </c>
      <c r="BE2155" s="249">
        <f>IF(N2155="základní",J2155,0)</f>
        <v>0</v>
      </c>
      <c r="BF2155" s="249">
        <f>IF(N2155="snížená",J2155,0)</f>
        <v>0</v>
      </c>
      <c r="BG2155" s="249">
        <f>IF(N2155="zákl. přenesená",J2155,0)</f>
        <v>0</v>
      </c>
      <c r="BH2155" s="249">
        <f>IF(N2155="sníž. přenesená",J2155,0)</f>
        <v>0</v>
      </c>
      <c r="BI2155" s="249">
        <f>IF(N2155="nulová",J2155,0)</f>
        <v>0</v>
      </c>
      <c r="BJ2155" s="17" t="s">
        <v>81</v>
      </c>
      <c r="BK2155" s="249">
        <f>ROUND(I2155*H2155,2)</f>
        <v>0</v>
      </c>
      <c r="BL2155" s="17" t="s">
        <v>282</v>
      </c>
      <c r="BM2155" s="248" t="s">
        <v>2088</v>
      </c>
    </row>
    <row r="2156" s="13" customFormat="1">
      <c r="B2156" s="261"/>
      <c r="C2156" s="262"/>
      <c r="D2156" s="252" t="s">
        <v>177</v>
      </c>
      <c r="E2156" s="263" t="s">
        <v>1</v>
      </c>
      <c r="F2156" s="264" t="s">
        <v>2089</v>
      </c>
      <c r="G2156" s="262"/>
      <c r="H2156" s="265">
        <v>348</v>
      </c>
      <c r="I2156" s="266"/>
      <c r="J2156" s="262"/>
      <c r="K2156" s="262"/>
      <c r="L2156" s="267"/>
      <c r="M2156" s="268"/>
      <c r="N2156" s="269"/>
      <c r="O2156" s="269"/>
      <c r="P2156" s="269"/>
      <c r="Q2156" s="269"/>
      <c r="R2156" s="269"/>
      <c r="S2156" s="269"/>
      <c r="T2156" s="270"/>
      <c r="AT2156" s="271" t="s">
        <v>177</v>
      </c>
      <c r="AU2156" s="271" t="s">
        <v>83</v>
      </c>
      <c r="AV2156" s="13" t="s">
        <v>83</v>
      </c>
      <c r="AW2156" s="13" t="s">
        <v>31</v>
      </c>
      <c r="AX2156" s="13" t="s">
        <v>74</v>
      </c>
      <c r="AY2156" s="271" t="s">
        <v>168</v>
      </c>
    </row>
    <row r="2157" s="14" customFormat="1">
      <c r="B2157" s="272"/>
      <c r="C2157" s="273"/>
      <c r="D2157" s="252" t="s">
        <v>177</v>
      </c>
      <c r="E2157" s="274" t="s">
        <v>1</v>
      </c>
      <c r="F2157" s="275" t="s">
        <v>186</v>
      </c>
      <c r="G2157" s="273"/>
      <c r="H2157" s="276">
        <v>348</v>
      </c>
      <c r="I2157" s="277"/>
      <c r="J2157" s="273"/>
      <c r="K2157" s="273"/>
      <c r="L2157" s="278"/>
      <c r="M2157" s="279"/>
      <c r="N2157" s="280"/>
      <c r="O2157" s="280"/>
      <c r="P2157" s="280"/>
      <c r="Q2157" s="280"/>
      <c r="R2157" s="280"/>
      <c r="S2157" s="280"/>
      <c r="T2157" s="281"/>
      <c r="AT2157" s="282" t="s">
        <v>177</v>
      </c>
      <c r="AU2157" s="282" t="s">
        <v>83</v>
      </c>
      <c r="AV2157" s="14" t="s">
        <v>175</v>
      </c>
      <c r="AW2157" s="14" t="s">
        <v>31</v>
      </c>
      <c r="AX2157" s="14" t="s">
        <v>81</v>
      </c>
      <c r="AY2157" s="282" t="s">
        <v>168</v>
      </c>
    </row>
    <row r="2158" s="1" customFormat="1" ht="36" customHeight="1">
      <c r="B2158" s="38"/>
      <c r="C2158" s="237" t="s">
        <v>2090</v>
      </c>
      <c r="D2158" s="237" t="s">
        <v>170</v>
      </c>
      <c r="E2158" s="238" t="s">
        <v>2091</v>
      </c>
      <c r="F2158" s="239" t="s">
        <v>2092</v>
      </c>
      <c r="G2158" s="240" t="s">
        <v>364</v>
      </c>
      <c r="H2158" s="241">
        <v>3</v>
      </c>
      <c r="I2158" s="242"/>
      <c r="J2158" s="243">
        <f>ROUND(I2158*H2158,2)</f>
        <v>0</v>
      </c>
      <c r="K2158" s="239" t="s">
        <v>174</v>
      </c>
      <c r="L2158" s="43"/>
      <c r="M2158" s="244" t="s">
        <v>1</v>
      </c>
      <c r="N2158" s="245" t="s">
        <v>39</v>
      </c>
      <c r="O2158" s="86"/>
      <c r="P2158" s="246">
        <f>O2158*H2158</f>
        <v>0</v>
      </c>
      <c r="Q2158" s="246">
        <v>0.00044999999999999999</v>
      </c>
      <c r="R2158" s="246">
        <f>Q2158*H2158</f>
        <v>0.0013500000000000001</v>
      </c>
      <c r="S2158" s="246">
        <v>0</v>
      </c>
      <c r="T2158" s="247">
        <f>S2158*H2158</f>
        <v>0</v>
      </c>
      <c r="AR2158" s="248" t="s">
        <v>282</v>
      </c>
      <c r="AT2158" s="248" t="s">
        <v>170</v>
      </c>
      <c r="AU2158" s="248" t="s">
        <v>83</v>
      </c>
      <c r="AY2158" s="17" t="s">
        <v>168</v>
      </c>
      <c r="BE2158" s="249">
        <f>IF(N2158="základní",J2158,0)</f>
        <v>0</v>
      </c>
      <c r="BF2158" s="249">
        <f>IF(N2158="snížená",J2158,0)</f>
        <v>0</v>
      </c>
      <c r="BG2158" s="249">
        <f>IF(N2158="zákl. přenesená",J2158,0)</f>
        <v>0</v>
      </c>
      <c r="BH2158" s="249">
        <f>IF(N2158="sníž. přenesená",J2158,0)</f>
        <v>0</v>
      </c>
      <c r="BI2158" s="249">
        <f>IF(N2158="nulová",J2158,0)</f>
        <v>0</v>
      </c>
      <c r="BJ2158" s="17" t="s">
        <v>81</v>
      </c>
      <c r="BK2158" s="249">
        <f>ROUND(I2158*H2158,2)</f>
        <v>0</v>
      </c>
      <c r="BL2158" s="17" t="s">
        <v>282</v>
      </c>
      <c r="BM2158" s="248" t="s">
        <v>2093</v>
      </c>
    </row>
    <row r="2159" s="13" customFormat="1">
      <c r="B2159" s="261"/>
      <c r="C2159" s="262"/>
      <c r="D2159" s="252" t="s">
        <v>177</v>
      </c>
      <c r="E2159" s="263" t="s">
        <v>1</v>
      </c>
      <c r="F2159" s="264" t="s">
        <v>2094</v>
      </c>
      <c r="G2159" s="262"/>
      <c r="H2159" s="265">
        <v>3</v>
      </c>
      <c r="I2159" s="266"/>
      <c r="J2159" s="262"/>
      <c r="K2159" s="262"/>
      <c r="L2159" s="267"/>
      <c r="M2159" s="268"/>
      <c r="N2159" s="269"/>
      <c r="O2159" s="269"/>
      <c r="P2159" s="269"/>
      <c r="Q2159" s="269"/>
      <c r="R2159" s="269"/>
      <c r="S2159" s="269"/>
      <c r="T2159" s="270"/>
      <c r="AT2159" s="271" t="s">
        <v>177</v>
      </c>
      <c r="AU2159" s="271" t="s">
        <v>83</v>
      </c>
      <c r="AV2159" s="13" t="s">
        <v>83</v>
      </c>
      <c r="AW2159" s="13" t="s">
        <v>31</v>
      </c>
      <c r="AX2159" s="13" t="s">
        <v>74</v>
      </c>
      <c r="AY2159" s="271" t="s">
        <v>168</v>
      </c>
    </row>
    <row r="2160" s="14" customFormat="1">
      <c r="B2160" s="272"/>
      <c r="C2160" s="273"/>
      <c r="D2160" s="252" t="s">
        <v>177</v>
      </c>
      <c r="E2160" s="274" t="s">
        <v>1</v>
      </c>
      <c r="F2160" s="275" t="s">
        <v>186</v>
      </c>
      <c r="G2160" s="273"/>
      <c r="H2160" s="276">
        <v>3</v>
      </c>
      <c r="I2160" s="277"/>
      <c r="J2160" s="273"/>
      <c r="K2160" s="273"/>
      <c r="L2160" s="278"/>
      <c r="M2160" s="279"/>
      <c r="N2160" s="280"/>
      <c r="O2160" s="280"/>
      <c r="P2160" s="280"/>
      <c r="Q2160" s="280"/>
      <c r="R2160" s="280"/>
      <c r="S2160" s="280"/>
      <c r="T2160" s="281"/>
      <c r="AT2160" s="282" t="s">
        <v>177</v>
      </c>
      <c r="AU2160" s="282" t="s">
        <v>83</v>
      </c>
      <c r="AV2160" s="14" t="s">
        <v>175</v>
      </c>
      <c r="AW2160" s="14" t="s">
        <v>31</v>
      </c>
      <c r="AX2160" s="14" t="s">
        <v>81</v>
      </c>
      <c r="AY2160" s="282" t="s">
        <v>168</v>
      </c>
    </row>
    <row r="2161" s="1" customFormat="1" ht="36" customHeight="1">
      <c r="B2161" s="38"/>
      <c r="C2161" s="237" t="s">
        <v>2095</v>
      </c>
      <c r="D2161" s="237" t="s">
        <v>170</v>
      </c>
      <c r="E2161" s="238" t="s">
        <v>2096</v>
      </c>
      <c r="F2161" s="239" t="s">
        <v>2097</v>
      </c>
      <c r="G2161" s="240" t="s">
        <v>364</v>
      </c>
      <c r="H2161" s="241">
        <v>1</v>
      </c>
      <c r="I2161" s="242"/>
      <c r="J2161" s="243">
        <f>ROUND(I2161*H2161,2)</f>
        <v>0</v>
      </c>
      <c r="K2161" s="239" t="s">
        <v>174</v>
      </c>
      <c r="L2161" s="43"/>
      <c r="M2161" s="244" t="s">
        <v>1</v>
      </c>
      <c r="N2161" s="245" t="s">
        <v>39</v>
      </c>
      <c r="O2161" s="86"/>
      <c r="P2161" s="246">
        <f>O2161*H2161</f>
        <v>0</v>
      </c>
      <c r="Q2161" s="246">
        <v>0.00044999999999999999</v>
      </c>
      <c r="R2161" s="246">
        <f>Q2161*H2161</f>
        <v>0.00044999999999999999</v>
      </c>
      <c r="S2161" s="246">
        <v>0</v>
      </c>
      <c r="T2161" s="247">
        <f>S2161*H2161</f>
        <v>0</v>
      </c>
      <c r="AR2161" s="248" t="s">
        <v>282</v>
      </c>
      <c r="AT2161" s="248" t="s">
        <v>170</v>
      </c>
      <c r="AU2161" s="248" t="s">
        <v>83</v>
      </c>
      <c r="AY2161" s="17" t="s">
        <v>168</v>
      </c>
      <c r="BE2161" s="249">
        <f>IF(N2161="základní",J2161,0)</f>
        <v>0</v>
      </c>
      <c r="BF2161" s="249">
        <f>IF(N2161="snížená",J2161,0)</f>
        <v>0</v>
      </c>
      <c r="BG2161" s="249">
        <f>IF(N2161="zákl. přenesená",J2161,0)</f>
        <v>0</v>
      </c>
      <c r="BH2161" s="249">
        <f>IF(N2161="sníž. přenesená",J2161,0)</f>
        <v>0</v>
      </c>
      <c r="BI2161" s="249">
        <f>IF(N2161="nulová",J2161,0)</f>
        <v>0</v>
      </c>
      <c r="BJ2161" s="17" t="s">
        <v>81</v>
      </c>
      <c r="BK2161" s="249">
        <f>ROUND(I2161*H2161,2)</f>
        <v>0</v>
      </c>
      <c r="BL2161" s="17" t="s">
        <v>282</v>
      </c>
      <c r="BM2161" s="248" t="s">
        <v>2098</v>
      </c>
    </row>
    <row r="2162" s="13" customFormat="1">
      <c r="B2162" s="261"/>
      <c r="C2162" s="262"/>
      <c r="D2162" s="252" t="s">
        <v>177</v>
      </c>
      <c r="E2162" s="263" t="s">
        <v>1</v>
      </c>
      <c r="F2162" s="264" t="s">
        <v>2099</v>
      </c>
      <c r="G2162" s="262"/>
      <c r="H2162" s="265">
        <v>1</v>
      </c>
      <c r="I2162" s="266"/>
      <c r="J2162" s="262"/>
      <c r="K2162" s="262"/>
      <c r="L2162" s="267"/>
      <c r="M2162" s="268"/>
      <c r="N2162" s="269"/>
      <c r="O2162" s="269"/>
      <c r="P2162" s="269"/>
      <c r="Q2162" s="269"/>
      <c r="R2162" s="269"/>
      <c r="S2162" s="269"/>
      <c r="T2162" s="270"/>
      <c r="AT2162" s="271" t="s">
        <v>177</v>
      </c>
      <c r="AU2162" s="271" t="s">
        <v>83</v>
      </c>
      <c r="AV2162" s="13" t="s">
        <v>83</v>
      </c>
      <c r="AW2162" s="13" t="s">
        <v>31</v>
      </c>
      <c r="AX2162" s="13" t="s">
        <v>74</v>
      </c>
      <c r="AY2162" s="271" t="s">
        <v>168</v>
      </c>
    </row>
    <row r="2163" s="14" customFormat="1">
      <c r="B2163" s="272"/>
      <c r="C2163" s="273"/>
      <c r="D2163" s="252" t="s">
        <v>177</v>
      </c>
      <c r="E2163" s="274" t="s">
        <v>1</v>
      </c>
      <c r="F2163" s="275" t="s">
        <v>186</v>
      </c>
      <c r="G2163" s="273"/>
      <c r="H2163" s="276">
        <v>1</v>
      </c>
      <c r="I2163" s="277"/>
      <c r="J2163" s="273"/>
      <c r="K2163" s="273"/>
      <c r="L2163" s="278"/>
      <c r="M2163" s="279"/>
      <c r="N2163" s="280"/>
      <c r="O2163" s="280"/>
      <c r="P2163" s="280"/>
      <c r="Q2163" s="280"/>
      <c r="R2163" s="280"/>
      <c r="S2163" s="280"/>
      <c r="T2163" s="281"/>
      <c r="AT2163" s="282" t="s">
        <v>177</v>
      </c>
      <c r="AU2163" s="282" t="s">
        <v>83</v>
      </c>
      <c r="AV2163" s="14" t="s">
        <v>175</v>
      </c>
      <c r="AW2163" s="14" t="s">
        <v>31</v>
      </c>
      <c r="AX2163" s="14" t="s">
        <v>81</v>
      </c>
      <c r="AY2163" s="282" t="s">
        <v>168</v>
      </c>
    </row>
    <row r="2164" s="1" customFormat="1" ht="36" customHeight="1">
      <c r="B2164" s="38"/>
      <c r="C2164" s="237" t="s">
        <v>2100</v>
      </c>
      <c r="D2164" s="237" t="s">
        <v>170</v>
      </c>
      <c r="E2164" s="238" t="s">
        <v>2101</v>
      </c>
      <c r="F2164" s="239" t="s">
        <v>2102</v>
      </c>
      <c r="G2164" s="240" t="s">
        <v>364</v>
      </c>
      <c r="H2164" s="241">
        <v>2</v>
      </c>
      <c r="I2164" s="242"/>
      <c r="J2164" s="243">
        <f>ROUND(I2164*H2164,2)</f>
        <v>0</v>
      </c>
      <c r="K2164" s="239" t="s">
        <v>174</v>
      </c>
      <c r="L2164" s="43"/>
      <c r="M2164" s="244" t="s">
        <v>1</v>
      </c>
      <c r="N2164" s="245" t="s">
        <v>39</v>
      </c>
      <c r="O2164" s="86"/>
      <c r="P2164" s="246">
        <f>O2164*H2164</f>
        <v>0</v>
      </c>
      <c r="Q2164" s="246">
        <v>0.00044999999999999999</v>
      </c>
      <c r="R2164" s="246">
        <f>Q2164*H2164</f>
        <v>0.00089999999999999998</v>
      </c>
      <c r="S2164" s="246">
        <v>0</v>
      </c>
      <c r="T2164" s="247">
        <f>S2164*H2164</f>
        <v>0</v>
      </c>
      <c r="AR2164" s="248" t="s">
        <v>282</v>
      </c>
      <c r="AT2164" s="248" t="s">
        <v>170</v>
      </c>
      <c r="AU2164" s="248" t="s">
        <v>83</v>
      </c>
      <c r="AY2164" s="17" t="s">
        <v>168</v>
      </c>
      <c r="BE2164" s="249">
        <f>IF(N2164="základní",J2164,0)</f>
        <v>0</v>
      </c>
      <c r="BF2164" s="249">
        <f>IF(N2164="snížená",J2164,0)</f>
        <v>0</v>
      </c>
      <c r="BG2164" s="249">
        <f>IF(N2164="zákl. přenesená",J2164,0)</f>
        <v>0</v>
      </c>
      <c r="BH2164" s="249">
        <f>IF(N2164="sníž. přenesená",J2164,0)</f>
        <v>0</v>
      </c>
      <c r="BI2164" s="249">
        <f>IF(N2164="nulová",J2164,0)</f>
        <v>0</v>
      </c>
      <c r="BJ2164" s="17" t="s">
        <v>81</v>
      </c>
      <c r="BK2164" s="249">
        <f>ROUND(I2164*H2164,2)</f>
        <v>0</v>
      </c>
      <c r="BL2164" s="17" t="s">
        <v>282</v>
      </c>
      <c r="BM2164" s="248" t="s">
        <v>2103</v>
      </c>
    </row>
    <row r="2165" s="13" customFormat="1">
      <c r="B2165" s="261"/>
      <c r="C2165" s="262"/>
      <c r="D2165" s="252" t="s">
        <v>177</v>
      </c>
      <c r="E2165" s="263" t="s">
        <v>1</v>
      </c>
      <c r="F2165" s="264" t="s">
        <v>2104</v>
      </c>
      <c r="G2165" s="262"/>
      <c r="H2165" s="265">
        <v>2</v>
      </c>
      <c r="I2165" s="266"/>
      <c r="J2165" s="262"/>
      <c r="K2165" s="262"/>
      <c r="L2165" s="267"/>
      <c r="M2165" s="268"/>
      <c r="N2165" s="269"/>
      <c r="O2165" s="269"/>
      <c r="P2165" s="269"/>
      <c r="Q2165" s="269"/>
      <c r="R2165" s="269"/>
      <c r="S2165" s="269"/>
      <c r="T2165" s="270"/>
      <c r="AT2165" s="271" t="s">
        <v>177</v>
      </c>
      <c r="AU2165" s="271" t="s">
        <v>83</v>
      </c>
      <c r="AV2165" s="13" t="s">
        <v>83</v>
      </c>
      <c r="AW2165" s="13" t="s">
        <v>31</v>
      </c>
      <c r="AX2165" s="13" t="s">
        <v>74</v>
      </c>
      <c r="AY2165" s="271" t="s">
        <v>168</v>
      </c>
    </row>
    <row r="2166" s="14" customFormat="1">
      <c r="B2166" s="272"/>
      <c r="C2166" s="273"/>
      <c r="D2166" s="252" t="s">
        <v>177</v>
      </c>
      <c r="E2166" s="274" t="s">
        <v>1</v>
      </c>
      <c r="F2166" s="275" t="s">
        <v>186</v>
      </c>
      <c r="G2166" s="273"/>
      <c r="H2166" s="276">
        <v>2</v>
      </c>
      <c r="I2166" s="277"/>
      <c r="J2166" s="273"/>
      <c r="K2166" s="273"/>
      <c r="L2166" s="278"/>
      <c r="M2166" s="279"/>
      <c r="N2166" s="280"/>
      <c r="O2166" s="280"/>
      <c r="P2166" s="280"/>
      <c r="Q2166" s="280"/>
      <c r="R2166" s="280"/>
      <c r="S2166" s="280"/>
      <c r="T2166" s="281"/>
      <c r="AT2166" s="282" t="s">
        <v>177</v>
      </c>
      <c r="AU2166" s="282" t="s">
        <v>83</v>
      </c>
      <c r="AV2166" s="14" t="s">
        <v>175</v>
      </c>
      <c r="AW2166" s="14" t="s">
        <v>31</v>
      </c>
      <c r="AX2166" s="14" t="s">
        <v>81</v>
      </c>
      <c r="AY2166" s="282" t="s">
        <v>168</v>
      </c>
    </row>
    <row r="2167" s="1" customFormat="1" ht="24" customHeight="1">
      <c r="B2167" s="38"/>
      <c r="C2167" s="237" t="s">
        <v>2105</v>
      </c>
      <c r="D2167" s="237" t="s">
        <v>170</v>
      </c>
      <c r="E2167" s="238" t="s">
        <v>2106</v>
      </c>
      <c r="F2167" s="239" t="s">
        <v>2107</v>
      </c>
      <c r="G2167" s="240" t="s">
        <v>440</v>
      </c>
      <c r="H2167" s="241">
        <v>182</v>
      </c>
      <c r="I2167" s="242"/>
      <c r="J2167" s="243">
        <f>ROUND(I2167*H2167,2)</f>
        <v>0</v>
      </c>
      <c r="K2167" s="239" t="s">
        <v>1</v>
      </c>
      <c r="L2167" s="43"/>
      <c r="M2167" s="244" t="s">
        <v>1</v>
      </c>
      <c r="N2167" s="245" t="s">
        <v>39</v>
      </c>
      <c r="O2167" s="86"/>
      <c r="P2167" s="246">
        <f>O2167*H2167</f>
        <v>0</v>
      </c>
      <c r="Q2167" s="246">
        <v>0.00174</v>
      </c>
      <c r="R2167" s="246">
        <f>Q2167*H2167</f>
        <v>0.31668000000000002</v>
      </c>
      <c r="S2167" s="246">
        <v>0</v>
      </c>
      <c r="T2167" s="247">
        <f>S2167*H2167</f>
        <v>0</v>
      </c>
      <c r="AR2167" s="248" t="s">
        <v>282</v>
      </c>
      <c r="AT2167" s="248" t="s">
        <v>170</v>
      </c>
      <c r="AU2167" s="248" t="s">
        <v>83</v>
      </c>
      <c r="AY2167" s="17" t="s">
        <v>168</v>
      </c>
      <c r="BE2167" s="249">
        <f>IF(N2167="základní",J2167,0)</f>
        <v>0</v>
      </c>
      <c r="BF2167" s="249">
        <f>IF(N2167="snížená",J2167,0)</f>
        <v>0</v>
      </c>
      <c r="BG2167" s="249">
        <f>IF(N2167="zákl. přenesená",J2167,0)</f>
        <v>0</v>
      </c>
      <c r="BH2167" s="249">
        <f>IF(N2167="sníž. přenesená",J2167,0)</f>
        <v>0</v>
      </c>
      <c r="BI2167" s="249">
        <f>IF(N2167="nulová",J2167,0)</f>
        <v>0</v>
      </c>
      <c r="BJ2167" s="17" t="s">
        <v>81</v>
      </c>
      <c r="BK2167" s="249">
        <f>ROUND(I2167*H2167,2)</f>
        <v>0</v>
      </c>
      <c r="BL2167" s="17" t="s">
        <v>282</v>
      </c>
      <c r="BM2167" s="248" t="s">
        <v>2108</v>
      </c>
    </row>
    <row r="2168" s="13" customFormat="1">
      <c r="B2168" s="261"/>
      <c r="C2168" s="262"/>
      <c r="D2168" s="252" t="s">
        <v>177</v>
      </c>
      <c r="E2168" s="263" t="s">
        <v>1</v>
      </c>
      <c r="F2168" s="264" t="s">
        <v>2109</v>
      </c>
      <c r="G2168" s="262"/>
      <c r="H2168" s="265">
        <v>182</v>
      </c>
      <c r="I2168" s="266"/>
      <c r="J2168" s="262"/>
      <c r="K2168" s="262"/>
      <c r="L2168" s="267"/>
      <c r="M2168" s="268"/>
      <c r="N2168" s="269"/>
      <c r="O2168" s="269"/>
      <c r="P2168" s="269"/>
      <c r="Q2168" s="269"/>
      <c r="R2168" s="269"/>
      <c r="S2168" s="269"/>
      <c r="T2168" s="270"/>
      <c r="AT2168" s="271" t="s">
        <v>177</v>
      </c>
      <c r="AU2168" s="271" t="s">
        <v>83</v>
      </c>
      <c r="AV2168" s="13" t="s">
        <v>83</v>
      </c>
      <c r="AW2168" s="13" t="s">
        <v>31</v>
      </c>
      <c r="AX2168" s="13" t="s">
        <v>74</v>
      </c>
      <c r="AY2168" s="271" t="s">
        <v>168</v>
      </c>
    </row>
    <row r="2169" s="14" customFormat="1">
      <c r="B2169" s="272"/>
      <c r="C2169" s="273"/>
      <c r="D2169" s="252" t="s">
        <v>177</v>
      </c>
      <c r="E2169" s="274" t="s">
        <v>1</v>
      </c>
      <c r="F2169" s="275" t="s">
        <v>186</v>
      </c>
      <c r="G2169" s="273"/>
      <c r="H2169" s="276">
        <v>182</v>
      </c>
      <c r="I2169" s="277"/>
      <c r="J2169" s="273"/>
      <c r="K2169" s="273"/>
      <c r="L2169" s="278"/>
      <c r="M2169" s="279"/>
      <c r="N2169" s="280"/>
      <c r="O2169" s="280"/>
      <c r="P2169" s="280"/>
      <c r="Q2169" s="280"/>
      <c r="R2169" s="280"/>
      <c r="S2169" s="280"/>
      <c r="T2169" s="281"/>
      <c r="AT2169" s="282" t="s">
        <v>177</v>
      </c>
      <c r="AU2169" s="282" t="s">
        <v>83</v>
      </c>
      <c r="AV2169" s="14" t="s">
        <v>175</v>
      </c>
      <c r="AW2169" s="14" t="s">
        <v>31</v>
      </c>
      <c r="AX2169" s="14" t="s">
        <v>81</v>
      </c>
      <c r="AY2169" s="282" t="s">
        <v>168</v>
      </c>
    </row>
    <row r="2170" s="1" customFormat="1" ht="24" customHeight="1">
      <c r="B2170" s="38"/>
      <c r="C2170" s="237" t="s">
        <v>2110</v>
      </c>
      <c r="D2170" s="237" t="s">
        <v>170</v>
      </c>
      <c r="E2170" s="238" t="s">
        <v>2111</v>
      </c>
      <c r="F2170" s="239" t="s">
        <v>2112</v>
      </c>
      <c r="G2170" s="240" t="s">
        <v>364</v>
      </c>
      <c r="H2170" s="241">
        <v>10</v>
      </c>
      <c r="I2170" s="242"/>
      <c r="J2170" s="243">
        <f>ROUND(I2170*H2170,2)</f>
        <v>0</v>
      </c>
      <c r="K2170" s="239" t="s">
        <v>1</v>
      </c>
      <c r="L2170" s="43"/>
      <c r="M2170" s="244" t="s">
        <v>1</v>
      </c>
      <c r="N2170" s="245" t="s">
        <v>39</v>
      </c>
      <c r="O2170" s="86"/>
      <c r="P2170" s="246">
        <f>O2170*H2170</f>
        <v>0</v>
      </c>
      <c r="Q2170" s="246">
        <v>0.00025000000000000001</v>
      </c>
      <c r="R2170" s="246">
        <f>Q2170*H2170</f>
        <v>0.0025000000000000001</v>
      </c>
      <c r="S2170" s="246">
        <v>0</v>
      </c>
      <c r="T2170" s="247">
        <f>S2170*H2170</f>
        <v>0</v>
      </c>
      <c r="AR2170" s="248" t="s">
        <v>282</v>
      </c>
      <c r="AT2170" s="248" t="s">
        <v>170</v>
      </c>
      <c r="AU2170" s="248" t="s">
        <v>83</v>
      </c>
      <c r="AY2170" s="17" t="s">
        <v>168</v>
      </c>
      <c r="BE2170" s="249">
        <f>IF(N2170="základní",J2170,0)</f>
        <v>0</v>
      </c>
      <c r="BF2170" s="249">
        <f>IF(N2170="snížená",J2170,0)</f>
        <v>0</v>
      </c>
      <c r="BG2170" s="249">
        <f>IF(N2170="zákl. přenesená",J2170,0)</f>
        <v>0</v>
      </c>
      <c r="BH2170" s="249">
        <f>IF(N2170="sníž. přenesená",J2170,0)</f>
        <v>0</v>
      </c>
      <c r="BI2170" s="249">
        <f>IF(N2170="nulová",J2170,0)</f>
        <v>0</v>
      </c>
      <c r="BJ2170" s="17" t="s">
        <v>81</v>
      </c>
      <c r="BK2170" s="249">
        <f>ROUND(I2170*H2170,2)</f>
        <v>0</v>
      </c>
      <c r="BL2170" s="17" t="s">
        <v>282</v>
      </c>
      <c r="BM2170" s="248" t="s">
        <v>2113</v>
      </c>
    </row>
    <row r="2171" s="13" customFormat="1">
      <c r="B2171" s="261"/>
      <c r="C2171" s="262"/>
      <c r="D2171" s="252" t="s">
        <v>177</v>
      </c>
      <c r="E2171" s="263" t="s">
        <v>1</v>
      </c>
      <c r="F2171" s="264" t="s">
        <v>2114</v>
      </c>
      <c r="G2171" s="262"/>
      <c r="H2171" s="265">
        <v>10</v>
      </c>
      <c r="I2171" s="266"/>
      <c r="J2171" s="262"/>
      <c r="K2171" s="262"/>
      <c r="L2171" s="267"/>
      <c r="M2171" s="268"/>
      <c r="N2171" s="269"/>
      <c r="O2171" s="269"/>
      <c r="P2171" s="269"/>
      <c r="Q2171" s="269"/>
      <c r="R2171" s="269"/>
      <c r="S2171" s="269"/>
      <c r="T2171" s="270"/>
      <c r="AT2171" s="271" t="s">
        <v>177</v>
      </c>
      <c r="AU2171" s="271" t="s">
        <v>83</v>
      </c>
      <c r="AV2171" s="13" t="s">
        <v>83</v>
      </c>
      <c r="AW2171" s="13" t="s">
        <v>31</v>
      </c>
      <c r="AX2171" s="13" t="s">
        <v>74</v>
      </c>
      <c r="AY2171" s="271" t="s">
        <v>168</v>
      </c>
    </row>
    <row r="2172" s="14" customFormat="1">
      <c r="B2172" s="272"/>
      <c r="C2172" s="273"/>
      <c r="D2172" s="252" t="s">
        <v>177</v>
      </c>
      <c r="E2172" s="274" t="s">
        <v>1</v>
      </c>
      <c r="F2172" s="275" t="s">
        <v>186</v>
      </c>
      <c r="G2172" s="273"/>
      <c r="H2172" s="276">
        <v>10</v>
      </c>
      <c r="I2172" s="277"/>
      <c r="J2172" s="273"/>
      <c r="K2172" s="273"/>
      <c r="L2172" s="278"/>
      <c r="M2172" s="279"/>
      <c r="N2172" s="280"/>
      <c r="O2172" s="280"/>
      <c r="P2172" s="280"/>
      <c r="Q2172" s="280"/>
      <c r="R2172" s="280"/>
      <c r="S2172" s="280"/>
      <c r="T2172" s="281"/>
      <c r="AT2172" s="282" t="s">
        <v>177</v>
      </c>
      <c r="AU2172" s="282" t="s">
        <v>83</v>
      </c>
      <c r="AV2172" s="14" t="s">
        <v>175</v>
      </c>
      <c r="AW2172" s="14" t="s">
        <v>31</v>
      </c>
      <c r="AX2172" s="14" t="s">
        <v>81</v>
      </c>
      <c r="AY2172" s="282" t="s">
        <v>168</v>
      </c>
    </row>
    <row r="2173" s="1" customFormat="1" ht="24" customHeight="1">
      <c r="B2173" s="38"/>
      <c r="C2173" s="237" t="s">
        <v>2115</v>
      </c>
      <c r="D2173" s="237" t="s">
        <v>170</v>
      </c>
      <c r="E2173" s="238" t="s">
        <v>2116</v>
      </c>
      <c r="F2173" s="239" t="s">
        <v>2117</v>
      </c>
      <c r="G2173" s="240" t="s">
        <v>364</v>
      </c>
      <c r="H2173" s="241">
        <v>2</v>
      </c>
      <c r="I2173" s="242"/>
      <c r="J2173" s="243">
        <f>ROUND(I2173*H2173,2)</f>
        <v>0</v>
      </c>
      <c r="K2173" s="239" t="s">
        <v>1</v>
      </c>
      <c r="L2173" s="43"/>
      <c r="M2173" s="244" t="s">
        <v>1</v>
      </c>
      <c r="N2173" s="245" t="s">
        <v>39</v>
      </c>
      <c r="O2173" s="86"/>
      <c r="P2173" s="246">
        <f>O2173*H2173</f>
        <v>0</v>
      </c>
      <c r="Q2173" s="246">
        <v>0.00025000000000000001</v>
      </c>
      <c r="R2173" s="246">
        <f>Q2173*H2173</f>
        <v>0.00050000000000000001</v>
      </c>
      <c r="S2173" s="246">
        <v>0</v>
      </c>
      <c r="T2173" s="247">
        <f>S2173*H2173</f>
        <v>0</v>
      </c>
      <c r="AR2173" s="248" t="s">
        <v>282</v>
      </c>
      <c r="AT2173" s="248" t="s">
        <v>170</v>
      </c>
      <c r="AU2173" s="248" t="s">
        <v>83</v>
      </c>
      <c r="AY2173" s="17" t="s">
        <v>168</v>
      </c>
      <c r="BE2173" s="249">
        <f>IF(N2173="základní",J2173,0)</f>
        <v>0</v>
      </c>
      <c r="BF2173" s="249">
        <f>IF(N2173="snížená",J2173,0)</f>
        <v>0</v>
      </c>
      <c r="BG2173" s="249">
        <f>IF(N2173="zákl. přenesená",J2173,0)</f>
        <v>0</v>
      </c>
      <c r="BH2173" s="249">
        <f>IF(N2173="sníž. přenesená",J2173,0)</f>
        <v>0</v>
      </c>
      <c r="BI2173" s="249">
        <f>IF(N2173="nulová",J2173,0)</f>
        <v>0</v>
      </c>
      <c r="BJ2173" s="17" t="s">
        <v>81</v>
      </c>
      <c r="BK2173" s="249">
        <f>ROUND(I2173*H2173,2)</f>
        <v>0</v>
      </c>
      <c r="BL2173" s="17" t="s">
        <v>282</v>
      </c>
      <c r="BM2173" s="248" t="s">
        <v>2118</v>
      </c>
    </row>
    <row r="2174" s="13" customFormat="1">
      <c r="B2174" s="261"/>
      <c r="C2174" s="262"/>
      <c r="D2174" s="252" t="s">
        <v>177</v>
      </c>
      <c r="E2174" s="263" t="s">
        <v>1</v>
      </c>
      <c r="F2174" s="264" t="s">
        <v>2119</v>
      </c>
      <c r="G2174" s="262"/>
      <c r="H2174" s="265">
        <v>2</v>
      </c>
      <c r="I2174" s="266"/>
      <c r="J2174" s="262"/>
      <c r="K2174" s="262"/>
      <c r="L2174" s="267"/>
      <c r="M2174" s="268"/>
      <c r="N2174" s="269"/>
      <c r="O2174" s="269"/>
      <c r="P2174" s="269"/>
      <c r="Q2174" s="269"/>
      <c r="R2174" s="269"/>
      <c r="S2174" s="269"/>
      <c r="T2174" s="270"/>
      <c r="AT2174" s="271" t="s">
        <v>177</v>
      </c>
      <c r="AU2174" s="271" t="s">
        <v>83</v>
      </c>
      <c r="AV2174" s="13" t="s">
        <v>83</v>
      </c>
      <c r="AW2174" s="13" t="s">
        <v>31</v>
      </c>
      <c r="AX2174" s="13" t="s">
        <v>74</v>
      </c>
      <c r="AY2174" s="271" t="s">
        <v>168</v>
      </c>
    </row>
    <row r="2175" s="14" customFormat="1">
      <c r="B2175" s="272"/>
      <c r="C2175" s="273"/>
      <c r="D2175" s="252" t="s">
        <v>177</v>
      </c>
      <c r="E2175" s="274" t="s">
        <v>1</v>
      </c>
      <c r="F2175" s="275" t="s">
        <v>186</v>
      </c>
      <c r="G2175" s="273"/>
      <c r="H2175" s="276">
        <v>2</v>
      </c>
      <c r="I2175" s="277"/>
      <c r="J2175" s="273"/>
      <c r="K2175" s="273"/>
      <c r="L2175" s="278"/>
      <c r="M2175" s="279"/>
      <c r="N2175" s="280"/>
      <c r="O2175" s="280"/>
      <c r="P2175" s="280"/>
      <c r="Q2175" s="280"/>
      <c r="R2175" s="280"/>
      <c r="S2175" s="280"/>
      <c r="T2175" s="281"/>
      <c r="AT2175" s="282" t="s">
        <v>177</v>
      </c>
      <c r="AU2175" s="282" t="s">
        <v>83</v>
      </c>
      <c r="AV2175" s="14" t="s">
        <v>175</v>
      </c>
      <c r="AW2175" s="14" t="s">
        <v>31</v>
      </c>
      <c r="AX2175" s="14" t="s">
        <v>81</v>
      </c>
      <c r="AY2175" s="282" t="s">
        <v>168</v>
      </c>
    </row>
    <row r="2176" s="1" customFormat="1" ht="24" customHeight="1">
      <c r="B2176" s="38"/>
      <c r="C2176" s="237" t="s">
        <v>2120</v>
      </c>
      <c r="D2176" s="237" t="s">
        <v>170</v>
      </c>
      <c r="E2176" s="238" t="s">
        <v>2121</v>
      </c>
      <c r="F2176" s="239" t="s">
        <v>2122</v>
      </c>
      <c r="G2176" s="240" t="s">
        <v>440</v>
      </c>
      <c r="H2176" s="241">
        <v>71.5</v>
      </c>
      <c r="I2176" s="242"/>
      <c r="J2176" s="243">
        <f>ROUND(I2176*H2176,2)</f>
        <v>0</v>
      </c>
      <c r="K2176" s="239" t="s">
        <v>1</v>
      </c>
      <c r="L2176" s="43"/>
      <c r="M2176" s="244" t="s">
        <v>1</v>
      </c>
      <c r="N2176" s="245" t="s">
        <v>39</v>
      </c>
      <c r="O2176" s="86"/>
      <c r="P2176" s="246">
        <f>O2176*H2176</f>
        <v>0</v>
      </c>
      <c r="Q2176" s="246">
        <v>0.0028600000000000001</v>
      </c>
      <c r="R2176" s="246">
        <f>Q2176*H2176</f>
        <v>0.20449000000000001</v>
      </c>
      <c r="S2176" s="246">
        <v>0</v>
      </c>
      <c r="T2176" s="247">
        <f>S2176*H2176</f>
        <v>0</v>
      </c>
      <c r="AR2176" s="248" t="s">
        <v>282</v>
      </c>
      <c r="AT2176" s="248" t="s">
        <v>170</v>
      </c>
      <c r="AU2176" s="248" t="s">
        <v>83</v>
      </c>
      <c r="AY2176" s="17" t="s">
        <v>168</v>
      </c>
      <c r="BE2176" s="249">
        <f>IF(N2176="základní",J2176,0)</f>
        <v>0</v>
      </c>
      <c r="BF2176" s="249">
        <f>IF(N2176="snížená",J2176,0)</f>
        <v>0</v>
      </c>
      <c r="BG2176" s="249">
        <f>IF(N2176="zákl. přenesená",J2176,0)</f>
        <v>0</v>
      </c>
      <c r="BH2176" s="249">
        <f>IF(N2176="sníž. přenesená",J2176,0)</f>
        <v>0</v>
      </c>
      <c r="BI2176" s="249">
        <f>IF(N2176="nulová",J2176,0)</f>
        <v>0</v>
      </c>
      <c r="BJ2176" s="17" t="s">
        <v>81</v>
      </c>
      <c r="BK2176" s="249">
        <f>ROUND(I2176*H2176,2)</f>
        <v>0</v>
      </c>
      <c r="BL2176" s="17" t="s">
        <v>282</v>
      </c>
      <c r="BM2176" s="248" t="s">
        <v>2123</v>
      </c>
    </row>
    <row r="2177" s="13" customFormat="1">
      <c r="B2177" s="261"/>
      <c r="C2177" s="262"/>
      <c r="D2177" s="252" t="s">
        <v>177</v>
      </c>
      <c r="E2177" s="263" t="s">
        <v>1</v>
      </c>
      <c r="F2177" s="264" t="s">
        <v>2124</v>
      </c>
      <c r="G2177" s="262"/>
      <c r="H2177" s="265">
        <v>71.5</v>
      </c>
      <c r="I2177" s="266"/>
      <c r="J2177" s="262"/>
      <c r="K2177" s="262"/>
      <c r="L2177" s="267"/>
      <c r="M2177" s="268"/>
      <c r="N2177" s="269"/>
      <c r="O2177" s="269"/>
      <c r="P2177" s="269"/>
      <c r="Q2177" s="269"/>
      <c r="R2177" s="269"/>
      <c r="S2177" s="269"/>
      <c r="T2177" s="270"/>
      <c r="AT2177" s="271" t="s">
        <v>177</v>
      </c>
      <c r="AU2177" s="271" t="s">
        <v>83</v>
      </c>
      <c r="AV2177" s="13" t="s">
        <v>83</v>
      </c>
      <c r="AW2177" s="13" t="s">
        <v>31</v>
      </c>
      <c r="AX2177" s="13" t="s">
        <v>74</v>
      </c>
      <c r="AY2177" s="271" t="s">
        <v>168</v>
      </c>
    </row>
    <row r="2178" s="14" customFormat="1">
      <c r="B2178" s="272"/>
      <c r="C2178" s="273"/>
      <c r="D2178" s="252" t="s">
        <v>177</v>
      </c>
      <c r="E2178" s="274" t="s">
        <v>1</v>
      </c>
      <c r="F2178" s="275" t="s">
        <v>186</v>
      </c>
      <c r="G2178" s="273"/>
      <c r="H2178" s="276">
        <v>71.5</v>
      </c>
      <c r="I2178" s="277"/>
      <c r="J2178" s="273"/>
      <c r="K2178" s="273"/>
      <c r="L2178" s="278"/>
      <c r="M2178" s="279"/>
      <c r="N2178" s="280"/>
      <c r="O2178" s="280"/>
      <c r="P2178" s="280"/>
      <c r="Q2178" s="280"/>
      <c r="R2178" s="280"/>
      <c r="S2178" s="280"/>
      <c r="T2178" s="281"/>
      <c r="AT2178" s="282" t="s">
        <v>177</v>
      </c>
      <c r="AU2178" s="282" t="s">
        <v>83</v>
      </c>
      <c r="AV2178" s="14" t="s">
        <v>175</v>
      </c>
      <c r="AW2178" s="14" t="s">
        <v>31</v>
      </c>
      <c r="AX2178" s="14" t="s">
        <v>81</v>
      </c>
      <c r="AY2178" s="282" t="s">
        <v>168</v>
      </c>
    </row>
    <row r="2179" s="1" customFormat="1" ht="24" customHeight="1">
      <c r="B2179" s="38"/>
      <c r="C2179" s="237" t="s">
        <v>2125</v>
      </c>
      <c r="D2179" s="237" t="s">
        <v>170</v>
      </c>
      <c r="E2179" s="238" t="s">
        <v>2126</v>
      </c>
      <c r="F2179" s="239" t="s">
        <v>2127</v>
      </c>
      <c r="G2179" s="240" t="s">
        <v>220</v>
      </c>
      <c r="H2179" s="241">
        <v>4.3819999999999997</v>
      </c>
      <c r="I2179" s="242"/>
      <c r="J2179" s="243">
        <f>ROUND(I2179*H2179,2)</f>
        <v>0</v>
      </c>
      <c r="K2179" s="239" t="s">
        <v>174</v>
      </c>
      <c r="L2179" s="43"/>
      <c r="M2179" s="244" t="s">
        <v>1</v>
      </c>
      <c r="N2179" s="245" t="s">
        <v>39</v>
      </c>
      <c r="O2179" s="86"/>
      <c r="P2179" s="246">
        <f>O2179*H2179</f>
        <v>0</v>
      </c>
      <c r="Q2179" s="246">
        <v>0</v>
      </c>
      <c r="R2179" s="246">
        <f>Q2179*H2179</f>
        <v>0</v>
      </c>
      <c r="S2179" s="246">
        <v>0</v>
      </c>
      <c r="T2179" s="247">
        <f>S2179*H2179</f>
        <v>0</v>
      </c>
      <c r="AR2179" s="248" t="s">
        <v>282</v>
      </c>
      <c r="AT2179" s="248" t="s">
        <v>170</v>
      </c>
      <c r="AU2179" s="248" t="s">
        <v>83</v>
      </c>
      <c r="AY2179" s="17" t="s">
        <v>168</v>
      </c>
      <c r="BE2179" s="249">
        <f>IF(N2179="základní",J2179,0)</f>
        <v>0</v>
      </c>
      <c r="BF2179" s="249">
        <f>IF(N2179="snížená",J2179,0)</f>
        <v>0</v>
      </c>
      <c r="BG2179" s="249">
        <f>IF(N2179="zákl. přenesená",J2179,0)</f>
        <v>0</v>
      </c>
      <c r="BH2179" s="249">
        <f>IF(N2179="sníž. přenesená",J2179,0)</f>
        <v>0</v>
      </c>
      <c r="BI2179" s="249">
        <f>IF(N2179="nulová",J2179,0)</f>
        <v>0</v>
      </c>
      <c r="BJ2179" s="17" t="s">
        <v>81</v>
      </c>
      <c r="BK2179" s="249">
        <f>ROUND(I2179*H2179,2)</f>
        <v>0</v>
      </c>
      <c r="BL2179" s="17" t="s">
        <v>282</v>
      </c>
      <c r="BM2179" s="248" t="s">
        <v>2128</v>
      </c>
    </row>
    <row r="2180" s="11" customFormat="1" ht="22.8" customHeight="1">
      <c r="B2180" s="221"/>
      <c r="C2180" s="222"/>
      <c r="D2180" s="223" t="s">
        <v>73</v>
      </c>
      <c r="E2180" s="235" t="s">
        <v>2129</v>
      </c>
      <c r="F2180" s="235" t="s">
        <v>2130</v>
      </c>
      <c r="G2180" s="222"/>
      <c r="H2180" s="222"/>
      <c r="I2180" s="225"/>
      <c r="J2180" s="236">
        <f>BK2180</f>
        <v>0</v>
      </c>
      <c r="K2180" s="222"/>
      <c r="L2180" s="227"/>
      <c r="M2180" s="228"/>
      <c r="N2180" s="229"/>
      <c r="O2180" s="229"/>
      <c r="P2180" s="230">
        <f>SUM(P2181:P2196)</f>
        <v>0</v>
      </c>
      <c r="Q2180" s="229"/>
      <c r="R2180" s="230">
        <f>SUM(R2181:R2196)</f>
        <v>0.51492159999999998</v>
      </c>
      <c r="S2180" s="229"/>
      <c r="T2180" s="231">
        <f>SUM(T2181:T2196)</f>
        <v>1.8475759999999999</v>
      </c>
      <c r="AR2180" s="232" t="s">
        <v>83</v>
      </c>
      <c r="AT2180" s="233" t="s">
        <v>73</v>
      </c>
      <c r="AU2180" s="233" t="s">
        <v>81</v>
      </c>
      <c r="AY2180" s="232" t="s">
        <v>168</v>
      </c>
      <c r="BK2180" s="234">
        <f>SUM(BK2181:BK2196)</f>
        <v>0</v>
      </c>
    </row>
    <row r="2181" s="1" customFormat="1" ht="24" customHeight="1">
      <c r="B2181" s="38"/>
      <c r="C2181" s="237" t="s">
        <v>2131</v>
      </c>
      <c r="D2181" s="237" t="s">
        <v>170</v>
      </c>
      <c r="E2181" s="238" t="s">
        <v>2132</v>
      </c>
      <c r="F2181" s="239" t="s">
        <v>2133</v>
      </c>
      <c r="G2181" s="240" t="s">
        <v>226</v>
      </c>
      <c r="H2181" s="241">
        <v>40.436</v>
      </c>
      <c r="I2181" s="242"/>
      <c r="J2181" s="243">
        <f>ROUND(I2181*H2181,2)</f>
        <v>0</v>
      </c>
      <c r="K2181" s="239" t="s">
        <v>174</v>
      </c>
      <c r="L2181" s="43"/>
      <c r="M2181" s="244" t="s">
        <v>1</v>
      </c>
      <c r="N2181" s="245" t="s">
        <v>39</v>
      </c>
      <c r="O2181" s="86"/>
      <c r="P2181" s="246">
        <f>O2181*H2181</f>
        <v>0</v>
      </c>
      <c r="Q2181" s="246">
        <v>0</v>
      </c>
      <c r="R2181" s="246">
        <f>Q2181*H2181</f>
        <v>0</v>
      </c>
      <c r="S2181" s="246">
        <v>0.044499999999999998</v>
      </c>
      <c r="T2181" s="247">
        <f>S2181*H2181</f>
        <v>1.799402</v>
      </c>
      <c r="AR2181" s="248" t="s">
        <v>282</v>
      </c>
      <c r="AT2181" s="248" t="s">
        <v>170</v>
      </c>
      <c r="AU2181" s="248" t="s">
        <v>83</v>
      </c>
      <c r="AY2181" s="17" t="s">
        <v>168</v>
      </c>
      <c r="BE2181" s="249">
        <f>IF(N2181="základní",J2181,0)</f>
        <v>0</v>
      </c>
      <c r="BF2181" s="249">
        <f>IF(N2181="snížená",J2181,0)</f>
        <v>0</v>
      </c>
      <c r="BG2181" s="249">
        <f>IF(N2181="zákl. přenesená",J2181,0)</f>
        <v>0</v>
      </c>
      <c r="BH2181" s="249">
        <f>IF(N2181="sníž. přenesená",J2181,0)</f>
        <v>0</v>
      </c>
      <c r="BI2181" s="249">
        <f>IF(N2181="nulová",J2181,0)</f>
        <v>0</v>
      </c>
      <c r="BJ2181" s="17" t="s">
        <v>81</v>
      </c>
      <c r="BK2181" s="249">
        <f>ROUND(I2181*H2181,2)</f>
        <v>0</v>
      </c>
      <c r="BL2181" s="17" t="s">
        <v>282</v>
      </c>
      <c r="BM2181" s="248" t="s">
        <v>2134</v>
      </c>
    </row>
    <row r="2182" s="12" customFormat="1">
      <c r="B2182" s="250"/>
      <c r="C2182" s="251"/>
      <c r="D2182" s="252" t="s">
        <v>177</v>
      </c>
      <c r="E2182" s="253" t="s">
        <v>1</v>
      </c>
      <c r="F2182" s="254" t="s">
        <v>1750</v>
      </c>
      <c r="G2182" s="251"/>
      <c r="H2182" s="253" t="s">
        <v>1</v>
      </c>
      <c r="I2182" s="255"/>
      <c r="J2182" s="251"/>
      <c r="K2182" s="251"/>
      <c r="L2182" s="256"/>
      <c r="M2182" s="257"/>
      <c r="N2182" s="258"/>
      <c r="O2182" s="258"/>
      <c r="P2182" s="258"/>
      <c r="Q2182" s="258"/>
      <c r="R2182" s="258"/>
      <c r="S2182" s="258"/>
      <c r="T2182" s="259"/>
      <c r="AT2182" s="260" t="s">
        <v>177</v>
      </c>
      <c r="AU2182" s="260" t="s">
        <v>83</v>
      </c>
      <c r="AV2182" s="12" t="s">
        <v>81</v>
      </c>
      <c r="AW2182" s="12" t="s">
        <v>31</v>
      </c>
      <c r="AX2182" s="12" t="s">
        <v>74</v>
      </c>
      <c r="AY2182" s="260" t="s">
        <v>168</v>
      </c>
    </row>
    <row r="2183" s="13" customFormat="1">
      <c r="B2183" s="261"/>
      <c r="C2183" s="262"/>
      <c r="D2183" s="252" t="s">
        <v>177</v>
      </c>
      <c r="E2183" s="263" t="s">
        <v>1</v>
      </c>
      <c r="F2183" s="264" t="s">
        <v>2135</v>
      </c>
      <c r="G2183" s="262"/>
      <c r="H2183" s="265">
        <v>27.199999999999999</v>
      </c>
      <c r="I2183" s="266"/>
      <c r="J2183" s="262"/>
      <c r="K2183" s="262"/>
      <c r="L2183" s="267"/>
      <c r="M2183" s="268"/>
      <c r="N2183" s="269"/>
      <c r="O2183" s="269"/>
      <c r="P2183" s="269"/>
      <c r="Q2183" s="269"/>
      <c r="R2183" s="269"/>
      <c r="S2183" s="269"/>
      <c r="T2183" s="270"/>
      <c r="AT2183" s="271" t="s">
        <v>177</v>
      </c>
      <c r="AU2183" s="271" t="s">
        <v>83</v>
      </c>
      <c r="AV2183" s="13" t="s">
        <v>83</v>
      </c>
      <c r="AW2183" s="13" t="s">
        <v>31</v>
      </c>
      <c r="AX2183" s="13" t="s">
        <v>74</v>
      </c>
      <c r="AY2183" s="271" t="s">
        <v>168</v>
      </c>
    </row>
    <row r="2184" s="13" customFormat="1">
      <c r="B2184" s="261"/>
      <c r="C2184" s="262"/>
      <c r="D2184" s="252" t="s">
        <v>177</v>
      </c>
      <c r="E2184" s="263" t="s">
        <v>1</v>
      </c>
      <c r="F2184" s="264" t="s">
        <v>1752</v>
      </c>
      <c r="G2184" s="262"/>
      <c r="H2184" s="265">
        <v>11.220000000000001</v>
      </c>
      <c r="I2184" s="266"/>
      <c r="J2184" s="262"/>
      <c r="K2184" s="262"/>
      <c r="L2184" s="267"/>
      <c r="M2184" s="268"/>
      <c r="N2184" s="269"/>
      <c r="O2184" s="269"/>
      <c r="P2184" s="269"/>
      <c r="Q2184" s="269"/>
      <c r="R2184" s="269"/>
      <c r="S2184" s="269"/>
      <c r="T2184" s="270"/>
      <c r="AT2184" s="271" t="s">
        <v>177</v>
      </c>
      <c r="AU2184" s="271" t="s">
        <v>83</v>
      </c>
      <c r="AV2184" s="13" t="s">
        <v>83</v>
      </c>
      <c r="AW2184" s="13" t="s">
        <v>31</v>
      </c>
      <c r="AX2184" s="13" t="s">
        <v>74</v>
      </c>
      <c r="AY2184" s="271" t="s">
        <v>168</v>
      </c>
    </row>
    <row r="2185" s="13" customFormat="1">
      <c r="B2185" s="261"/>
      <c r="C2185" s="262"/>
      <c r="D2185" s="252" t="s">
        <v>177</v>
      </c>
      <c r="E2185" s="263" t="s">
        <v>1</v>
      </c>
      <c r="F2185" s="264" t="s">
        <v>2136</v>
      </c>
      <c r="G2185" s="262"/>
      <c r="H2185" s="265">
        <v>2.016</v>
      </c>
      <c r="I2185" s="266"/>
      <c r="J2185" s="262"/>
      <c r="K2185" s="262"/>
      <c r="L2185" s="267"/>
      <c r="M2185" s="268"/>
      <c r="N2185" s="269"/>
      <c r="O2185" s="269"/>
      <c r="P2185" s="269"/>
      <c r="Q2185" s="269"/>
      <c r="R2185" s="269"/>
      <c r="S2185" s="269"/>
      <c r="T2185" s="270"/>
      <c r="AT2185" s="271" t="s">
        <v>177</v>
      </c>
      <c r="AU2185" s="271" t="s">
        <v>83</v>
      </c>
      <c r="AV2185" s="13" t="s">
        <v>83</v>
      </c>
      <c r="AW2185" s="13" t="s">
        <v>31</v>
      </c>
      <c r="AX2185" s="13" t="s">
        <v>74</v>
      </c>
      <c r="AY2185" s="271" t="s">
        <v>168</v>
      </c>
    </row>
    <row r="2186" s="14" customFormat="1">
      <c r="B2186" s="272"/>
      <c r="C2186" s="273"/>
      <c r="D2186" s="252" t="s">
        <v>177</v>
      </c>
      <c r="E2186" s="274" t="s">
        <v>1</v>
      </c>
      <c r="F2186" s="275" t="s">
        <v>186</v>
      </c>
      <c r="G2186" s="273"/>
      <c r="H2186" s="276">
        <v>40.436</v>
      </c>
      <c r="I2186" s="277"/>
      <c r="J2186" s="273"/>
      <c r="K2186" s="273"/>
      <c r="L2186" s="278"/>
      <c r="M2186" s="279"/>
      <c r="N2186" s="280"/>
      <c r="O2186" s="280"/>
      <c r="P2186" s="280"/>
      <c r="Q2186" s="280"/>
      <c r="R2186" s="280"/>
      <c r="S2186" s="280"/>
      <c r="T2186" s="281"/>
      <c r="AT2186" s="282" t="s">
        <v>177</v>
      </c>
      <c r="AU2186" s="282" t="s">
        <v>83</v>
      </c>
      <c r="AV2186" s="14" t="s">
        <v>175</v>
      </c>
      <c r="AW2186" s="14" t="s">
        <v>31</v>
      </c>
      <c r="AX2186" s="14" t="s">
        <v>81</v>
      </c>
      <c r="AY2186" s="282" t="s">
        <v>168</v>
      </c>
    </row>
    <row r="2187" s="1" customFormat="1" ht="24" customHeight="1">
      <c r="B2187" s="38"/>
      <c r="C2187" s="237" t="s">
        <v>2137</v>
      </c>
      <c r="D2187" s="237" t="s">
        <v>170</v>
      </c>
      <c r="E2187" s="238" t="s">
        <v>2138</v>
      </c>
      <c r="F2187" s="239" t="s">
        <v>2139</v>
      </c>
      <c r="G2187" s="240" t="s">
        <v>440</v>
      </c>
      <c r="H2187" s="241">
        <v>4.2000000000000002</v>
      </c>
      <c r="I2187" s="242"/>
      <c r="J2187" s="243">
        <f>ROUND(I2187*H2187,2)</f>
        <v>0</v>
      </c>
      <c r="K2187" s="239" t="s">
        <v>174</v>
      </c>
      <c r="L2187" s="43"/>
      <c r="M2187" s="244" t="s">
        <v>1</v>
      </c>
      <c r="N2187" s="245" t="s">
        <v>39</v>
      </c>
      <c r="O2187" s="86"/>
      <c r="P2187" s="246">
        <f>O2187*H2187</f>
        <v>0</v>
      </c>
      <c r="Q2187" s="246">
        <v>0</v>
      </c>
      <c r="R2187" s="246">
        <f>Q2187*H2187</f>
        <v>0</v>
      </c>
      <c r="S2187" s="246">
        <v>0.011469999999999999</v>
      </c>
      <c r="T2187" s="247">
        <f>S2187*H2187</f>
        <v>0.048174000000000002</v>
      </c>
      <c r="AR2187" s="248" t="s">
        <v>282</v>
      </c>
      <c r="AT2187" s="248" t="s">
        <v>170</v>
      </c>
      <c r="AU2187" s="248" t="s">
        <v>83</v>
      </c>
      <c r="AY2187" s="17" t="s">
        <v>168</v>
      </c>
      <c r="BE2187" s="249">
        <f>IF(N2187="základní",J2187,0)</f>
        <v>0</v>
      </c>
      <c r="BF2187" s="249">
        <f>IF(N2187="snížená",J2187,0)</f>
        <v>0</v>
      </c>
      <c r="BG2187" s="249">
        <f>IF(N2187="zákl. přenesená",J2187,0)</f>
        <v>0</v>
      </c>
      <c r="BH2187" s="249">
        <f>IF(N2187="sníž. přenesená",J2187,0)</f>
        <v>0</v>
      </c>
      <c r="BI2187" s="249">
        <f>IF(N2187="nulová",J2187,0)</f>
        <v>0</v>
      </c>
      <c r="BJ2187" s="17" t="s">
        <v>81</v>
      </c>
      <c r="BK2187" s="249">
        <f>ROUND(I2187*H2187,2)</f>
        <v>0</v>
      </c>
      <c r="BL2187" s="17" t="s">
        <v>282</v>
      </c>
      <c r="BM2187" s="248" t="s">
        <v>2140</v>
      </c>
    </row>
    <row r="2188" s="12" customFormat="1">
      <c r="B2188" s="250"/>
      <c r="C2188" s="251"/>
      <c r="D2188" s="252" t="s">
        <v>177</v>
      </c>
      <c r="E2188" s="253" t="s">
        <v>1</v>
      </c>
      <c r="F2188" s="254" t="s">
        <v>1750</v>
      </c>
      <c r="G2188" s="251"/>
      <c r="H2188" s="253" t="s">
        <v>1</v>
      </c>
      <c r="I2188" s="255"/>
      <c r="J2188" s="251"/>
      <c r="K2188" s="251"/>
      <c r="L2188" s="256"/>
      <c r="M2188" s="257"/>
      <c r="N2188" s="258"/>
      <c r="O2188" s="258"/>
      <c r="P2188" s="258"/>
      <c r="Q2188" s="258"/>
      <c r="R2188" s="258"/>
      <c r="S2188" s="258"/>
      <c r="T2188" s="259"/>
      <c r="AT2188" s="260" t="s">
        <v>177</v>
      </c>
      <c r="AU2188" s="260" t="s">
        <v>83</v>
      </c>
      <c r="AV2188" s="12" t="s">
        <v>81</v>
      </c>
      <c r="AW2188" s="12" t="s">
        <v>31</v>
      </c>
      <c r="AX2188" s="12" t="s">
        <v>74</v>
      </c>
      <c r="AY2188" s="260" t="s">
        <v>168</v>
      </c>
    </row>
    <row r="2189" s="13" customFormat="1">
      <c r="B2189" s="261"/>
      <c r="C2189" s="262"/>
      <c r="D2189" s="252" t="s">
        <v>177</v>
      </c>
      <c r="E2189" s="263" t="s">
        <v>1</v>
      </c>
      <c r="F2189" s="264" t="s">
        <v>2141</v>
      </c>
      <c r="G2189" s="262"/>
      <c r="H2189" s="265">
        <v>4.2000000000000002</v>
      </c>
      <c r="I2189" s="266"/>
      <c r="J2189" s="262"/>
      <c r="K2189" s="262"/>
      <c r="L2189" s="267"/>
      <c r="M2189" s="268"/>
      <c r="N2189" s="269"/>
      <c r="O2189" s="269"/>
      <c r="P2189" s="269"/>
      <c r="Q2189" s="269"/>
      <c r="R2189" s="269"/>
      <c r="S2189" s="269"/>
      <c r="T2189" s="270"/>
      <c r="AT2189" s="271" t="s">
        <v>177</v>
      </c>
      <c r="AU2189" s="271" t="s">
        <v>83</v>
      </c>
      <c r="AV2189" s="13" t="s">
        <v>83</v>
      </c>
      <c r="AW2189" s="13" t="s">
        <v>31</v>
      </c>
      <c r="AX2189" s="13" t="s">
        <v>74</v>
      </c>
      <c r="AY2189" s="271" t="s">
        <v>168</v>
      </c>
    </row>
    <row r="2190" s="14" customFormat="1">
      <c r="B2190" s="272"/>
      <c r="C2190" s="273"/>
      <c r="D2190" s="252" t="s">
        <v>177</v>
      </c>
      <c r="E2190" s="274" t="s">
        <v>1</v>
      </c>
      <c r="F2190" s="275" t="s">
        <v>186</v>
      </c>
      <c r="G2190" s="273"/>
      <c r="H2190" s="276">
        <v>4.2000000000000002</v>
      </c>
      <c r="I2190" s="277"/>
      <c r="J2190" s="273"/>
      <c r="K2190" s="273"/>
      <c r="L2190" s="278"/>
      <c r="M2190" s="279"/>
      <c r="N2190" s="280"/>
      <c r="O2190" s="280"/>
      <c r="P2190" s="280"/>
      <c r="Q2190" s="280"/>
      <c r="R2190" s="280"/>
      <c r="S2190" s="280"/>
      <c r="T2190" s="281"/>
      <c r="AT2190" s="282" t="s">
        <v>177</v>
      </c>
      <c r="AU2190" s="282" t="s">
        <v>83</v>
      </c>
      <c r="AV2190" s="14" t="s">
        <v>175</v>
      </c>
      <c r="AW2190" s="14" t="s">
        <v>31</v>
      </c>
      <c r="AX2190" s="14" t="s">
        <v>81</v>
      </c>
      <c r="AY2190" s="282" t="s">
        <v>168</v>
      </c>
    </row>
    <row r="2191" s="1" customFormat="1" ht="24" customHeight="1">
      <c r="B2191" s="38"/>
      <c r="C2191" s="237" t="s">
        <v>2142</v>
      </c>
      <c r="D2191" s="237" t="s">
        <v>170</v>
      </c>
      <c r="E2191" s="238" t="s">
        <v>2143</v>
      </c>
      <c r="F2191" s="239" t="s">
        <v>2144</v>
      </c>
      <c r="G2191" s="240" t="s">
        <v>226</v>
      </c>
      <c r="H2191" s="241">
        <v>11.84</v>
      </c>
      <c r="I2191" s="242"/>
      <c r="J2191" s="243">
        <f>ROUND(I2191*H2191,2)</f>
        <v>0</v>
      </c>
      <c r="K2191" s="239" t="s">
        <v>1</v>
      </c>
      <c r="L2191" s="43"/>
      <c r="M2191" s="244" t="s">
        <v>1</v>
      </c>
      <c r="N2191" s="245" t="s">
        <v>39</v>
      </c>
      <c r="O2191" s="86"/>
      <c r="P2191" s="246">
        <f>O2191*H2191</f>
        <v>0</v>
      </c>
      <c r="Q2191" s="246">
        <v>0.043490000000000001</v>
      </c>
      <c r="R2191" s="246">
        <f>Q2191*H2191</f>
        <v>0.51492159999999998</v>
      </c>
      <c r="S2191" s="246">
        <v>0</v>
      </c>
      <c r="T2191" s="247">
        <f>S2191*H2191</f>
        <v>0</v>
      </c>
      <c r="AR2191" s="248" t="s">
        <v>282</v>
      </c>
      <c r="AT2191" s="248" t="s">
        <v>170</v>
      </c>
      <c r="AU2191" s="248" t="s">
        <v>83</v>
      </c>
      <c r="AY2191" s="17" t="s">
        <v>168</v>
      </c>
      <c r="BE2191" s="249">
        <f>IF(N2191="základní",J2191,0)</f>
        <v>0</v>
      </c>
      <c r="BF2191" s="249">
        <f>IF(N2191="snížená",J2191,0)</f>
        <v>0</v>
      </c>
      <c r="BG2191" s="249">
        <f>IF(N2191="zákl. přenesená",J2191,0)</f>
        <v>0</v>
      </c>
      <c r="BH2191" s="249">
        <f>IF(N2191="sníž. přenesená",J2191,0)</f>
        <v>0</v>
      </c>
      <c r="BI2191" s="249">
        <f>IF(N2191="nulová",J2191,0)</f>
        <v>0</v>
      </c>
      <c r="BJ2191" s="17" t="s">
        <v>81</v>
      </c>
      <c r="BK2191" s="249">
        <f>ROUND(I2191*H2191,2)</f>
        <v>0</v>
      </c>
      <c r="BL2191" s="17" t="s">
        <v>282</v>
      </c>
      <c r="BM2191" s="248" t="s">
        <v>2145</v>
      </c>
    </row>
    <row r="2192" s="12" customFormat="1">
      <c r="B2192" s="250"/>
      <c r="C2192" s="251"/>
      <c r="D2192" s="252" t="s">
        <v>177</v>
      </c>
      <c r="E2192" s="253" t="s">
        <v>1</v>
      </c>
      <c r="F2192" s="254" t="s">
        <v>2146</v>
      </c>
      <c r="G2192" s="251"/>
      <c r="H2192" s="253" t="s">
        <v>1</v>
      </c>
      <c r="I2192" s="255"/>
      <c r="J2192" s="251"/>
      <c r="K2192" s="251"/>
      <c r="L2192" s="256"/>
      <c r="M2192" s="257"/>
      <c r="N2192" s="258"/>
      <c r="O2192" s="258"/>
      <c r="P2192" s="258"/>
      <c r="Q2192" s="258"/>
      <c r="R2192" s="258"/>
      <c r="S2192" s="258"/>
      <c r="T2192" s="259"/>
      <c r="AT2192" s="260" t="s">
        <v>177</v>
      </c>
      <c r="AU2192" s="260" t="s">
        <v>83</v>
      </c>
      <c r="AV2192" s="12" t="s">
        <v>81</v>
      </c>
      <c r="AW2192" s="12" t="s">
        <v>31</v>
      </c>
      <c r="AX2192" s="12" t="s">
        <v>74</v>
      </c>
      <c r="AY2192" s="260" t="s">
        <v>168</v>
      </c>
    </row>
    <row r="2193" s="13" customFormat="1">
      <c r="B2193" s="261"/>
      <c r="C2193" s="262"/>
      <c r="D2193" s="252" t="s">
        <v>177</v>
      </c>
      <c r="E2193" s="263" t="s">
        <v>1</v>
      </c>
      <c r="F2193" s="264" t="s">
        <v>2147</v>
      </c>
      <c r="G2193" s="262"/>
      <c r="H2193" s="265">
        <v>10.880000000000001</v>
      </c>
      <c r="I2193" s="266"/>
      <c r="J2193" s="262"/>
      <c r="K2193" s="262"/>
      <c r="L2193" s="267"/>
      <c r="M2193" s="268"/>
      <c r="N2193" s="269"/>
      <c r="O2193" s="269"/>
      <c r="P2193" s="269"/>
      <c r="Q2193" s="269"/>
      <c r="R2193" s="269"/>
      <c r="S2193" s="269"/>
      <c r="T2193" s="270"/>
      <c r="AT2193" s="271" t="s">
        <v>177</v>
      </c>
      <c r="AU2193" s="271" t="s">
        <v>83</v>
      </c>
      <c r="AV2193" s="13" t="s">
        <v>83</v>
      </c>
      <c r="AW2193" s="13" t="s">
        <v>31</v>
      </c>
      <c r="AX2193" s="13" t="s">
        <v>74</v>
      </c>
      <c r="AY2193" s="271" t="s">
        <v>168</v>
      </c>
    </row>
    <row r="2194" s="13" customFormat="1">
      <c r="B2194" s="261"/>
      <c r="C2194" s="262"/>
      <c r="D2194" s="252" t="s">
        <v>177</v>
      </c>
      <c r="E2194" s="263" t="s">
        <v>1</v>
      </c>
      <c r="F2194" s="264" t="s">
        <v>2148</v>
      </c>
      <c r="G2194" s="262"/>
      <c r="H2194" s="265">
        <v>0.95999999999999996</v>
      </c>
      <c r="I2194" s="266"/>
      <c r="J2194" s="262"/>
      <c r="K2194" s="262"/>
      <c r="L2194" s="267"/>
      <c r="M2194" s="268"/>
      <c r="N2194" s="269"/>
      <c r="O2194" s="269"/>
      <c r="P2194" s="269"/>
      <c r="Q2194" s="269"/>
      <c r="R2194" s="269"/>
      <c r="S2194" s="269"/>
      <c r="T2194" s="270"/>
      <c r="AT2194" s="271" t="s">
        <v>177</v>
      </c>
      <c r="AU2194" s="271" t="s">
        <v>83</v>
      </c>
      <c r="AV2194" s="13" t="s">
        <v>83</v>
      </c>
      <c r="AW2194" s="13" t="s">
        <v>31</v>
      </c>
      <c r="AX2194" s="13" t="s">
        <v>74</v>
      </c>
      <c r="AY2194" s="271" t="s">
        <v>168</v>
      </c>
    </row>
    <row r="2195" s="14" customFormat="1">
      <c r="B2195" s="272"/>
      <c r="C2195" s="273"/>
      <c r="D2195" s="252" t="s">
        <v>177</v>
      </c>
      <c r="E2195" s="274" t="s">
        <v>1</v>
      </c>
      <c r="F2195" s="275" t="s">
        <v>186</v>
      </c>
      <c r="G2195" s="273"/>
      <c r="H2195" s="276">
        <v>11.84</v>
      </c>
      <c r="I2195" s="277"/>
      <c r="J2195" s="273"/>
      <c r="K2195" s="273"/>
      <c r="L2195" s="278"/>
      <c r="M2195" s="279"/>
      <c r="N2195" s="280"/>
      <c r="O2195" s="280"/>
      <c r="P2195" s="280"/>
      <c r="Q2195" s="280"/>
      <c r="R2195" s="280"/>
      <c r="S2195" s="280"/>
      <c r="T2195" s="281"/>
      <c r="AT2195" s="282" t="s">
        <v>177</v>
      </c>
      <c r="AU2195" s="282" t="s">
        <v>83</v>
      </c>
      <c r="AV2195" s="14" t="s">
        <v>175</v>
      </c>
      <c r="AW2195" s="14" t="s">
        <v>31</v>
      </c>
      <c r="AX2195" s="14" t="s">
        <v>81</v>
      </c>
      <c r="AY2195" s="282" t="s">
        <v>168</v>
      </c>
    </row>
    <row r="2196" s="1" customFormat="1" ht="24" customHeight="1">
      <c r="B2196" s="38"/>
      <c r="C2196" s="237" t="s">
        <v>2149</v>
      </c>
      <c r="D2196" s="237" t="s">
        <v>170</v>
      </c>
      <c r="E2196" s="238" t="s">
        <v>2150</v>
      </c>
      <c r="F2196" s="239" t="s">
        <v>2151</v>
      </c>
      <c r="G2196" s="240" t="s">
        <v>220</v>
      </c>
      <c r="H2196" s="241">
        <v>0.51500000000000001</v>
      </c>
      <c r="I2196" s="242"/>
      <c r="J2196" s="243">
        <f>ROUND(I2196*H2196,2)</f>
        <v>0</v>
      </c>
      <c r="K2196" s="239" t="s">
        <v>174</v>
      </c>
      <c r="L2196" s="43"/>
      <c r="M2196" s="244" t="s">
        <v>1</v>
      </c>
      <c r="N2196" s="245" t="s">
        <v>39</v>
      </c>
      <c r="O2196" s="86"/>
      <c r="P2196" s="246">
        <f>O2196*H2196</f>
        <v>0</v>
      </c>
      <c r="Q2196" s="246">
        <v>0</v>
      </c>
      <c r="R2196" s="246">
        <f>Q2196*H2196</f>
        <v>0</v>
      </c>
      <c r="S2196" s="246">
        <v>0</v>
      </c>
      <c r="T2196" s="247">
        <f>S2196*H2196</f>
        <v>0</v>
      </c>
      <c r="AR2196" s="248" t="s">
        <v>282</v>
      </c>
      <c r="AT2196" s="248" t="s">
        <v>170</v>
      </c>
      <c r="AU2196" s="248" t="s">
        <v>83</v>
      </c>
      <c r="AY2196" s="17" t="s">
        <v>168</v>
      </c>
      <c r="BE2196" s="249">
        <f>IF(N2196="základní",J2196,0)</f>
        <v>0</v>
      </c>
      <c r="BF2196" s="249">
        <f>IF(N2196="snížená",J2196,0)</f>
        <v>0</v>
      </c>
      <c r="BG2196" s="249">
        <f>IF(N2196="zákl. přenesená",J2196,0)</f>
        <v>0</v>
      </c>
      <c r="BH2196" s="249">
        <f>IF(N2196="sníž. přenesená",J2196,0)</f>
        <v>0</v>
      </c>
      <c r="BI2196" s="249">
        <f>IF(N2196="nulová",J2196,0)</f>
        <v>0</v>
      </c>
      <c r="BJ2196" s="17" t="s">
        <v>81</v>
      </c>
      <c r="BK2196" s="249">
        <f>ROUND(I2196*H2196,2)</f>
        <v>0</v>
      </c>
      <c r="BL2196" s="17" t="s">
        <v>282</v>
      </c>
      <c r="BM2196" s="248" t="s">
        <v>2152</v>
      </c>
    </row>
    <row r="2197" s="11" customFormat="1" ht="22.8" customHeight="1">
      <c r="B2197" s="221"/>
      <c r="C2197" s="222"/>
      <c r="D2197" s="223" t="s">
        <v>73</v>
      </c>
      <c r="E2197" s="235" t="s">
        <v>2153</v>
      </c>
      <c r="F2197" s="235" t="s">
        <v>2154</v>
      </c>
      <c r="G2197" s="222"/>
      <c r="H2197" s="222"/>
      <c r="I2197" s="225"/>
      <c r="J2197" s="236">
        <f>BK2197</f>
        <v>0</v>
      </c>
      <c r="K2197" s="222"/>
      <c r="L2197" s="227"/>
      <c r="M2197" s="228"/>
      <c r="N2197" s="229"/>
      <c r="O2197" s="229"/>
      <c r="P2197" s="230">
        <f>SUM(P2198:P2390)</f>
        <v>0</v>
      </c>
      <c r="Q2197" s="229"/>
      <c r="R2197" s="230">
        <f>SUM(R2198:R2390)</f>
        <v>0.73075449999999997</v>
      </c>
      <c r="S2197" s="229"/>
      <c r="T2197" s="231">
        <f>SUM(T2198:T2390)</f>
        <v>0.64445920000000001</v>
      </c>
      <c r="AR2197" s="232" t="s">
        <v>83</v>
      </c>
      <c r="AT2197" s="233" t="s">
        <v>73</v>
      </c>
      <c r="AU2197" s="233" t="s">
        <v>81</v>
      </c>
      <c r="AY2197" s="232" t="s">
        <v>168</v>
      </c>
      <c r="BK2197" s="234">
        <f>SUM(BK2198:BK2390)</f>
        <v>0</v>
      </c>
    </row>
    <row r="2198" s="1" customFormat="1" ht="24" customHeight="1">
      <c r="B2198" s="38"/>
      <c r="C2198" s="237" t="s">
        <v>2155</v>
      </c>
      <c r="D2198" s="237" t="s">
        <v>170</v>
      </c>
      <c r="E2198" s="238" t="s">
        <v>2156</v>
      </c>
      <c r="F2198" s="239" t="s">
        <v>2157</v>
      </c>
      <c r="G2198" s="240" t="s">
        <v>226</v>
      </c>
      <c r="H2198" s="241">
        <v>21.93</v>
      </c>
      <c r="I2198" s="242"/>
      <c r="J2198" s="243">
        <f>ROUND(I2198*H2198,2)</f>
        <v>0</v>
      </c>
      <c r="K2198" s="239" t="s">
        <v>174</v>
      </c>
      <c r="L2198" s="43"/>
      <c r="M2198" s="244" t="s">
        <v>1</v>
      </c>
      <c r="N2198" s="245" t="s">
        <v>39</v>
      </c>
      <c r="O2198" s="86"/>
      <c r="P2198" s="246">
        <f>O2198*H2198</f>
        <v>0</v>
      </c>
      <c r="Q2198" s="246">
        <v>0</v>
      </c>
      <c r="R2198" s="246">
        <f>Q2198*H2198</f>
        <v>0</v>
      </c>
      <c r="S2198" s="246">
        <v>0</v>
      </c>
      <c r="T2198" s="247">
        <f>S2198*H2198</f>
        <v>0</v>
      </c>
      <c r="AR2198" s="248" t="s">
        <v>282</v>
      </c>
      <c r="AT2198" s="248" t="s">
        <v>170</v>
      </c>
      <c r="AU2198" s="248" t="s">
        <v>83</v>
      </c>
      <c r="AY2198" s="17" t="s">
        <v>168</v>
      </c>
      <c r="BE2198" s="249">
        <f>IF(N2198="základní",J2198,0)</f>
        <v>0</v>
      </c>
      <c r="BF2198" s="249">
        <f>IF(N2198="snížená",J2198,0)</f>
        <v>0</v>
      </c>
      <c r="BG2198" s="249">
        <f>IF(N2198="zákl. přenesená",J2198,0)</f>
        <v>0</v>
      </c>
      <c r="BH2198" s="249">
        <f>IF(N2198="sníž. přenesená",J2198,0)</f>
        <v>0</v>
      </c>
      <c r="BI2198" s="249">
        <f>IF(N2198="nulová",J2198,0)</f>
        <v>0</v>
      </c>
      <c r="BJ2198" s="17" t="s">
        <v>81</v>
      </c>
      <c r="BK2198" s="249">
        <f>ROUND(I2198*H2198,2)</f>
        <v>0</v>
      </c>
      <c r="BL2198" s="17" t="s">
        <v>282</v>
      </c>
      <c r="BM2198" s="248" t="s">
        <v>2158</v>
      </c>
    </row>
    <row r="2199" s="12" customFormat="1">
      <c r="B2199" s="250"/>
      <c r="C2199" s="251"/>
      <c r="D2199" s="252" t="s">
        <v>177</v>
      </c>
      <c r="E2199" s="253" t="s">
        <v>1</v>
      </c>
      <c r="F2199" s="254" t="s">
        <v>2159</v>
      </c>
      <c r="G2199" s="251"/>
      <c r="H2199" s="253" t="s">
        <v>1</v>
      </c>
      <c r="I2199" s="255"/>
      <c r="J2199" s="251"/>
      <c r="K2199" s="251"/>
      <c r="L2199" s="256"/>
      <c r="M2199" s="257"/>
      <c r="N2199" s="258"/>
      <c r="O2199" s="258"/>
      <c r="P2199" s="258"/>
      <c r="Q2199" s="258"/>
      <c r="R2199" s="258"/>
      <c r="S2199" s="258"/>
      <c r="T2199" s="259"/>
      <c r="AT2199" s="260" t="s">
        <v>177</v>
      </c>
      <c r="AU2199" s="260" t="s">
        <v>83</v>
      </c>
      <c r="AV2199" s="12" t="s">
        <v>81</v>
      </c>
      <c r="AW2199" s="12" t="s">
        <v>31</v>
      </c>
      <c r="AX2199" s="12" t="s">
        <v>74</v>
      </c>
      <c r="AY2199" s="260" t="s">
        <v>168</v>
      </c>
    </row>
    <row r="2200" s="13" customFormat="1">
      <c r="B2200" s="261"/>
      <c r="C2200" s="262"/>
      <c r="D2200" s="252" t="s">
        <v>177</v>
      </c>
      <c r="E2200" s="263" t="s">
        <v>1</v>
      </c>
      <c r="F2200" s="264" t="s">
        <v>2160</v>
      </c>
      <c r="G2200" s="262"/>
      <c r="H2200" s="265">
        <v>16.75</v>
      </c>
      <c r="I2200" s="266"/>
      <c r="J2200" s="262"/>
      <c r="K2200" s="262"/>
      <c r="L2200" s="267"/>
      <c r="M2200" s="268"/>
      <c r="N2200" s="269"/>
      <c r="O2200" s="269"/>
      <c r="P2200" s="269"/>
      <c r="Q2200" s="269"/>
      <c r="R2200" s="269"/>
      <c r="S2200" s="269"/>
      <c r="T2200" s="270"/>
      <c r="AT2200" s="271" t="s">
        <v>177</v>
      </c>
      <c r="AU2200" s="271" t="s">
        <v>83</v>
      </c>
      <c r="AV2200" s="13" t="s">
        <v>83</v>
      </c>
      <c r="AW2200" s="13" t="s">
        <v>31</v>
      </c>
      <c r="AX2200" s="13" t="s">
        <v>74</v>
      </c>
      <c r="AY2200" s="271" t="s">
        <v>168</v>
      </c>
    </row>
    <row r="2201" s="13" customFormat="1">
      <c r="B2201" s="261"/>
      <c r="C2201" s="262"/>
      <c r="D2201" s="252" t="s">
        <v>177</v>
      </c>
      <c r="E2201" s="263" t="s">
        <v>1</v>
      </c>
      <c r="F2201" s="264" t="s">
        <v>2161</v>
      </c>
      <c r="G2201" s="262"/>
      <c r="H2201" s="265">
        <v>5.1799999999999997</v>
      </c>
      <c r="I2201" s="266"/>
      <c r="J2201" s="262"/>
      <c r="K2201" s="262"/>
      <c r="L2201" s="267"/>
      <c r="M2201" s="268"/>
      <c r="N2201" s="269"/>
      <c r="O2201" s="269"/>
      <c r="P2201" s="269"/>
      <c r="Q2201" s="269"/>
      <c r="R2201" s="269"/>
      <c r="S2201" s="269"/>
      <c r="T2201" s="270"/>
      <c r="AT2201" s="271" t="s">
        <v>177</v>
      </c>
      <c r="AU2201" s="271" t="s">
        <v>83</v>
      </c>
      <c r="AV2201" s="13" t="s">
        <v>83</v>
      </c>
      <c r="AW2201" s="13" t="s">
        <v>31</v>
      </c>
      <c r="AX2201" s="13" t="s">
        <v>74</v>
      </c>
      <c r="AY2201" s="271" t="s">
        <v>168</v>
      </c>
    </row>
    <row r="2202" s="14" customFormat="1">
      <c r="B2202" s="272"/>
      <c r="C2202" s="273"/>
      <c r="D2202" s="252" t="s">
        <v>177</v>
      </c>
      <c r="E2202" s="274" t="s">
        <v>1</v>
      </c>
      <c r="F2202" s="275" t="s">
        <v>186</v>
      </c>
      <c r="G2202" s="273"/>
      <c r="H2202" s="276">
        <v>21.93</v>
      </c>
      <c r="I2202" s="277"/>
      <c r="J2202" s="273"/>
      <c r="K2202" s="273"/>
      <c r="L2202" s="278"/>
      <c r="M2202" s="279"/>
      <c r="N2202" s="280"/>
      <c r="O2202" s="280"/>
      <c r="P2202" s="280"/>
      <c r="Q2202" s="280"/>
      <c r="R2202" s="280"/>
      <c r="S2202" s="280"/>
      <c r="T2202" s="281"/>
      <c r="AT2202" s="282" t="s">
        <v>177</v>
      </c>
      <c r="AU2202" s="282" t="s">
        <v>83</v>
      </c>
      <c r="AV2202" s="14" t="s">
        <v>175</v>
      </c>
      <c r="AW2202" s="14" t="s">
        <v>31</v>
      </c>
      <c r="AX2202" s="14" t="s">
        <v>81</v>
      </c>
      <c r="AY2202" s="282" t="s">
        <v>168</v>
      </c>
    </row>
    <row r="2203" s="1" customFormat="1" ht="24" customHeight="1">
      <c r="B2203" s="38"/>
      <c r="C2203" s="294" t="s">
        <v>2162</v>
      </c>
      <c r="D2203" s="294" t="s">
        <v>418</v>
      </c>
      <c r="E2203" s="295" t="s">
        <v>2163</v>
      </c>
      <c r="F2203" s="296" t="s">
        <v>2164</v>
      </c>
      <c r="G2203" s="297" t="s">
        <v>226</v>
      </c>
      <c r="H2203" s="298">
        <v>25.219999999999999</v>
      </c>
      <c r="I2203" s="299"/>
      <c r="J2203" s="300">
        <f>ROUND(I2203*H2203,2)</f>
        <v>0</v>
      </c>
      <c r="K2203" s="296" t="s">
        <v>1</v>
      </c>
      <c r="L2203" s="301"/>
      <c r="M2203" s="302" t="s">
        <v>1</v>
      </c>
      <c r="N2203" s="303" t="s">
        <v>39</v>
      </c>
      <c r="O2203" s="86"/>
      <c r="P2203" s="246">
        <f>O2203*H2203</f>
        <v>0</v>
      </c>
      <c r="Q2203" s="246">
        <v>0.0093100000000000006</v>
      </c>
      <c r="R2203" s="246">
        <f>Q2203*H2203</f>
        <v>0.23479820000000001</v>
      </c>
      <c r="S2203" s="246">
        <v>0</v>
      </c>
      <c r="T2203" s="247">
        <f>S2203*H2203</f>
        <v>0</v>
      </c>
      <c r="AR2203" s="248" t="s">
        <v>385</v>
      </c>
      <c r="AT2203" s="248" t="s">
        <v>418</v>
      </c>
      <c r="AU2203" s="248" t="s">
        <v>83</v>
      </c>
      <c r="AY2203" s="17" t="s">
        <v>168</v>
      </c>
      <c r="BE2203" s="249">
        <f>IF(N2203="základní",J2203,0)</f>
        <v>0</v>
      </c>
      <c r="BF2203" s="249">
        <f>IF(N2203="snížená",J2203,0)</f>
        <v>0</v>
      </c>
      <c r="BG2203" s="249">
        <f>IF(N2203="zákl. přenesená",J2203,0)</f>
        <v>0</v>
      </c>
      <c r="BH2203" s="249">
        <f>IF(N2203="sníž. přenesená",J2203,0)</f>
        <v>0</v>
      </c>
      <c r="BI2203" s="249">
        <f>IF(N2203="nulová",J2203,0)</f>
        <v>0</v>
      </c>
      <c r="BJ2203" s="17" t="s">
        <v>81</v>
      </c>
      <c r="BK2203" s="249">
        <f>ROUND(I2203*H2203,2)</f>
        <v>0</v>
      </c>
      <c r="BL2203" s="17" t="s">
        <v>282</v>
      </c>
      <c r="BM2203" s="248" t="s">
        <v>2165</v>
      </c>
    </row>
    <row r="2204" s="13" customFormat="1">
      <c r="B2204" s="261"/>
      <c r="C2204" s="262"/>
      <c r="D2204" s="252" t="s">
        <v>177</v>
      </c>
      <c r="E2204" s="263" t="s">
        <v>1</v>
      </c>
      <c r="F2204" s="264" t="s">
        <v>2166</v>
      </c>
      <c r="G2204" s="262"/>
      <c r="H2204" s="265">
        <v>25.219999999999999</v>
      </c>
      <c r="I2204" s="266"/>
      <c r="J2204" s="262"/>
      <c r="K2204" s="262"/>
      <c r="L2204" s="267"/>
      <c r="M2204" s="268"/>
      <c r="N2204" s="269"/>
      <c r="O2204" s="269"/>
      <c r="P2204" s="269"/>
      <c r="Q2204" s="269"/>
      <c r="R2204" s="269"/>
      <c r="S2204" s="269"/>
      <c r="T2204" s="270"/>
      <c r="AT2204" s="271" t="s">
        <v>177</v>
      </c>
      <c r="AU2204" s="271" t="s">
        <v>83</v>
      </c>
      <c r="AV2204" s="13" t="s">
        <v>83</v>
      </c>
      <c r="AW2204" s="13" t="s">
        <v>31</v>
      </c>
      <c r="AX2204" s="13" t="s">
        <v>74</v>
      </c>
      <c r="AY2204" s="271" t="s">
        <v>168</v>
      </c>
    </row>
    <row r="2205" s="14" customFormat="1">
      <c r="B2205" s="272"/>
      <c r="C2205" s="273"/>
      <c r="D2205" s="252" t="s">
        <v>177</v>
      </c>
      <c r="E2205" s="274" t="s">
        <v>1</v>
      </c>
      <c r="F2205" s="275" t="s">
        <v>186</v>
      </c>
      <c r="G2205" s="273"/>
      <c r="H2205" s="276">
        <v>25.219999999999999</v>
      </c>
      <c r="I2205" s="277"/>
      <c r="J2205" s="273"/>
      <c r="K2205" s="273"/>
      <c r="L2205" s="278"/>
      <c r="M2205" s="279"/>
      <c r="N2205" s="280"/>
      <c r="O2205" s="280"/>
      <c r="P2205" s="280"/>
      <c r="Q2205" s="280"/>
      <c r="R2205" s="280"/>
      <c r="S2205" s="280"/>
      <c r="T2205" s="281"/>
      <c r="AT2205" s="282" t="s">
        <v>177</v>
      </c>
      <c r="AU2205" s="282" t="s">
        <v>83</v>
      </c>
      <c r="AV2205" s="14" t="s">
        <v>175</v>
      </c>
      <c r="AW2205" s="14" t="s">
        <v>31</v>
      </c>
      <c r="AX2205" s="14" t="s">
        <v>81</v>
      </c>
      <c r="AY2205" s="282" t="s">
        <v>168</v>
      </c>
    </row>
    <row r="2206" s="1" customFormat="1" ht="16.5" customHeight="1">
      <c r="B2206" s="38"/>
      <c r="C2206" s="237" t="s">
        <v>2167</v>
      </c>
      <c r="D2206" s="237" t="s">
        <v>170</v>
      </c>
      <c r="E2206" s="238" t="s">
        <v>2168</v>
      </c>
      <c r="F2206" s="239" t="s">
        <v>2169</v>
      </c>
      <c r="G2206" s="240" t="s">
        <v>226</v>
      </c>
      <c r="H2206" s="241">
        <v>15.039999999999999</v>
      </c>
      <c r="I2206" s="242"/>
      <c r="J2206" s="243">
        <f>ROUND(I2206*H2206,2)</f>
        <v>0</v>
      </c>
      <c r="K2206" s="239" t="s">
        <v>174</v>
      </c>
      <c r="L2206" s="43"/>
      <c r="M2206" s="244" t="s">
        <v>1</v>
      </c>
      <c r="N2206" s="245" t="s">
        <v>39</v>
      </c>
      <c r="O2206" s="86"/>
      <c r="P2206" s="246">
        <f>O2206*H2206</f>
        <v>0</v>
      </c>
      <c r="Q2206" s="246">
        <v>0</v>
      </c>
      <c r="R2206" s="246">
        <f>Q2206*H2206</f>
        <v>0</v>
      </c>
      <c r="S2206" s="246">
        <v>0.01098</v>
      </c>
      <c r="T2206" s="247">
        <f>S2206*H2206</f>
        <v>0.16513919999999999</v>
      </c>
      <c r="AR2206" s="248" t="s">
        <v>282</v>
      </c>
      <c r="AT2206" s="248" t="s">
        <v>170</v>
      </c>
      <c r="AU2206" s="248" t="s">
        <v>83</v>
      </c>
      <c r="AY2206" s="17" t="s">
        <v>168</v>
      </c>
      <c r="BE2206" s="249">
        <f>IF(N2206="základní",J2206,0)</f>
        <v>0</v>
      </c>
      <c r="BF2206" s="249">
        <f>IF(N2206="snížená",J2206,0)</f>
        <v>0</v>
      </c>
      <c r="BG2206" s="249">
        <f>IF(N2206="zákl. přenesená",J2206,0)</f>
        <v>0</v>
      </c>
      <c r="BH2206" s="249">
        <f>IF(N2206="sníž. přenesená",J2206,0)</f>
        <v>0</v>
      </c>
      <c r="BI2206" s="249">
        <f>IF(N2206="nulová",J2206,0)</f>
        <v>0</v>
      </c>
      <c r="BJ2206" s="17" t="s">
        <v>81</v>
      </c>
      <c r="BK2206" s="249">
        <f>ROUND(I2206*H2206,2)</f>
        <v>0</v>
      </c>
      <c r="BL2206" s="17" t="s">
        <v>282</v>
      </c>
      <c r="BM2206" s="248" t="s">
        <v>2170</v>
      </c>
    </row>
    <row r="2207" s="12" customFormat="1">
      <c r="B2207" s="250"/>
      <c r="C2207" s="251"/>
      <c r="D2207" s="252" t="s">
        <v>177</v>
      </c>
      <c r="E2207" s="253" t="s">
        <v>1</v>
      </c>
      <c r="F2207" s="254" t="s">
        <v>1750</v>
      </c>
      <c r="G2207" s="251"/>
      <c r="H2207" s="253" t="s">
        <v>1</v>
      </c>
      <c r="I2207" s="255"/>
      <c r="J2207" s="251"/>
      <c r="K2207" s="251"/>
      <c r="L2207" s="256"/>
      <c r="M2207" s="257"/>
      <c r="N2207" s="258"/>
      <c r="O2207" s="258"/>
      <c r="P2207" s="258"/>
      <c r="Q2207" s="258"/>
      <c r="R2207" s="258"/>
      <c r="S2207" s="258"/>
      <c r="T2207" s="259"/>
      <c r="AT2207" s="260" t="s">
        <v>177</v>
      </c>
      <c r="AU2207" s="260" t="s">
        <v>83</v>
      </c>
      <c r="AV2207" s="12" t="s">
        <v>81</v>
      </c>
      <c r="AW2207" s="12" t="s">
        <v>31</v>
      </c>
      <c r="AX2207" s="12" t="s">
        <v>74</v>
      </c>
      <c r="AY2207" s="260" t="s">
        <v>168</v>
      </c>
    </row>
    <row r="2208" s="13" customFormat="1">
      <c r="B2208" s="261"/>
      <c r="C2208" s="262"/>
      <c r="D2208" s="252" t="s">
        <v>177</v>
      </c>
      <c r="E2208" s="263" t="s">
        <v>1</v>
      </c>
      <c r="F2208" s="264" t="s">
        <v>2171</v>
      </c>
      <c r="G2208" s="262"/>
      <c r="H2208" s="265">
        <v>2.5600000000000001</v>
      </c>
      <c r="I2208" s="266"/>
      <c r="J2208" s="262"/>
      <c r="K2208" s="262"/>
      <c r="L2208" s="267"/>
      <c r="M2208" s="268"/>
      <c r="N2208" s="269"/>
      <c r="O2208" s="269"/>
      <c r="P2208" s="269"/>
      <c r="Q2208" s="269"/>
      <c r="R2208" s="269"/>
      <c r="S2208" s="269"/>
      <c r="T2208" s="270"/>
      <c r="AT2208" s="271" t="s">
        <v>177</v>
      </c>
      <c r="AU2208" s="271" t="s">
        <v>83</v>
      </c>
      <c r="AV2208" s="13" t="s">
        <v>83</v>
      </c>
      <c r="AW2208" s="13" t="s">
        <v>31</v>
      </c>
      <c r="AX2208" s="13" t="s">
        <v>74</v>
      </c>
      <c r="AY2208" s="271" t="s">
        <v>168</v>
      </c>
    </row>
    <row r="2209" s="13" customFormat="1">
      <c r="B2209" s="261"/>
      <c r="C2209" s="262"/>
      <c r="D2209" s="252" t="s">
        <v>177</v>
      </c>
      <c r="E2209" s="263" t="s">
        <v>1</v>
      </c>
      <c r="F2209" s="264" t="s">
        <v>2172</v>
      </c>
      <c r="G2209" s="262"/>
      <c r="H2209" s="265">
        <v>11.039999999999999</v>
      </c>
      <c r="I2209" s="266"/>
      <c r="J2209" s="262"/>
      <c r="K2209" s="262"/>
      <c r="L2209" s="267"/>
      <c r="M2209" s="268"/>
      <c r="N2209" s="269"/>
      <c r="O2209" s="269"/>
      <c r="P2209" s="269"/>
      <c r="Q2209" s="269"/>
      <c r="R2209" s="269"/>
      <c r="S2209" s="269"/>
      <c r="T2209" s="270"/>
      <c r="AT2209" s="271" t="s">
        <v>177</v>
      </c>
      <c r="AU2209" s="271" t="s">
        <v>83</v>
      </c>
      <c r="AV2209" s="13" t="s">
        <v>83</v>
      </c>
      <c r="AW2209" s="13" t="s">
        <v>31</v>
      </c>
      <c r="AX2209" s="13" t="s">
        <v>74</v>
      </c>
      <c r="AY2209" s="271" t="s">
        <v>168</v>
      </c>
    </row>
    <row r="2210" s="13" customFormat="1">
      <c r="B2210" s="261"/>
      <c r="C2210" s="262"/>
      <c r="D2210" s="252" t="s">
        <v>177</v>
      </c>
      <c r="E2210" s="263" t="s">
        <v>1</v>
      </c>
      <c r="F2210" s="264" t="s">
        <v>2173</v>
      </c>
      <c r="G2210" s="262"/>
      <c r="H2210" s="265">
        <v>1.44</v>
      </c>
      <c r="I2210" s="266"/>
      <c r="J2210" s="262"/>
      <c r="K2210" s="262"/>
      <c r="L2210" s="267"/>
      <c r="M2210" s="268"/>
      <c r="N2210" s="269"/>
      <c r="O2210" s="269"/>
      <c r="P2210" s="269"/>
      <c r="Q2210" s="269"/>
      <c r="R2210" s="269"/>
      <c r="S2210" s="269"/>
      <c r="T2210" s="270"/>
      <c r="AT2210" s="271" t="s">
        <v>177</v>
      </c>
      <c r="AU2210" s="271" t="s">
        <v>83</v>
      </c>
      <c r="AV2210" s="13" t="s">
        <v>83</v>
      </c>
      <c r="AW2210" s="13" t="s">
        <v>31</v>
      </c>
      <c r="AX2210" s="13" t="s">
        <v>74</v>
      </c>
      <c r="AY2210" s="271" t="s">
        <v>168</v>
      </c>
    </row>
    <row r="2211" s="14" customFormat="1">
      <c r="B2211" s="272"/>
      <c r="C2211" s="273"/>
      <c r="D2211" s="252" t="s">
        <v>177</v>
      </c>
      <c r="E2211" s="274" t="s">
        <v>1</v>
      </c>
      <c r="F2211" s="275" t="s">
        <v>186</v>
      </c>
      <c r="G2211" s="273"/>
      <c r="H2211" s="276">
        <v>15.039999999999999</v>
      </c>
      <c r="I2211" s="277"/>
      <c r="J2211" s="273"/>
      <c r="K2211" s="273"/>
      <c r="L2211" s="278"/>
      <c r="M2211" s="279"/>
      <c r="N2211" s="280"/>
      <c r="O2211" s="280"/>
      <c r="P2211" s="280"/>
      <c r="Q2211" s="280"/>
      <c r="R2211" s="280"/>
      <c r="S2211" s="280"/>
      <c r="T2211" s="281"/>
      <c r="AT2211" s="282" t="s">
        <v>177</v>
      </c>
      <c r="AU2211" s="282" t="s">
        <v>83</v>
      </c>
      <c r="AV2211" s="14" t="s">
        <v>175</v>
      </c>
      <c r="AW2211" s="14" t="s">
        <v>31</v>
      </c>
      <c r="AX2211" s="14" t="s">
        <v>81</v>
      </c>
      <c r="AY2211" s="282" t="s">
        <v>168</v>
      </c>
    </row>
    <row r="2212" s="1" customFormat="1" ht="24" customHeight="1">
      <c r="B2212" s="38"/>
      <c r="C2212" s="237" t="s">
        <v>2174</v>
      </c>
      <c r="D2212" s="237" t="s">
        <v>170</v>
      </c>
      <c r="E2212" s="238" t="s">
        <v>2175</v>
      </c>
      <c r="F2212" s="239" t="s">
        <v>2176</v>
      </c>
      <c r="G2212" s="240" t="s">
        <v>226</v>
      </c>
      <c r="H2212" s="241">
        <v>15.039999999999999</v>
      </c>
      <c r="I2212" s="242"/>
      <c r="J2212" s="243">
        <f>ROUND(I2212*H2212,2)</f>
        <v>0</v>
      </c>
      <c r="K2212" s="239" t="s">
        <v>174</v>
      </c>
      <c r="L2212" s="43"/>
      <c r="M2212" s="244" t="s">
        <v>1</v>
      </c>
      <c r="N2212" s="245" t="s">
        <v>39</v>
      </c>
      <c r="O2212" s="86"/>
      <c r="P2212" s="246">
        <f>O2212*H2212</f>
        <v>0</v>
      </c>
      <c r="Q2212" s="246">
        <v>0</v>
      </c>
      <c r="R2212" s="246">
        <f>Q2212*H2212</f>
        <v>0</v>
      </c>
      <c r="S2212" s="246">
        <v>0.0080000000000000002</v>
      </c>
      <c r="T2212" s="247">
        <f>S2212*H2212</f>
        <v>0.12032</v>
      </c>
      <c r="AR2212" s="248" t="s">
        <v>282</v>
      </c>
      <c r="AT2212" s="248" t="s">
        <v>170</v>
      </c>
      <c r="AU2212" s="248" t="s">
        <v>83</v>
      </c>
      <c r="AY2212" s="17" t="s">
        <v>168</v>
      </c>
      <c r="BE2212" s="249">
        <f>IF(N2212="základní",J2212,0)</f>
        <v>0</v>
      </c>
      <c r="BF2212" s="249">
        <f>IF(N2212="snížená",J2212,0)</f>
        <v>0</v>
      </c>
      <c r="BG2212" s="249">
        <f>IF(N2212="zákl. přenesená",J2212,0)</f>
        <v>0</v>
      </c>
      <c r="BH2212" s="249">
        <f>IF(N2212="sníž. přenesená",J2212,0)</f>
        <v>0</v>
      </c>
      <c r="BI2212" s="249">
        <f>IF(N2212="nulová",J2212,0)</f>
        <v>0</v>
      </c>
      <c r="BJ2212" s="17" t="s">
        <v>81</v>
      </c>
      <c r="BK2212" s="249">
        <f>ROUND(I2212*H2212,2)</f>
        <v>0</v>
      </c>
      <c r="BL2212" s="17" t="s">
        <v>282</v>
      </c>
      <c r="BM2212" s="248" t="s">
        <v>2177</v>
      </c>
    </row>
    <row r="2213" s="12" customFormat="1">
      <c r="B2213" s="250"/>
      <c r="C2213" s="251"/>
      <c r="D2213" s="252" t="s">
        <v>177</v>
      </c>
      <c r="E2213" s="253" t="s">
        <v>1</v>
      </c>
      <c r="F2213" s="254" t="s">
        <v>1750</v>
      </c>
      <c r="G2213" s="251"/>
      <c r="H2213" s="253" t="s">
        <v>1</v>
      </c>
      <c r="I2213" s="255"/>
      <c r="J2213" s="251"/>
      <c r="K2213" s="251"/>
      <c r="L2213" s="256"/>
      <c r="M2213" s="257"/>
      <c r="N2213" s="258"/>
      <c r="O2213" s="258"/>
      <c r="P2213" s="258"/>
      <c r="Q2213" s="258"/>
      <c r="R2213" s="258"/>
      <c r="S2213" s="258"/>
      <c r="T2213" s="259"/>
      <c r="AT2213" s="260" t="s">
        <v>177</v>
      </c>
      <c r="AU2213" s="260" t="s">
        <v>83</v>
      </c>
      <c r="AV2213" s="12" t="s">
        <v>81</v>
      </c>
      <c r="AW2213" s="12" t="s">
        <v>31</v>
      </c>
      <c r="AX2213" s="12" t="s">
        <v>74</v>
      </c>
      <c r="AY2213" s="260" t="s">
        <v>168</v>
      </c>
    </row>
    <row r="2214" s="13" customFormat="1">
      <c r="B2214" s="261"/>
      <c r="C2214" s="262"/>
      <c r="D2214" s="252" t="s">
        <v>177</v>
      </c>
      <c r="E2214" s="263" t="s">
        <v>1</v>
      </c>
      <c r="F2214" s="264" t="s">
        <v>2171</v>
      </c>
      <c r="G2214" s="262"/>
      <c r="H2214" s="265">
        <v>2.5600000000000001</v>
      </c>
      <c r="I2214" s="266"/>
      <c r="J2214" s="262"/>
      <c r="K2214" s="262"/>
      <c r="L2214" s="267"/>
      <c r="M2214" s="268"/>
      <c r="N2214" s="269"/>
      <c r="O2214" s="269"/>
      <c r="P2214" s="269"/>
      <c r="Q2214" s="269"/>
      <c r="R2214" s="269"/>
      <c r="S2214" s="269"/>
      <c r="T2214" s="270"/>
      <c r="AT2214" s="271" t="s">
        <v>177</v>
      </c>
      <c r="AU2214" s="271" t="s">
        <v>83</v>
      </c>
      <c r="AV2214" s="13" t="s">
        <v>83</v>
      </c>
      <c r="AW2214" s="13" t="s">
        <v>31</v>
      </c>
      <c r="AX2214" s="13" t="s">
        <v>74</v>
      </c>
      <c r="AY2214" s="271" t="s">
        <v>168</v>
      </c>
    </row>
    <row r="2215" s="13" customFormat="1">
      <c r="B2215" s="261"/>
      <c r="C2215" s="262"/>
      <c r="D2215" s="252" t="s">
        <v>177</v>
      </c>
      <c r="E2215" s="263" t="s">
        <v>1</v>
      </c>
      <c r="F2215" s="264" t="s">
        <v>2172</v>
      </c>
      <c r="G2215" s="262"/>
      <c r="H2215" s="265">
        <v>11.039999999999999</v>
      </c>
      <c r="I2215" s="266"/>
      <c r="J2215" s="262"/>
      <c r="K2215" s="262"/>
      <c r="L2215" s="267"/>
      <c r="M2215" s="268"/>
      <c r="N2215" s="269"/>
      <c r="O2215" s="269"/>
      <c r="P2215" s="269"/>
      <c r="Q2215" s="269"/>
      <c r="R2215" s="269"/>
      <c r="S2215" s="269"/>
      <c r="T2215" s="270"/>
      <c r="AT2215" s="271" t="s">
        <v>177</v>
      </c>
      <c r="AU2215" s="271" t="s">
        <v>83</v>
      </c>
      <c r="AV2215" s="13" t="s">
        <v>83</v>
      </c>
      <c r="AW2215" s="13" t="s">
        <v>31</v>
      </c>
      <c r="AX2215" s="13" t="s">
        <v>74</v>
      </c>
      <c r="AY2215" s="271" t="s">
        <v>168</v>
      </c>
    </row>
    <row r="2216" s="13" customFormat="1">
      <c r="B2216" s="261"/>
      <c r="C2216" s="262"/>
      <c r="D2216" s="252" t="s">
        <v>177</v>
      </c>
      <c r="E2216" s="263" t="s">
        <v>1</v>
      </c>
      <c r="F2216" s="264" t="s">
        <v>2173</v>
      </c>
      <c r="G2216" s="262"/>
      <c r="H2216" s="265">
        <v>1.44</v>
      </c>
      <c r="I2216" s="266"/>
      <c r="J2216" s="262"/>
      <c r="K2216" s="262"/>
      <c r="L2216" s="267"/>
      <c r="M2216" s="268"/>
      <c r="N2216" s="269"/>
      <c r="O2216" s="269"/>
      <c r="P2216" s="269"/>
      <c r="Q2216" s="269"/>
      <c r="R2216" s="269"/>
      <c r="S2216" s="269"/>
      <c r="T2216" s="270"/>
      <c r="AT2216" s="271" t="s">
        <v>177</v>
      </c>
      <c r="AU2216" s="271" t="s">
        <v>83</v>
      </c>
      <c r="AV2216" s="13" t="s">
        <v>83</v>
      </c>
      <c r="AW2216" s="13" t="s">
        <v>31</v>
      </c>
      <c r="AX2216" s="13" t="s">
        <v>74</v>
      </c>
      <c r="AY2216" s="271" t="s">
        <v>168</v>
      </c>
    </row>
    <row r="2217" s="14" customFormat="1">
      <c r="B2217" s="272"/>
      <c r="C2217" s="273"/>
      <c r="D2217" s="252" t="s">
        <v>177</v>
      </c>
      <c r="E2217" s="274" t="s">
        <v>1</v>
      </c>
      <c r="F2217" s="275" t="s">
        <v>186</v>
      </c>
      <c r="G2217" s="273"/>
      <c r="H2217" s="276">
        <v>15.039999999999999</v>
      </c>
      <c r="I2217" s="277"/>
      <c r="J2217" s="273"/>
      <c r="K2217" s="273"/>
      <c r="L2217" s="278"/>
      <c r="M2217" s="279"/>
      <c r="N2217" s="280"/>
      <c r="O2217" s="280"/>
      <c r="P2217" s="280"/>
      <c r="Q2217" s="280"/>
      <c r="R2217" s="280"/>
      <c r="S2217" s="280"/>
      <c r="T2217" s="281"/>
      <c r="AT2217" s="282" t="s">
        <v>177</v>
      </c>
      <c r="AU2217" s="282" t="s">
        <v>83</v>
      </c>
      <c r="AV2217" s="14" t="s">
        <v>175</v>
      </c>
      <c r="AW2217" s="14" t="s">
        <v>31</v>
      </c>
      <c r="AX2217" s="14" t="s">
        <v>81</v>
      </c>
      <c r="AY2217" s="282" t="s">
        <v>168</v>
      </c>
    </row>
    <row r="2218" s="1" customFormat="1" ht="24" customHeight="1">
      <c r="B2218" s="38"/>
      <c r="C2218" s="237" t="s">
        <v>2178</v>
      </c>
      <c r="D2218" s="237" t="s">
        <v>170</v>
      </c>
      <c r="E2218" s="238" t="s">
        <v>2179</v>
      </c>
      <c r="F2218" s="239" t="s">
        <v>2180</v>
      </c>
      <c r="G2218" s="240" t="s">
        <v>364</v>
      </c>
      <c r="H2218" s="241">
        <v>18</v>
      </c>
      <c r="I2218" s="242"/>
      <c r="J2218" s="243">
        <f>ROUND(I2218*H2218,2)</f>
        <v>0</v>
      </c>
      <c r="K2218" s="239" t="s">
        <v>174</v>
      </c>
      <c r="L2218" s="43"/>
      <c r="M2218" s="244" t="s">
        <v>1</v>
      </c>
      <c r="N2218" s="245" t="s">
        <v>39</v>
      </c>
      <c r="O2218" s="86"/>
      <c r="P2218" s="246">
        <f>O2218*H2218</f>
        <v>0</v>
      </c>
      <c r="Q2218" s="246">
        <v>0</v>
      </c>
      <c r="R2218" s="246">
        <f>Q2218*H2218</f>
        <v>0</v>
      </c>
      <c r="S2218" s="246">
        <v>0.0030000000000000001</v>
      </c>
      <c r="T2218" s="247">
        <f>S2218*H2218</f>
        <v>0.053999999999999999</v>
      </c>
      <c r="AR2218" s="248" t="s">
        <v>282</v>
      </c>
      <c r="AT2218" s="248" t="s">
        <v>170</v>
      </c>
      <c r="AU2218" s="248" t="s">
        <v>83</v>
      </c>
      <c r="AY2218" s="17" t="s">
        <v>168</v>
      </c>
      <c r="BE2218" s="249">
        <f>IF(N2218="základní",J2218,0)</f>
        <v>0</v>
      </c>
      <c r="BF2218" s="249">
        <f>IF(N2218="snížená",J2218,0)</f>
        <v>0</v>
      </c>
      <c r="BG2218" s="249">
        <f>IF(N2218="zákl. přenesená",J2218,0)</f>
        <v>0</v>
      </c>
      <c r="BH2218" s="249">
        <f>IF(N2218="sníž. přenesená",J2218,0)</f>
        <v>0</v>
      </c>
      <c r="BI2218" s="249">
        <f>IF(N2218="nulová",J2218,0)</f>
        <v>0</v>
      </c>
      <c r="BJ2218" s="17" t="s">
        <v>81</v>
      </c>
      <c r="BK2218" s="249">
        <f>ROUND(I2218*H2218,2)</f>
        <v>0</v>
      </c>
      <c r="BL2218" s="17" t="s">
        <v>282</v>
      </c>
      <c r="BM2218" s="248" t="s">
        <v>2181</v>
      </c>
    </row>
    <row r="2219" s="12" customFormat="1">
      <c r="B2219" s="250"/>
      <c r="C2219" s="251"/>
      <c r="D2219" s="252" t="s">
        <v>177</v>
      </c>
      <c r="E2219" s="253" t="s">
        <v>1</v>
      </c>
      <c r="F2219" s="254" t="s">
        <v>567</v>
      </c>
      <c r="G2219" s="251"/>
      <c r="H2219" s="253" t="s">
        <v>1</v>
      </c>
      <c r="I2219" s="255"/>
      <c r="J2219" s="251"/>
      <c r="K2219" s="251"/>
      <c r="L2219" s="256"/>
      <c r="M2219" s="257"/>
      <c r="N2219" s="258"/>
      <c r="O2219" s="258"/>
      <c r="P2219" s="258"/>
      <c r="Q2219" s="258"/>
      <c r="R2219" s="258"/>
      <c r="S2219" s="258"/>
      <c r="T2219" s="259"/>
      <c r="AT2219" s="260" t="s">
        <v>177</v>
      </c>
      <c r="AU2219" s="260" t="s">
        <v>83</v>
      </c>
      <c r="AV2219" s="12" t="s">
        <v>81</v>
      </c>
      <c r="AW2219" s="12" t="s">
        <v>31</v>
      </c>
      <c r="AX2219" s="12" t="s">
        <v>74</v>
      </c>
      <c r="AY2219" s="260" t="s">
        <v>168</v>
      </c>
    </row>
    <row r="2220" s="13" customFormat="1">
      <c r="B2220" s="261"/>
      <c r="C2220" s="262"/>
      <c r="D2220" s="252" t="s">
        <v>177</v>
      </c>
      <c r="E2220" s="263" t="s">
        <v>1</v>
      </c>
      <c r="F2220" s="264" t="s">
        <v>2182</v>
      </c>
      <c r="G2220" s="262"/>
      <c r="H2220" s="265">
        <v>12</v>
      </c>
      <c r="I2220" s="266"/>
      <c r="J2220" s="262"/>
      <c r="K2220" s="262"/>
      <c r="L2220" s="267"/>
      <c r="M2220" s="268"/>
      <c r="N2220" s="269"/>
      <c r="O2220" s="269"/>
      <c r="P2220" s="269"/>
      <c r="Q2220" s="269"/>
      <c r="R2220" s="269"/>
      <c r="S2220" s="269"/>
      <c r="T2220" s="270"/>
      <c r="AT2220" s="271" t="s">
        <v>177</v>
      </c>
      <c r="AU2220" s="271" t="s">
        <v>83</v>
      </c>
      <c r="AV2220" s="13" t="s">
        <v>83</v>
      </c>
      <c r="AW2220" s="13" t="s">
        <v>31</v>
      </c>
      <c r="AX2220" s="13" t="s">
        <v>74</v>
      </c>
      <c r="AY2220" s="271" t="s">
        <v>168</v>
      </c>
    </row>
    <row r="2221" s="12" customFormat="1">
      <c r="B2221" s="250"/>
      <c r="C2221" s="251"/>
      <c r="D2221" s="252" t="s">
        <v>177</v>
      </c>
      <c r="E2221" s="253" t="s">
        <v>1</v>
      </c>
      <c r="F2221" s="254" t="s">
        <v>194</v>
      </c>
      <c r="G2221" s="251"/>
      <c r="H2221" s="253" t="s">
        <v>1</v>
      </c>
      <c r="I2221" s="255"/>
      <c r="J2221" s="251"/>
      <c r="K2221" s="251"/>
      <c r="L2221" s="256"/>
      <c r="M2221" s="257"/>
      <c r="N2221" s="258"/>
      <c r="O2221" s="258"/>
      <c r="P2221" s="258"/>
      <c r="Q2221" s="258"/>
      <c r="R2221" s="258"/>
      <c r="S2221" s="258"/>
      <c r="T2221" s="259"/>
      <c r="AT2221" s="260" t="s">
        <v>177</v>
      </c>
      <c r="AU2221" s="260" t="s">
        <v>83</v>
      </c>
      <c r="AV2221" s="12" t="s">
        <v>81</v>
      </c>
      <c r="AW2221" s="12" t="s">
        <v>31</v>
      </c>
      <c r="AX2221" s="12" t="s">
        <v>74</v>
      </c>
      <c r="AY2221" s="260" t="s">
        <v>168</v>
      </c>
    </row>
    <row r="2222" s="13" customFormat="1">
      <c r="B2222" s="261"/>
      <c r="C2222" s="262"/>
      <c r="D2222" s="252" t="s">
        <v>177</v>
      </c>
      <c r="E2222" s="263" t="s">
        <v>1</v>
      </c>
      <c r="F2222" s="264" t="s">
        <v>2183</v>
      </c>
      <c r="G2222" s="262"/>
      <c r="H2222" s="265">
        <v>2</v>
      </c>
      <c r="I2222" s="266"/>
      <c r="J2222" s="262"/>
      <c r="K2222" s="262"/>
      <c r="L2222" s="267"/>
      <c r="M2222" s="268"/>
      <c r="N2222" s="269"/>
      <c r="O2222" s="269"/>
      <c r="P2222" s="269"/>
      <c r="Q2222" s="269"/>
      <c r="R2222" s="269"/>
      <c r="S2222" s="269"/>
      <c r="T2222" s="270"/>
      <c r="AT2222" s="271" t="s">
        <v>177</v>
      </c>
      <c r="AU2222" s="271" t="s">
        <v>83</v>
      </c>
      <c r="AV2222" s="13" t="s">
        <v>83</v>
      </c>
      <c r="AW2222" s="13" t="s">
        <v>31</v>
      </c>
      <c r="AX2222" s="13" t="s">
        <v>74</v>
      </c>
      <c r="AY2222" s="271" t="s">
        <v>168</v>
      </c>
    </row>
    <row r="2223" s="13" customFormat="1">
      <c r="B2223" s="261"/>
      <c r="C2223" s="262"/>
      <c r="D2223" s="252" t="s">
        <v>177</v>
      </c>
      <c r="E2223" s="263" t="s">
        <v>1</v>
      </c>
      <c r="F2223" s="264" t="s">
        <v>2184</v>
      </c>
      <c r="G2223" s="262"/>
      <c r="H2223" s="265">
        <v>3</v>
      </c>
      <c r="I2223" s="266"/>
      <c r="J2223" s="262"/>
      <c r="K2223" s="262"/>
      <c r="L2223" s="267"/>
      <c r="M2223" s="268"/>
      <c r="N2223" s="269"/>
      <c r="O2223" s="269"/>
      <c r="P2223" s="269"/>
      <c r="Q2223" s="269"/>
      <c r="R2223" s="269"/>
      <c r="S2223" s="269"/>
      <c r="T2223" s="270"/>
      <c r="AT2223" s="271" t="s">
        <v>177</v>
      </c>
      <c r="AU2223" s="271" t="s">
        <v>83</v>
      </c>
      <c r="AV2223" s="13" t="s">
        <v>83</v>
      </c>
      <c r="AW2223" s="13" t="s">
        <v>31</v>
      </c>
      <c r="AX2223" s="13" t="s">
        <v>74</v>
      </c>
      <c r="AY2223" s="271" t="s">
        <v>168</v>
      </c>
    </row>
    <row r="2224" s="13" customFormat="1">
      <c r="B2224" s="261"/>
      <c r="C2224" s="262"/>
      <c r="D2224" s="252" t="s">
        <v>177</v>
      </c>
      <c r="E2224" s="263" t="s">
        <v>1</v>
      </c>
      <c r="F2224" s="264" t="s">
        <v>2185</v>
      </c>
      <c r="G2224" s="262"/>
      <c r="H2224" s="265">
        <v>1</v>
      </c>
      <c r="I2224" s="266"/>
      <c r="J2224" s="262"/>
      <c r="K2224" s="262"/>
      <c r="L2224" s="267"/>
      <c r="M2224" s="268"/>
      <c r="N2224" s="269"/>
      <c r="O2224" s="269"/>
      <c r="P2224" s="269"/>
      <c r="Q2224" s="269"/>
      <c r="R2224" s="269"/>
      <c r="S2224" s="269"/>
      <c r="T2224" s="270"/>
      <c r="AT2224" s="271" t="s">
        <v>177</v>
      </c>
      <c r="AU2224" s="271" t="s">
        <v>83</v>
      </c>
      <c r="AV2224" s="13" t="s">
        <v>83</v>
      </c>
      <c r="AW2224" s="13" t="s">
        <v>31</v>
      </c>
      <c r="AX2224" s="13" t="s">
        <v>74</v>
      </c>
      <c r="AY2224" s="271" t="s">
        <v>168</v>
      </c>
    </row>
    <row r="2225" s="14" customFormat="1">
      <c r="B2225" s="272"/>
      <c r="C2225" s="273"/>
      <c r="D2225" s="252" t="s">
        <v>177</v>
      </c>
      <c r="E2225" s="274" t="s">
        <v>1</v>
      </c>
      <c r="F2225" s="275" t="s">
        <v>186</v>
      </c>
      <c r="G2225" s="273"/>
      <c r="H2225" s="276">
        <v>18</v>
      </c>
      <c r="I2225" s="277"/>
      <c r="J2225" s="273"/>
      <c r="K2225" s="273"/>
      <c r="L2225" s="278"/>
      <c r="M2225" s="279"/>
      <c r="N2225" s="280"/>
      <c r="O2225" s="280"/>
      <c r="P2225" s="280"/>
      <c r="Q2225" s="280"/>
      <c r="R2225" s="280"/>
      <c r="S2225" s="280"/>
      <c r="T2225" s="281"/>
      <c r="AT2225" s="282" t="s">
        <v>177</v>
      </c>
      <c r="AU2225" s="282" t="s">
        <v>83</v>
      </c>
      <c r="AV2225" s="14" t="s">
        <v>175</v>
      </c>
      <c r="AW2225" s="14" t="s">
        <v>31</v>
      </c>
      <c r="AX2225" s="14" t="s">
        <v>81</v>
      </c>
      <c r="AY2225" s="282" t="s">
        <v>168</v>
      </c>
    </row>
    <row r="2226" s="1" customFormat="1" ht="24" customHeight="1">
      <c r="B2226" s="38"/>
      <c r="C2226" s="237" t="s">
        <v>2186</v>
      </c>
      <c r="D2226" s="237" t="s">
        <v>170</v>
      </c>
      <c r="E2226" s="238" t="s">
        <v>2187</v>
      </c>
      <c r="F2226" s="239" t="s">
        <v>2188</v>
      </c>
      <c r="G2226" s="240" t="s">
        <v>364</v>
      </c>
      <c r="H2226" s="241">
        <v>61</v>
      </c>
      <c r="I2226" s="242"/>
      <c r="J2226" s="243">
        <f>ROUND(I2226*H2226,2)</f>
        <v>0</v>
      </c>
      <c r="K2226" s="239" t="s">
        <v>174</v>
      </c>
      <c r="L2226" s="43"/>
      <c r="M2226" s="244" t="s">
        <v>1</v>
      </c>
      <c r="N2226" s="245" t="s">
        <v>39</v>
      </c>
      <c r="O2226" s="86"/>
      <c r="P2226" s="246">
        <f>O2226*H2226</f>
        <v>0</v>
      </c>
      <c r="Q2226" s="246">
        <v>0</v>
      </c>
      <c r="R2226" s="246">
        <f>Q2226*H2226</f>
        <v>0</v>
      </c>
      <c r="S2226" s="246">
        <v>0.0050000000000000001</v>
      </c>
      <c r="T2226" s="247">
        <f>S2226*H2226</f>
        <v>0.30499999999999999</v>
      </c>
      <c r="AR2226" s="248" t="s">
        <v>282</v>
      </c>
      <c r="AT2226" s="248" t="s">
        <v>170</v>
      </c>
      <c r="AU2226" s="248" t="s">
        <v>83</v>
      </c>
      <c r="AY2226" s="17" t="s">
        <v>168</v>
      </c>
      <c r="BE2226" s="249">
        <f>IF(N2226="základní",J2226,0)</f>
        <v>0</v>
      </c>
      <c r="BF2226" s="249">
        <f>IF(N2226="snížená",J2226,0)</f>
        <v>0</v>
      </c>
      <c r="BG2226" s="249">
        <f>IF(N2226="zákl. přenesená",J2226,0)</f>
        <v>0</v>
      </c>
      <c r="BH2226" s="249">
        <f>IF(N2226="sníž. přenesená",J2226,0)</f>
        <v>0</v>
      </c>
      <c r="BI2226" s="249">
        <f>IF(N2226="nulová",J2226,0)</f>
        <v>0</v>
      </c>
      <c r="BJ2226" s="17" t="s">
        <v>81</v>
      </c>
      <c r="BK2226" s="249">
        <f>ROUND(I2226*H2226,2)</f>
        <v>0</v>
      </c>
      <c r="BL2226" s="17" t="s">
        <v>282</v>
      </c>
      <c r="BM2226" s="248" t="s">
        <v>2189</v>
      </c>
    </row>
    <row r="2227" s="12" customFormat="1">
      <c r="B2227" s="250"/>
      <c r="C2227" s="251"/>
      <c r="D2227" s="252" t="s">
        <v>177</v>
      </c>
      <c r="E2227" s="253" t="s">
        <v>1</v>
      </c>
      <c r="F2227" s="254" t="s">
        <v>194</v>
      </c>
      <c r="G2227" s="251"/>
      <c r="H2227" s="253" t="s">
        <v>1</v>
      </c>
      <c r="I2227" s="255"/>
      <c r="J2227" s="251"/>
      <c r="K2227" s="251"/>
      <c r="L2227" s="256"/>
      <c r="M2227" s="257"/>
      <c r="N2227" s="258"/>
      <c r="O2227" s="258"/>
      <c r="P2227" s="258"/>
      <c r="Q2227" s="258"/>
      <c r="R2227" s="258"/>
      <c r="S2227" s="258"/>
      <c r="T2227" s="259"/>
      <c r="AT2227" s="260" t="s">
        <v>177</v>
      </c>
      <c r="AU2227" s="260" t="s">
        <v>83</v>
      </c>
      <c r="AV2227" s="12" t="s">
        <v>81</v>
      </c>
      <c r="AW2227" s="12" t="s">
        <v>31</v>
      </c>
      <c r="AX2227" s="12" t="s">
        <v>74</v>
      </c>
      <c r="AY2227" s="260" t="s">
        <v>168</v>
      </c>
    </row>
    <row r="2228" s="13" customFormat="1">
      <c r="B2228" s="261"/>
      <c r="C2228" s="262"/>
      <c r="D2228" s="252" t="s">
        <v>177</v>
      </c>
      <c r="E2228" s="263" t="s">
        <v>1</v>
      </c>
      <c r="F2228" s="264" t="s">
        <v>2190</v>
      </c>
      <c r="G2228" s="262"/>
      <c r="H2228" s="265">
        <v>4</v>
      </c>
      <c r="I2228" s="266"/>
      <c r="J2228" s="262"/>
      <c r="K2228" s="262"/>
      <c r="L2228" s="267"/>
      <c r="M2228" s="268"/>
      <c r="N2228" s="269"/>
      <c r="O2228" s="269"/>
      <c r="P2228" s="269"/>
      <c r="Q2228" s="269"/>
      <c r="R2228" s="269"/>
      <c r="S2228" s="269"/>
      <c r="T2228" s="270"/>
      <c r="AT2228" s="271" t="s">
        <v>177</v>
      </c>
      <c r="AU2228" s="271" t="s">
        <v>83</v>
      </c>
      <c r="AV2228" s="13" t="s">
        <v>83</v>
      </c>
      <c r="AW2228" s="13" t="s">
        <v>31</v>
      </c>
      <c r="AX2228" s="13" t="s">
        <v>74</v>
      </c>
      <c r="AY2228" s="271" t="s">
        <v>168</v>
      </c>
    </row>
    <row r="2229" s="13" customFormat="1">
      <c r="B2229" s="261"/>
      <c r="C2229" s="262"/>
      <c r="D2229" s="252" t="s">
        <v>177</v>
      </c>
      <c r="E2229" s="263" t="s">
        <v>1</v>
      </c>
      <c r="F2229" s="264" t="s">
        <v>2191</v>
      </c>
      <c r="G2229" s="262"/>
      <c r="H2229" s="265">
        <v>2</v>
      </c>
      <c r="I2229" s="266"/>
      <c r="J2229" s="262"/>
      <c r="K2229" s="262"/>
      <c r="L2229" s="267"/>
      <c r="M2229" s="268"/>
      <c r="N2229" s="269"/>
      <c r="O2229" s="269"/>
      <c r="P2229" s="269"/>
      <c r="Q2229" s="269"/>
      <c r="R2229" s="269"/>
      <c r="S2229" s="269"/>
      <c r="T2229" s="270"/>
      <c r="AT2229" s="271" t="s">
        <v>177</v>
      </c>
      <c r="AU2229" s="271" t="s">
        <v>83</v>
      </c>
      <c r="AV2229" s="13" t="s">
        <v>83</v>
      </c>
      <c r="AW2229" s="13" t="s">
        <v>31</v>
      </c>
      <c r="AX2229" s="13" t="s">
        <v>74</v>
      </c>
      <c r="AY2229" s="271" t="s">
        <v>168</v>
      </c>
    </row>
    <row r="2230" s="13" customFormat="1">
      <c r="B2230" s="261"/>
      <c r="C2230" s="262"/>
      <c r="D2230" s="252" t="s">
        <v>177</v>
      </c>
      <c r="E2230" s="263" t="s">
        <v>1</v>
      </c>
      <c r="F2230" s="264" t="s">
        <v>2192</v>
      </c>
      <c r="G2230" s="262"/>
      <c r="H2230" s="265">
        <v>20</v>
      </c>
      <c r="I2230" s="266"/>
      <c r="J2230" s="262"/>
      <c r="K2230" s="262"/>
      <c r="L2230" s="267"/>
      <c r="M2230" s="268"/>
      <c r="N2230" s="269"/>
      <c r="O2230" s="269"/>
      <c r="P2230" s="269"/>
      <c r="Q2230" s="269"/>
      <c r="R2230" s="269"/>
      <c r="S2230" s="269"/>
      <c r="T2230" s="270"/>
      <c r="AT2230" s="271" t="s">
        <v>177</v>
      </c>
      <c r="AU2230" s="271" t="s">
        <v>83</v>
      </c>
      <c r="AV2230" s="13" t="s">
        <v>83</v>
      </c>
      <c r="AW2230" s="13" t="s">
        <v>31</v>
      </c>
      <c r="AX2230" s="13" t="s">
        <v>74</v>
      </c>
      <c r="AY2230" s="271" t="s">
        <v>168</v>
      </c>
    </row>
    <row r="2231" s="13" customFormat="1">
      <c r="B2231" s="261"/>
      <c r="C2231" s="262"/>
      <c r="D2231" s="252" t="s">
        <v>177</v>
      </c>
      <c r="E2231" s="263" t="s">
        <v>1</v>
      </c>
      <c r="F2231" s="264" t="s">
        <v>2193</v>
      </c>
      <c r="G2231" s="262"/>
      <c r="H2231" s="265">
        <v>24</v>
      </c>
      <c r="I2231" s="266"/>
      <c r="J2231" s="262"/>
      <c r="K2231" s="262"/>
      <c r="L2231" s="267"/>
      <c r="M2231" s="268"/>
      <c r="N2231" s="269"/>
      <c r="O2231" s="269"/>
      <c r="P2231" s="269"/>
      <c r="Q2231" s="269"/>
      <c r="R2231" s="269"/>
      <c r="S2231" s="269"/>
      <c r="T2231" s="270"/>
      <c r="AT2231" s="271" t="s">
        <v>177</v>
      </c>
      <c r="AU2231" s="271" t="s">
        <v>83</v>
      </c>
      <c r="AV2231" s="13" t="s">
        <v>83</v>
      </c>
      <c r="AW2231" s="13" t="s">
        <v>31</v>
      </c>
      <c r="AX2231" s="13" t="s">
        <v>74</v>
      </c>
      <c r="AY2231" s="271" t="s">
        <v>168</v>
      </c>
    </row>
    <row r="2232" s="13" customFormat="1">
      <c r="B2232" s="261"/>
      <c r="C2232" s="262"/>
      <c r="D2232" s="252" t="s">
        <v>177</v>
      </c>
      <c r="E2232" s="263" t="s">
        <v>1</v>
      </c>
      <c r="F2232" s="264" t="s">
        <v>2194</v>
      </c>
      <c r="G2232" s="262"/>
      <c r="H2232" s="265">
        <v>1</v>
      </c>
      <c r="I2232" s="266"/>
      <c r="J2232" s="262"/>
      <c r="K2232" s="262"/>
      <c r="L2232" s="267"/>
      <c r="M2232" s="268"/>
      <c r="N2232" s="269"/>
      <c r="O2232" s="269"/>
      <c r="P2232" s="269"/>
      <c r="Q2232" s="269"/>
      <c r="R2232" s="269"/>
      <c r="S2232" s="269"/>
      <c r="T2232" s="270"/>
      <c r="AT2232" s="271" t="s">
        <v>177</v>
      </c>
      <c r="AU2232" s="271" t="s">
        <v>83</v>
      </c>
      <c r="AV2232" s="13" t="s">
        <v>83</v>
      </c>
      <c r="AW2232" s="13" t="s">
        <v>31</v>
      </c>
      <c r="AX2232" s="13" t="s">
        <v>74</v>
      </c>
      <c r="AY2232" s="271" t="s">
        <v>168</v>
      </c>
    </row>
    <row r="2233" s="13" customFormat="1">
      <c r="B2233" s="261"/>
      <c r="C2233" s="262"/>
      <c r="D2233" s="252" t="s">
        <v>177</v>
      </c>
      <c r="E2233" s="263" t="s">
        <v>1</v>
      </c>
      <c r="F2233" s="264" t="s">
        <v>2195</v>
      </c>
      <c r="G2233" s="262"/>
      <c r="H2233" s="265">
        <v>3</v>
      </c>
      <c r="I2233" s="266"/>
      <c r="J2233" s="262"/>
      <c r="K2233" s="262"/>
      <c r="L2233" s="267"/>
      <c r="M2233" s="268"/>
      <c r="N2233" s="269"/>
      <c r="O2233" s="269"/>
      <c r="P2233" s="269"/>
      <c r="Q2233" s="269"/>
      <c r="R2233" s="269"/>
      <c r="S2233" s="269"/>
      <c r="T2233" s="270"/>
      <c r="AT2233" s="271" t="s">
        <v>177</v>
      </c>
      <c r="AU2233" s="271" t="s">
        <v>83</v>
      </c>
      <c r="AV2233" s="13" t="s">
        <v>83</v>
      </c>
      <c r="AW2233" s="13" t="s">
        <v>31</v>
      </c>
      <c r="AX2233" s="13" t="s">
        <v>74</v>
      </c>
      <c r="AY2233" s="271" t="s">
        <v>168</v>
      </c>
    </row>
    <row r="2234" s="12" customFormat="1">
      <c r="B2234" s="250"/>
      <c r="C2234" s="251"/>
      <c r="D2234" s="252" t="s">
        <v>177</v>
      </c>
      <c r="E2234" s="253" t="s">
        <v>1</v>
      </c>
      <c r="F2234" s="254" t="s">
        <v>268</v>
      </c>
      <c r="G2234" s="251"/>
      <c r="H2234" s="253" t="s">
        <v>1</v>
      </c>
      <c r="I2234" s="255"/>
      <c r="J2234" s="251"/>
      <c r="K2234" s="251"/>
      <c r="L2234" s="256"/>
      <c r="M2234" s="257"/>
      <c r="N2234" s="258"/>
      <c r="O2234" s="258"/>
      <c r="P2234" s="258"/>
      <c r="Q2234" s="258"/>
      <c r="R2234" s="258"/>
      <c r="S2234" s="258"/>
      <c r="T2234" s="259"/>
      <c r="AT2234" s="260" t="s">
        <v>177</v>
      </c>
      <c r="AU2234" s="260" t="s">
        <v>83</v>
      </c>
      <c r="AV2234" s="12" t="s">
        <v>81</v>
      </c>
      <c r="AW2234" s="12" t="s">
        <v>31</v>
      </c>
      <c r="AX2234" s="12" t="s">
        <v>74</v>
      </c>
      <c r="AY2234" s="260" t="s">
        <v>168</v>
      </c>
    </row>
    <row r="2235" s="13" customFormat="1">
      <c r="B2235" s="261"/>
      <c r="C2235" s="262"/>
      <c r="D2235" s="252" t="s">
        <v>177</v>
      </c>
      <c r="E2235" s="263" t="s">
        <v>1</v>
      </c>
      <c r="F2235" s="264" t="s">
        <v>2196</v>
      </c>
      <c r="G2235" s="262"/>
      <c r="H2235" s="265">
        <v>3</v>
      </c>
      <c r="I2235" s="266"/>
      <c r="J2235" s="262"/>
      <c r="K2235" s="262"/>
      <c r="L2235" s="267"/>
      <c r="M2235" s="268"/>
      <c r="N2235" s="269"/>
      <c r="O2235" s="269"/>
      <c r="P2235" s="269"/>
      <c r="Q2235" s="269"/>
      <c r="R2235" s="269"/>
      <c r="S2235" s="269"/>
      <c r="T2235" s="270"/>
      <c r="AT2235" s="271" t="s">
        <v>177</v>
      </c>
      <c r="AU2235" s="271" t="s">
        <v>83</v>
      </c>
      <c r="AV2235" s="13" t="s">
        <v>83</v>
      </c>
      <c r="AW2235" s="13" t="s">
        <v>31</v>
      </c>
      <c r="AX2235" s="13" t="s">
        <v>74</v>
      </c>
      <c r="AY2235" s="271" t="s">
        <v>168</v>
      </c>
    </row>
    <row r="2236" s="13" customFormat="1">
      <c r="B2236" s="261"/>
      <c r="C2236" s="262"/>
      <c r="D2236" s="252" t="s">
        <v>177</v>
      </c>
      <c r="E2236" s="263" t="s">
        <v>1</v>
      </c>
      <c r="F2236" s="264" t="s">
        <v>2197</v>
      </c>
      <c r="G2236" s="262"/>
      <c r="H2236" s="265">
        <v>4</v>
      </c>
      <c r="I2236" s="266"/>
      <c r="J2236" s="262"/>
      <c r="K2236" s="262"/>
      <c r="L2236" s="267"/>
      <c r="M2236" s="268"/>
      <c r="N2236" s="269"/>
      <c r="O2236" s="269"/>
      <c r="P2236" s="269"/>
      <c r="Q2236" s="269"/>
      <c r="R2236" s="269"/>
      <c r="S2236" s="269"/>
      <c r="T2236" s="270"/>
      <c r="AT2236" s="271" t="s">
        <v>177</v>
      </c>
      <c r="AU2236" s="271" t="s">
        <v>83</v>
      </c>
      <c r="AV2236" s="13" t="s">
        <v>83</v>
      </c>
      <c r="AW2236" s="13" t="s">
        <v>31</v>
      </c>
      <c r="AX2236" s="13" t="s">
        <v>74</v>
      </c>
      <c r="AY2236" s="271" t="s">
        <v>168</v>
      </c>
    </row>
    <row r="2237" s="14" customFormat="1">
      <c r="B2237" s="272"/>
      <c r="C2237" s="273"/>
      <c r="D2237" s="252" t="s">
        <v>177</v>
      </c>
      <c r="E2237" s="274" t="s">
        <v>1</v>
      </c>
      <c r="F2237" s="275" t="s">
        <v>186</v>
      </c>
      <c r="G2237" s="273"/>
      <c r="H2237" s="276">
        <v>61</v>
      </c>
      <c r="I2237" s="277"/>
      <c r="J2237" s="273"/>
      <c r="K2237" s="273"/>
      <c r="L2237" s="278"/>
      <c r="M2237" s="279"/>
      <c r="N2237" s="280"/>
      <c r="O2237" s="280"/>
      <c r="P2237" s="280"/>
      <c r="Q2237" s="280"/>
      <c r="R2237" s="280"/>
      <c r="S2237" s="280"/>
      <c r="T2237" s="281"/>
      <c r="AT2237" s="282" t="s">
        <v>177</v>
      </c>
      <c r="AU2237" s="282" t="s">
        <v>83</v>
      </c>
      <c r="AV2237" s="14" t="s">
        <v>175</v>
      </c>
      <c r="AW2237" s="14" t="s">
        <v>31</v>
      </c>
      <c r="AX2237" s="14" t="s">
        <v>81</v>
      </c>
      <c r="AY2237" s="282" t="s">
        <v>168</v>
      </c>
    </row>
    <row r="2238" s="1" customFormat="1" ht="24" customHeight="1">
      <c r="B2238" s="38"/>
      <c r="C2238" s="237" t="s">
        <v>2198</v>
      </c>
      <c r="D2238" s="237" t="s">
        <v>170</v>
      </c>
      <c r="E2238" s="238" t="s">
        <v>2199</v>
      </c>
      <c r="F2238" s="239" t="s">
        <v>2200</v>
      </c>
      <c r="G2238" s="240" t="s">
        <v>364</v>
      </c>
      <c r="H2238" s="241">
        <v>1</v>
      </c>
      <c r="I2238" s="242"/>
      <c r="J2238" s="243">
        <f>ROUND(I2238*H2238,2)</f>
        <v>0</v>
      </c>
      <c r="K2238" s="239" t="s">
        <v>174</v>
      </c>
      <c r="L2238" s="43"/>
      <c r="M2238" s="244" t="s">
        <v>1</v>
      </c>
      <c r="N2238" s="245" t="s">
        <v>39</v>
      </c>
      <c r="O2238" s="86"/>
      <c r="P2238" s="246">
        <f>O2238*H2238</f>
        <v>0</v>
      </c>
      <c r="Q2238" s="246">
        <v>0</v>
      </c>
      <c r="R2238" s="246">
        <f>Q2238*H2238</f>
        <v>0</v>
      </c>
      <c r="S2238" s="246">
        <v>0</v>
      </c>
      <c r="T2238" s="247">
        <f>S2238*H2238</f>
        <v>0</v>
      </c>
      <c r="AR2238" s="248" t="s">
        <v>282</v>
      </c>
      <c r="AT2238" s="248" t="s">
        <v>170</v>
      </c>
      <c r="AU2238" s="248" t="s">
        <v>83</v>
      </c>
      <c r="AY2238" s="17" t="s">
        <v>168</v>
      </c>
      <c r="BE2238" s="249">
        <f>IF(N2238="základní",J2238,0)</f>
        <v>0</v>
      </c>
      <c r="BF2238" s="249">
        <f>IF(N2238="snížená",J2238,0)</f>
        <v>0</v>
      </c>
      <c r="BG2238" s="249">
        <f>IF(N2238="zákl. přenesená",J2238,0)</f>
        <v>0</v>
      </c>
      <c r="BH2238" s="249">
        <f>IF(N2238="sníž. přenesená",J2238,0)</f>
        <v>0</v>
      </c>
      <c r="BI2238" s="249">
        <f>IF(N2238="nulová",J2238,0)</f>
        <v>0</v>
      </c>
      <c r="BJ2238" s="17" t="s">
        <v>81</v>
      </c>
      <c r="BK2238" s="249">
        <f>ROUND(I2238*H2238,2)</f>
        <v>0</v>
      </c>
      <c r="BL2238" s="17" t="s">
        <v>282</v>
      </c>
      <c r="BM2238" s="248" t="s">
        <v>2201</v>
      </c>
    </row>
    <row r="2239" s="13" customFormat="1">
      <c r="B2239" s="261"/>
      <c r="C2239" s="262"/>
      <c r="D2239" s="252" t="s">
        <v>177</v>
      </c>
      <c r="E2239" s="263" t="s">
        <v>1</v>
      </c>
      <c r="F2239" s="264" t="s">
        <v>2202</v>
      </c>
      <c r="G2239" s="262"/>
      <c r="H2239" s="265">
        <v>1</v>
      </c>
      <c r="I2239" s="266"/>
      <c r="J2239" s="262"/>
      <c r="K2239" s="262"/>
      <c r="L2239" s="267"/>
      <c r="M2239" s="268"/>
      <c r="N2239" s="269"/>
      <c r="O2239" s="269"/>
      <c r="P2239" s="269"/>
      <c r="Q2239" s="269"/>
      <c r="R2239" s="269"/>
      <c r="S2239" s="269"/>
      <c r="T2239" s="270"/>
      <c r="AT2239" s="271" t="s">
        <v>177</v>
      </c>
      <c r="AU2239" s="271" t="s">
        <v>83</v>
      </c>
      <c r="AV2239" s="13" t="s">
        <v>83</v>
      </c>
      <c r="AW2239" s="13" t="s">
        <v>31</v>
      </c>
      <c r="AX2239" s="13" t="s">
        <v>74</v>
      </c>
      <c r="AY2239" s="271" t="s">
        <v>168</v>
      </c>
    </row>
    <row r="2240" s="14" customFormat="1">
      <c r="B2240" s="272"/>
      <c r="C2240" s="273"/>
      <c r="D2240" s="252" t="s">
        <v>177</v>
      </c>
      <c r="E2240" s="274" t="s">
        <v>1</v>
      </c>
      <c r="F2240" s="275" t="s">
        <v>186</v>
      </c>
      <c r="G2240" s="273"/>
      <c r="H2240" s="276">
        <v>1</v>
      </c>
      <c r="I2240" s="277"/>
      <c r="J2240" s="273"/>
      <c r="K2240" s="273"/>
      <c r="L2240" s="278"/>
      <c r="M2240" s="279"/>
      <c r="N2240" s="280"/>
      <c r="O2240" s="280"/>
      <c r="P2240" s="280"/>
      <c r="Q2240" s="280"/>
      <c r="R2240" s="280"/>
      <c r="S2240" s="280"/>
      <c r="T2240" s="281"/>
      <c r="AT2240" s="282" t="s">
        <v>177</v>
      </c>
      <c r="AU2240" s="282" t="s">
        <v>83</v>
      </c>
      <c r="AV2240" s="14" t="s">
        <v>175</v>
      </c>
      <c r="AW2240" s="14" t="s">
        <v>31</v>
      </c>
      <c r="AX2240" s="14" t="s">
        <v>81</v>
      </c>
      <c r="AY2240" s="282" t="s">
        <v>168</v>
      </c>
    </row>
    <row r="2241" s="1" customFormat="1" ht="24" customHeight="1">
      <c r="B2241" s="38"/>
      <c r="C2241" s="294" t="s">
        <v>2203</v>
      </c>
      <c r="D2241" s="294" t="s">
        <v>418</v>
      </c>
      <c r="E2241" s="295" t="s">
        <v>2204</v>
      </c>
      <c r="F2241" s="296" t="s">
        <v>2205</v>
      </c>
      <c r="G2241" s="297" t="s">
        <v>364</v>
      </c>
      <c r="H2241" s="298">
        <v>1</v>
      </c>
      <c r="I2241" s="299"/>
      <c r="J2241" s="300">
        <f>ROUND(I2241*H2241,2)</f>
        <v>0</v>
      </c>
      <c r="K2241" s="296" t="s">
        <v>174</v>
      </c>
      <c r="L2241" s="301"/>
      <c r="M2241" s="302" t="s">
        <v>1</v>
      </c>
      <c r="N2241" s="303" t="s">
        <v>39</v>
      </c>
      <c r="O2241" s="86"/>
      <c r="P2241" s="246">
        <f>O2241*H2241</f>
        <v>0</v>
      </c>
      <c r="Q2241" s="246">
        <v>0.016500000000000001</v>
      </c>
      <c r="R2241" s="246">
        <f>Q2241*H2241</f>
        <v>0.016500000000000001</v>
      </c>
      <c r="S2241" s="246">
        <v>0</v>
      </c>
      <c r="T2241" s="247">
        <f>S2241*H2241</f>
        <v>0</v>
      </c>
      <c r="AR2241" s="248" t="s">
        <v>385</v>
      </c>
      <c r="AT2241" s="248" t="s">
        <v>418</v>
      </c>
      <c r="AU2241" s="248" t="s">
        <v>83</v>
      </c>
      <c r="AY2241" s="17" t="s">
        <v>168</v>
      </c>
      <c r="BE2241" s="249">
        <f>IF(N2241="základní",J2241,0)</f>
        <v>0</v>
      </c>
      <c r="BF2241" s="249">
        <f>IF(N2241="snížená",J2241,0)</f>
        <v>0</v>
      </c>
      <c r="BG2241" s="249">
        <f>IF(N2241="zákl. přenesená",J2241,0)</f>
        <v>0</v>
      </c>
      <c r="BH2241" s="249">
        <f>IF(N2241="sníž. přenesená",J2241,0)</f>
        <v>0</v>
      </c>
      <c r="BI2241" s="249">
        <f>IF(N2241="nulová",J2241,0)</f>
        <v>0</v>
      </c>
      <c r="BJ2241" s="17" t="s">
        <v>81</v>
      </c>
      <c r="BK2241" s="249">
        <f>ROUND(I2241*H2241,2)</f>
        <v>0</v>
      </c>
      <c r="BL2241" s="17" t="s">
        <v>282</v>
      </c>
      <c r="BM2241" s="248" t="s">
        <v>2206</v>
      </c>
    </row>
    <row r="2242" s="13" customFormat="1">
      <c r="B2242" s="261"/>
      <c r="C2242" s="262"/>
      <c r="D2242" s="252" t="s">
        <v>177</v>
      </c>
      <c r="E2242" s="263" t="s">
        <v>1</v>
      </c>
      <c r="F2242" s="264" t="s">
        <v>2202</v>
      </c>
      <c r="G2242" s="262"/>
      <c r="H2242" s="265">
        <v>1</v>
      </c>
      <c r="I2242" s="266"/>
      <c r="J2242" s="262"/>
      <c r="K2242" s="262"/>
      <c r="L2242" s="267"/>
      <c r="M2242" s="268"/>
      <c r="N2242" s="269"/>
      <c r="O2242" s="269"/>
      <c r="P2242" s="269"/>
      <c r="Q2242" s="269"/>
      <c r="R2242" s="269"/>
      <c r="S2242" s="269"/>
      <c r="T2242" s="270"/>
      <c r="AT2242" s="271" t="s">
        <v>177</v>
      </c>
      <c r="AU2242" s="271" t="s">
        <v>83</v>
      </c>
      <c r="AV2242" s="13" t="s">
        <v>83</v>
      </c>
      <c r="AW2242" s="13" t="s">
        <v>31</v>
      </c>
      <c r="AX2242" s="13" t="s">
        <v>74</v>
      </c>
      <c r="AY2242" s="271" t="s">
        <v>168</v>
      </c>
    </row>
    <row r="2243" s="14" customFormat="1">
      <c r="B2243" s="272"/>
      <c r="C2243" s="273"/>
      <c r="D2243" s="252" t="s">
        <v>177</v>
      </c>
      <c r="E2243" s="274" t="s">
        <v>1</v>
      </c>
      <c r="F2243" s="275" t="s">
        <v>186</v>
      </c>
      <c r="G2243" s="273"/>
      <c r="H2243" s="276">
        <v>1</v>
      </c>
      <c r="I2243" s="277"/>
      <c r="J2243" s="273"/>
      <c r="K2243" s="273"/>
      <c r="L2243" s="278"/>
      <c r="M2243" s="279"/>
      <c r="N2243" s="280"/>
      <c r="O2243" s="280"/>
      <c r="P2243" s="280"/>
      <c r="Q2243" s="280"/>
      <c r="R2243" s="280"/>
      <c r="S2243" s="280"/>
      <c r="T2243" s="281"/>
      <c r="AT2243" s="282" t="s">
        <v>177</v>
      </c>
      <c r="AU2243" s="282" t="s">
        <v>83</v>
      </c>
      <c r="AV2243" s="14" t="s">
        <v>175</v>
      </c>
      <c r="AW2243" s="14" t="s">
        <v>31</v>
      </c>
      <c r="AX2243" s="14" t="s">
        <v>81</v>
      </c>
      <c r="AY2243" s="282" t="s">
        <v>168</v>
      </c>
    </row>
    <row r="2244" s="1" customFormat="1" ht="24" customHeight="1">
      <c r="B2244" s="38"/>
      <c r="C2244" s="237" t="s">
        <v>2207</v>
      </c>
      <c r="D2244" s="237" t="s">
        <v>170</v>
      </c>
      <c r="E2244" s="238" t="s">
        <v>2208</v>
      </c>
      <c r="F2244" s="239" t="s">
        <v>2209</v>
      </c>
      <c r="G2244" s="240" t="s">
        <v>364</v>
      </c>
      <c r="H2244" s="241">
        <v>4</v>
      </c>
      <c r="I2244" s="242"/>
      <c r="J2244" s="243">
        <f>ROUND(I2244*H2244,2)</f>
        <v>0</v>
      </c>
      <c r="K2244" s="239" t="s">
        <v>174</v>
      </c>
      <c r="L2244" s="43"/>
      <c r="M2244" s="244" t="s">
        <v>1</v>
      </c>
      <c r="N2244" s="245" t="s">
        <v>39</v>
      </c>
      <c r="O2244" s="86"/>
      <c r="P2244" s="246">
        <f>O2244*H2244</f>
        <v>0</v>
      </c>
      <c r="Q2244" s="246">
        <v>0</v>
      </c>
      <c r="R2244" s="246">
        <f>Q2244*H2244</f>
        <v>0</v>
      </c>
      <c r="S2244" s="246">
        <v>0</v>
      </c>
      <c r="T2244" s="247">
        <f>S2244*H2244</f>
        <v>0</v>
      </c>
      <c r="AR2244" s="248" t="s">
        <v>282</v>
      </c>
      <c r="AT2244" s="248" t="s">
        <v>170</v>
      </c>
      <c r="AU2244" s="248" t="s">
        <v>83</v>
      </c>
      <c r="AY2244" s="17" t="s">
        <v>168</v>
      </c>
      <c r="BE2244" s="249">
        <f>IF(N2244="základní",J2244,0)</f>
        <v>0</v>
      </c>
      <c r="BF2244" s="249">
        <f>IF(N2244="snížená",J2244,0)</f>
        <v>0</v>
      </c>
      <c r="BG2244" s="249">
        <f>IF(N2244="zákl. přenesená",J2244,0)</f>
        <v>0</v>
      </c>
      <c r="BH2244" s="249">
        <f>IF(N2244="sníž. přenesená",J2244,0)</f>
        <v>0</v>
      </c>
      <c r="BI2244" s="249">
        <f>IF(N2244="nulová",J2244,0)</f>
        <v>0</v>
      </c>
      <c r="BJ2244" s="17" t="s">
        <v>81</v>
      </c>
      <c r="BK2244" s="249">
        <f>ROUND(I2244*H2244,2)</f>
        <v>0</v>
      </c>
      <c r="BL2244" s="17" t="s">
        <v>282</v>
      </c>
      <c r="BM2244" s="248" t="s">
        <v>2210</v>
      </c>
    </row>
    <row r="2245" s="13" customFormat="1">
      <c r="B2245" s="261"/>
      <c r="C2245" s="262"/>
      <c r="D2245" s="252" t="s">
        <v>177</v>
      </c>
      <c r="E2245" s="263" t="s">
        <v>1</v>
      </c>
      <c r="F2245" s="264" t="s">
        <v>2211</v>
      </c>
      <c r="G2245" s="262"/>
      <c r="H2245" s="265">
        <v>3</v>
      </c>
      <c r="I2245" s="266"/>
      <c r="J2245" s="262"/>
      <c r="K2245" s="262"/>
      <c r="L2245" s="267"/>
      <c r="M2245" s="268"/>
      <c r="N2245" s="269"/>
      <c r="O2245" s="269"/>
      <c r="P2245" s="269"/>
      <c r="Q2245" s="269"/>
      <c r="R2245" s="269"/>
      <c r="S2245" s="269"/>
      <c r="T2245" s="270"/>
      <c r="AT2245" s="271" t="s">
        <v>177</v>
      </c>
      <c r="AU2245" s="271" t="s">
        <v>83</v>
      </c>
      <c r="AV2245" s="13" t="s">
        <v>83</v>
      </c>
      <c r="AW2245" s="13" t="s">
        <v>31</v>
      </c>
      <c r="AX2245" s="13" t="s">
        <v>74</v>
      </c>
      <c r="AY2245" s="271" t="s">
        <v>168</v>
      </c>
    </row>
    <row r="2246" s="13" customFormat="1">
      <c r="B2246" s="261"/>
      <c r="C2246" s="262"/>
      <c r="D2246" s="252" t="s">
        <v>177</v>
      </c>
      <c r="E2246" s="263" t="s">
        <v>1</v>
      </c>
      <c r="F2246" s="264" t="s">
        <v>2212</v>
      </c>
      <c r="G2246" s="262"/>
      <c r="H2246" s="265">
        <v>1</v>
      </c>
      <c r="I2246" s="266"/>
      <c r="J2246" s="262"/>
      <c r="K2246" s="262"/>
      <c r="L2246" s="267"/>
      <c r="M2246" s="268"/>
      <c r="N2246" s="269"/>
      <c r="O2246" s="269"/>
      <c r="P2246" s="269"/>
      <c r="Q2246" s="269"/>
      <c r="R2246" s="269"/>
      <c r="S2246" s="269"/>
      <c r="T2246" s="270"/>
      <c r="AT2246" s="271" t="s">
        <v>177</v>
      </c>
      <c r="AU2246" s="271" t="s">
        <v>83</v>
      </c>
      <c r="AV2246" s="13" t="s">
        <v>83</v>
      </c>
      <c r="AW2246" s="13" t="s">
        <v>31</v>
      </c>
      <c r="AX2246" s="13" t="s">
        <v>74</v>
      </c>
      <c r="AY2246" s="271" t="s">
        <v>168</v>
      </c>
    </row>
    <row r="2247" s="14" customFormat="1">
      <c r="B2247" s="272"/>
      <c r="C2247" s="273"/>
      <c r="D2247" s="252" t="s">
        <v>177</v>
      </c>
      <c r="E2247" s="274" t="s">
        <v>1</v>
      </c>
      <c r="F2247" s="275" t="s">
        <v>186</v>
      </c>
      <c r="G2247" s="273"/>
      <c r="H2247" s="276">
        <v>4</v>
      </c>
      <c r="I2247" s="277"/>
      <c r="J2247" s="273"/>
      <c r="K2247" s="273"/>
      <c r="L2247" s="278"/>
      <c r="M2247" s="279"/>
      <c r="N2247" s="280"/>
      <c r="O2247" s="280"/>
      <c r="P2247" s="280"/>
      <c r="Q2247" s="280"/>
      <c r="R2247" s="280"/>
      <c r="S2247" s="280"/>
      <c r="T2247" s="281"/>
      <c r="AT2247" s="282" t="s">
        <v>177</v>
      </c>
      <c r="AU2247" s="282" t="s">
        <v>83</v>
      </c>
      <c r="AV2247" s="14" t="s">
        <v>175</v>
      </c>
      <c r="AW2247" s="14" t="s">
        <v>31</v>
      </c>
      <c r="AX2247" s="14" t="s">
        <v>81</v>
      </c>
      <c r="AY2247" s="282" t="s">
        <v>168</v>
      </c>
    </row>
    <row r="2248" s="1" customFormat="1" ht="24" customHeight="1">
      <c r="B2248" s="38"/>
      <c r="C2248" s="294" t="s">
        <v>2213</v>
      </c>
      <c r="D2248" s="294" t="s">
        <v>418</v>
      </c>
      <c r="E2248" s="295" t="s">
        <v>2214</v>
      </c>
      <c r="F2248" s="296" t="s">
        <v>2215</v>
      </c>
      <c r="G2248" s="297" t="s">
        <v>364</v>
      </c>
      <c r="H2248" s="298">
        <v>4</v>
      </c>
      <c r="I2248" s="299"/>
      <c r="J2248" s="300">
        <f>ROUND(I2248*H2248,2)</f>
        <v>0</v>
      </c>
      <c r="K2248" s="296" t="s">
        <v>174</v>
      </c>
      <c r="L2248" s="301"/>
      <c r="M2248" s="302" t="s">
        <v>1</v>
      </c>
      <c r="N2248" s="303" t="s">
        <v>39</v>
      </c>
      <c r="O2248" s="86"/>
      <c r="P2248" s="246">
        <f>O2248*H2248</f>
        <v>0</v>
      </c>
      <c r="Q2248" s="246">
        <v>0.021499999999999998</v>
      </c>
      <c r="R2248" s="246">
        <f>Q2248*H2248</f>
        <v>0.085999999999999993</v>
      </c>
      <c r="S2248" s="246">
        <v>0</v>
      </c>
      <c r="T2248" s="247">
        <f>S2248*H2248</f>
        <v>0</v>
      </c>
      <c r="AR2248" s="248" t="s">
        <v>385</v>
      </c>
      <c r="AT2248" s="248" t="s">
        <v>418</v>
      </c>
      <c r="AU2248" s="248" t="s">
        <v>83</v>
      </c>
      <c r="AY2248" s="17" t="s">
        <v>168</v>
      </c>
      <c r="BE2248" s="249">
        <f>IF(N2248="základní",J2248,0)</f>
        <v>0</v>
      </c>
      <c r="BF2248" s="249">
        <f>IF(N2248="snížená",J2248,0)</f>
        <v>0</v>
      </c>
      <c r="BG2248" s="249">
        <f>IF(N2248="zákl. přenesená",J2248,0)</f>
        <v>0</v>
      </c>
      <c r="BH2248" s="249">
        <f>IF(N2248="sníž. přenesená",J2248,0)</f>
        <v>0</v>
      </c>
      <c r="BI2248" s="249">
        <f>IF(N2248="nulová",J2248,0)</f>
        <v>0</v>
      </c>
      <c r="BJ2248" s="17" t="s">
        <v>81</v>
      </c>
      <c r="BK2248" s="249">
        <f>ROUND(I2248*H2248,2)</f>
        <v>0</v>
      </c>
      <c r="BL2248" s="17" t="s">
        <v>282</v>
      </c>
      <c r="BM2248" s="248" t="s">
        <v>2216</v>
      </c>
    </row>
    <row r="2249" s="13" customFormat="1">
      <c r="B2249" s="261"/>
      <c r="C2249" s="262"/>
      <c r="D2249" s="252" t="s">
        <v>177</v>
      </c>
      <c r="E2249" s="263" t="s">
        <v>1</v>
      </c>
      <c r="F2249" s="264" t="s">
        <v>2211</v>
      </c>
      <c r="G2249" s="262"/>
      <c r="H2249" s="265">
        <v>3</v>
      </c>
      <c r="I2249" s="266"/>
      <c r="J2249" s="262"/>
      <c r="K2249" s="262"/>
      <c r="L2249" s="267"/>
      <c r="M2249" s="268"/>
      <c r="N2249" s="269"/>
      <c r="O2249" s="269"/>
      <c r="P2249" s="269"/>
      <c r="Q2249" s="269"/>
      <c r="R2249" s="269"/>
      <c r="S2249" s="269"/>
      <c r="T2249" s="270"/>
      <c r="AT2249" s="271" t="s">
        <v>177</v>
      </c>
      <c r="AU2249" s="271" t="s">
        <v>83</v>
      </c>
      <c r="AV2249" s="13" t="s">
        <v>83</v>
      </c>
      <c r="AW2249" s="13" t="s">
        <v>31</v>
      </c>
      <c r="AX2249" s="13" t="s">
        <v>74</v>
      </c>
      <c r="AY2249" s="271" t="s">
        <v>168</v>
      </c>
    </row>
    <row r="2250" s="13" customFormat="1">
      <c r="B2250" s="261"/>
      <c r="C2250" s="262"/>
      <c r="D2250" s="252" t="s">
        <v>177</v>
      </c>
      <c r="E2250" s="263" t="s">
        <v>1</v>
      </c>
      <c r="F2250" s="264" t="s">
        <v>2212</v>
      </c>
      <c r="G2250" s="262"/>
      <c r="H2250" s="265">
        <v>1</v>
      </c>
      <c r="I2250" s="266"/>
      <c r="J2250" s="262"/>
      <c r="K2250" s="262"/>
      <c r="L2250" s="267"/>
      <c r="M2250" s="268"/>
      <c r="N2250" s="269"/>
      <c r="O2250" s="269"/>
      <c r="P2250" s="269"/>
      <c r="Q2250" s="269"/>
      <c r="R2250" s="269"/>
      <c r="S2250" s="269"/>
      <c r="T2250" s="270"/>
      <c r="AT2250" s="271" t="s">
        <v>177</v>
      </c>
      <c r="AU2250" s="271" t="s">
        <v>83</v>
      </c>
      <c r="AV2250" s="13" t="s">
        <v>83</v>
      </c>
      <c r="AW2250" s="13" t="s">
        <v>31</v>
      </c>
      <c r="AX2250" s="13" t="s">
        <v>74</v>
      </c>
      <c r="AY2250" s="271" t="s">
        <v>168</v>
      </c>
    </row>
    <row r="2251" s="14" customFormat="1">
      <c r="B2251" s="272"/>
      <c r="C2251" s="273"/>
      <c r="D2251" s="252" t="s">
        <v>177</v>
      </c>
      <c r="E2251" s="274" t="s">
        <v>1</v>
      </c>
      <c r="F2251" s="275" t="s">
        <v>186</v>
      </c>
      <c r="G2251" s="273"/>
      <c r="H2251" s="276">
        <v>4</v>
      </c>
      <c r="I2251" s="277"/>
      <c r="J2251" s="273"/>
      <c r="K2251" s="273"/>
      <c r="L2251" s="278"/>
      <c r="M2251" s="279"/>
      <c r="N2251" s="280"/>
      <c r="O2251" s="280"/>
      <c r="P2251" s="280"/>
      <c r="Q2251" s="280"/>
      <c r="R2251" s="280"/>
      <c r="S2251" s="280"/>
      <c r="T2251" s="281"/>
      <c r="AT2251" s="282" t="s">
        <v>177</v>
      </c>
      <c r="AU2251" s="282" t="s">
        <v>83</v>
      </c>
      <c r="AV2251" s="14" t="s">
        <v>175</v>
      </c>
      <c r="AW2251" s="14" t="s">
        <v>31</v>
      </c>
      <c r="AX2251" s="14" t="s">
        <v>81</v>
      </c>
      <c r="AY2251" s="282" t="s">
        <v>168</v>
      </c>
    </row>
    <row r="2252" s="1" customFormat="1" ht="24" customHeight="1">
      <c r="B2252" s="38"/>
      <c r="C2252" s="237" t="s">
        <v>2217</v>
      </c>
      <c r="D2252" s="237" t="s">
        <v>170</v>
      </c>
      <c r="E2252" s="238" t="s">
        <v>2218</v>
      </c>
      <c r="F2252" s="239" t="s">
        <v>2219</v>
      </c>
      <c r="G2252" s="240" t="s">
        <v>364</v>
      </c>
      <c r="H2252" s="241">
        <v>5</v>
      </c>
      <c r="I2252" s="242"/>
      <c r="J2252" s="243">
        <f>ROUND(I2252*H2252,2)</f>
        <v>0</v>
      </c>
      <c r="K2252" s="239" t="s">
        <v>174</v>
      </c>
      <c r="L2252" s="43"/>
      <c r="M2252" s="244" t="s">
        <v>1</v>
      </c>
      <c r="N2252" s="245" t="s">
        <v>39</v>
      </c>
      <c r="O2252" s="86"/>
      <c r="P2252" s="246">
        <f>O2252*H2252</f>
        <v>0</v>
      </c>
      <c r="Q2252" s="246">
        <v>0.00048000000000000001</v>
      </c>
      <c r="R2252" s="246">
        <f>Q2252*H2252</f>
        <v>0.0024000000000000002</v>
      </c>
      <c r="S2252" s="246">
        <v>0</v>
      </c>
      <c r="T2252" s="247">
        <f>S2252*H2252</f>
        <v>0</v>
      </c>
      <c r="AR2252" s="248" t="s">
        <v>282</v>
      </c>
      <c r="AT2252" s="248" t="s">
        <v>170</v>
      </c>
      <c r="AU2252" s="248" t="s">
        <v>83</v>
      </c>
      <c r="AY2252" s="17" t="s">
        <v>168</v>
      </c>
      <c r="BE2252" s="249">
        <f>IF(N2252="základní",J2252,0)</f>
        <v>0</v>
      </c>
      <c r="BF2252" s="249">
        <f>IF(N2252="snížená",J2252,0)</f>
        <v>0</v>
      </c>
      <c r="BG2252" s="249">
        <f>IF(N2252="zákl. přenesená",J2252,0)</f>
        <v>0</v>
      </c>
      <c r="BH2252" s="249">
        <f>IF(N2252="sníž. přenesená",J2252,0)</f>
        <v>0</v>
      </c>
      <c r="BI2252" s="249">
        <f>IF(N2252="nulová",J2252,0)</f>
        <v>0</v>
      </c>
      <c r="BJ2252" s="17" t="s">
        <v>81</v>
      </c>
      <c r="BK2252" s="249">
        <f>ROUND(I2252*H2252,2)</f>
        <v>0</v>
      </c>
      <c r="BL2252" s="17" t="s">
        <v>282</v>
      </c>
      <c r="BM2252" s="248" t="s">
        <v>2220</v>
      </c>
    </row>
    <row r="2253" s="13" customFormat="1">
      <c r="B2253" s="261"/>
      <c r="C2253" s="262"/>
      <c r="D2253" s="252" t="s">
        <v>177</v>
      </c>
      <c r="E2253" s="263" t="s">
        <v>1</v>
      </c>
      <c r="F2253" s="264" t="s">
        <v>2202</v>
      </c>
      <c r="G2253" s="262"/>
      <c r="H2253" s="265">
        <v>1</v>
      </c>
      <c r="I2253" s="266"/>
      <c r="J2253" s="262"/>
      <c r="K2253" s="262"/>
      <c r="L2253" s="267"/>
      <c r="M2253" s="268"/>
      <c r="N2253" s="269"/>
      <c r="O2253" s="269"/>
      <c r="P2253" s="269"/>
      <c r="Q2253" s="269"/>
      <c r="R2253" s="269"/>
      <c r="S2253" s="269"/>
      <c r="T2253" s="270"/>
      <c r="AT2253" s="271" t="s">
        <v>177</v>
      </c>
      <c r="AU2253" s="271" t="s">
        <v>83</v>
      </c>
      <c r="AV2253" s="13" t="s">
        <v>83</v>
      </c>
      <c r="AW2253" s="13" t="s">
        <v>31</v>
      </c>
      <c r="AX2253" s="13" t="s">
        <v>74</v>
      </c>
      <c r="AY2253" s="271" t="s">
        <v>168</v>
      </c>
    </row>
    <row r="2254" s="13" customFormat="1">
      <c r="B2254" s="261"/>
      <c r="C2254" s="262"/>
      <c r="D2254" s="252" t="s">
        <v>177</v>
      </c>
      <c r="E2254" s="263" t="s">
        <v>1</v>
      </c>
      <c r="F2254" s="264" t="s">
        <v>2211</v>
      </c>
      <c r="G2254" s="262"/>
      <c r="H2254" s="265">
        <v>3</v>
      </c>
      <c r="I2254" s="266"/>
      <c r="J2254" s="262"/>
      <c r="K2254" s="262"/>
      <c r="L2254" s="267"/>
      <c r="M2254" s="268"/>
      <c r="N2254" s="269"/>
      <c r="O2254" s="269"/>
      <c r="P2254" s="269"/>
      <c r="Q2254" s="269"/>
      <c r="R2254" s="269"/>
      <c r="S2254" s="269"/>
      <c r="T2254" s="270"/>
      <c r="AT2254" s="271" t="s">
        <v>177</v>
      </c>
      <c r="AU2254" s="271" t="s">
        <v>83</v>
      </c>
      <c r="AV2254" s="13" t="s">
        <v>83</v>
      </c>
      <c r="AW2254" s="13" t="s">
        <v>31</v>
      </c>
      <c r="AX2254" s="13" t="s">
        <v>74</v>
      </c>
      <c r="AY2254" s="271" t="s">
        <v>168</v>
      </c>
    </row>
    <row r="2255" s="13" customFormat="1">
      <c r="B2255" s="261"/>
      <c r="C2255" s="262"/>
      <c r="D2255" s="252" t="s">
        <v>177</v>
      </c>
      <c r="E2255" s="263" t="s">
        <v>1</v>
      </c>
      <c r="F2255" s="264" t="s">
        <v>2212</v>
      </c>
      <c r="G2255" s="262"/>
      <c r="H2255" s="265">
        <v>1</v>
      </c>
      <c r="I2255" s="266"/>
      <c r="J2255" s="262"/>
      <c r="K2255" s="262"/>
      <c r="L2255" s="267"/>
      <c r="M2255" s="268"/>
      <c r="N2255" s="269"/>
      <c r="O2255" s="269"/>
      <c r="P2255" s="269"/>
      <c r="Q2255" s="269"/>
      <c r="R2255" s="269"/>
      <c r="S2255" s="269"/>
      <c r="T2255" s="270"/>
      <c r="AT2255" s="271" t="s">
        <v>177</v>
      </c>
      <c r="AU2255" s="271" t="s">
        <v>83</v>
      </c>
      <c r="AV2255" s="13" t="s">
        <v>83</v>
      </c>
      <c r="AW2255" s="13" t="s">
        <v>31</v>
      </c>
      <c r="AX2255" s="13" t="s">
        <v>74</v>
      </c>
      <c r="AY2255" s="271" t="s">
        <v>168</v>
      </c>
    </row>
    <row r="2256" s="14" customFormat="1">
      <c r="B2256" s="272"/>
      <c r="C2256" s="273"/>
      <c r="D2256" s="252" t="s">
        <v>177</v>
      </c>
      <c r="E2256" s="274" t="s">
        <v>1</v>
      </c>
      <c r="F2256" s="275" t="s">
        <v>186</v>
      </c>
      <c r="G2256" s="273"/>
      <c r="H2256" s="276">
        <v>5</v>
      </c>
      <c r="I2256" s="277"/>
      <c r="J2256" s="273"/>
      <c r="K2256" s="273"/>
      <c r="L2256" s="278"/>
      <c r="M2256" s="279"/>
      <c r="N2256" s="280"/>
      <c r="O2256" s="280"/>
      <c r="P2256" s="280"/>
      <c r="Q2256" s="280"/>
      <c r="R2256" s="280"/>
      <c r="S2256" s="280"/>
      <c r="T2256" s="281"/>
      <c r="AT2256" s="282" t="s">
        <v>177</v>
      </c>
      <c r="AU2256" s="282" t="s">
        <v>83</v>
      </c>
      <c r="AV2256" s="14" t="s">
        <v>175</v>
      </c>
      <c r="AW2256" s="14" t="s">
        <v>31</v>
      </c>
      <c r="AX2256" s="14" t="s">
        <v>81</v>
      </c>
      <c r="AY2256" s="282" t="s">
        <v>168</v>
      </c>
    </row>
    <row r="2257" s="1" customFormat="1" ht="24" customHeight="1">
      <c r="B2257" s="38"/>
      <c r="C2257" s="294" t="s">
        <v>2221</v>
      </c>
      <c r="D2257" s="294" t="s">
        <v>418</v>
      </c>
      <c r="E2257" s="295" t="s">
        <v>2222</v>
      </c>
      <c r="F2257" s="296" t="s">
        <v>2223</v>
      </c>
      <c r="G2257" s="297" t="s">
        <v>364</v>
      </c>
      <c r="H2257" s="298">
        <v>5</v>
      </c>
      <c r="I2257" s="299"/>
      <c r="J2257" s="300">
        <f>ROUND(I2257*H2257,2)</f>
        <v>0</v>
      </c>
      <c r="K2257" s="296" t="s">
        <v>1</v>
      </c>
      <c r="L2257" s="301"/>
      <c r="M2257" s="302" t="s">
        <v>1</v>
      </c>
      <c r="N2257" s="303" t="s">
        <v>39</v>
      </c>
      <c r="O2257" s="86"/>
      <c r="P2257" s="246">
        <f>O2257*H2257</f>
        <v>0</v>
      </c>
      <c r="Q2257" s="246">
        <v>0.025999999999999999</v>
      </c>
      <c r="R2257" s="246">
        <f>Q2257*H2257</f>
        <v>0.13</v>
      </c>
      <c r="S2257" s="246">
        <v>0</v>
      </c>
      <c r="T2257" s="247">
        <f>S2257*H2257</f>
        <v>0</v>
      </c>
      <c r="AR2257" s="248" t="s">
        <v>385</v>
      </c>
      <c r="AT2257" s="248" t="s">
        <v>418</v>
      </c>
      <c r="AU2257" s="248" t="s">
        <v>83</v>
      </c>
      <c r="AY2257" s="17" t="s">
        <v>168</v>
      </c>
      <c r="BE2257" s="249">
        <f>IF(N2257="základní",J2257,0)</f>
        <v>0</v>
      </c>
      <c r="BF2257" s="249">
        <f>IF(N2257="snížená",J2257,0)</f>
        <v>0</v>
      </c>
      <c r="BG2257" s="249">
        <f>IF(N2257="zákl. přenesená",J2257,0)</f>
        <v>0</v>
      </c>
      <c r="BH2257" s="249">
        <f>IF(N2257="sníž. přenesená",J2257,0)</f>
        <v>0</v>
      </c>
      <c r="BI2257" s="249">
        <f>IF(N2257="nulová",J2257,0)</f>
        <v>0</v>
      </c>
      <c r="BJ2257" s="17" t="s">
        <v>81</v>
      </c>
      <c r="BK2257" s="249">
        <f>ROUND(I2257*H2257,2)</f>
        <v>0</v>
      </c>
      <c r="BL2257" s="17" t="s">
        <v>282</v>
      </c>
      <c r="BM2257" s="248" t="s">
        <v>2224</v>
      </c>
    </row>
    <row r="2258" s="13" customFormat="1">
      <c r="B2258" s="261"/>
      <c r="C2258" s="262"/>
      <c r="D2258" s="252" t="s">
        <v>177</v>
      </c>
      <c r="E2258" s="263" t="s">
        <v>1</v>
      </c>
      <c r="F2258" s="264" t="s">
        <v>2202</v>
      </c>
      <c r="G2258" s="262"/>
      <c r="H2258" s="265">
        <v>1</v>
      </c>
      <c r="I2258" s="266"/>
      <c r="J2258" s="262"/>
      <c r="K2258" s="262"/>
      <c r="L2258" s="267"/>
      <c r="M2258" s="268"/>
      <c r="N2258" s="269"/>
      <c r="O2258" s="269"/>
      <c r="P2258" s="269"/>
      <c r="Q2258" s="269"/>
      <c r="R2258" s="269"/>
      <c r="S2258" s="269"/>
      <c r="T2258" s="270"/>
      <c r="AT2258" s="271" t="s">
        <v>177</v>
      </c>
      <c r="AU2258" s="271" t="s">
        <v>83</v>
      </c>
      <c r="AV2258" s="13" t="s">
        <v>83</v>
      </c>
      <c r="AW2258" s="13" t="s">
        <v>31</v>
      </c>
      <c r="AX2258" s="13" t="s">
        <v>74</v>
      </c>
      <c r="AY2258" s="271" t="s">
        <v>168</v>
      </c>
    </row>
    <row r="2259" s="13" customFormat="1">
      <c r="B2259" s="261"/>
      <c r="C2259" s="262"/>
      <c r="D2259" s="252" t="s">
        <v>177</v>
      </c>
      <c r="E2259" s="263" t="s">
        <v>1</v>
      </c>
      <c r="F2259" s="264" t="s">
        <v>2211</v>
      </c>
      <c r="G2259" s="262"/>
      <c r="H2259" s="265">
        <v>3</v>
      </c>
      <c r="I2259" s="266"/>
      <c r="J2259" s="262"/>
      <c r="K2259" s="262"/>
      <c r="L2259" s="267"/>
      <c r="M2259" s="268"/>
      <c r="N2259" s="269"/>
      <c r="O2259" s="269"/>
      <c r="P2259" s="269"/>
      <c r="Q2259" s="269"/>
      <c r="R2259" s="269"/>
      <c r="S2259" s="269"/>
      <c r="T2259" s="270"/>
      <c r="AT2259" s="271" t="s">
        <v>177</v>
      </c>
      <c r="AU2259" s="271" t="s">
        <v>83</v>
      </c>
      <c r="AV2259" s="13" t="s">
        <v>83</v>
      </c>
      <c r="AW2259" s="13" t="s">
        <v>31</v>
      </c>
      <c r="AX2259" s="13" t="s">
        <v>74</v>
      </c>
      <c r="AY2259" s="271" t="s">
        <v>168</v>
      </c>
    </row>
    <row r="2260" s="13" customFormat="1">
      <c r="B2260" s="261"/>
      <c r="C2260" s="262"/>
      <c r="D2260" s="252" t="s">
        <v>177</v>
      </c>
      <c r="E2260" s="263" t="s">
        <v>1</v>
      </c>
      <c r="F2260" s="264" t="s">
        <v>2212</v>
      </c>
      <c r="G2260" s="262"/>
      <c r="H2260" s="265">
        <v>1</v>
      </c>
      <c r="I2260" s="266"/>
      <c r="J2260" s="262"/>
      <c r="K2260" s="262"/>
      <c r="L2260" s="267"/>
      <c r="M2260" s="268"/>
      <c r="N2260" s="269"/>
      <c r="O2260" s="269"/>
      <c r="P2260" s="269"/>
      <c r="Q2260" s="269"/>
      <c r="R2260" s="269"/>
      <c r="S2260" s="269"/>
      <c r="T2260" s="270"/>
      <c r="AT2260" s="271" t="s">
        <v>177</v>
      </c>
      <c r="AU2260" s="271" t="s">
        <v>83</v>
      </c>
      <c r="AV2260" s="13" t="s">
        <v>83</v>
      </c>
      <c r="AW2260" s="13" t="s">
        <v>31</v>
      </c>
      <c r="AX2260" s="13" t="s">
        <v>74</v>
      </c>
      <c r="AY2260" s="271" t="s">
        <v>168</v>
      </c>
    </row>
    <row r="2261" s="14" customFormat="1">
      <c r="B2261" s="272"/>
      <c r="C2261" s="273"/>
      <c r="D2261" s="252" t="s">
        <v>177</v>
      </c>
      <c r="E2261" s="274" t="s">
        <v>1</v>
      </c>
      <c r="F2261" s="275" t="s">
        <v>186</v>
      </c>
      <c r="G2261" s="273"/>
      <c r="H2261" s="276">
        <v>5</v>
      </c>
      <c r="I2261" s="277"/>
      <c r="J2261" s="273"/>
      <c r="K2261" s="273"/>
      <c r="L2261" s="278"/>
      <c r="M2261" s="279"/>
      <c r="N2261" s="280"/>
      <c r="O2261" s="280"/>
      <c r="P2261" s="280"/>
      <c r="Q2261" s="280"/>
      <c r="R2261" s="280"/>
      <c r="S2261" s="280"/>
      <c r="T2261" s="281"/>
      <c r="AT2261" s="282" t="s">
        <v>177</v>
      </c>
      <c r="AU2261" s="282" t="s">
        <v>83</v>
      </c>
      <c r="AV2261" s="14" t="s">
        <v>175</v>
      </c>
      <c r="AW2261" s="14" t="s">
        <v>31</v>
      </c>
      <c r="AX2261" s="14" t="s">
        <v>81</v>
      </c>
      <c r="AY2261" s="282" t="s">
        <v>168</v>
      </c>
    </row>
    <row r="2262" s="1" customFormat="1" ht="24" customHeight="1">
      <c r="B2262" s="38"/>
      <c r="C2262" s="237" t="s">
        <v>2225</v>
      </c>
      <c r="D2262" s="237" t="s">
        <v>170</v>
      </c>
      <c r="E2262" s="238" t="s">
        <v>2226</v>
      </c>
      <c r="F2262" s="239" t="s">
        <v>2227</v>
      </c>
      <c r="G2262" s="240" t="s">
        <v>364</v>
      </c>
      <c r="H2262" s="241">
        <v>4</v>
      </c>
      <c r="I2262" s="242"/>
      <c r="J2262" s="243">
        <f>ROUND(I2262*H2262,2)</f>
        <v>0</v>
      </c>
      <c r="K2262" s="239" t="s">
        <v>174</v>
      </c>
      <c r="L2262" s="43"/>
      <c r="M2262" s="244" t="s">
        <v>1</v>
      </c>
      <c r="N2262" s="245" t="s">
        <v>39</v>
      </c>
      <c r="O2262" s="86"/>
      <c r="P2262" s="246">
        <f>O2262*H2262</f>
        <v>0</v>
      </c>
      <c r="Q2262" s="246">
        <v>0</v>
      </c>
      <c r="R2262" s="246">
        <f>Q2262*H2262</f>
        <v>0</v>
      </c>
      <c r="S2262" s="246">
        <v>0</v>
      </c>
      <c r="T2262" s="247">
        <f>S2262*H2262</f>
        <v>0</v>
      </c>
      <c r="AR2262" s="248" t="s">
        <v>282</v>
      </c>
      <c r="AT2262" s="248" t="s">
        <v>170</v>
      </c>
      <c r="AU2262" s="248" t="s">
        <v>83</v>
      </c>
      <c r="AY2262" s="17" t="s">
        <v>168</v>
      </c>
      <c r="BE2262" s="249">
        <f>IF(N2262="základní",J2262,0)</f>
        <v>0</v>
      </c>
      <c r="BF2262" s="249">
        <f>IF(N2262="snížená",J2262,0)</f>
        <v>0</v>
      </c>
      <c r="BG2262" s="249">
        <f>IF(N2262="zákl. přenesená",J2262,0)</f>
        <v>0</v>
      </c>
      <c r="BH2262" s="249">
        <f>IF(N2262="sníž. přenesená",J2262,0)</f>
        <v>0</v>
      </c>
      <c r="BI2262" s="249">
        <f>IF(N2262="nulová",J2262,0)</f>
        <v>0</v>
      </c>
      <c r="BJ2262" s="17" t="s">
        <v>81</v>
      </c>
      <c r="BK2262" s="249">
        <f>ROUND(I2262*H2262,2)</f>
        <v>0</v>
      </c>
      <c r="BL2262" s="17" t="s">
        <v>282</v>
      </c>
      <c r="BM2262" s="248" t="s">
        <v>2228</v>
      </c>
    </row>
    <row r="2263" s="13" customFormat="1">
      <c r="B2263" s="261"/>
      <c r="C2263" s="262"/>
      <c r="D2263" s="252" t="s">
        <v>177</v>
      </c>
      <c r="E2263" s="263" t="s">
        <v>1</v>
      </c>
      <c r="F2263" s="264" t="s">
        <v>2229</v>
      </c>
      <c r="G2263" s="262"/>
      <c r="H2263" s="265">
        <v>3</v>
      </c>
      <c r="I2263" s="266"/>
      <c r="J2263" s="262"/>
      <c r="K2263" s="262"/>
      <c r="L2263" s="267"/>
      <c r="M2263" s="268"/>
      <c r="N2263" s="269"/>
      <c r="O2263" s="269"/>
      <c r="P2263" s="269"/>
      <c r="Q2263" s="269"/>
      <c r="R2263" s="269"/>
      <c r="S2263" s="269"/>
      <c r="T2263" s="270"/>
      <c r="AT2263" s="271" t="s">
        <v>177</v>
      </c>
      <c r="AU2263" s="271" t="s">
        <v>83</v>
      </c>
      <c r="AV2263" s="13" t="s">
        <v>83</v>
      </c>
      <c r="AW2263" s="13" t="s">
        <v>31</v>
      </c>
      <c r="AX2263" s="13" t="s">
        <v>74</v>
      </c>
      <c r="AY2263" s="271" t="s">
        <v>168</v>
      </c>
    </row>
    <row r="2264" s="13" customFormat="1">
      <c r="B2264" s="261"/>
      <c r="C2264" s="262"/>
      <c r="D2264" s="252" t="s">
        <v>177</v>
      </c>
      <c r="E2264" s="263" t="s">
        <v>1</v>
      </c>
      <c r="F2264" s="264" t="s">
        <v>2230</v>
      </c>
      <c r="G2264" s="262"/>
      <c r="H2264" s="265">
        <v>1</v>
      </c>
      <c r="I2264" s="266"/>
      <c r="J2264" s="262"/>
      <c r="K2264" s="262"/>
      <c r="L2264" s="267"/>
      <c r="M2264" s="268"/>
      <c r="N2264" s="269"/>
      <c r="O2264" s="269"/>
      <c r="P2264" s="269"/>
      <c r="Q2264" s="269"/>
      <c r="R2264" s="269"/>
      <c r="S2264" s="269"/>
      <c r="T2264" s="270"/>
      <c r="AT2264" s="271" t="s">
        <v>177</v>
      </c>
      <c r="AU2264" s="271" t="s">
        <v>83</v>
      </c>
      <c r="AV2264" s="13" t="s">
        <v>83</v>
      </c>
      <c r="AW2264" s="13" t="s">
        <v>31</v>
      </c>
      <c r="AX2264" s="13" t="s">
        <v>74</v>
      </c>
      <c r="AY2264" s="271" t="s">
        <v>168</v>
      </c>
    </row>
    <row r="2265" s="14" customFormat="1">
      <c r="B2265" s="272"/>
      <c r="C2265" s="273"/>
      <c r="D2265" s="252" t="s">
        <v>177</v>
      </c>
      <c r="E2265" s="274" t="s">
        <v>1</v>
      </c>
      <c r="F2265" s="275" t="s">
        <v>186</v>
      </c>
      <c r="G2265" s="273"/>
      <c r="H2265" s="276">
        <v>4</v>
      </c>
      <c r="I2265" s="277"/>
      <c r="J2265" s="273"/>
      <c r="K2265" s="273"/>
      <c r="L2265" s="278"/>
      <c r="M2265" s="279"/>
      <c r="N2265" s="280"/>
      <c r="O2265" s="280"/>
      <c r="P2265" s="280"/>
      <c r="Q2265" s="280"/>
      <c r="R2265" s="280"/>
      <c r="S2265" s="280"/>
      <c r="T2265" s="281"/>
      <c r="AT2265" s="282" t="s">
        <v>177</v>
      </c>
      <c r="AU2265" s="282" t="s">
        <v>83</v>
      </c>
      <c r="AV2265" s="14" t="s">
        <v>175</v>
      </c>
      <c r="AW2265" s="14" t="s">
        <v>31</v>
      </c>
      <c r="AX2265" s="14" t="s">
        <v>81</v>
      </c>
      <c r="AY2265" s="282" t="s">
        <v>168</v>
      </c>
    </row>
    <row r="2266" s="1" customFormat="1" ht="16.5" customHeight="1">
      <c r="B2266" s="38"/>
      <c r="C2266" s="294" t="s">
        <v>2231</v>
      </c>
      <c r="D2266" s="294" t="s">
        <v>418</v>
      </c>
      <c r="E2266" s="295" t="s">
        <v>2232</v>
      </c>
      <c r="F2266" s="296" t="s">
        <v>2233</v>
      </c>
      <c r="G2266" s="297" t="s">
        <v>440</v>
      </c>
      <c r="H2266" s="298">
        <v>3.9380000000000002</v>
      </c>
      <c r="I2266" s="299"/>
      <c r="J2266" s="300">
        <f>ROUND(I2266*H2266,2)</f>
        <v>0</v>
      </c>
      <c r="K2266" s="296" t="s">
        <v>1</v>
      </c>
      <c r="L2266" s="301"/>
      <c r="M2266" s="302" t="s">
        <v>1</v>
      </c>
      <c r="N2266" s="303" t="s">
        <v>39</v>
      </c>
      <c r="O2266" s="86"/>
      <c r="P2266" s="246">
        <f>O2266*H2266</f>
        <v>0</v>
      </c>
      <c r="Q2266" s="246">
        <v>0.0018</v>
      </c>
      <c r="R2266" s="246">
        <f>Q2266*H2266</f>
        <v>0.0070883999999999999</v>
      </c>
      <c r="S2266" s="246">
        <v>0</v>
      </c>
      <c r="T2266" s="247">
        <f>S2266*H2266</f>
        <v>0</v>
      </c>
      <c r="AR2266" s="248" t="s">
        <v>385</v>
      </c>
      <c r="AT2266" s="248" t="s">
        <v>418</v>
      </c>
      <c r="AU2266" s="248" t="s">
        <v>83</v>
      </c>
      <c r="AY2266" s="17" t="s">
        <v>168</v>
      </c>
      <c r="BE2266" s="249">
        <f>IF(N2266="základní",J2266,0)</f>
        <v>0</v>
      </c>
      <c r="BF2266" s="249">
        <f>IF(N2266="snížená",J2266,0)</f>
        <v>0</v>
      </c>
      <c r="BG2266" s="249">
        <f>IF(N2266="zákl. přenesená",J2266,0)</f>
        <v>0</v>
      </c>
      <c r="BH2266" s="249">
        <f>IF(N2266="sníž. přenesená",J2266,0)</f>
        <v>0</v>
      </c>
      <c r="BI2266" s="249">
        <f>IF(N2266="nulová",J2266,0)</f>
        <v>0</v>
      </c>
      <c r="BJ2266" s="17" t="s">
        <v>81</v>
      </c>
      <c r="BK2266" s="249">
        <f>ROUND(I2266*H2266,2)</f>
        <v>0</v>
      </c>
      <c r="BL2266" s="17" t="s">
        <v>282</v>
      </c>
      <c r="BM2266" s="248" t="s">
        <v>2234</v>
      </c>
    </row>
    <row r="2267" s="13" customFormat="1">
      <c r="B2267" s="261"/>
      <c r="C2267" s="262"/>
      <c r="D2267" s="252" t="s">
        <v>177</v>
      </c>
      <c r="E2267" s="263" t="s">
        <v>1</v>
      </c>
      <c r="F2267" s="264" t="s">
        <v>2235</v>
      </c>
      <c r="G2267" s="262"/>
      <c r="H2267" s="265">
        <v>3.1499999999999999</v>
      </c>
      <c r="I2267" s="266"/>
      <c r="J2267" s="262"/>
      <c r="K2267" s="262"/>
      <c r="L2267" s="267"/>
      <c r="M2267" s="268"/>
      <c r="N2267" s="269"/>
      <c r="O2267" s="269"/>
      <c r="P2267" s="269"/>
      <c r="Q2267" s="269"/>
      <c r="R2267" s="269"/>
      <c r="S2267" s="269"/>
      <c r="T2267" s="270"/>
      <c r="AT2267" s="271" t="s">
        <v>177</v>
      </c>
      <c r="AU2267" s="271" t="s">
        <v>83</v>
      </c>
      <c r="AV2267" s="13" t="s">
        <v>83</v>
      </c>
      <c r="AW2267" s="13" t="s">
        <v>31</v>
      </c>
      <c r="AX2267" s="13" t="s">
        <v>74</v>
      </c>
      <c r="AY2267" s="271" t="s">
        <v>168</v>
      </c>
    </row>
    <row r="2268" s="13" customFormat="1">
      <c r="B2268" s="261"/>
      <c r="C2268" s="262"/>
      <c r="D2268" s="252" t="s">
        <v>177</v>
      </c>
      <c r="E2268" s="263" t="s">
        <v>1</v>
      </c>
      <c r="F2268" s="264" t="s">
        <v>2236</v>
      </c>
      <c r="G2268" s="262"/>
      <c r="H2268" s="265">
        <v>0.78800000000000003</v>
      </c>
      <c r="I2268" s="266"/>
      <c r="J2268" s="262"/>
      <c r="K2268" s="262"/>
      <c r="L2268" s="267"/>
      <c r="M2268" s="268"/>
      <c r="N2268" s="269"/>
      <c r="O2268" s="269"/>
      <c r="P2268" s="269"/>
      <c r="Q2268" s="269"/>
      <c r="R2268" s="269"/>
      <c r="S2268" s="269"/>
      <c r="T2268" s="270"/>
      <c r="AT2268" s="271" t="s">
        <v>177</v>
      </c>
      <c r="AU2268" s="271" t="s">
        <v>83</v>
      </c>
      <c r="AV2268" s="13" t="s">
        <v>83</v>
      </c>
      <c r="AW2268" s="13" t="s">
        <v>31</v>
      </c>
      <c r="AX2268" s="13" t="s">
        <v>74</v>
      </c>
      <c r="AY2268" s="271" t="s">
        <v>168</v>
      </c>
    </row>
    <row r="2269" s="14" customFormat="1">
      <c r="B2269" s="272"/>
      <c r="C2269" s="273"/>
      <c r="D2269" s="252" t="s">
        <v>177</v>
      </c>
      <c r="E2269" s="274" t="s">
        <v>1</v>
      </c>
      <c r="F2269" s="275" t="s">
        <v>186</v>
      </c>
      <c r="G2269" s="273"/>
      <c r="H2269" s="276">
        <v>3.9379999999999997</v>
      </c>
      <c r="I2269" s="277"/>
      <c r="J2269" s="273"/>
      <c r="K2269" s="273"/>
      <c r="L2269" s="278"/>
      <c r="M2269" s="279"/>
      <c r="N2269" s="280"/>
      <c r="O2269" s="280"/>
      <c r="P2269" s="280"/>
      <c r="Q2269" s="280"/>
      <c r="R2269" s="280"/>
      <c r="S2269" s="280"/>
      <c r="T2269" s="281"/>
      <c r="AT2269" s="282" t="s">
        <v>177</v>
      </c>
      <c r="AU2269" s="282" t="s">
        <v>83</v>
      </c>
      <c r="AV2269" s="14" t="s">
        <v>175</v>
      </c>
      <c r="AW2269" s="14" t="s">
        <v>31</v>
      </c>
      <c r="AX2269" s="14" t="s">
        <v>81</v>
      </c>
      <c r="AY2269" s="282" t="s">
        <v>168</v>
      </c>
    </row>
    <row r="2270" s="1" customFormat="1" ht="16.5" customHeight="1">
      <c r="B2270" s="38"/>
      <c r="C2270" s="294" t="s">
        <v>2237</v>
      </c>
      <c r="D2270" s="294" t="s">
        <v>418</v>
      </c>
      <c r="E2270" s="295" t="s">
        <v>2238</v>
      </c>
      <c r="F2270" s="296" t="s">
        <v>2239</v>
      </c>
      <c r="G2270" s="297" t="s">
        <v>2240</v>
      </c>
      <c r="H2270" s="298">
        <v>4</v>
      </c>
      <c r="I2270" s="299"/>
      <c r="J2270" s="300">
        <f>ROUND(I2270*H2270,2)</f>
        <v>0</v>
      </c>
      <c r="K2270" s="296" t="s">
        <v>174</v>
      </c>
      <c r="L2270" s="301"/>
      <c r="M2270" s="302" t="s">
        <v>1</v>
      </c>
      <c r="N2270" s="303" t="s">
        <v>39</v>
      </c>
      <c r="O2270" s="86"/>
      <c r="P2270" s="246">
        <f>O2270*H2270</f>
        <v>0</v>
      </c>
      <c r="Q2270" s="246">
        <v>0.00020000000000000001</v>
      </c>
      <c r="R2270" s="246">
        <f>Q2270*H2270</f>
        <v>0.00080000000000000004</v>
      </c>
      <c r="S2270" s="246">
        <v>0</v>
      </c>
      <c r="T2270" s="247">
        <f>S2270*H2270</f>
        <v>0</v>
      </c>
      <c r="AR2270" s="248" t="s">
        <v>385</v>
      </c>
      <c r="AT2270" s="248" t="s">
        <v>418</v>
      </c>
      <c r="AU2270" s="248" t="s">
        <v>83</v>
      </c>
      <c r="AY2270" s="17" t="s">
        <v>168</v>
      </c>
      <c r="BE2270" s="249">
        <f>IF(N2270="základní",J2270,0)</f>
        <v>0</v>
      </c>
      <c r="BF2270" s="249">
        <f>IF(N2270="snížená",J2270,0)</f>
        <v>0</v>
      </c>
      <c r="BG2270" s="249">
        <f>IF(N2270="zákl. přenesená",J2270,0)</f>
        <v>0</v>
      </c>
      <c r="BH2270" s="249">
        <f>IF(N2270="sníž. přenesená",J2270,0)</f>
        <v>0</v>
      </c>
      <c r="BI2270" s="249">
        <f>IF(N2270="nulová",J2270,0)</f>
        <v>0</v>
      </c>
      <c r="BJ2270" s="17" t="s">
        <v>81</v>
      </c>
      <c r="BK2270" s="249">
        <f>ROUND(I2270*H2270,2)</f>
        <v>0</v>
      </c>
      <c r="BL2270" s="17" t="s">
        <v>282</v>
      </c>
      <c r="BM2270" s="248" t="s">
        <v>2241</v>
      </c>
    </row>
    <row r="2271" s="13" customFormat="1">
      <c r="B2271" s="261"/>
      <c r="C2271" s="262"/>
      <c r="D2271" s="252" t="s">
        <v>177</v>
      </c>
      <c r="E2271" s="263" t="s">
        <v>1</v>
      </c>
      <c r="F2271" s="264" t="s">
        <v>2229</v>
      </c>
      <c r="G2271" s="262"/>
      <c r="H2271" s="265">
        <v>3</v>
      </c>
      <c r="I2271" s="266"/>
      <c r="J2271" s="262"/>
      <c r="K2271" s="262"/>
      <c r="L2271" s="267"/>
      <c r="M2271" s="268"/>
      <c r="N2271" s="269"/>
      <c r="O2271" s="269"/>
      <c r="P2271" s="269"/>
      <c r="Q2271" s="269"/>
      <c r="R2271" s="269"/>
      <c r="S2271" s="269"/>
      <c r="T2271" s="270"/>
      <c r="AT2271" s="271" t="s">
        <v>177</v>
      </c>
      <c r="AU2271" s="271" t="s">
        <v>83</v>
      </c>
      <c r="AV2271" s="13" t="s">
        <v>83</v>
      </c>
      <c r="AW2271" s="13" t="s">
        <v>31</v>
      </c>
      <c r="AX2271" s="13" t="s">
        <v>74</v>
      </c>
      <c r="AY2271" s="271" t="s">
        <v>168</v>
      </c>
    </row>
    <row r="2272" s="13" customFormat="1">
      <c r="B2272" s="261"/>
      <c r="C2272" s="262"/>
      <c r="D2272" s="252" t="s">
        <v>177</v>
      </c>
      <c r="E2272" s="263" t="s">
        <v>1</v>
      </c>
      <c r="F2272" s="264" t="s">
        <v>2230</v>
      </c>
      <c r="G2272" s="262"/>
      <c r="H2272" s="265">
        <v>1</v>
      </c>
      <c r="I2272" s="266"/>
      <c r="J2272" s="262"/>
      <c r="K2272" s="262"/>
      <c r="L2272" s="267"/>
      <c r="M2272" s="268"/>
      <c r="N2272" s="269"/>
      <c r="O2272" s="269"/>
      <c r="P2272" s="269"/>
      <c r="Q2272" s="269"/>
      <c r="R2272" s="269"/>
      <c r="S2272" s="269"/>
      <c r="T2272" s="270"/>
      <c r="AT2272" s="271" t="s">
        <v>177</v>
      </c>
      <c r="AU2272" s="271" t="s">
        <v>83</v>
      </c>
      <c r="AV2272" s="13" t="s">
        <v>83</v>
      </c>
      <c r="AW2272" s="13" t="s">
        <v>31</v>
      </c>
      <c r="AX2272" s="13" t="s">
        <v>74</v>
      </c>
      <c r="AY2272" s="271" t="s">
        <v>168</v>
      </c>
    </row>
    <row r="2273" s="14" customFormat="1">
      <c r="B2273" s="272"/>
      <c r="C2273" s="273"/>
      <c r="D2273" s="252" t="s">
        <v>177</v>
      </c>
      <c r="E2273" s="274" t="s">
        <v>1</v>
      </c>
      <c r="F2273" s="275" t="s">
        <v>186</v>
      </c>
      <c r="G2273" s="273"/>
      <c r="H2273" s="276">
        <v>4</v>
      </c>
      <c r="I2273" s="277"/>
      <c r="J2273" s="273"/>
      <c r="K2273" s="273"/>
      <c r="L2273" s="278"/>
      <c r="M2273" s="279"/>
      <c r="N2273" s="280"/>
      <c r="O2273" s="280"/>
      <c r="P2273" s="280"/>
      <c r="Q2273" s="280"/>
      <c r="R2273" s="280"/>
      <c r="S2273" s="280"/>
      <c r="T2273" s="281"/>
      <c r="AT2273" s="282" t="s">
        <v>177</v>
      </c>
      <c r="AU2273" s="282" t="s">
        <v>83</v>
      </c>
      <c r="AV2273" s="14" t="s">
        <v>175</v>
      </c>
      <c r="AW2273" s="14" t="s">
        <v>31</v>
      </c>
      <c r="AX2273" s="14" t="s">
        <v>81</v>
      </c>
      <c r="AY2273" s="282" t="s">
        <v>168</v>
      </c>
    </row>
    <row r="2274" s="1" customFormat="1" ht="24" customHeight="1">
      <c r="B2274" s="38"/>
      <c r="C2274" s="237" t="s">
        <v>2242</v>
      </c>
      <c r="D2274" s="237" t="s">
        <v>170</v>
      </c>
      <c r="E2274" s="238" t="s">
        <v>2243</v>
      </c>
      <c r="F2274" s="239" t="s">
        <v>2244</v>
      </c>
      <c r="G2274" s="240" t="s">
        <v>364</v>
      </c>
      <c r="H2274" s="241">
        <v>63.899999999999999</v>
      </c>
      <c r="I2274" s="242"/>
      <c r="J2274" s="243">
        <f>ROUND(I2274*H2274,2)</f>
        <v>0</v>
      </c>
      <c r="K2274" s="239" t="s">
        <v>174</v>
      </c>
      <c r="L2274" s="43"/>
      <c r="M2274" s="244" t="s">
        <v>1</v>
      </c>
      <c r="N2274" s="245" t="s">
        <v>39</v>
      </c>
      <c r="O2274" s="86"/>
      <c r="P2274" s="246">
        <f>O2274*H2274</f>
        <v>0</v>
      </c>
      <c r="Q2274" s="246">
        <v>0</v>
      </c>
      <c r="R2274" s="246">
        <f>Q2274*H2274</f>
        <v>0</v>
      </c>
      <c r="S2274" s="246">
        <v>0</v>
      </c>
      <c r="T2274" s="247">
        <f>S2274*H2274</f>
        <v>0</v>
      </c>
      <c r="AR2274" s="248" t="s">
        <v>282</v>
      </c>
      <c r="AT2274" s="248" t="s">
        <v>170</v>
      </c>
      <c r="AU2274" s="248" t="s">
        <v>83</v>
      </c>
      <c r="AY2274" s="17" t="s">
        <v>168</v>
      </c>
      <c r="BE2274" s="249">
        <f>IF(N2274="základní",J2274,0)</f>
        <v>0</v>
      </c>
      <c r="BF2274" s="249">
        <f>IF(N2274="snížená",J2274,0)</f>
        <v>0</v>
      </c>
      <c r="BG2274" s="249">
        <f>IF(N2274="zákl. přenesená",J2274,0)</f>
        <v>0</v>
      </c>
      <c r="BH2274" s="249">
        <f>IF(N2274="sníž. přenesená",J2274,0)</f>
        <v>0</v>
      </c>
      <c r="BI2274" s="249">
        <f>IF(N2274="nulová",J2274,0)</f>
        <v>0</v>
      </c>
      <c r="BJ2274" s="17" t="s">
        <v>81</v>
      </c>
      <c r="BK2274" s="249">
        <f>ROUND(I2274*H2274,2)</f>
        <v>0</v>
      </c>
      <c r="BL2274" s="17" t="s">
        <v>282</v>
      </c>
      <c r="BM2274" s="248" t="s">
        <v>2245</v>
      </c>
    </row>
    <row r="2275" s="13" customFormat="1">
      <c r="B2275" s="261"/>
      <c r="C2275" s="262"/>
      <c r="D2275" s="252" t="s">
        <v>177</v>
      </c>
      <c r="E2275" s="263" t="s">
        <v>1</v>
      </c>
      <c r="F2275" s="264" t="s">
        <v>2246</v>
      </c>
      <c r="G2275" s="262"/>
      <c r="H2275" s="265">
        <v>31</v>
      </c>
      <c r="I2275" s="266"/>
      <c r="J2275" s="262"/>
      <c r="K2275" s="262"/>
      <c r="L2275" s="267"/>
      <c r="M2275" s="268"/>
      <c r="N2275" s="269"/>
      <c r="O2275" s="269"/>
      <c r="P2275" s="269"/>
      <c r="Q2275" s="269"/>
      <c r="R2275" s="269"/>
      <c r="S2275" s="269"/>
      <c r="T2275" s="270"/>
      <c r="AT2275" s="271" t="s">
        <v>177</v>
      </c>
      <c r="AU2275" s="271" t="s">
        <v>83</v>
      </c>
      <c r="AV2275" s="13" t="s">
        <v>83</v>
      </c>
      <c r="AW2275" s="13" t="s">
        <v>31</v>
      </c>
      <c r="AX2275" s="13" t="s">
        <v>74</v>
      </c>
      <c r="AY2275" s="271" t="s">
        <v>168</v>
      </c>
    </row>
    <row r="2276" s="13" customFormat="1">
      <c r="B2276" s="261"/>
      <c r="C2276" s="262"/>
      <c r="D2276" s="252" t="s">
        <v>177</v>
      </c>
      <c r="E2276" s="263" t="s">
        <v>1</v>
      </c>
      <c r="F2276" s="264" t="s">
        <v>2247</v>
      </c>
      <c r="G2276" s="262"/>
      <c r="H2276" s="265">
        <v>2</v>
      </c>
      <c r="I2276" s="266"/>
      <c r="J2276" s="262"/>
      <c r="K2276" s="262"/>
      <c r="L2276" s="267"/>
      <c r="M2276" s="268"/>
      <c r="N2276" s="269"/>
      <c r="O2276" s="269"/>
      <c r="P2276" s="269"/>
      <c r="Q2276" s="269"/>
      <c r="R2276" s="269"/>
      <c r="S2276" s="269"/>
      <c r="T2276" s="270"/>
      <c r="AT2276" s="271" t="s">
        <v>177</v>
      </c>
      <c r="AU2276" s="271" t="s">
        <v>83</v>
      </c>
      <c r="AV2276" s="13" t="s">
        <v>83</v>
      </c>
      <c r="AW2276" s="13" t="s">
        <v>31</v>
      </c>
      <c r="AX2276" s="13" t="s">
        <v>74</v>
      </c>
      <c r="AY2276" s="271" t="s">
        <v>168</v>
      </c>
    </row>
    <row r="2277" s="13" customFormat="1">
      <c r="B2277" s="261"/>
      <c r="C2277" s="262"/>
      <c r="D2277" s="252" t="s">
        <v>177</v>
      </c>
      <c r="E2277" s="263" t="s">
        <v>1</v>
      </c>
      <c r="F2277" s="264" t="s">
        <v>2248</v>
      </c>
      <c r="G2277" s="262"/>
      <c r="H2277" s="265">
        <v>29</v>
      </c>
      <c r="I2277" s="266"/>
      <c r="J2277" s="262"/>
      <c r="K2277" s="262"/>
      <c r="L2277" s="267"/>
      <c r="M2277" s="268"/>
      <c r="N2277" s="269"/>
      <c r="O2277" s="269"/>
      <c r="P2277" s="269"/>
      <c r="Q2277" s="269"/>
      <c r="R2277" s="269"/>
      <c r="S2277" s="269"/>
      <c r="T2277" s="270"/>
      <c r="AT2277" s="271" t="s">
        <v>177</v>
      </c>
      <c r="AU2277" s="271" t="s">
        <v>83</v>
      </c>
      <c r="AV2277" s="13" t="s">
        <v>83</v>
      </c>
      <c r="AW2277" s="13" t="s">
        <v>31</v>
      </c>
      <c r="AX2277" s="13" t="s">
        <v>74</v>
      </c>
      <c r="AY2277" s="271" t="s">
        <v>168</v>
      </c>
    </row>
    <row r="2278" s="13" customFormat="1">
      <c r="B2278" s="261"/>
      <c r="C2278" s="262"/>
      <c r="D2278" s="252" t="s">
        <v>177</v>
      </c>
      <c r="E2278" s="263" t="s">
        <v>1</v>
      </c>
      <c r="F2278" s="264" t="s">
        <v>2249</v>
      </c>
      <c r="G2278" s="262"/>
      <c r="H2278" s="265">
        <v>1.8999999999999999</v>
      </c>
      <c r="I2278" s="266"/>
      <c r="J2278" s="262"/>
      <c r="K2278" s="262"/>
      <c r="L2278" s="267"/>
      <c r="M2278" s="268"/>
      <c r="N2278" s="269"/>
      <c r="O2278" s="269"/>
      <c r="P2278" s="269"/>
      <c r="Q2278" s="269"/>
      <c r="R2278" s="269"/>
      <c r="S2278" s="269"/>
      <c r="T2278" s="270"/>
      <c r="AT2278" s="271" t="s">
        <v>177</v>
      </c>
      <c r="AU2278" s="271" t="s">
        <v>83</v>
      </c>
      <c r="AV2278" s="13" t="s">
        <v>83</v>
      </c>
      <c r="AW2278" s="13" t="s">
        <v>31</v>
      </c>
      <c r="AX2278" s="13" t="s">
        <v>74</v>
      </c>
      <c r="AY2278" s="271" t="s">
        <v>168</v>
      </c>
    </row>
    <row r="2279" s="14" customFormat="1">
      <c r="B2279" s="272"/>
      <c r="C2279" s="273"/>
      <c r="D2279" s="252" t="s">
        <v>177</v>
      </c>
      <c r="E2279" s="274" t="s">
        <v>1</v>
      </c>
      <c r="F2279" s="275" t="s">
        <v>186</v>
      </c>
      <c r="G2279" s="273"/>
      <c r="H2279" s="276">
        <v>63.899999999999999</v>
      </c>
      <c r="I2279" s="277"/>
      <c r="J2279" s="273"/>
      <c r="K2279" s="273"/>
      <c r="L2279" s="278"/>
      <c r="M2279" s="279"/>
      <c r="N2279" s="280"/>
      <c r="O2279" s="280"/>
      <c r="P2279" s="280"/>
      <c r="Q2279" s="280"/>
      <c r="R2279" s="280"/>
      <c r="S2279" s="280"/>
      <c r="T2279" s="281"/>
      <c r="AT2279" s="282" t="s">
        <v>177</v>
      </c>
      <c r="AU2279" s="282" t="s">
        <v>83</v>
      </c>
      <c r="AV2279" s="14" t="s">
        <v>175</v>
      </c>
      <c r="AW2279" s="14" t="s">
        <v>31</v>
      </c>
      <c r="AX2279" s="14" t="s">
        <v>81</v>
      </c>
      <c r="AY2279" s="282" t="s">
        <v>168</v>
      </c>
    </row>
    <row r="2280" s="1" customFormat="1" ht="16.5" customHeight="1">
      <c r="B2280" s="38"/>
      <c r="C2280" s="294" t="s">
        <v>2250</v>
      </c>
      <c r="D2280" s="294" t="s">
        <v>418</v>
      </c>
      <c r="E2280" s="295" t="s">
        <v>2232</v>
      </c>
      <c r="F2280" s="296" t="s">
        <v>2233</v>
      </c>
      <c r="G2280" s="297" t="s">
        <v>440</v>
      </c>
      <c r="H2280" s="298">
        <v>92.453000000000003</v>
      </c>
      <c r="I2280" s="299"/>
      <c r="J2280" s="300">
        <f>ROUND(I2280*H2280,2)</f>
        <v>0</v>
      </c>
      <c r="K2280" s="296" t="s">
        <v>1</v>
      </c>
      <c r="L2280" s="301"/>
      <c r="M2280" s="302" t="s">
        <v>1</v>
      </c>
      <c r="N2280" s="303" t="s">
        <v>39</v>
      </c>
      <c r="O2280" s="86"/>
      <c r="P2280" s="246">
        <f>O2280*H2280</f>
        <v>0</v>
      </c>
      <c r="Q2280" s="246">
        <v>0.0018</v>
      </c>
      <c r="R2280" s="246">
        <f>Q2280*H2280</f>
        <v>0.16641539999999999</v>
      </c>
      <c r="S2280" s="246">
        <v>0</v>
      </c>
      <c r="T2280" s="247">
        <f>S2280*H2280</f>
        <v>0</v>
      </c>
      <c r="AR2280" s="248" t="s">
        <v>385</v>
      </c>
      <c r="AT2280" s="248" t="s">
        <v>418</v>
      </c>
      <c r="AU2280" s="248" t="s">
        <v>83</v>
      </c>
      <c r="AY2280" s="17" t="s">
        <v>168</v>
      </c>
      <c r="BE2280" s="249">
        <f>IF(N2280="základní",J2280,0)</f>
        <v>0</v>
      </c>
      <c r="BF2280" s="249">
        <f>IF(N2280="snížená",J2280,0)</f>
        <v>0</v>
      </c>
      <c r="BG2280" s="249">
        <f>IF(N2280="zákl. přenesená",J2280,0)</f>
        <v>0</v>
      </c>
      <c r="BH2280" s="249">
        <f>IF(N2280="sníž. přenesená",J2280,0)</f>
        <v>0</v>
      </c>
      <c r="BI2280" s="249">
        <f>IF(N2280="nulová",J2280,0)</f>
        <v>0</v>
      </c>
      <c r="BJ2280" s="17" t="s">
        <v>81</v>
      </c>
      <c r="BK2280" s="249">
        <f>ROUND(I2280*H2280,2)</f>
        <v>0</v>
      </c>
      <c r="BL2280" s="17" t="s">
        <v>282</v>
      </c>
      <c r="BM2280" s="248" t="s">
        <v>2251</v>
      </c>
    </row>
    <row r="2281" s="13" customFormat="1">
      <c r="B2281" s="261"/>
      <c r="C2281" s="262"/>
      <c r="D2281" s="252" t="s">
        <v>177</v>
      </c>
      <c r="E2281" s="263" t="s">
        <v>1</v>
      </c>
      <c r="F2281" s="264" t="s">
        <v>2252</v>
      </c>
      <c r="G2281" s="262"/>
      <c r="H2281" s="265">
        <v>48.825000000000003</v>
      </c>
      <c r="I2281" s="266"/>
      <c r="J2281" s="262"/>
      <c r="K2281" s="262"/>
      <c r="L2281" s="267"/>
      <c r="M2281" s="268"/>
      <c r="N2281" s="269"/>
      <c r="O2281" s="269"/>
      <c r="P2281" s="269"/>
      <c r="Q2281" s="269"/>
      <c r="R2281" s="269"/>
      <c r="S2281" s="269"/>
      <c r="T2281" s="270"/>
      <c r="AT2281" s="271" t="s">
        <v>177</v>
      </c>
      <c r="AU2281" s="271" t="s">
        <v>83</v>
      </c>
      <c r="AV2281" s="13" t="s">
        <v>83</v>
      </c>
      <c r="AW2281" s="13" t="s">
        <v>31</v>
      </c>
      <c r="AX2281" s="13" t="s">
        <v>74</v>
      </c>
      <c r="AY2281" s="271" t="s">
        <v>168</v>
      </c>
    </row>
    <row r="2282" s="13" customFormat="1">
      <c r="B2282" s="261"/>
      <c r="C2282" s="262"/>
      <c r="D2282" s="252" t="s">
        <v>177</v>
      </c>
      <c r="E2282" s="263" t="s">
        <v>1</v>
      </c>
      <c r="F2282" s="264" t="s">
        <v>2253</v>
      </c>
      <c r="G2282" s="262"/>
      <c r="H2282" s="265">
        <v>2.52</v>
      </c>
      <c r="I2282" s="266"/>
      <c r="J2282" s="262"/>
      <c r="K2282" s="262"/>
      <c r="L2282" s="267"/>
      <c r="M2282" s="268"/>
      <c r="N2282" s="269"/>
      <c r="O2282" s="269"/>
      <c r="P2282" s="269"/>
      <c r="Q2282" s="269"/>
      <c r="R2282" s="269"/>
      <c r="S2282" s="269"/>
      <c r="T2282" s="270"/>
      <c r="AT2282" s="271" t="s">
        <v>177</v>
      </c>
      <c r="AU2282" s="271" t="s">
        <v>83</v>
      </c>
      <c r="AV2282" s="13" t="s">
        <v>83</v>
      </c>
      <c r="AW2282" s="13" t="s">
        <v>31</v>
      </c>
      <c r="AX2282" s="13" t="s">
        <v>74</v>
      </c>
      <c r="AY2282" s="271" t="s">
        <v>168</v>
      </c>
    </row>
    <row r="2283" s="13" customFormat="1">
      <c r="B2283" s="261"/>
      <c r="C2283" s="262"/>
      <c r="D2283" s="252" t="s">
        <v>177</v>
      </c>
      <c r="E2283" s="263" t="s">
        <v>1</v>
      </c>
      <c r="F2283" s="264" t="s">
        <v>2254</v>
      </c>
      <c r="G2283" s="262"/>
      <c r="H2283" s="265">
        <v>41.107999999999997</v>
      </c>
      <c r="I2283" s="266"/>
      <c r="J2283" s="262"/>
      <c r="K2283" s="262"/>
      <c r="L2283" s="267"/>
      <c r="M2283" s="268"/>
      <c r="N2283" s="269"/>
      <c r="O2283" s="269"/>
      <c r="P2283" s="269"/>
      <c r="Q2283" s="269"/>
      <c r="R2283" s="269"/>
      <c r="S2283" s="269"/>
      <c r="T2283" s="270"/>
      <c r="AT2283" s="271" t="s">
        <v>177</v>
      </c>
      <c r="AU2283" s="271" t="s">
        <v>83</v>
      </c>
      <c r="AV2283" s="13" t="s">
        <v>83</v>
      </c>
      <c r="AW2283" s="13" t="s">
        <v>31</v>
      </c>
      <c r="AX2283" s="13" t="s">
        <v>74</v>
      </c>
      <c r="AY2283" s="271" t="s">
        <v>168</v>
      </c>
    </row>
    <row r="2284" s="14" customFormat="1">
      <c r="B2284" s="272"/>
      <c r="C2284" s="273"/>
      <c r="D2284" s="252" t="s">
        <v>177</v>
      </c>
      <c r="E2284" s="274" t="s">
        <v>1</v>
      </c>
      <c r="F2284" s="275" t="s">
        <v>186</v>
      </c>
      <c r="G2284" s="273"/>
      <c r="H2284" s="276">
        <v>92.453000000000003</v>
      </c>
      <c r="I2284" s="277"/>
      <c r="J2284" s="273"/>
      <c r="K2284" s="273"/>
      <c r="L2284" s="278"/>
      <c r="M2284" s="279"/>
      <c r="N2284" s="280"/>
      <c r="O2284" s="280"/>
      <c r="P2284" s="280"/>
      <c r="Q2284" s="280"/>
      <c r="R2284" s="280"/>
      <c r="S2284" s="280"/>
      <c r="T2284" s="281"/>
      <c r="AT2284" s="282" t="s">
        <v>177</v>
      </c>
      <c r="AU2284" s="282" t="s">
        <v>83</v>
      </c>
      <c r="AV2284" s="14" t="s">
        <v>175</v>
      </c>
      <c r="AW2284" s="14" t="s">
        <v>31</v>
      </c>
      <c r="AX2284" s="14" t="s">
        <v>81</v>
      </c>
      <c r="AY2284" s="282" t="s">
        <v>168</v>
      </c>
    </row>
    <row r="2285" s="1" customFormat="1" ht="16.5" customHeight="1">
      <c r="B2285" s="38"/>
      <c r="C2285" s="294" t="s">
        <v>2255</v>
      </c>
      <c r="D2285" s="294" t="s">
        <v>418</v>
      </c>
      <c r="E2285" s="295" t="s">
        <v>2256</v>
      </c>
      <c r="F2285" s="296" t="s">
        <v>2257</v>
      </c>
      <c r="G2285" s="297" t="s">
        <v>440</v>
      </c>
      <c r="H2285" s="298">
        <v>1.9950000000000001</v>
      </c>
      <c r="I2285" s="299"/>
      <c r="J2285" s="300">
        <f>ROUND(I2285*H2285,2)</f>
        <v>0</v>
      </c>
      <c r="K2285" s="296" t="s">
        <v>1</v>
      </c>
      <c r="L2285" s="301"/>
      <c r="M2285" s="302" t="s">
        <v>1</v>
      </c>
      <c r="N2285" s="303" t="s">
        <v>39</v>
      </c>
      <c r="O2285" s="86"/>
      <c r="P2285" s="246">
        <f>O2285*H2285</f>
        <v>0</v>
      </c>
      <c r="Q2285" s="246">
        <v>0.0015</v>
      </c>
      <c r="R2285" s="246">
        <f>Q2285*H2285</f>
        <v>0.0029925000000000004</v>
      </c>
      <c r="S2285" s="246">
        <v>0</v>
      </c>
      <c r="T2285" s="247">
        <f>S2285*H2285</f>
        <v>0</v>
      </c>
      <c r="AR2285" s="248" t="s">
        <v>385</v>
      </c>
      <c r="AT2285" s="248" t="s">
        <v>418</v>
      </c>
      <c r="AU2285" s="248" t="s">
        <v>83</v>
      </c>
      <c r="AY2285" s="17" t="s">
        <v>168</v>
      </c>
      <c r="BE2285" s="249">
        <f>IF(N2285="základní",J2285,0)</f>
        <v>0</v>
      </c>
      <c r="BF2285" s="249">
        <f>IF(N2285="snížená",J2285,0)</f>
        <v>0</v>
      </c>
      <c r="BG2285" s="249">
        <f>IF(N2285="zákl. přenesená",J2285,0)</f>
        <v>0</v>
      </c>
      <c r="BH2285" s="249">
        <f>IF(N2285="sníž. přenesená",J2285,0)</f>
        <v>0</v>
      </c>
      <c r="BI2285" s="249">
        <f>IF(N2285="nulová",J2285,0)</f>
        <v>0</v>
      </c>
      <c r="BJ2285" s="17" t="s">
        <v>81</v>
      </c>
      <c r="BK2285" s="249">
        <f>ROUND(I2285*H2285,2)</f>
        <v>0</v>
      </c>
      <c r="BL2285" s="17" t="s">
        <v>282</v>
      </c>
      <c r="BM2285" s="248" t="s">
        <v>2258</v>
      </c>
    </row>
    <row r="2286" s="13" customFormat="1">
      <c r="B2286" s="261"/>
      <c r="C2286" s="262"/>
      <c r="D2286" s="252" t="s">
        <v>177</v>
      </c>
      <c r="E2286" s="263" t="s">
        <v>1</v>
      </c>
      <c r="F2286" s="264" t="s">
        <v>2259</v>
      </c>
      <c r="G2286" s="262"/>
      <c r="H2286" s="265">
        <v>1.9950000000000001</v>
      </c>
      <c r="I2286" s="266"/>
      <c r="J2286" s="262"/>
      <c r="K2286" s="262"/>
      <c r="L2286" s="267"/>
      <c r="M2286" s="268"/>
      <c r="N2286" s="269"/>
      <c r="O2286" s="269"/>
      <c r="P2286" s="269"/>
      <c r="Q2286" s="269"/>
      <c r="R2286" s="269"/>
      <c r="S2286" s="269"/>
      <c r="T2286" s="270"/>
      <c r="AT2286" s="271" t="s">
        <v>177</v>
      </c>
      <c r="AU2286" s="271" t="s">
        <v>83</v>
      </c>
      <c r="AV2286" s="13" t="s">
        <v>83</v>
      </c>
      <c r="AW2286" s="13" t="s">
        <v>31</v>
      </c>
      <c r="AX2286" s="13" t="s">
        <v>74</v>
      </c>
      <c r="AY2286" s="271" t="s">
        <v>168</v>
      </c>
    </row>
    <row r="2287" s="14" customFormat="1">
      <c r="B2287" s="272"/>
      <c r="C2287" s="273"/>
      <c r="D2287" s="252" t="s">
        <v>177</v>
      </c>
      <c r="E2287" s="274" t="s">
        <v>1</v>
      </c>
      <c r="F2287" s="275" t="s">
        <v>186</v>
      </c>
      <c r="G2287" s="273"/>
      <c r="H2287" s="276">
        <v>1.9950000000000001</v>
      </c>
      <c r="I2287" s="277"/>
      <c r="J2287" s="273"/>
      <c r="K2287" s="273"/>
      <c r="L2287" s="278"/>
      <c r="M2287" s="279"/>
      <c r="N2287" s="280"/>
      <c r="O2287" s="280"/>
      <c r="P2287" s="280"/>
      <c r="Q2287" s="280"/>
      <c r="R2287" s="280"/>
      <c r="S2287" s="280"/>
      <c r="T2287" s="281"/>
      <c r="AT2287" s="282" t="s">
        <v>177</v>
      </c>
      <c r="AU2287" s="282" t="s">
        <v>83</v>
      </c>
      <c r="AV2287" s="14" t="s">
        <v>175</v>
      </c>
      <c r="AW2287" s="14" t="s">
        <v>31</v>
      </c>
      <c r="AX2287" s="14" t="s">
        <v>81</v>
      </c>
      <c r="AY2287" s="282" t="s">
        <v>168</v>
      </c>
    </row>
    <row r="2288" s="1" customFormat="1" ht="16.5" customHeight="1">
      <c r="B2288" s="38"/>
      <c r="C2288" s="294" t="s">
        <v>2260</v>
      </c>
      <c r="D2288" s="294" t="s">
        <v>418</v>
      </c>
      <c r="E2288" s="295" t="s">
        <v>2238</v>
      </c>
      <c r="F2288" s="296" t="s">
        <v>2239</v>
      </c>
      <c r="G2288" s="297" t="s">
        <v>2240</v>
      </c>
      <c r="H2288" s="298">
        <v>63.899999999999999</v>
      </c>
      <c r="I2288" s="299"/>
      <c r="J2288" s="300">
        <f>ROUND(I2288*H2288,2)</f>
        <v>0</v>
      </c>
      <c r="K2288" s="296" t="s">
        <v>174</v>
      </c>
      <c r="L2288" s="301"/>
      <c r="M2288" s="302" t="s">
        <v>1</v>
      </c>
      <c r="N2288" s="303" t="s">
        <v>39</v>
      </c>
      <c r="O2288" s="86"/>
      <c r="P2288" s="246">
        <f>O2288*H2288</f>
        <v>0</v>
      </c>
      <c r="Q2288" s="246">
        <v>0.00020000000000000001</v>
      </c>
      <c r="R2288" s="246">
        <f>Q2288*H2288</f>
        <v>0.01278</v>
      </c>
      <c r="S2288" s="246">
        <v>0</v>
      </c>
      <c r="T2288" s="247">
        <f>S2288*H2288</f>
        <v>0</v>
      </c>
      <c r="AR2288" s="248" t="s">
        <v>385</v>
      </c>
      <c r="AT2288" s="248" t="s">
        <v>418</v>
      </c>
      <c r="AU2288" s="248" t="s">
        <v>83</v>
      </c>
      <c r="AY2288" s="17" t="s">
        <v>168</v>
      </c>
      <c r="BE2288" s="249">
        <f>IF(N2288="základní",J2288,0)</f>
        <v>0</v>
      </c>
      <c r="BF2288" s="249">
        <f>IF(N2288="snížená",J2288,0)</f>
        <v>0</v>
      </c>
      <c r="BG2288" s="249">
        <f>IF(N2288="zákl. přenesená",J2288,0)</f>
        <v>0</v>
      </c>
      <c r="BH2288" s="249">
        <f>IF(N2288="sníž. přenesená",J2288,0)</f>
        <v>0</v>
      </c>
      <c r="BI2288" s="249">
        <f>IF(N2288="nulová",J2288,0)</f>
        <v>0</v>
      </c>
      <c r="BJ2288" s="17" t="s">
        <v>81</v>
      </c>
      <c r="BK2288" s="249">
        <f>ROUND(I2288*H2288,2)</f>
        <v>0</v>
      </c>
      <c r="BL2288" s="17" t="s">
        <v>282</v>
      </c>
      <c r="BM2288" s="248" t="s">
        <v>2261</v>
      </c>
    </row>
    <row r="2289" s="13" customFormat="1">
      <c r="B2289" s="261"/>
      <c r="C2289" s="262"/>
      <c r="D2289" s="252" t="s">
        <v>177</v>
      </c>
      <c r="E2289" s="263" t="s">
        <v>1</v>
      </c>
      <c r="F2289" s="264" t="s">
        <v>2246</v>
      </c>
      <c r="G2289" s="262"/>
      <c r="H2289" s="265">
        <v>31</v>
      </c>
      <c r="I2289" s="266"/>
      <c r="J2289" s="262"/>
      <c r="K2289" s="262"/>
      <c r="L2289" s="267"/>
      <c r="M2289" s="268"/>
      <c r="N2289" s="269"/>
      <c r="O2289" s="269"/>
      <c r="P2289" s="269"/>
      <c r="Q2289" s="269"/>
      <c r="R2289" s="269"/>
      <c r="S2289" s="269"/>
      <c r="T2289" s="270"/>
      <c r="AT2289" s="271" t="s">
        <v>177</v>
      </c>
      <c r="AU2289" s="271" t="s">
        <v>83</v>
      </c>
      <c r="AV2289" s="13" t="s">
        <v>83</v>
      </c>
      <c r="AW2289" s="13" t="s">
        <v>31</v>
      </c>
      <c r="AX2289" s="13" t="s">
        <v>74</v>
      </c>
      <c r="AY2289" s="271" t="s">
        <v>168</v>
      </c>
    </row>
    <row r="2290" s="13" customFormat="1">
      <c r="B2290" s="261"/>
      <c r="C2290" s="262"/>
      <c r="D2290" s="252" t="s">
        <v>177</v>
      </c>
      <c r="E2290" s="263" t="s">
        <v>1</v>
      </c>
      <c r="F2290" s="264" t="s">
        <v>2247</v>
      </c>
      <c r="G2290" s="262"/>
      <c r="H2290" s="265">
        <v>2</v>
      </c>
      <c r="I2290" s="266"/>
      <c r="J2290" s="262"/>
      <c r="K2290" s="262"/>
      <c r="L2290" s="267"/>
      <c r="M2290" s="268"/>
      <c r="N2290" s="269"/>
      <c r="O2290" s="269"/>
      <c r="P2290" s="269"/>
      <c r="Q2290" s="269"/>
      <c r="R2290" s="269"/>
      <c r="S2290" s="269"/>
      <c r="T2290" s="270"/>
      <c r="AT2290" s="271" t="s">
        <v>177</v>
      </c>
      <c r="AU2290" s="271" t="s">
        <v>83</v>
      </c>
      <c r="AV2290" s="13" t="s">
        <v>83</v>
      </c>
      <c r="AW2290" s="13" t="s">
        <v>31</v>
      </c>
      <c r="AX2290" s="13" t="s">
        <v>74</v>
      </c>
      <c r="AY2290" s="271" t="s">
        <v>168</v>
      </c>
    </row>
    <row r="2291" s="13" customFormat="1">
      <c r="B2291" s="261"/>
      <c r="C2291" s="262"/>
      <c r="D2291" s="252" t="s">
        <v>177</v>
      </c>
      <c r="E2291" s="263" t="s">
        <v>1</v>
      </c>
      <c r="F2291" s="264" t="s">
        <v>2248</v>
      </c>
      <c r="G2291" s="262"/>
      <c r="H2291" s="265">
        <v>29</v>
      </c>
      <c r="I2291" s="266"/>
      <c r="J2291" s="262"/>
      <c r="K2291" s="262"/>
      <c r="L2291" s="267"/>
      <c r="M2291" s="268"/>
      <c r="N2291" s="269"/>
      <c r="O2291" s="269"/>
      <c r="P2291" s="269"/>
      <c r="Q2291" s="269"/>
      <c r="R2291" s="269"/>
      <c r="S2291" s="269"/>
      <c r="T2291" s="270"/>
      <c r="AT2291" s="271" t="s">
        <v>177</v>
      </c>
      <c r="AU2291" s="271" t="s">
        <v>83</v>
      </c>
      <c r="AV2291" s="13" t="s">
        <v>83</v>
      </c>
      <c r="AW2291" s="13" t="s">
        <v>31</v>
      </c>
      <c r="AX2291" s="13" t="s">
        <v>74</v>
      </c>
      <c r="AY2291" s="271" t="s">
        <v>168</v>
      </c>
    </row>
    <row r="2292" s="13" customFormat="1">
      <c r="B2292" s="261"/>
      <c r="C2292" s="262"/>
      <c r="D2292" s="252" t="s">
        <v>177</v>
      </c>
      <c r="E2292" s="263" t="s">
        <v>1</v>
      </c>
      <c r="F2292" s="264" t="s">
        <v>2249</v>
      </c>
      <c r="G2292" s="262"/>
      <c r="H2292" s="265">
        <v>1.8999999999999999</v>
      </c>
      <c r="I2292" s="266"/>
      <c r="J2292" s="262"/>
      <c r="K2292" s="262"/>
      <c r="L2292" s="267"/>
      <c r="M2292" s="268"/>
      <c r="N2292" s="269"/>
      <c r="O2292" s="269"/>
      <c r="P2292" s="269"/>
      <c r="Q2292" s="269"/>
      <c r="R2292" s="269"/>
      <c r="S2292" s="269"/>
      <c r="T2292" s="270"/>
      <c r="AT2292" s="271" t="s">
        <v>177</v>
      </c>
      <c r="AU2292" s="271" t="s">
        <v>83</v>
      </c>
      <c r="AV2292" s="13" t="s">
        <v>83</v>
      </c>
      <c r="AW2292" s="13" t="s">
        <v>31</v>
      </c>
      <c r="AX2292" s="13" t="s">
        <v>74</v>
      </c>
      <c r="AY2292" s="271" t="s">
        <v>168</v>
      </c>
    </row>
    <row r="2293" s="14" customFormat="1">
      <c r="B2293" s="272"/>
      <c r="C2293" s="273"/>
      <c r="D2293" s="252" t="s">
        <v>177</v>
      </c>
      <c r="E2293" s="274" t="s">
        <v>1</v>
      </c>
      <c r="F2293" s="275" t="s">
        <v>186</v>
      </c>
      <c r="G2293" s="273"/>
      <c r="H2293" s="276">
        <v>63.899999999999999</v>
      </c>
      <c r="I2293" s="277"/>
      <c r="J2293" s="273"/>
      <c r="K2293" s="273"/>
      <c r="L2293" s="278"/>
      <c r="M2293" s="279"/>
      <c r="N2293" s="280"/>
      <c r="O2293" s="280"/>
      <c r="P2293" s="280"/>
      <c r="Q2293" s="280"/>
      <c r="R2293" s="280"/>
      <c r="S2293" s="280"/>
      <c r="T2293" s="281"/>
      <c r="AT2293" s="282" t="s">
        <v>177</v>
      </c>
      <c r="AU2293" s="282" t="s">
        <v>83</v>
      </c>
      <c r="AV2293" s="14" t="s">
        <v>175</v>
      </c>
      <c r="AW2293" s="14" t="s">
        <v>31</v>
      </c>
      <c r="AX2293" s="14" t="s">
        <v>81</v>
      </c>
      <c r="AY2293" s="282" t="s">
        <v>168</v>
      </c>
    </row>
    <row r="2294" s="1" customFormat="1" ht="24" customHeight="1">
      <c r="B2294" s="38"/>
      <c r="C2294" s="237" t="s">
        <v>2262</v>
      </c>
      <c r="D2294" s="237" t="s">
        <v>170</v>
      </c>
      <c r="E2294" s="238" t="s">
        <v>2263</v>
      </c>
      <c r="F2294" s="239" t="s">
        <v>2264</v>
      </c>
      <c r="G2294" s="240" t="s">
        <v>364</v>
      </c>
      <c r="H2294" s="241">
        <v>16</v>
      </c>
      <c r="I2294" s="242"/>
      <c r="J2294" s="243">
        <f>ROUND(I2294*H2294,2)</f>
        <v>0</v>
      </c>
      <c r="K2294" s="239" t="s">
        <v>174</v>
      </c>
      <c r="L2294" s="43"/>
      <c r="M2294" s="244" t="s">
        <v>1</v>
      </c>
      <c r="N2294" s="245" t="s">
        <v>39</v>
      </c>
      <c r="O2294" s="86"/>
      <c r="P2294" s="246">
        <f>O2294*H2294</f>
        <v>0</v>
      </c>
      <c r="Q2294" s="246">
        <v>0</v>
      </c>
      <c r="R2294" s="246">
        <f>Q2294*H2294</f>
        <v>0</v>
      </c>
      <c r="S2294" s="246">
        <v>0</v>
      </c>
      <c r="T2294" s="247">
        <f>S2294*H2294</f>
        <v>0</v>
      </c>
      <c r="AR2294" s="248" t="s">
        <v>282</v>
      </c>
      <c r="AT2294" s="248" t="s">
        <v>170</v>
      </c>
      <c r="AU2294" s="248" t="s">
        <v>83</v>
      </c>
      <c r="AY2294" s="17" t="s">
        <v>168</v>
      </c>
      <c r="BE2294" s="249">
        <f>IF(N2294="základní",J2294,0)</f>
        <v>0</v>
      </c>
      <c r="BF2294" s="249">
        <f>IF(N2294="snížená",J2294,0)</f>
        <v>0</v>
      </c>
      <c r="BG2294" s="249">
        <f>IF(N2294="zákl. přenesená",J2294,0)</f>
        <v>0</v>
      </c>
      <c r="BH2294" s="249">
        <f>IF(N2294="sníž. přenesená",J2294,0)</f>
        <v>0</v>
      </c>
      <c r="BI2294" s="249">
        <f>IF(N2294="nulová",J2294,0)</f>
        <v>0</v>
      </c>
      <c r="BJ2294" s="17" t="s">
        <v>81</v>
      </c>
      <c r="BK2294" s="249">
        <f>ROUND(I2294*H2294,2)</f>
        <v>0</v>
      </c>
      <c r="BL2294" s="17" t="s">
        <v>282</v>
      </c>
      <c r="BM2294" s="248" t="s">
        <v>2265</v>
      </c>
    </row>
    <row r="2295" s="13" customFormat="1">
      <c r="B2295" s="261"/>
      <c r="C2295" s="262"/>
      <c r="D2295" s="252" t="s">
        <v>177</v>
      </c>
      <c r="E2295" s="263" t="s">
        <v>1</v>
      </c>
      <c r="F2295" s="264" t="s">
        <v>2266</v>
      </c>
      <c r="G2295" s="262"/>
      <c r="H2295" s="265">
        <v>5</v>
      </c>
      <c r="I2295" s="266"/>
      <c r="J2295" s="262"/>
      <c r="K2295" s="262"/>
      <c r="L2295" s="267"/>
      <c r="M2295" s="268"/>
      <c r="N2295" s="269"/>
      <c r="O2295" s="269"/>
      <c r="P2295" s="269"/>
      <c r="Q2295" s="269"/>
      <c r="R2295" s="269"/>
      <c r="S2295" s="269"/>
      <c r="T2295" s="270"/>
      <c r="AT2295" s="271" t="s">
        <v>177</v>
      </c>
      <c r="AU2295" s="271" t="s">
        <v>83</v>
      </c>
      <c r="AV2295" s="13" t="s">
        <v>83</v>
      </c>
      <c r="AW2295" s="13" t="s">
        <v>31</v>
      </c>
      <c r="AX2295" s="13" t="s">
        <v>74</v>
      </c>
      <c r="AY2295" s="271" t="s">
        <v>168</v>
      </c>
    </row>
    <row r="2296" s="13" customFormat="1">
      <c r="B2296" s="261"/>
      <c r="C2296" s="262"/>
      <c r="D2296" s="252" t="s">
        <v>177</v>
      </c>
      <c r="E2296" s="263" t="s">
        <v>1</v>
      </c>
      <c r="F2296" s="264" t="s">
        <v>2267</v>
      </c>
      <c r="G2296" s="262"/>
      <c r="H2296" s="265">
        <v>6</v>
      </c>
      <c r="I2296" s="266"/>
      <c r="J2296" s="262"/>
      <c r="K2296" s="262"/>
      <c r="L2296" s="267"/>
      <c r="M2296" s="268"/>
      <c r="N2296" s="269"/>
      <c r="O2296" s="269"/>
      <c r="P2296" s="269"/>
      <c r="Q2296" s="269"/>
      <c r="R2296" s="269"/>
      <c r="S2296" s="269"/>
      <c r="T2296" s="270"/>
      <c r="AT2296" s="271" t="s">
        <v>177</v>
      </c>
      <c r="AU2296" s="271" t="s">
        <v>83</v>
      </c>
      <c r="AV2296" s="13" t="s">
        <v>83</v>
      </c>
      <c r="AW2296" s="13" t="s">
        <v>31</v>
      </c>
      <c r="AX2296" s="13" t="s">
        <v>74</v>
      </c>
      <c r="AY2296" s="271" t="s">
        <v>168</v>
      </c>
    </row>
    <row r="2297" s="13" customFormat="1">
      <c r="B2297" s="261"/>
      <c r="C2297" s="262"/>
      <c r="D2297" s="252" t="s">
        <v>177</v>
      </c>
      <c r="E2297" s="263" t="s">
        <v>1</v>
      </c>
      <c r="F2297" s="264" t="s">
        <v>2268</v>
      </c>
      <c r="G2297" s="262"/>
      <c r="H2297" s="265">
        <v>2</v>
      </c>
      <c r="I2297" s="266"/>
      <c r="J2297" s="262"/>
      <c r="K2297" s="262"/>
      <c r="L2297" s="267"/>
      <c r="M2297" s="268"/>
      <c r="N2297" s="269"/>
      <c r="O2297" s="269"/>
      <c r="P2297" s="269"/>
      <c r="Q2297" s="269"/>
      <c r="R2297" s="269"/>
      <c r="S2297" s="269"/>
      <c r="T2297" s="270"/>
      <c r="AT2297" s="271" t="s">
        <v>177</v>
      </c>
      <c r="AU2297" s="271" t="s">
        <v>83</v>
      </c>
      <c r="AV2297" s="13" t="s">
        <v>83</v>
      </c>
      <c r="AW2297" s="13" t="s">
        <v>31</v>
      </c>
      <c r="AX2297" s="13" t="s">
        <v>74</v>
      </c>
      <c r="AY2297" s="271" t="s">
        <v>168</v>
      </c>
    </row>
    <row r="2298" s="13" customFormat="1">
      <c r="B2298" s="261"/>
      <c r="C2298" s="262"/>
      <c r="D2298" s="252" t="s">
        <v>177</v>
      </c>
      <c r="E2298" s="263" t="s">
        <v>1</v>
      </c>
      <c r="F2298" s="264" t="s">
        <v>2269</v>
      </c>
      <c r="G2298" s="262"/>
      <c r="H2298" s="265">
        <v>3</v>
      </c>
      <c r="I2298" s="266"/>
      <c r="J2298" s="262"/>
      <c r="K2298" s="262"/>
      <c r="L2298" s="267"/>
      <c r="M2298" s="268"/>
      <c r="N2298" s="269"/>
      <c r="O2298" s="269"/>
      <c r="P2298" s="269"/>
      <c r="Q2298" s="269"/>
      <c r="R2298" s="269"/>
      <c r="S2298" s="269"/>
      <c r="T2298" s="270"/>
      <c r="AT2298" s="271" t="s">
        <v>177</v>
      </c>
      <c r="AU2298" s="271" t="s">
        <v>83</v>
      </c>
      <c r="AV2298" s="13" t="s">
        <v>83</v>
      </c>
      <c r="AW2298" s="13" t="s">
        <v>31</v>
      </c>
      <c r="AX2298" s="13" t="s">
        <v>74</v>
      </c>
      <c r="AY2298" s="271" t="s">
        <v>168</v>
      </c>
    </row>
    <row r="2299" s="14" customFormat="1">
      <c r="B2299" s="272"/>
      <c r="C2299" s="273"/>
      <c r="D2299" s="252" t="s">
        <v>177</v>
      </c>
      <c r="E2299" s="274" t="s">
        <v>1</v>
      </c>
      <c r="F2299" s="275" t="s">
        <v>186</v>
      </c>
      <c r="G2299" s="273"/>
      <c r="H2299" s="276">
        <v>16</v>
      </c>
      <c r="I2299" s="277"/>
      <c r="J2299" s="273"/>
      <c r="K2299" s="273"/>
      <c r="L2299" s="278"/>
      <c r="M2299" s="279"/>
      <c r="N2299" s="280"/>
      <c r="O2299" s="280"/>
      <c r="P2299" s="280"/>
      <c r="Q2299" s="280"/>
      <c r="R2299" s="280"/>
      <c r="S2299" s="280"/>
      <c r="T2299" s="281"/>
      <c r="AT2299" s="282" t="s">
        <v>177</v>
      </c>
      <c r="AU2299" s="282" t="s">
        <v>83</v>
      </c>
      <c r="AV2299" s="14" t="s">
        <v>175</v>
      </c>
      <c r="AW2299" s="14" t="s">
        <v>31</v>
      </c>
      <c r="AX2299" s="14" t="s">
        <v>81</v>
      </c>
      <c r="AY2299" s="282" t="s">
        <v>168</v>
      </c>
    </row>
    <row r="2300" s="1" customFormat="1" ht="16.5" customHeight="1">
      <c r="B2300" s="38"/>
      <c r="C2300" s="294" t="s">
        <v>2270</v>
      </c>
      <c r="D2300" s="294" t="s">
        <v>418</v>
      </c>
      <c r="E2300" s="295" t="s">
        <v>2232</v>
      </c>
      <c r="F2300" s="296" t="s">
        <v>2233</v>
      </c>
      <c r="G2300" s="297" t="s">
        <v>440</v>
      </c>
      <c r="H2300" s="298">
        <v>32.340000000000003</v>
      </c>
      <c r="I2300" s="299"/>
      <c r="J2300" s="300">
        <f>ROUND(I2300*H2300,2)</f>
        <v>0</v>
      </c>
      <c r="K2300" s="296" t="s">
        <v>1</v>
      </c>
      <c r="L2300" s="301"/>
      <c r="M2300" s="302" t="s">
        <v>1</v>
      </c>
      <c r="N2300" s="303" t="s">
        <v>39</v>
      </c>
      <c r="O2300" s="86"/>
      <c r="P2300" s="246">
        <f>O2300*H2300</f>
        <v>0</v>
      </c>
      <c r="Q2300" s="246">
        <v>0.0018</v>
      </c>
      <c r="R2300" s="246">
        <f>Q2300*H2300</f>
        <v>0.058212000000000007</v>
      </c>
      <c r="S2300" s="246">
        <v>0</v>
      </c>
      <c r="T2300" s="247">
        <f>S2300*H2300</f>
        <v>0</v>
      </c>
      <c r="AR2300" s="248" t="s">
        <v>385</v>
      </c>
      <c r="AT2300" s="248" t="s">
        <v>418</v>
      </c>
      <c r="AU2300" s="248" t="s">
        <v>83</v>
      </c>
      <c r="AY2300" s="17" t="s">
        <v>168</v>
      </c>
      <c r="BE2300" s="249">
        <f>IF(N2300="základní",J2300,0)</f>
        <v>0</v>
      </c>
      <c r="BF2300" s="249">
        <f>IF(N2300="snížená",J2300,0)</f>
        <v>0</v>
      </c>
      <c r="BG2300" s="249">
        <f>IF(N2300="zákl. přenesená",J2300,0)</f>
        <v>0</v>
      </c>
      <c r="BH2300" s="249">
        <f>IF(N2300="sníž. přenesená",J2300,0)</f>
        <v>0</v>
      </c>
      <c r="BI2300" s="249">
        <f>IF(N2300="nulová",J2300,0)</f>
        <v>0</v>
      </c>
      <c r="BJ2300" s="17" t="s">
        <v>81</v>
      </c>
      <c r="BK2300" s="249">
        <f>ROUND(I2300*H2300,2)</f>
        <v>0</v>
      </c>
      <c r="BL2300" s="17" t="s">
        <v>282</v>
      </c>
      <c r="BM2300" s="248" t="s">
        <v>2271</v>
      </c>
    </row>
    <row r="2301" s="13" customFormat="1">
      <c r="B2301" s="261"/>
      <c r="C2301" s="262"/>
      <c r="D2301" s="252" t="s">
        <v>177</v>
      </c>
      <c r="E2301" s="263" t="s">
        <v>1</v>
      </c>
      <c r="F2301" s="264" t="s">
        <v>2272</v>
      </c>
      <c r="G2301" s="262"/>
      <c r="H2301" s="265">
        <v>9.4499999999999993</v>
      </c>
      <c r="I2301" s="266"/>
      <c r="J2301" s="262"/>
      <c r="K2301" s="262"/>
      <c r="L2301" s="267"/>
      <c r="M2301" s="268"/>
      <c r="N2301" s="269"/>
      <c r="O2301" s="269"/>
      <c r="P2301" s="269"/>
      <c r="Q2301" s="269"/>
      <c r="R2301" s="269"/>
      <c r="S2301" s="269"/>
      <c r="T2301" s="270"/>
      <c r="AT2301" s="271" t="s">
        <v>177</v>
      </c>
      <c r="AU2301" s="271" t="s">
        <v>83</v>
      </c>
      <c r="AV2301" s="13" t="s">
        <v>83</v>
      </c>
      <c r="AW2301" s="13" t="s">
        <v>31</v>
      </c>
      <c r="AX2301" s="13" t="s">
        <v>74</v>
      </c>
      <c r="AY2301" s="271" t="s">
        <v>168</v>
      </c>
    </row>
    <row r="2302" s="13" customFormat="1">
      <c r="B2302" s="261"/>
      <c r="C2302" s="262"/>
      <c r="D2302" s="252" t="s">
        <v>177</v>
      </c>
      <c r="E2302" s="263" t="s">
        <v>1</v>
      </c>
      <c r="F2302" s="264" t="s">
        <v>2273</v>
      </c>
      <c r="G2302" s="262"/>
      <c r="H2302" s="265">
        <v>12.6</v>
      </c>
      <c r="I2302" s="266"/>
      <c r="J2302" s="262"/>
      <c r="K2302" s="262"/>
      <c r="L2302" s="267"/>
      <c r="M2302" s="268"/>
      <c r="N2302" s="269"/>
      <c r="O2302" s="269"/>
      <c r="P2302" s="269"/>
      <c r="Q2302" s="269"/>
      <c r="R2302" s="269"/>
      <c r="S2302" s="269"/>
      <c r="T2302" s="270"/>
      <c r="AT2302" s="271" t="s">
        <v>177</v>
      </c>
      <c r="AU2302" s="271" t="s">
        <v>83</v>
      </c>
      <c r="AV2302" s="13" t="s">
        <v>83</v>
      </c>
      <c r="AW2302" s="13" t="s">
        <v>31</v>
      </c>
      <c r="AX2302" s="13" t="s">
        <v>74</v>
      </c>
      <c r="AY2302" s="271" t="s">
        <v>168</v>
      </c>
    </row>
    <row r="2303" s="13" customFormat="1">
      <c r="B2303" s="261"/>
      <c r="C2303" s="262"/>
      <c r="D2303" s="252" t="s">
        <v>177</v>
      </c>
      <c r="E2303" s="263" t="s">
        <v>1</v>
      </c>
      <c r="F2303" s="264" t="s">
        <v>2274</v>
      </c>
      <c r="G2303" s="262"/>
      <c r="H2303" s="265">
        <v>3.9900000000000002</v>
      </c>
      <c r="I2303" s="266"/>
      <c r="J2303" s="262"/>
      <c r="K2303" s="262"/>
      <c r="L2303" s="267"/>
      <c r="M2303" s="268"/>
      <c r="N2303" s="269"/>
      <c r="O2303" s="269"/>
      <c r="P2303" s="269"/>
      <c r="Q2303" s="269"/>
      <c r="R2303" s="269"/>
      <c r="S2303" s="269"/>
      <c r="T2303" s="270"/>
      <c r="AT2303" s="271" t="s">
        <v>177</v>
      </c>
      <c r="AU2303" s="271" t="s">
        <v>83</v>
      </c>
      <c r="AV2303" s="13" t="s">
        <v>83</v>
      </c>
      <c r="AW2303" s="13" t="s">
        <v>31</v>
      </c>
      <c r="AX2303" s="13" t="s">
        <v>74</v>
      </c>
      <c r="AY2303" s="271" t="s">
        <v>168</v>
      </c>
    </row>
    <row r="2304" s="13" customFormat="1">
      <c r="B2304" s="261"/>
      <c r="C2304" s="262"/>
      <c r="D2304" s="252" t="s">
        <v>177</v>
      </c>
      <c r="E2304" s="263" t="s">
        <v>1</v>
      </c>
      <c r="F2304" s="264" t="s">
        <v>2275</v>
      </c>
      <c r="G2304" s="262"/>
      <c r="H2304" s="265">
        <v>6.2999999999999998</v>
      </c>
      <c r="I2304" s="266"/>
      <c r="J2304" s="262"/>
      <c r="K2304" s="262"/>
      <c r="L2304" s="267"/>
      <c r="M2304" s="268"/>
      <c r="N2304" s="269"/>
      <c r="O2304" s="269"/>
      <c r="P2304" s="269"/>
      <c r="Q2304" s="269"/>
      <c r="R2304" s="269"/>
      <c r="S2304" s="269"/>
      <c r="T2304" s="270"/>
      <c r="AT2304" s="271" t="s">
        <v>177</v>
      </c>
      <c r="AU2304" s="271" t="s">
        <v>83</v>
      </c>
      <c r="AV2304" s="13" t="s">
        <v>83</v>
      </c>
      <c r="AW2304" s="13" t="s">
        <v>31</v>
      </c>
      <c r="AX2304" s="13" t="s">
        <v>74</v>
      </c>
      <c r="AY2304" s="271" t="s">
        <v>168</v>
      </c>
    </row>
    <row r="2305" s="14" customFormat="1">
      <c r="B2305" s="272"/>
      <c r="C2305" s="273"/>
      <c r="D2305" s="252" t="s">
        <v>177</v>
      </c>
      <c r="E2305" s="274" t="s">
        <v>1</v>
      </c>
      <c r="F2305" s="275" t="s">
        <v>186</v>
      </c>
      <c r="G2305" s="273"/>
      <c r="H2305" s="276">
        <v>32.339999999999996</v>
      </c>
      <c r="I2305" s="277"/>
      <c r="J2305" s="273"/>
      <c r="K2305" s="273"/>
      <c r="L2305" s="278"/>
      <c r="M2305" s="279"/>
      <c r="N2305" s="280"/>
      <c r="O2305" s="280"/>
      <c r="P2305" s="280"/>
      <c r="Q2305" s="280"/>
      <c r="R2305" s="280"/>
      <c r="S2305" s="280"/>
      <c r="T2305" s="281"/>
      <c r="AT2305" s="282" t="s">
        <v>177</v>
      </c>
      <c r="AU2305" s="282" t="s">
        <v>83</v>
      </c>
      <c r="AV2305" s="14" t="s">
        <v>175</v>
      </c>
      <c r="AW2305" s="14" t="s">
        <v>31</v>
      </c>
      <c r="AX2305" s="14" t="s">
        <v>81</v>
      </c>
      <c r="AY2305" s="282" t="s">
        <v>168</v>
      </c>
    </row>
    <row r="2306" s="1" customFormat="1" ht="16.5" customHeight="1">
      <c r="B2306" s="38"/>
      <c r="C2306" s="294" t="s">
        <v>2276</v>
      </c>
      <c r="D2306" s="294" t="s">
        <v>418</v>
      </c>
      <c r="E2306" s="295" t="s">
        <v>2238</v>
      </c>
      <c r="F2306" s="296" t="s">
        <v>2239</v>
      </c>
      <c r="G2306" s="297" t="s">
        <v>2240</v>
      </c>
      <c r="H2306" s="298">
        <v>16</v>
      </c>
      <c r="I2306" s="299"/>
      <c r="J2306" s="300">
        <f>ROUND(I2306*H2306,2)</f>
        <v>0</v>
      </c>
      <c r="K2306" s="296" t="s">
        <v>174</v>
      </c>
      <c r="L2306" s="301"/>
      <c r="M2306" s="302" t="s">
        <v>1</v>
      </c>
      <c r="N2306" s="303" t="s">
        <v>39</v>
      </c>
      <c r="O2306" s="86"/>
      <c r="P2306" s="246">
        <f>O2306*H2306</f>
        <v>0</v>
      </c>
      <c r="Q2306" s="246">
        <v>0.00020000000000000001</v>
      </c>
      <c r="R2306" s="246">
        <f>Q2306*H2306</f>
        <v>0.0032000000000000002</v>
      </c>
      <c r="S2306" s="246">
        <v>0</v>
      </c>
      <c r="T2306" s="247">
        <f>S2306*H2306</f>
        <v>0</v>
      </c>
      <c r="AR2306" s="248" t="s">
        <v>385</v>
      </c>
      <c r="AT2306" s="248" t="s">
        <v>418</v>
      </c>
      <c r="AU2306" s="248" t="s">
        <v>83</v>
      </c>
      <c r="AY2306" s="17" t="s">
        <v>168</v>
      </c>
      <c r="BE2306" s="249">
        <f>IF(N2306="základní",J2306,0)</f>
        <v>0</v>
      </c>
      <c r="BF2306" s="249">
        <f>IF(N2306="snížená",J2306,0)</f>
        <v>0</v>
      </c>
      <c r="BG2306" s="249">
        <f>IF(N2306="zákl. přenesená",J2306,0)</f>
        <v>0</v>
      </c>
      <c r="BH2306" s="249">
        <f>IF(N2306="sníž. přenesená",J2306,0)</f>
        <v>0</v>
      </c>
      <c r="BI2306" s="249">
        <f>IF(N2306="nulová",J2306,0)</f>
        <v>0</v>
      </c>
      <c r="BJ2306" s="17" t="s">
        <v>81</v>
      </c>
      <c r="BK2306" s="249">
        <f>ROUND(I2306*H2306,2)</f>
        <v>0</v>
      </c>
      <c r="BL2306" s="17" t="s">
        <v>282</v>
      </c>
      <c r="BM2306" s="248" t="s">
        <v>2277</v>
      </c>
    </row>
    <row r="2307" s="13" customFormat="1">
      <c r="B2307" s="261"/>
      <c r="C2307" s="262"/>
      <c r="D2307" s="252" t="s">
        <v>177</v>
      </c>
      <c r="E2307" s="263" t="s">
        <v>1</v>
      </c>
      <c r="F2307" s="264" t="s">
        <v>2266</v>
      </c>
      <c r="G2307" s="262"/>
      <c r="H2307" s="265">
        <v>5</v>
      </c>
      <c r="I2307" s="266"/>
      <c r="J2307" s="262"/>
      <c r="K2307" s="262"/>
      <c r="L2307" s="267"/>
      <c r="M2307" s="268"/>
      <c r="N2307" s="269"/>
      <c r="O2307" s="269"/>
      <c r="P2307" s="269"/>
      <c r="Q2307" s="269"/>
      <c r="R2307" s="269"/>
      <c r="S2307" s="269"/>
      <c r="T2307" s="270"/>
      <c r="AT2307" s="271" t="s">
        <v>177</v>
      </c>
      <c r="AU2307" s="271" t="s">
        <v>83</v>
      </c>
      <c r="AV2307" s="13" t="s">
        <v>83</v>
      </c>
      <c r="AW2307" s="13" t="s">
        <v>31</v>
      </c>
      <c r="AX2307" s="13" t="s">
        <v>74</v>
      </c>
      <c r="AY2307" s="271" t="s">
        <v>168</v>
      </c>
    </row>
    <row r="2308" s="13" customFormat="1">
      <c r="B2308" s="261"/>
      <c r="C2308" s="262"/>
      <c r="D2308" s="252" t="s">
        <v>177</v>
      </c>
      <c r="E2308" s="263" t="s">
        <v>1</v>
      </c>
      <c r="F2308" s="264" t="s">
        <v>2267</v>
      </c>
      <c r="G2308" s="262"/>
      <c r="H2308" s="265">
        <v>6</v>
      </c>
      <c r="I2308" s="266"/>
      <c r="J2308" s="262"/>
      <c r="K2308" s="262"/>
      <c r="L2308" s="267"/>
      <c r="M2308" s="268"/>
      <c r="N2308" s="269"/>
      <c r="O2308" s="269"/>
      <c r="P2308" s="269"/>
      <c r="Q2308" s="269"/>
      <c r="R2308" s="269"/>
      <c r="S2308" s="269"/>
      <c r="T2308" s="270"/>
      <c r="AT2308" s="271" t="s">
        <v>177</v>
      </c>
      <c r="AU2308" s="271" t="s">
        <v>83</v>
      </c>
      <c r="AV2308" s="13" t="s">
        <v>83</v>
      </c>
      <c r="AW2308" s="13" t="s">
        <v>31</v>
      </c>
      <c r="AX2308" s="13" t="s">
        <v>74</v>
      </c>
      <c r="AY2308" s="271" t="s">
        <v>168</v>
      </c>
    </row>
    <row r="2309" s="13" customFormat="1">
      <c r="B2309" s="261"/>
      <c r="C2309" s="262"/>
      <c r="D2309" s="252" t="s">
        <v>177</v>
      </c>
      <c r="E2309" s="263" t="s">
        <v>1</v>
      </c>
      <c r="F2309" s="264" t="s">
        <v>2268</v>
      </c>
      <c r="G2309" s="262"/>
      <c r="H2309" s="265">
        <v>2</v>
      </c>
      <c r="I2309" s="266"/>
      <c r="J2309" s="262"/>
      <c r="K2309" s="262"/>
      <c r="L2309" s="267"/>
      <c r="M2309" s="268"/>
      <c r="N2309" s="269"/>
      <c r="O2309" s="269"/>
      <c r="P2309" s="269"/>
      <c r="Q2309" s="269"/>
      <c r="R2309" s="269"/>
      <c r="S2309" s="269"/>
      <c r="T2309" s="270"/>
      <c r="AT2309" s="271" t="s">
        <v>177</v>
      </c>
      <c r="AU2309" s="271" t="s">
        <v>83</v>
      </c>
      <c r="AV2309" s="13" t="s">
        <v>83</v>
      </c>
      <c r="AW2309" s="13" t="s">
        <v>31</v>
      </c>
      <c r="AX2309" s="13" t="s">
        <v>74</v>
      </c>
      <c r="AY2309" s="271" t="s">
        <v>168</v>
      </c>
    </row>
    <row r="2310" s="13" customFormat="1">
      <c r="B2310" s="261"/>
      <c r="C2310" s="262"/>
      <c r="D2310" s="252" t="s">
        <v>177</v>
      </c>
      <c r="E2310" s="263" t="s">
        <v>1</v>
      </c>
      <c r="F2310" s="264" t="s">
        <v>2269</v>
      </c>
      <c r="G2310" s="262"/>
      <c r="H2310" s="265">
        <v>3</v>
      </c>
      <c r="I2310" s="266"/>
      <c r="J2310" s="262"/>
      <c r="K2310" s="262"/>
      <c r="L2310" s="267"/>
      <c r="M2310" s="268"/>
      <c r="N2310" s="269"/>
      <c r="O2310" s="269"/>
      <c r="P2310" s="269"/>
      <c r="Q2310" s="269"/>
      <c r="R2310" s="269"/>
      <c r="S2310" s="269"/>
      <c r="T2310" s="270"/>
      <c r="AT2310" s="271" t="s">
        <v>177</v>
      </c>
      <c r="AU2310" s="271" t="s">
        <v>83</v>
      </c>
      <c r="AV2310" s="13" t="s">
        <v>83</v>
      </c>
      <c r="AW2310" s="13" t="s">
        <v>31</v>
      </c>
      <c r="AX2310" s="13" t="s">
        <v>74</v>
      </c>
      <c r="AY2310" s="271" t="s">
        <v>168</v>
      </c>
    </row>
    <row r="2311" s="14" customFormat="1">
      <c r="B2311" s="272"/>
      <c r="C2311" s="273"/>
      <c r="D2311" s="252" t="s">
        <v>177</v>
      </c>
      <c r="E2311" s="274" t="s">
        <v>1</v>
      </c>
      <c r="F2311" s="275" t="s">
        <v>186</v>
      </c>
      <c r="G2311" s="273"/>
      <c r="H2311" s="276">
        <v>16</v>
      </c>
      <c r="I2311" s="277"/>
      <c r="J2311" s="273"/>
      <c r="K2311" s="273"/>
      <c r="L2311" s="278"/>
      <c r="M2311" s="279"/>
      <c r="N2311" s="280"/>
      <c r="O2311" s="280"/>
      <c r="P2311" s="280"/>
      <c r="Q2311" s="280"/>
      <c r="R2311" s="280"/>
      <c r="S2311" s="280"/>
      <c r="T2311" s="281"/>
      <c r="AT2311" s="282" t="s">
        <v>177</v>
      </c>
      <c r="AU2311" s="282" t="s">
        <v>83</v>
      </c>
      <c r="AV2311" s="14" t="s">
        <v>175</v>
      </c>
      <c r="AW2311" s="14" t="s">
        <v>31</v>
      </c>
      <c r="AX2311" s="14" t="s">
        <v>81</v>
      </c>
      <c r="AY2311" s="282" t="s">
        <v>168</v>
      </c>
    </row>
    <row r="2312" s="1" customFormat="1" ht="24" customHeight="1">
      <c r="B2312" s="38"/>
      <c r="C2312" s="237" t="s">
        <v>2278</v>
      </c>
      <c r="D2312" s="237" t="s">
        <v>170</v>
      </c>
      <c r="E2312" s="238" t="s">
        <v>2279</v>
      </c>
      <c r="F2312" s="239" t="s">
        <v>2280</v>
      </c>
      <c r="G2312" s="240" t="s">
        <v>364</v>
      </c>
      <c r="H2312" s="241">
        <v>5</v>
      </c>
      <c r="I2312" s="242"/>
      <c r="J2312" s="243">
        <f>ROUND(I2312*H2312,2)</f>
        <v>0</v>
      </c>
      <c r="K2312" s="239" t="s">
        <v>174</v>
      </c>
      <c r="L2312" s="43"/>
      <c r="M2312" s="244" t="s">
        <v>1</v>
      </c>
      <c r="N2312" s="245" t="s">
        <v>39</v>
      </c>
      <c r="O2312" s="86"/>
      <c r="P2312" s="246">
        <f>O2312*H2312</f>
        <v>0</v>
      </c>
      <c r="Q2312" s="246">
        <v>0</v>
      </c>
      <c r="R2312" s="246">
        <f>Q2312*H2312</f>
        <v>0</v>
      </c>
      <c r="S2312" s="246">
        <v>0</v>
      </c>
      <c r="T2312" s="247">
        <f>S2312*H2312</f>
        <v>0</v>
      </c>
      <c r="AR2312" s="248" t="s">
        <v>282</v>
      </c>
      <c r="AT2312" s="248" t="s">
        <v>170</v>
      </c>
      <c r="AU2312" s="248" t="s">
        <v>83</v>
      </c>
      <c r="AY2312" s="17" t="s">
        <v>168</v>
      </c>
      <c r="BE2312" s="249">
        <f>IF(N2312="základní",J2312,0)</f>
        <v>0</v>
      </c>
      <c r="BF2312" s="249">
        <f>IF(N2312="snížená",J2312,0)</f>
        <v>0</v>
      </c>
      <c r="BG2312" s="249">
        <f>IF(N2312="zákl. přenesená",J2312,0)</f>
        <v>0</v>
      </c>
      <c r="BH2312" s="249">
        <f>IF(N2312="sníž. přenesená",J2312,0)</f>
        <v>0</v>
      </c>
      <c r="BI2312" s="249">
        <f>IF(N2312="nulová",J2312,0)</f>
        <v>0</v>
      </c>
      <c r="BJ2312" s="17" t="s">
        <v>81</v>
      </c>
      <c r="BK2312" s="249">
        <f>ROUND(I2312*H2312,2)</f>
        <v>0</v>
      </c>
      <c r="BL2312" s="17" t="s">
        <v>282</v>
      </c>
      <c r="BM2312" s="248" t="s">
        <v>2281</v>
      </c>
    </row>
    <row r="2313" s="13" customFormat="1">
      <c r="B2313" s="261"/>
      <c r="C2313" s="262"/>
      <c r="D2313" s="252" t="s">
        <v>177</v>
      </c>
      <c r="E2313" s="263" t="s">
        <v>1</v>
      </c>
      <c r="F2313" s="264" t="s">
        <v>2282</v>
      </c>
      <c r="G2313" s="262"/>
      <c r="H2313" s="265">
        <v>4</v>
      </c>
      <c r="I2313" s="266"/>
      <c r="J2313" s="262"/>
      <c r="K2313" s="262"/>
      <c r="L2313" s="267"/>
      <c r="M2313" s="268"/>
      <c r="N2313" s="269"/>
      <c r="O2313" s="269"/>
      <c r="P2313" s="269"/>
      <c r="Q2313" s="269"/>
      <c r="R2313" s="269"/>
      <c r="S2313" s="269"/>
      <c r="T2313" s="270"/>
      <c r="AT2313" s="271" t="s">
        <v>177</v>
      </c>
      <c r="AU2313" s="271" t="s">
        <v>83</v>
      </c>
      <c r="AV2313" s="13" t="s">
        <v>83</v>
      </c>
      <c r="AW2313" s="13" t="s">
        <v>31</v>
      </c>
      <c r="AX2313" s="13" t="s">
        <v>74</v>
      </c>
      <c r="AY2313" s="271" t="s">
        <v>168</v>
      </c>
    </row>
    <row r="2314" s="13" customFormat="1">
      <c r="B2314" s="261"/>
      <c r="C2314" s="262"/>
      <c r="D2314" s="252" t="s">
        <v>177</v>
      </c>
      <c r="E2314" s="263" t="s">
        <v>1</v>
      </c>
      <c r="F2314" s="264" t="s">
        <v>2283</v>
      </c>
      <c r="G2314" s="262"/>
      <c r="H2314" s="265">
        <v>1</v>
      </c>
      <c r="I2314" s="266"/>
      <c r="J2314" s="262"/>
      <c r="K2314" s="262"/>
      <c r="L2314" s="267"/>
      <c r="M2314" s="268"/>
      <c r="N2314" s="269"/>
      <c r="O2314" s="269"/>
      <c r="P2314" s="269"/>
      <c r="Q2314" s="269"/>
      <c r="R2314" s="269"/>
      <c r="S2314" s="269"/>
      <c r="T2314" s="270"/>
      <c r="AT2314" s="271" t="s">
        <v>177</v>
      </c>
      <c r="AU2314" s="271" t="s">
        <v>83</v>
      </c>
      <c r="AV2314" s="13" t="s">
        <v>83</v>
      </c>
      <c r="AW2314" s="13" t="s">
        <v>31</v>
      </c>
      <c r="AX2314" s="13" t="s">
        <v>74</v>
      </c>
      <c r="AY2314" s="271" t="s">
        <v>168</v>
      </c>
    </row>
    <row r="2315" s="14" customFormat="1">
      <c r="B2315" s="272"/>
      <c r="C2315" s="273"/>
      <c r="D2315" s="252" t="s">
        <v>177</v>
      </c>
      <c r="E2315" s="274" t="s">
        <v>1</v>
      </c>
      <c r="F2315" s="275" t="s">
        <v>186</v>
      </c>
      <c r="G2315" s="273"/>
      <c r="H2315" s="276">
        <v>5</v>
      </c>
      <c r="I2315" s="277"/>
      <c r="J2315" s="273"/>
      <c r="K2315" s="273"/>
      <c r="L2315" s="278"/>
      <c r="M2315" s="279"/>
      <c r="N2315" s="280"/>
      <c r="O2315" s="280"/>
      <c r="P2315" s="280"/>
      <c r="Q2315" s="280"/>
      <c r="R2315" s="280"/>
      <c r="S2315" s="280"/>
      <c r="T2315" s="281"/>
      <c r="AT2315" s="282" t="s">
        <v>177</v>
      </c>
      <c r="AU2315" s="282" t="s">
        <v>83</v>
      </c>
      <c r="AV2315" s="14" t="s">
        <v>175</v>
      </c>
      <c r="AW2315" s="14" t="s">
        <v>31</v>
      </c>
      <c r="AX2315" s="14" t="s">
        <v>81</v>
      </c>
      <c r="AY2315" s="282" t="s">
        <v>168</v>
      </c>
    </row>
    <row r="2316" s="1" customFormat="1" ht="16.5" customHeight="1">
      <c r="B2316" s="38"/>
      <c r="C2316" s="294" t="s">
        <v>2284</v>
      </c>
      <c r="D2316" s="294" t="s">
        <v>418</v>
      </c>
      <c r="E2316" s="295" t="s">
        <v>2285</v>
      </c>
      <c r="F2316" s="296" t="s">
        <v>2286</v>
      </c>
      <c r="G2316" s="297" t="s">
        <v>440</v>
      </c>
      <c r="H2316" s="298">
        <v>3.5699999999999998</v>
      </c>
      <c r="I2316" s="299"/>
      <c r="J2316" s="300">
        <f>ROUND(I2316*H2316,2)</f>
        <v>0</v>
      </c>
      <c r="K2316" s="296" t="s">
        <v>1</v>
      </c>
      <c r="L2316" s="301"/>
      <c r="M2316" s="302" t="s">
        <v>1</v>
      </c>
      <c r="N2316" s="303" t="s">
        <v>39</v>
      </c>
      <c r="O2316" s="86"/>
      <c r="P2316" s="246">
        <f>O2316*H2316</f>
        <v>0</v>
      </c>
      <c r="Q2316" s="246">
        <v>0.0023999999999999998</v>
      </c>
      <c r="R2316" s="246">
        <f>Q2316*H2316</f>
        <v>0.0085679999999999992</v>
      </c>
      <c r="S2316" s="246">
        <v>0</v>
      </c>
      <c r="T2316" s="247">
        <f>S2316*H2316</f>
        <v>0</v>
      </c>
      <c r="AR2316" s="248" t="s">
        <v>385</v>
      </c>
      <c r="AT2316" s="248" t="s">
        <v>418</v>
      </c>
      <c r="AU2316" s="248" t="s">
        <v>83</v>
      </c>
      <c r="AY2316" s="17" t="s">
        <v>168</v>
      </c>
      <c r="BE2316" s="249">
        <f>IF(N2316="základní",J2316,0)</f>
        <v>0</v>
      </c>
      <c r="BF2316" s="249">
        <f>IF(N2316="snížená",J2316,0)</f>
        <v>0</v>
      </c>
      <c r="BG2316" s="249">
        <f>IF(N2316="zákl. přenesená",J2316,0)</f>
        <v>0</v>
      </c>
      <c r="BH2316" s="249">
        <f>IF(N2316="sníž. přenesená",J2316,0)</f>
        <v>0</v>
      </c>
      <c r="BI2316" s="249">
        <f>IF(N2316="nulová",J2316,0)</f>
        <v>0</v>
      </c>
      <c r="BJ2316" s="17" t="s">
        <v>81</v>
      </c>
      <c r="BK2316" s="249">
        <f>ROUND(I2316*H2316,2)</f>
        <v>0</v>
      </c>
      <c r="BL2316" s="17" t="s">
        <v>282</v>
      </c>
      <c r="BM2316" s="248" t="s">
        <v>2287</v>
      </c>
    </row>
    <row r="2317" s="13" customFormat="1">
      <c r="B2317" s="261"/>
      <c r="C2317" s="262"/>
      <c r="D2317" s="252" t="s">
        <v>177</v>
      </c>
      <c r="E2317" s="263" t="s">
        <v>1</v>
      </c>
      <c r="F2317" s="264" t="s">
        <v>2288</v>
      </c>
      <c r="G2317" s="262"/>
      <c r="H2317" s="265">
        <v>2.52</v>
      </c>
      <c r="I2317" s="266"/>
      <c r="J2317" s="262"/>
      <c r="K2317" s="262"/>
      <c r="L2317" s="267"/>
      <c r="M2317" s="268"/>
      <c r="N2317" s="269"/>
      <c r="O2317" s="269"/>
      <c r="P2317" s="269"/>
      <c r="Q2317" s="269"/>
      <c r="R2317" s="269"/>
      <c r="S2317" s="269"/>
      <c r="T2317" s="270"/>
      <c r="AT2317" s="271" t="s">
        <v>177</v>
      </c>
      <c r="AU2317" s="271" t="s">
        <v>83</v>
      </c>
      <c r="AV2317" s="13" t="s">
        <v>83</v>
      </c>
      <c r="AW2317" s="13" t="s">
        <v>31</v>
      </c>
      <c r="AX2317" s="13" t="s">
        <v>74</v>
      </c>
      <c r="AY2317" s="271" t="s">
        <v>168</v>
      </c>
    </row>
    <row r="2318" s="13" customFormat="1">
      <c r="B2318" s="261"/>
      <c r="C2318" s="262"/>
      <c r="D2318" s="252" t="s">
        <v>177</v>
      </c>
      <c r="E2318" s="263" t="s">
        <v>1</v>
      </c>
      <c r="F2318" s="264" t="s">
        <v>2289</v>
      </c>
      <c r="G2318" s="262"/>
      <c r="H2318" s="265">
        <v>1.05</v>
      </c>
      <c r="I2318" s="266"/>
      <c r="J2318" s="262"/>
      <c r="K2318" s="262"/>
      <c r="L2318" s="267"/>
      <c r="M2318" s="268"/>
      <c r="N2318" s="269"/>
      <c r="O2318" s="269"/>
      <c r="P2318" s="269"/>
      <c r="Q2318" s="269"/>
      <c r="R2318" s="269"/>
      <c r="S2318" s="269"/>
      <c r="T2318" s="270"/>
      <c r="AT2318" s="271" t="s">
        <v>177</v>
      </c>
      <c r="AU2318" s="271" t="s">
        <v>83</v>
      </c>
      <c r="AV2318" s="13" t="s">
        <v>83</v>
      </c>
      <c r="AW2318" s="13" t="s">
        <v>31</v>
      </c>
      <c r="AX2318" s="13" t="s">
        <v>74</v>
      </c>
      <c r="AY2318" s="271" t="s">
        <v>168</v>
      </c>
    </row>
    <row r="2319" s="14" customFormat="1">
      <c r="B2319" s="272"/>
      <c r="C2319" s="273"/>
      <c r="D2319" s="252" t="s">
        <v>177</v>
      </c>
      <c r="E2319" s="274" t="s">
        <v>1</v>
      </c>
      <c r="F2319" s="275" t="s">
        <v>186</v>
      </c>
      <c r="G2319" s="273"/>
      <c r="H2319" s="276">
        <v>3.5700000000000003</v>
      </c>
      <c r="I2319" s="277"/>
      <c r="J2319" s="273"/>
      <c r="K2319" s="273"/>
      <c r="L2319" s="278"/>
      <c r="M2319" s="279"/>
      <c r="N2319" s="280"/>
      <c r="O2319" s="280"/>
      <c r="P2319" s="280"/>
      <c r="Q2319" s="280"/>
      <c r="R2319" s="280"/>
      <c r="S2319" s="280"/>
      <c r="T2319" s="281"/>
      <c r="AT2319" s="282" t="s">
        <v>177</v>
      </c>
      <c r="AU2319" s="282" t="s">
        <v>83</v>
      </c>
      <c r="AV2319" s="14" t="s">
        <v>175</v>
      </c>
      <c r="AW2319" s="14" t="s">
        <v>31</v>
      </c>
      <c r="AX2319" s="14" t="s">
        <v>81</v>
      </c>
      <c r="AY2319" s="282" t="s">
        <v>168</v>
      </c>
    </row>
    <row r="2320" s="1" customFormat="1" ht="16.5" customHeight="1">
      <c r="B2320" s="38"/>
      <c r="C2320" s="294" t="s">
        <v>2290</v>
      </c>
      <c r="D2320" s="294" t="s">
        <v>418</v>
      </c>
      <c r="E2320" s="295" t="s">
        <v>2238</v>
      </c>
      <c r="F2320" s="296" t="s">
        <v>2239</v>
      </c>
      <c r="G2320" s="297" t="s">
        <v>2240</v>
      </c>
      <c r="H2320" s="298">
        <v>5</v>
      </c>
      <c r="I2320" s="299"/>
      <c r="J2320" s="300">
        <f>ROUND(I2320*H2320,2)</f>
        <v>0</v>
      </c>
      <c r="K2320" s="296" t="s">
        <v>174</v>
      </c>
      <c r="L2320" s="301"/>
      <c r="M2320" s="302" t="s">
        <v>1</v>
      </c>
      <c r="N2320" s="303" t="s">
        <v>39</v>
      </c>
      <c r="O2320" s="86"/>
      <c r="P2320" s="246">
        <f>O2320*H2320</f>
        <v>0</v>
      </c>
      <c r="Q2320" s="246">
        <v>0.00020000000000000001</v>
      </c>
      <c r="R2320" s="246">
        <f>Q2320*H2320</f>
        <v>0.001</v>
      </c>
      <c r="S2320" s="246">
        <v>0</v>
      </c>
      <c r="T2320" s="247">
        <f>S2320*H2320</f>
        <v>0</v>
      </c>
      <c r="AR2320" s="248" t="s">
        <v>385</v>
      </c>
      <c r="AT2320" s="248" t="s">
        <v>418</v>
      </c>
      <c r="AU2320" s="248" t="s">
        <v>83</v>
      </c>
      <c r="AY2320" s="17" t="s">
        <v>168</v>
      </c>
      <c r="BE2320" s="249">
        <f>IF(N2320="základní",J2320,0)</f>
        <v>0</v>
      </c>
      <c r="BF2320" s="249">
        <f>IF(N2320="snížená",J2320,0)</f>
        <v>0</v>
      </c>
      <c r="BG2320" s="249">
        <f>IF(N2320="zákl. přenesená",J2320,0)</f>
        <v>0</v>
      </c>
      <c r="BH2320" s="249">
        <f>IF(N2320="sníž. přenesená",J2320,0)</f>
        <v>0</v>
      </c>
      <c r="BI2320" s="249">
        <f>IF(N2320="nulová",J2320,0)</f>
        <v>0</v>
      </c>
      <c r="BJ2320" s="17" t="s">
        <v>81</v>
      </c>
      <c r="BK2320" s="249">
        <f>ROUND(I2320*H2320,2)</f>
        <v>0</v>
      </c>
      <c r="BL2320" s="17" t="s">
        <v>282</v>
      </c>
      <c r="BM2320" s="248" t="s">
        <v>2291</v>
      </c>
    </row>
    <row r="2321" s="13" customFormat="1">
      <c r="B2321" s="261"/>
      <c r="C2321" s="262"/>
      <c r="D2321" s="252" t="s">
        <v>177</v>
      </c>
      <c r="E2321" s="263" t="s">
        <v>1</v>
      </c>
      <c r="F2321" s="264" t="s">
        <v>2282</v>
      </c>
      <c r="G2321" s="262"/>
      <c r="H2321" s="265">
        <v>4</v>
      </c>
      <c r="I2321" s="266"/>
      <c r="J2321" s="262"/>
      <c r="K2321" s="262"/>
      <c r="L2321" s="267"/>
      <c r="M2321" s="268"/>
      <c r="N2321" s="269"/>
      <c r="O2321" s="269"/>
      <c r="P2321" s="269"/>
      <c r="Q2321" s="269"/>
      <c r="R2321" s="269"/>
      <c r="S2321" s="269"/>
      <c r="T2321" s="270"/>
      <c r="AT2321" s="271" t="s">
        <v>177</v>
      </c>
      <c r="AU2321" s="271" t="s">
        <v>83</v>
      </c>
      <c r="AV2321" s="13" t="s">
        <v>83</v>
      </c>
      <c r="AW2321" s="13" t="s">
        <v>31</v>
      </c>
      <c r="AX2321" s="13" t="s">
        <v>74</v>
      </c>
      <c r="AY2321" s="271" t="s">
        <v>168</v>
      </c>
    </row>
    <row r="2322" s="13" customFormat="1">
      <c r="B2322" s="261"/>
      <c r="C2322" s="262"/>
      <c r="D2322" s="252" t="s">
        <v>177</v>
      </c>
      <c r="E2322" s="263" t="s">
        <v>1</v>
      </c>
      <c r="F2322" s="264" t="s">
        <v>2283</v>
      </c>
      <c r="G2322" s="262"/>
      <c r="H2322" s="265">
        <v>1</v>
      </c>
      <c r="I2322" s="266"/>
      <c r="J2322" s="262"/>
      <c r="K2322" s="262"/>
      <c r="L2322" s="267"/>
      <c r="M2322" s="268"/>
      <c r="N2322" s="269"/>
      <c r="O2322" s="269"/>
      <c r="P2322" s="269"/>
      <c r="Q2322" s="269"/>
      <c r="R2322" s="269"/>
      <c r="S2322" s="269"/>
      <c r="T2322" s="270"/>
      <c r="AT2322" s="271" t="s">
        <v>177</v>
      </c>
      <c r="AU2322" s="271" t="s">
        <v>83</v>
      </c>
      <c r="AV2322" s="13" t="s">
        <v>83</v>
      </c>
      <c r="AW2322" s="13" t="s">
        <v>31</v>
      </c>
      <c r="AX2322" s="13" t="s">
        <v>74</v>
      </c>
      <c r="AY2322" s="271" t="s">
        <v>168</v>
      </c>
    </row>
    <row r="2323" s="14" customFormat="1">
      <c r="B2323" s="272"/>
      <c r="C2323" s="273"/>
      <c r="D2323" s="252" t="s">
        <v>177</v>
      </c>
      <c r="E2323" s="274" t="s">
        <v>1</v>
      </c>
      <c r="F2323" s="275" t="s">
        <v>186</v>
      </c>
      <c r="G2323" s="273"/>
      <c r="H2323" s="276">
        <v>5</v>
      </c>
      <c r="I2323" s="277"/>
      <c r="J2323" s="273"/>
      <c r="K2323" s="273"/>
      <c r="L2323" s="278"/>
      <c r="M2323" s="279"/>
      <c r="N2323" s="280"/>
      <c r="O2323" s="280"/>
      <c r="P2323" s="280"/>
      <c r="Q2323" s="280"/>
      <c r="R2323" s="280"/>
      <c r="S2323" s="280"/>
      <c r="T2323" s="281"/>
      <c r="AT2323" s="282" t="s">
        <v>177</v>
      </c>
      <c r="AU2323" s="282" t="s">
        <v>83</v>
      </c>
      <c r="AV2323" s="14" t="s">
        <v>175</v>
      </c>
      <c r="AW2323" s="14" t="s">
        <v>31</v>
      </c>
      <c r="AX2323" s="14" t="s">
        <v>81</v>
      </c>
      <c r="AY2323" s="282" t="s">
        <v>168</v>
      </c>
    </row>
    <row r="2324" s="1" customFormat="1" ht="24" customHeight="1">
      <c r="B2324" s="38"/>
      <c r="C2324" s="237" t="s">
        <v>2292</v>
      </c>
      <c r="D2324" s="237" t="s">
        <v>170</v>
      </c>
      <c r="E2324" s="238" t="s">
        <v>2293</v>
      </c>
      <c r="F2324" s="239" t="s">
        <v>2294</v>
      </c>
      <c r="G2324" s="240" t="s">
        <v>440</v>
      </c>
      <c r="H2324" s="241">
        <v>25</v>
      </c>
      <c r="I2324" s="242"/>
      <c r="J2324" s="243">
        <f>ROUND(I2324*H2324,2)</f>
        <v>0</v>
      </c>
      <c r="K2324" s="239" t="s">
        <v>1</v>
      </c>
      <c r="L2324" s="43"/>
      <c r="M2324" s="244" t="s">
        <v>1</v>
      </c>
      <c r="N2324" s="245" t="s">
        <v>39</v>
      </c>
      <c r="O2324" s="86"/>
      <c r="P2324" s="246">
        <f>O2324*H2324</f>
        <v>0</v>
      </c>
      <c r="Q2324" s="246">
        <v>0</v>
      </c>
      <c r="R2324" s="246">
        <f>Q2324*H2324</f>
        <v>0</v>
      </c>
      <c r="S2324" s="246">
        <v>0</v>
      </c>
      <c r="T2324" s="247">
        <f>S2324*H2324</f>
        <v>0</v>
      </c>
      <c r="AR2324" s="248" t="s">
        <v>282</v>
      </c>
      <c r="AT2324" s="248" t="s">
        <v>170</v>
      </c>
      <c r="AU2324" s="248" t="s">
        <v>83</v>
      </c>
      <c r="AY2324" s="17" t="s">
        <v>168</v>
      </c>
      <c r="BE2324" s="249">
        <f>IF(N2324="základní",J2324,0)</f>
        <v>0</v>
      </c>
      <c r="BF2324" s="249">
        <f>IF(N2324="snížená",J2324,0)</f>
        <v>0</v>
      </c>
      <c r="BG2324" s="249">
        <f>IF(N2324="zákl. přenesená",J2324,0)</f>
        <v>0</v>
      </c>
      <c r="BH2324" s="249">
        <f>IF(N2324="sníž. přenesená",J2324,0)</f>
        <v>0</v>
      </c>
      <c r="BI2324" s="249">
        <f>IF(N2324="nulová",J2324,0)</f>
        <v>0</v>
      </c>
      <c r="BJ2324" s="17" t="s">
        <v>81</v>
      </c>
      <c r="BK2324" s="249">
        <f>ROUND(I2324*H2324,2)</f>
        <v>0</v>
      </c>
      <c r="BL2324" s="17" t="s">
        <v>282</v>
      </c>
      <c r="BM2324" s="248" t="s">
        <v>2295</v>
      </c>
    </row>
    <row r="2325" s="13" customFormat="1">
      <c r="B2325" s="261"/>
      <c r="C2325" s="262"/>
      <c r="D2325" s="252" t="s">
        <v>177</v>
      </c>
      <c r="E2325" s="263" t="s">
        <v>1</v>
      </c>
      <c r="F2325" s="264" t="s">
        <v>2296</v>
      </c>
      <c r="G2325" s="262"/>
      <c r="H2325" s="265">
        <v>25</v>
      </c>
      <c r="I2325" s="266"/>
      <c r="J2325" s="262"/>
      <c r="K2325" s="262"/>
      <c r="L2325" s="267"/>
      <c r="M2325" s="268"/>
      <c r="N2325" s="269"/>
      <c r="O2325" s="269"/>
      <c r="P2325" s="269"/>
      <c r="Q2325" s="269"/>
      <c r="R2325" s="269"/>
      <c r="S2325" s="269"/>
      <c r="T2325" s="270"/>
      <c r="AT2325" s="271" t="s">
        <v>177</v>
      </c>
      <c r="AU2325" s="271" t="s">
        <v>83</v>
      </c>
      <c r="AV2325" s="13" t="s">
        <v>83</v>
      </c>
      <c r="AW2325" s="13" t="s">
        <v>31</v>
      </c>
      <c r="AX2325" s="13" t="s">
        <v>74</v>
      </c>
      <c r="AY2325" s="271" t="s">
        <v>168</v>
      </c>
    </row>
    <row r="2326" s="14" customFormat="1">
      <c r="B2326" s="272"/>
      <c r="C2326" s="273"/>
      <c r="D2326" s="252" t="s">
        <v>177</v>
      </c>
      <c r="E2326" s="274" t="s">
        <v>1</v>
      </c>
      <c r="F2326" s="275" t="s">
        <v>186</v>
      </c>
      <c r="G2326" s="273"/>
      <c r="H2326" s="276">
        <v>25</v>
      </c>
      <c r="I2326" s="277"/>
      <c r="J2326" s="273"/>
      <c r="K2326" s="273"/>
      <c r="L2326" s="278"/>
      <c r="M2326" s="279"/>
      <c r="N2326" s="280"/>
      <c r="O2326" s="280"/>
      <c r="P2326" s="280"/>
      <c r="Q2326" s="280"/>
      <c r="R2326" s="280"/>
      <c r="S2326" s="280"/>
      <c r="T2326" s="281"/>
      <c r="AT2326" s="282" t="s">
        <v>177</v>
      </c>
      <c r="AU2326" s="282" t="s">
        <v>83</v>
      </c>
      <c r="AV2326" s="14" t="s">
        <v>175</v>
      </c>
      <c r="AW2326" s="14" t="s">
        <v>31</v>
      </c>
      <c r="AX2326" s="14" t="s">
        <v>81</v>
      </c>
      <c r="AY2326" s="282" t="s">
        <v>168</v>
      </c>
    </row>
    <row r="2327" s="1" customFormat="1" ht="24" customHeight="1">
      <c r="B2327" s="38"/>
      <c r="C2327" s="237" t="s">
        <v>2297</v>
      </c>
      <c r="D2327" s="237" t="s">
        <v>170</v>
      </c>
      <c r="E2327" s="238" t="s">
        <v>2298</v>
      </c>
      <c r="F2327" s="239" t="s">
        <v>2299</v>
      </c>
      <c r="G2327" s="240" t="s">
        <v>440</v>
      </c>
      <c r="H2327" s="241">
        <v>23</v>
      </c>
      <c r="I2327" s="242"/>
      <c r="J2327" s="243">
        <f>ROUND(I2327*H2327,2)</f>
        <v>0</v>
      </c>
      <c r="K2327" s="239" t="s">
        <v>1</v>
      </c>
      <c r="L2327" s="43"/>
      <c r="M2327" s="244" t="s">
        <v>1</v>
      </c>
      <c r="N2327" s="245" t="s">
        <v>39</v>
      </c>
      <c r="O2327" s="86"/>
      <c r="P2327" s="246">
        <f>O2327*H2327</f>
        <v>0</v>
      </c>
      <c r="Q2327" s="246">
        <v>0</v>
      </c>
      <c r="R2327" s="246">
        <f>Q2327*H2327</f>
        <v>0</v>
      </c>
      <c r="S2327" s="246">
        <v>0</v>
      </c>
      <c r="T2327" s="247">
        <f>S2327*H2327</f>
        <v>0</v>
      </c>
      <c r="AR2327" s="248" t="s">
        <v>282</v>
      </c>
      <c r="AT2327" s="248" t="s">
        <v>170</v>
      </c>
      <c r="AU2327" s="248" t="s">
        <v>83</v>
      </c>
      <c r="AY2327" s="17" t="s">
        <v>168</v>
      </c>
      <c r="BE2327" s="249">
        <f>IF(N2327="základní",J2327,0)</f>
        <v>0</v>
      </c>
      <c r="BF2327" s="249">
        <f>IF(N2327="snížená",J2327,0)</f>
        <v>0</v>
      </c>
      <c r="BG2327" s="249">
        <f>IF(N2327="zákl. přenesená",J2327,0)</f>
        <v>0</v>
      </c>
      <c r="BH2327" s="249">
        <f>IF(N2327="sníž. přenesená",J2327,0)</f>
        <v>0</v>
      </c>
      <c r="BI2327" s="249">
        <f>IF(N2327="nulová",J2327,0)</f>
        <v>0</v>
      </c>
      <c r="BJ2327" s="17" t="s">
        <v>81</v>
      </c>
      <c r="BK2327" s="249">
        <f>ROUND(I2327*H2327,2)</f>
        <v>0</v>
      </c>
      <c r="BL2327" s="17" t="s">
        <v>282</v>
      </c>
      <c r="BM2327" s="248" t="s">
        <v>2300</v>
      </c>
    </row>
    <row r="2328" s="13" customFormat="1">
      <c r="B2328" s="261"/>
      <c r="C2328" s="262"/>
      <c r="D2328" s="252" t="s">
        <v>177</v>
      </c>
      <c r="E2328" s="263" t="s">
        <v>1</v>
      </c>
      <c r="F2328" s="264" t="s">
        <v>2301</v>
      </c>
      <c r="G2328" s="262"/>
      <c r="H2328" s="265">
        <v>23</v>
      </c>
      <c r="I2328" s="266"/>
      <c r="J2328" s="262"/>
      <c r="K2328" s="262"/>
      <c r="L2328" s="267"/>
      <c r="M2328" s="268"/>
      <c r="N2328" s="269"/>
      <c r="O2328" s="269"/>
      <c r="P2328" s="269"/>
      <c r="Q2328" s="269"/>
      <c r="R2328" s="269"/>
      <c r="S2328" s="269"/>
      <c r="T2328" s="270"/>
      <c r="AT2328" s="271" t="s">
        <v>177</v>
      </c>
      <c r="AU2328" s="271" t="s">
        <v>83</v>
      </c>
      <c r="AV2328" s="13" t="s">
        <v>83</v>
      </c>
      <c r="AW2328" s="13" t="s">
        <v>31</v>
      </c>
      <c r="AX2328" s="13" t="s">
        <v>74</v>
      </c>
      <c r="AY2328" s="271" t="s">
        <v>168</v>
      </c>
    </row>
    <row r="2329" s="14" customFormat="1">
      <c r="B2329" s="272"/>
      <c r="C2329" s="273"/>
      <c r="D2329" s="252" t="s">
        <v>177</v>
      </c>
      <c r="E2329" s="274" t="s">
        <v>1</v>
      </c>
      <c r="F2329" s="275" t="s">
        <v>186</v>
      </c>
      <c r="G2329" s="273"/>
      <c r="H2329" s="276">
        <v>23</v>
      </c>
      <c r="I2329" s="277"/>
      <c r="J2329" s="273"/>
      <c r="K2329" s="273"/>
      <c r="L2329" s="278"/>
      <c r="M2329" s="279"/>
      <c r="N2329" s="280"/>
      <c r="O2329" s="280"/>
      <c r="P2329" s="280"/>
      <c r="Q2329" s="280"/>
      <c r="R2329" s="280"/>
      <c r="S2329" s="280"/>
      <c r="T2329" s="281"/>
      <c r="AT2329" s="282" t="s">
        <v>177</v>
      </c>
      <c r="AU2329" s="282" t="s">
        <v>83</v>
      </c>
      <c r="AV2329" s="14" t="s">
        <v>175</v>
      </c>
      <c r="AW2329" s="14" t="s">
        <v>31</v>
      </c>
      <c r="AX2329" s="14" t="s">
        <v>81</v>
      </c>
      <c r="AY2329" s="282" t="s">
        <v>168</v>
      </c>
    </row>
    <row r="2330" s="1" customFormat="1" ht="48" customHeight="1">
      <c r="B2330" s="38"/>
      <c r="C2330" s="237" t="s">
        <v>2302</v>
      </c>
      <c r="D2330" s="237" t="s">
        <v>170</v>
      </c>
      <c r="E2330" s="238" t="s">
        <v>2303</v>
      </c>
      <c r="F2330" s="239" t="s">
        <v>2304</v>
      </c>
      <c r="G2330" s="240" t="s">
        <v>364</v>
      </c>
      <c r="H2330" s="241">
        <v>12</v>
      </c>
      <c r="I2330" s="242"/>
      <c r="J2330" s="243">
        <f>ROUND(I2330*H2330,2)</f>
        <v>0</v>
      </c>
      <c r="K2330" s="239" t="s">
        <v>1</v>
      </c>
      <c r="L2330" s="43"/>
      <c r="M2330" s="244" t="s">
        <v>1</v>
      </c>
      <c r="N2330" s="245" t="s">
        <v>39</v>
      </c>
      <c r="O2330" s="86"/>
      <c r="P2330" s="246">
        <f>O2330*H2330</f>
        <v>0</v>
      </c>
      <c r="Q2330" s="246">
        <v>0</v>
      </c>
      <c r="R2330" s="246">
        <f>Q2330*H2330</f>
        <v>0</v>
      </c>
      <c r="S2330" s="246">
        <v>0</v>
      </c>
      <c r="T2330" s="247">
        <f>S2330*H2330</f>
        <v>0</v>
      </c>
      <c r="AR2330" s="248" t="s">
        <v>282</v>
      </c>
      <c r="AT2330" s="248" t="s">
        <v>170</v>
      </c>
      <c r="AU2330" s="248" t="s">
        <v>83</v>
      </c>
      <c r="AY2330" s="17" t="s">
        <v>168</v>
      </c>
      <c r="BE2330" s="249">
        <f>IF(N2330="základní",J2330,0)</f>
        <v>0</v>
      </c>
      <c r="BF2330" s="249">
        <f>IF(N2330="snížená",J2330,0)</f>
        <v>0</v>
      </c>
      <c r="BG2330" s="249">
        <f>IF(N2330="zákl. přenesená",J2330,0)</f>
        <v>0</v>
      </c>
      <c r="BH2330" s="249">
        <f>IF(N2330="sníž. přenesená",J2330,0)</f>
        <v>0</v>
      </c>
      <c r="BI2330" s="249">
        <f>IF(N2330="nulová",J2330,0)</f>
        <v>0</v>
      </c>
      <c r="BJ2330" s="17" t="s">
        <v>81</v>
      </c>
      <c r="BK2330" s="249">
        <f>ROUND(I2330*H2330,2)</f>
        <v>0</v>
      </c>
      <c r="BL2330" s="17" t="s">
        <v>282</v>
      </c>
      <c r="BM2330" s="248" t="s">
        <v>2305</v>
      </c>
    </row>
    <row r="2331" s="13" customFormat="1">
      <c r="B2331" s="261"/>
      <c r="C2331" s="262"/>
      <c r="D2331" s="252" t="s">
        <v>177</v>
      </c>
      <c r="E2331" s="263" t="s">
        <v>1</v>
      </c>
      <c r="F2331" s="264" t="s">
        <v>258</v>
      </c>
      <c r="G2331" s="262"/>
      <c r="H2331" s="265">
        <v>12</v>
      </c>
      <c r="I2331" s="266"/>
      <c r="J2331" s="262"/>
      <c r="K2331" s="262"/>
      <c r="L2331" s="267"/>
      <c r="M2331" s="268"/>
      <c r="N2331" s="269"/>
      <c r="O2331" s="269"/>
      <c r="P2331" s="269"/>
      <c r="Q2331" s="269"/>
      <c r="R2331" s="269"/>
      <c r="S2331" s="269"/>
      <c r="T2331" s="270"/>
      <c r="AT2331" s="271" t="s">
        <v>177</v>
      </c>
      <c r="AU2331" s="271" t="s">
        <v>83</v>
      </c>
      <c r="AV2331" s="13" t="s">
        <v>83</v>
      </c>
      <c r="AW2331" s="13" t="s">
        <v>31</v>
      </c>
      <c r="AX2331" s="13" t="s">
        <v>74</v>
      </c>
      <c r="AY2331" s="271" t="s">
        <v>168</v>
      </c>
    </row>
    <row r="2332" s="14" customFormat="1">
      <c r="B2332" s="272"/>
      <c r="C2332" s="273"/>
      <c r="D2332" s="252" t="s">
        <v>177</v>
      </c>
      <c r="E2332" s="274" t="s">
        <v>1</v>
      </c>
      <c r="F2332" s="275" t="s">
        <v>186</v>
      </c>
      <c r="G2332" s="273"/>
      <c r="H2332" s="276">
        <v>12</v>
      </c>
      <c r="I2332" s="277"/>
      <c r="J2332" s="273"/>
      <c r="K2332" s="273"/>
      <c r="L2332" s="278"/>
      <c r="M2332" s="279"/>
      <c r="N2332" s="280"/>
      <c r="O2332" s="280"/>
      <c r="P2332" s="280"/>
      <c r="Q2332" s="280"/>
      <c r="R2332" s="280"/>
      <c r="S2332" s="280"/>
      <c r="T2332" s="281"/>
      <c r="AT2332" s="282" t="s">
        <v>177</v>
      </c>
      <c r="AU2332" s="282" t="s">
        <v>83</v>
      </c>
      <c r="AV2332" s="14" t="s">
        <v>175</v>
      </c>
      <c r="AW2332" s="14" t="s">
        <v>31</v>
      </c>
      <c r="AX2332" s="14" t="s">
        <v>81</v>
      </c>
      <c r="AY2332" s="282" t="s">
        <v>168</v>
      </c>
    </row>
    <row r="2333" s="1" customFormat="1" ht="48" customHeight="1">
      <c r="B2333" s="38"/>
      <c r="C2333" s="237" t="s">
        <v>2306</v>
      </c>
      <c r="D2333" s="237" t="s">
        <v>170</v>
      </c>
      <c r="E2333" s="238" t="s">
        <v>2307</v>
      </c>
      <c r="F2333" s="239" t="s">
        <v>2308</v>
      </c>
      <c r="G2333" s="240" t="s">
        <v>364</v>
      </c>
      <c r="H2333" s="241">
        <v>20</v>
      </c>
      <c r="I2333" s="242"/>
      <c r="J2333" s="243">
        <f>ROUND(I2333*H2333,2)</f>
        <v>0</v>
      </c>
      <c r="K2333" s="239" t="s">
        <v>1</v>
      </c>
      <c r="L2333" s="43"/>
      <c r="M2333" s="244" t="s">
        <v>1</v>
      </c>
      <c r="N2333" s="245" t="s">
        <v>39</v>
      </c>
      <c r="O2333" s="86"/>
      <c r="P2333" s="246">
        <f>O2333*H2333</f>
        <v>0</v>
      </c>
      <c r="Q2333" s="246">
        <v>0</v>
      </c>
      <c r="R2333" s="246">
        <f>Q2333*H2333</f>
        <v>0</v>
      </c>
      <c r="S2333" s="246">
        <v>0</v>
      </c>
      <c r="T2333" s="247">
        <f>S2333*H2333</f>
        <v>0</v>
      </c>
      <c r="AR2333" s="248" t="s">
        <v>282</v>
      </c>
      <c r="AT2333" s="248" t="s">
        <v>170</v>
      </c>
      <c r="AU2333" s="248" t="s">
        <v>83</v>
      </c>
      <c r="AY2333" s="17" t="s">
        <v>168</v>
      </c>
      <c r="BE2333" s="249">
        <f>IF(N2333="základní",J2333,0)</f>
        <v>0</v>
      </c>
      <c r="BF2333" s="249">
        <f>IF(N2333="snížená",J2333,0)</f>
        <v>0</v>
      </c>
      <c r="BG2333" s="249">
        <f>IF(N2333="zákl. přenesená",J2333,0)</f>
        <v>0</v>
      </c>
      <c r="BH2333" s="249">
        <f>IF(N2333="sníž. přenesená",J2333,0)</f>
        <v>0</v>
      </c>
      <c r="BI2333" s="249">
        <f>IF(N2333="nulová",J2333,0)</f>
        <v>0</v>
      </c>
      <c r="BJ2333" s="17" t="s">
        <v>81</v>
      </c>
      <c r="BK2333" s="249">
        <f>ROUND(I2333*H2333,2)</f>
        <v>0</v>
      </c>
      <c r="BL2333" s="17" t="s">
        <v>282</v>
      </c>
      <c r="BM2333" s="248" t="s">
        <v>2309</v>
      </c>
    </row>
    <row r="2334" s="13" customFormat="1">
      <c r="B2334" s="261"/>
      <c r="C2334" s="262"/>
      <c r="D2334" s="252" t="s">
        <v>177</v>
      </c>
      <c r="E2334" s="263" t="s">
        <v>1</v>
      </c>
      <c r="F2334" s="264" t="s">
        <v>314</v>
      </c>
      <c r="G2334" s="262"/>
      <c r="H2334" s="265">
        <v>20</v>
      </c>
      <c r="I2334" s="266"/>
      <c r="J2334" s="262"/>
      <c r="K2334" s="262"/>
      <c r="L2334" s="267"/>
      <c r="M2334" s="268"/>
      <c r="N2334" s="269"/>
      <c r="O2334" s="269"/>
      <c r="P2334" s="269"/>
      <c r="Q2334" s="269"/>
      <c r="R2334" s="269"/>
      <c r="S2334" s="269"/>
      <c r="T2334" s="270"/>
      <c r="AT2334" s="271" t="s">
        <v>177</v>
      </c>
      <c r="AU2334" s="271" t="s">
        <v>83</v>
      </c>
      <c r="AV2334" s="13" t="s">
        <v>83</v>
      </c>
      <c r="AW2334" s="13" t="s">
        <v>31</v>
      </c>
      <c r="AX2334" s="13" t="s">
        <v>74</v>
      </c>
      <c r="AY2334" s="271" t="s">
        <v>168</v>
      </c>
    </row>
    <row r="2335" s="14" customFormat="1">
      <c r="B2335" s="272"/>
      <c r="C2335" s="273"/>
      <c r="D2335" s="252" t="s">
        <v>177</v>
      </c>
      <c r="E2335" s="274" t="s">
        <v>1</v>
      </c>
      <c r="F2335" s="275" t="s">
        <v>186</v>
      </c>
      <c r="G2335" s="273"/>
      <c r="H2335" s="276">
        <v>20</v>
      </c>
      <c r="I2335" s="277"/>
      <c r="J2335" s="273"/>
      <c r="K2335" s="273"/>
      <c r="L2335" s="278"/>
      <c r="M2335" s="279"/>
      <c r="N2335" s="280"/>
      <c r="O2335" s="280"/>
      <c r="P2335" s="280"/>
      <c r="Q2335" s="280"/>
      <c r="R2335" s="280"/>
      <c r="S2335" s="280"/>
      <c r="T2335" s="281"/>
      <c r="AT2335" s="282" t="s">
        <v>177</v>
      </c>
      <c r="AU2335" s="282" t="s">
        <v>83</v>
      </c>
      <c r="AV2335" s="14" t="s">
        <v>175</v>
      </c>
      <c r="AW2335" s="14" t="s">
        <v>31</v>
      </c>
      <c r="AX2335" s="14" t="s">
        <v>81</v>
      </c>
      <c r="AY2335" s="282" t="s">
        <v>168</v>
      </c>
    </row>
    <row r="2336" s="1" customFormat="1" ht="48" customHeight="1">
      <c r="B2336" s="38"/>
      <c r="C2336" s="237" t="s">
        <v>2310</v>
      </c>
      <c r="D2336" s="237" t="s">
        <v>170</v>
      </c>
      <c r="E2336" s="238" t="s">
        <v>2311</v>
      </c>
      <c r="F2336" s="239" t="s">
        <v>2312</v>
      </c>
      <c r="G2336" s="240" t="s">
        <v>364</v>
      </c>
      <c r="H2336" s="241">
        <v>2</v>
      </c>
      <c r="I2336" s="242"/>
      <c r="J2336" s="243">
        <f>ROUND(I2336*H2336,2)</f>
        <v>0</v>
      </c>
      <c r="K2336" s="239" t="s">
        <v>1</v>
      </c>
      <c r="L2336" s="43"/>
      <c r="M2336" s="244" t="s">
        <v>1</v>
      </c>
      <c r="N2336" s="245" t="s">
        <v>39</v>
      </c>
      <c r="O2336" s="86"/>
      <c r="P2336" s="246">
        <f>O2336*H2336</f>
        <v>0</v>
      </c>
      <c r="Q2336" s="246">
        <v>0</v>
      </c>
      <c r="R2336" s="246">
        <f>Q2336*H2336</f>
        <v>0</v>
      </c>
      <c r="S2336" s="246">
        <v>0</v>
      </c>
      <c r="T2336" s="247">
        <f>S2336*H2336</f>
        <v>0</v>
      </c>
      <c r="AR2336" s="248" t="s">
        <v>282</v>
      </c>
      <c r="AT2336" s="248" t="s">
        <v>170</v>
      </c>
      <c r="AU2336" s="248" t="s">
        <v>83</v>
      </c>
      <c r="AY2336" s="17" t="s">
        <v>168</v>
      </c>
      <c r="BE2336" s="249">
        <f>IF(N2336="základní",J2336,0)</f>
        <v>0</v>
      </c>
      <c r="BF2336" s="249">
        <f>IF(N2336="snížená",J2336,0)</f>
        <v>0</v>
      </c>
      <c r="BG2336" s="249">
        <f>IF(N2336="zákl. přenesená",J2336,0)</f>
        <v>0</v>
      </c>
      <c r="BH2336" s="249">
        <f>IF(N2336="sníž. přenesená",J2336,0)</f>
        <v>0</v>
      </c>
      <c r="BI2336" s="249">
        <f>IF(N2336="nulová",J2336,0)</f>
        <v>0</v>
      </c>
      <c r="BJ2336" s="17" t="s">
        <v>81</v>
      </c>
      <c r="BK2336" s="249">
        <f>ROUND(I2336*H2336,2)</f>
        <v>0</v>
      </c>
      <c r="BL2336" s="17" t="s">
        <v>282</v>
      </c>
      <c r="BM2336" s="248" t="s">
        <v>2313</v>
      </c>
    </row>
    <row r="2337" s="13" customFormat="1">
      <c r="B2337" s="261"/>
      <c r="C2337" s="262"/>
      <c r="D2337" s="252" t="s">
        <v>177</v>
      </c>
      <c r="E2337" s="263" t="s">
        <v>1</v>
      </c>
      <c r="F2337" s="264" t="s">
        <v>83</v>
      </c>
      <c r="G2337" s="262"/>
      <c r="H2337" s="265">
        <v>2</v>
      </c>
      <c r="I2337" s="266"/>
      <c r="J2337" s="262"/>
      <c r="K2337" s="262"/>
      <c r="L2337" s="267"/>
      <c r="M2337" s="268"/>
      <c r="N2337" s="269"/>
      <c r="O2337" s="269"/>
      <c r="P2337" s="269"/>
      <c r="Q2337" s="269"/>
      <c r="R2337" s="269"/>
      <c r="S2337" s="269"/>
      <c r="T2337" s="270"/>
      <c r="AT2337" s="271" t="s">
        <v>177</v>
      </c>
      <c r="AU2337" s="271" t="s">
        <v>83</v>
      </c>
      <c r="AV2337" s="13" t="s">
        <v>83</v>
      </c>
      <c r="AW2337" s="13" t="s">
        <v>31</v>
      </c>
      <c r="AX2337" s="13" t="s">
        <v>74</v>
      </c>
      <c r="AY2337" s="271" t="s">
        <v>168</v>
      </c>
    </row>
    <row r="2338" s="14" customFormat="1">
      <c r="B2338" s="272"/>
      <c r="C2338" s="273"/>
      <c r="D2338" s="252" t="s">
        <v>177</v>
      </c>
      <c r="E2338" s="274" t="s">
        <v>1</v>
      </c>
      <c r="F2338" s="275" t="s">
        <v>186</v>
      </c>
      <c r="G2338" s="273"/>
      <c r="H2338" s="276">
        <v>2</v>
      </c>
      <c r="I2338" s="277"/>
      <c r="J2338" s="273"/>
      <c r="K2338" s="273"/>
      <c r="L2338" s="278"/>
      <c r="M2338" s="279"/>
      <c r="N2338" s="280"/>
      <c r="O2338" s="280"/>
      <c r="P2338" s="280"/>
      <c r="Q2338" s="280"/>
      <c r="R2338" s="280"/>
      <c r="S2338" s="280"/>
      <c r="T2338" s="281"/>
      <c r="AT2338" s="282" t="s">
        <v>177</v>
      </c>
      <c r="AU2338" s="282" t="s">
        <v>83</v>
      </c>
      <c r="AV2338" s="14" t="s">
        <v>175</v>
      </c>
      <c r="AW2338" s="14" t="s">
        <v>31</v>
      </c>
      <c r="AX2338" s="14" t="s">
        <v>81</v>
      </c>
      <c r="AY2338" s="282" t="s">
        <v>168</v>
      </c>
    </row>
    <row r="2339" s="1" customFormat="1" ht="48" customHeight="1">
      <c r="B2339" s="38"/>
      <c r="C2339" s="237" t="s">
        <v>2314</v>
      </c>
      <c r="D2339" s="237" t="s">
        <v>170</v>
      </c>
      <c r="E2339" s="238" t="s">
        <v>2315</v>
      </c>
      <c r="F2339" s="239" t="s">
        <v>2316</v>
      </c>
      <c r="G2339" s="240" t="s">
        <v>364</v>
      </c>
      <c r="H2339" s="241">
        <v>4</v>
      </c>
      <c r="I2339" s="242"/>
      <c r="J2339" s="243">
        <f>ROUND(I2339*H2339,2)</f>
        <v>0</v>
      </c>
      <c r="K2339" s="239" t="s">
        <v>1</v>
      </c>
      <c r="L2339" s="43"/>
      <c r="M2339" s="244" t="s">
        <v>1</v>
      </c>
      <c r="N2339" s="245" t="s">
        <v>39</v>
      </c>
      <c r="O2339" s="86"/>
      <c r="P2339" s="246">
        <f>O2339*H2339</f>
        <v>0</v>
      </c>
      <c r="Q2339" s="246">
        <v>0</v>
      </c>
      <c r="R2339" s="246">
        <f>Q2339*H2339</f>
        <v>0</v>
      </c>
      <c r="S2339" s="246">
        <v>0</v>
      </c>
      <c r="T2339" s="247">
        <f>S2339*H2339</f>
        <v>0</v>
      </c>
      <c r="AR2339" s="248" t="s">
        <v>282</v>
      </c>
      <c r="AT2339" s="248" t="s">
        <v>170</v>
      </c>
      <c r="AU2339" s="248" t="s">
        <v>83</v>
      </c>
      <c r="AY2339" s="17" t="s">
        <v>168</v>
      </c>
      <c r="BE2339" s="249">
        <f>IF(N2339="základní",J2339,0)</f>
        <v>0</v>
      </c>
      <c r="BF2339" s="249">
        <f>IF(N2339="snížená",J2339,0)</f>
        <v>0</v>
      </c>
      <c r="BG2339" s="249">
        <f>IF(N2339="zákl. přenesená",J2339,0)</f>
        <v>0</v>
      </c>
      <c r="BH2339" s="249">
        <f>IF(N2339="sníž. přenesená",J2339,0)</f>
        <v>0</v>
      </c>
      <c r="BI2339" s="249">
        <f>IF(N2339="nulová",J2339,0)</f>
        <v>0</v>
      </c>
      <c r="BJ2339" s="17" t="s">
        <v>81</v>
      </c>
      <c r="BK2339" s="249">
        <f>ROUND(I2339*H2339,2)</f>
        <v>0</v>
      </c>
      <c r="BL2339" s="17" t="s">
        <v>282</v>
      </c>
      <c r="BM2339" s="248" t="s">
        <v>2317</v>
      </c>
    </row>
    <row r="2340" s="13" customFormat="1">
      <c r="B2340" s="261"/>
      <c r="C2340" s="262"/>
      <c r="D2340" s="252" t="s">
        <v>177</v>
      </c>
      <c r="E2340" s="263" t="s">
        <v>1</v>
      </c>
      <c r="F2340" s="264" t="s">
        <v>175</v>
      </c>
      <c r="G2340" s="262"/>
      <c r="H2340" s="265">
        <v>4</v>
      </c>
      <c r="I2340" s="266"/>
      <c r="J2340" s="262"/>
      <c r="K2340" s="262"/>
      <c r="L2340" s="267"/>
      <c r="M2340" s="268"/>
      <c r="N2340" s="269"/>
      <c r="O2340" s="269"/>
      <c r="P2340" s="269"/>
      <c r="Q2340" s="269"/>
      <c r="R2340" s="269"/>
      <c r="S2340" s="269"/>
      <c r="T2340" s="270"/>
      <c r="AT2340" s="271" t="s">
        <v>177</v>
      </c>
      <c r="AU2340" s="271" t="s">
        <v>83</v>
      </c>
      <c r="AV2340" s="13" t="s">
        <v>83</v>
      </c>
      <c r="AW2340" s="13" t="s">
        <v>31</v>
      </c>
      <c r="AX2340" s="13" t="s">
        <v>74</v>
      </c>
      <c r="AY2340" s="271" t="s">
        <v>168</v>
      </c>
    </row>
    <row r="2341" s="14" customFormat="1">
      <c r="B2341" s="272"/>
      <c r="C2341" s="273"/>
      <c r="D2341" s="252" t="s">
        <v>177</v>
      </c>
      <c r="E2341" s="274" t="s">
        <v>1</v>
      </c>
      <c r="F2341" s="275" t="s">
        <v>186</v>
      </c>
      <c r="G2341" s="273"/>
      <c r="H2341" s="276">
        <v>4</v>
      </c>
      <c r="I2341" s="277"/>
      <c r="J2341" s="273"/>
      <c r="K2341" s="273"/>
      <c r="L2341" s="278"/>
      <c r="M2341" s="279"/>
      <c r="N2341" s="280"/>
      <c r="O2341" s="280"/>
      <c r="P2341" s="280"/>
      <c r="Q2341" s="280"/>
      <c r="R2341" s="280"/>
      <c r="S2341" s="280"/>
      <c r="T2341" s="281"/>
      <c r="AT2341" s="282" t="s">
        <v>177</v>
      </c>
      <c r="AU2341" s="282" t="s">
        <v>83</v>
      </c>
      <c r="AV2341" s="14" t="s">
        <v>175</v>
      </c>
      <c r="AW2341" s="14" t="s">
        <v>31</v>
      </c>
      <c r="AX2341" s="14" t="s">
        <v>81</v>
      </c>
      <c r="AY2341" s="282" t="s">
        <v>168</v>
      </c>
    </row>
    <row r="2342" s="1" customFormat="1" ht="48" customHeight="1">
      <c r="B2342" s="38"/>
      <c r="C2342" s="237" t="s">
        <v>2318</v>
      </c>
      <c r="D2342" s="237" t="s">
        <v>170</v>
      </c>
      <c r="E2342" s="238" t="s">
        <v>2319</v>
      </c>
      <c r="F2342" s="239" t="s">
        <v>2320</v>
      </c>
      <c r="G2342" s="240" t="s">
        <v>364</v>
      </c>
      <c r="H2342" s="241">
        <v>18</v>
      </c>
      <c r="I2342" s="242"/>
      <c r="J2342" s="243">
        <f>ROUND(I2342*H2342,2)</f>
        <v>0</v>
      </c>
      <c r="K2342" s="239" t="s">
        <v>1</v>
      </c>
      <c r="L2342" s="43"/>
      <c r="M2342" s="244" t="s">
        <v>1</v>
      </c>
      <c r="N2342" s="245" t="s">
        <v>39</v>
      </c>
      <c r="O2342" s="86"/>
      <c r="P2342" s="246">
        <f>O2342*H2342</f>
        <v>0</v>
      </c>
      <c r="Q2342" s="246">
        <v>0</v>
      </c>
      <c r="R2342" s="246">
        <f>Q2342*H2342</f>
        <v>0</v>
      </c>
      <c r="S2342" s="246">
        <v>0</v>
      </c>
      <c r="T2342" s="247">
        <f>S2342*H2342</f>
        <v>0</v>
      </c>
      <c r="AR2342" s="248" t="s">
        <v>282</v>
      </c>
      <c r="AT2342" s="248" t="s">
        <v>170</v>
      </c>
      <c r="AU2342" s="248" t="s">
        <v>83</v>
      </c>
      <c r="AY2342" s="17" t="s">
        <v>168</v>
      </c>
      <c r="BE2342" s="249">
        <f>IF(N2342="základní",J2342,0)</f>
        <v>0</v>
      </c>
      <c r="BF2342" s="249">
        <f>IF(N2342="snížená",J2342,0)</f>
        <v>0</v>
      </c>
      <c r="BG2342" s="249">
        <f>IF(N2342="zákl. přenesená",J2342,0)</f>
        <v>0</v>
      </c>
      <c r="BH2342" s="249">
        <f>IF(N2342="sníž. přenesená",J2342,0)</f>
        <v>0</v>
      </c>
      <c r="BI2342" s="249">
        <f>IF(N2342="nulová",J2342,0)</f>
        <v>0</v>
      </c>
      <c r="BJ2342" s="17" t="s">
        <v>81</v>
      </c>
      <c r="BK2342" s="249">
        <f>ROUND(I2342*H2342,2)</f>
        <v>0</v>
      </c>
      <c r="BL2342" s="17" t="s">
        <v>282</v>
      </c>
      <c r="BM2342" s="248" t="s">
        <v>2321</v>
      </c>
    </row>
    <row r="2343" s="13" customFormat="1">
      <c r="B2343" s="261"/>
      <c r="C2343" s="262"/>
      <c r="D2343" s="252" t="s">
        <v>177</v>
      </c>
      <c r="E2343" s="263" t="s">
        <v>1</v>
      </c>
      <c r="F2343" s="264" t="s">
        <v>298</v>
      </c>
      <c r="G2343" s="262"/>
      <c r="H2343" s="265">
        <v>18</v>
      </c>
      <c r="I2343" s="266"/>
      <c r="J2343" s="262"/>
      <c r="K2343" s="262"/>
      <c r="L2343" s="267"/>
      <c r="M2343" s="268"/>
      <c r="N2343" s="269"/>
      <c r="O2343" s="269"/>
      <c r="P2343" s="269"/>
      <c r="Q2343" s="269"/>
      <c r="R2343" s="269"/>
      <c r="S2343" s="269"/>
      <c r="T2343" s="270"/>
      <c r="AT2343" s="271" t="s">
        <v>177</v>
      </c>
      <c r="AU2343" s="271" t="s">
        <v>83</v>
      </c>
      <c r="AV2343" s="13" t="s">
        <v>83</v>
      </c>
      <c r="AW2343" s="13" t="s">
        <v>31</v>
      </c>
      <c r="AX2343" s="13" t="s">
        <v>74</v>
      </c>
      <c r="AY2343" s="271" t="s">
        <v>168</v>
      </c>
    </row>
    <row r="2344" s="14" customFormat="1">
      <c r="B2344" s="272"/>
      <c r="C2344" s="273"/>
      <c r="D2344" s="252" t="s">
        <v>177</v>
      </c>
      <c r="E2344" s="274" t="s">
        <v>1</v>
      </c>
      <c r="F2344" s="275" t="s">
        <v>186</v>
      </c>
      <c r="G2344" s="273"/>
      <c r="H2344" s="276">
        <v>18</v>
      </c>
      <c r="I2344" s="277"/>
      <c r="J2344" s="273"/>
      <c r="K2344" s="273"/>
      <c r="L2344" s="278"/>
      <c r="M2344" s="279"/>
      <c r="N2344" s="280"/>
      <c r="O2344" s="280"/>
      <c r="P2344" s="280"/>
      <c r="Q2344" s="280"/>
      <c r="R2344" s="280"/>
      <c r="S2344" s="280"/>
      <c r="T2344" s="281"/>
      <c r="AT2344" s="282" t="s">
        <v>177</v>
      </c>
      <c r="AU2344" s="282" t="s">
        <v>83</v>
      </c>
      <c r="AV2344" s="14" t="s">
        <v>175</v>
      </c>
      <c r="AW2344" s="14" t="s">
        <v>31</v>
      </c>
      <c r="AX2344" s="14" t="s">
        <v>81</v>
      </c>
      <c r="AY2344" s="282" t="s">
        <v>168</v>
      </c>
    </row>
    <row r="2345" s="1" customFormat="1" ht="48" customHeight="1">
      <c r="B2345" s="38"/>
      <c r="C2345" s="237" t="s">
        <v>2322</v>
      </c>
      <c r="D2345" s="237" t="s">
        <v>170</v>
      </c>
      <c r="E2345" s="238" t="s">
        <v>2323</v>
      </c>
      <c r="F2345" s="239" t="s">
        <v>2324</v>
      </c>
      <c r="G2345" s="240" t="s">
        <v>364</v>
      </c>
      <c r="H2345" s="241">
        <v>2</v>
      </c>
      <c r="I2345" s="242"/>
      <c r="J2345" s="243">
        <f>ROUND(I2345*H2345,2)</f>
        <v>0</v>
      </c>
      <c r="K2345" s="239" t="s">
        <v>1</v>
      </c>
      <c r="L2345" s="43"/>
      <c r="M2345" s="244" t="s">
        <v>1</v>
      </c>
      <c r="N2345" s="245" t="s">
        <v>39</v>
      </c>
      <c r="O2345" s="86"/>
      <c r="P2345" s="246">
        <f>O2345*H2345</f>
        <v>0</v>
      </c>
      <c r="Q2345" s="246">
        <v>0</v>
      </c>
      <c r="R2345" s="246">
        <f>Q2345*H2345</f>
        <v>0</v>
      </c>
      <c r="S2345" s="246">
        <v>0</v>
      </c>
      <c r="T2345" s="247">
        <f>S2345*H2345</f>
        <v>0</v>
      </c>
      <c r="AR2345" s="248" t="s">
        <v>282</v>
      </c>
      <c r="AT2345" s="248" t="s">
        <v>170</v>
      </c>
      <c r="AU2345" s="248" t="s">
        <v>83</v>
      </c>
      <c r="AY2345" s="17" t="s">
        <v>168</v>
      </c>
      <c r="BE2345" s="249">
        <f>IF(N2345="základní",J2345,0)</f>
        <v>0</v>
      </c>
      <c r="BF2345" s="249">
        <f>IF(N2345="snížená",J2345,0)</f>
        <v>0</v>
      </c>
      <c r="BG2345" s="249">
        <f>IF(N2345="zákl. přenesená",J2345,0)</f>
        <v>0</v>
      </c>
      <c r="BH2345" s="249">
        <f>IF(N2345="sníž. přenesená",J2345,0)</f>
        <v>0</v>
      </c>
      <c r="BI2345" s="249">
        <f>IF(N2345="nulová",J2345,0)</f>
        <v>0</v>
      </c>
      <c r="BJ2345" s="17" t="s">
        <v>81</v>
      </c>
      <c r="BK2345" s="249">
        <f>ROUND(I2345*H2345,2)</f>
        <v>0</v>
      </c>
      <c r="BL2345" s="17" t="s">
        <v>282</v>
      </c>
      <c r="BM2345" s="248" t="s">
        <v>2325</v>
      </c>
    </row>
    <row r="2346" s="13" customFormat="1">
      <c r="B2346" s="261"/>
      <c r="C2346" s="262"/>
      <c r="D2346" s="252" t="s">
        <v>177</v>
      </c>
      <c r="E2346" s="263" t="s">
        <v>1</v>
      </c>
      <c r="F2346" s="264" t="s">
        <v>83</v>
      </c>
      <c r="G2346" s="262"/>
      <c r="H2346" s="265">
        <v>2</v>
      </c>
      <c r="I2346" s="266"/>
      <c r="J2346" s="262"/>
      <c r="K2346" s="262"/>
      <c r="L2346" s="267"/>
      <c r="M2346" s="268"/>
      <c r="N2346" s="269"/>
      <c r="O2346" s="269"/>
      <c r="P2346" s="269"/>
      <c r="Q2346" s="269"/>
      <c r="R2346" s="269"/>
      <c r="S2346" s="269"/>
      <c r="T2346" s="270"/>
      <c r="AT2346" s="271" t="s">
        <v>177</v>
      </c>
      <c r="AU2346" s="271" t="s">
        <v>83</v>
      </c>
      <c r="AV2346" s="13" t="s">
        <v>83</v>
      </c>
      <c r="AW2346" s="13" t="s">
        <v>31</v>
      </c>
      <c r="AX2346" s="13" t="s">
        <v>74</v>
      </c>
      <c r="AY2346" s="271" t="s">
        <v>168</v>
      </c>
    </row>
    <row r="2347" s="14" customFormat="1">
      <c r="B2347" s="272"/>
      <c r="C2347" s="273"/>
      <c r="D2347" s="252" t="s">
        <v>177</v>
      </c>
      <c r="E2347" s="274" t="s">
        <v>1</v>
      </c>
      <c r="F2347" s="275" t="s">
        <v>186</v>
      </c>
      <c r="G2347" s="273"/>
      <c r="H2347" s="276">
        <v>2</v>
      </c>
      <c r="I2347" s="277"/>
      <c r="J2347" s="273"/>
      <c r="K2347" s="273"/>
      <c r="L2347" s="278"/>
      <c r="M2347" s="279"/>
      <c r="N2347" s="280"/>
      <c r="O2347" s="280"/>
      <c r="P2347" s="280"/>
      <c r="Q2347" s="280"/>
      <c r="R2347" s="280"/>
      <c r="S2347" s="280"/>
      <c r="T2347" s="281"/>
      <c r="AT2347" s="282" t="s">
        <v>177</v>
      </c>
      <c r="AU2347" s="282" t="s">
        <v>83</v>
      </c>
      <c r="AV2347" s="14" t="s">
        <v>175</v>
      </c>
      <c r="AW2347" s="14" t="s">
        <v>31</v>
      </c>
      <c r="AX2347" s="14" t="s">
        <v>81</v>
      </c>
      <c r="AY2347" s="282" t="s">
        <v>168</v>
      </c>
    </row>
    <row r="2348" s="1" customFormat="1" ht="48" customHeight="1">
      <c r="B2348" s="38"/>
      <c r="C2348" s="237" t="s">
        <v>2326</v>
      </c>
      <c r="D2348" s="237" t="s">
        <v>170</v>
      </c>
      <c r="E2348" s="238" t="s">
        <v>2327</v>
      </c>
      <c r="F2348" s="239" t="s">
        <v>2328</v>
      </c>
      <c r="G2348" s="240" t="s">
        <v>364</v>
      </c>
      <c r="H2348" s="241">
        <v>4</v>
      </c>
      <c r="I2348" s="242"/>
      <c r="J2348" s="243">
        <f>ROUND(I2348*H2348,2)</f>
        <v>0</v>
      </c>
      <c r="K2348" s="239" t="s">
        <v>1</v>
      </c>
      <c r="L2348" s="43"/>
      <c r="M2348" s="244" t="s">
        <v>1</v>
      </c>
      <c r="N2348" s="245" t="s">
        <v>39</v>
      </c>
      <c r="O2348" s="86"/>
      <c r="P2348" s="246">
        <f>O2348*H2348</f>
        <v>0</v>
      </c>
      <c r="Q2348" s="246">
        <v>0</v>
      </c>
      <c r="R2348" s="246">
        <f>Q2348*H2348</f>
        <v>0</v>
      </c>
      <c r="S2348" s="246">
        <v>0</v>
      </c>
      <c r="T2348" s="247">
        <f>S2348*H2348</f>
        <v>0</v>
      </c>
      <c r="AR2348" s="248" t="s">
        <v>282</v>
      </c>
      <c r="AT2348" s="248" t="s">
        <v>170</v>
      </c>
      <c r="AU2348" s="248" t="s">
        <v>83</v>
      </c>
      <c r="AY2348" s="17" t="s">
        <v>168</v>
      </c>
      <c r="BE2348" s="249">
        <f>IF(N2348="základní",J2348,0)</f>
        <v>0</v>
      </c>
      <c r="BF2348" s="249">
        <f>IF(N2348="snížená",J2348,0)</f>
        <v>0</v>
      </c>
      <c r="BG2348" s="249">
        <f>IF(N2348="zákl. přenesená",J2348,0)</f>
        <v>0</v>
      </c>
      <c r="BH2348" s="249">
        <f>IF(N2348="sníž. přenesená",J2348,0)</f>
        <v>0</v>
      </c>
      <c r="BI2348" s="249">
        <f>IF(N2348="nulová",J2348,0)</f>
        <v>0</v>
      </c>
      <c r="BJ2348" s="17" t="s">
        <v>81</v>
      </c>
      <c r="BK2348" s="249">
        <f>ROUND(I2348*H2348,2)</f>
        <v>0</v>
      </c>
      <c r="BL2348" s="17" t="s">
        <v>282</v>
      </c>
      <c r="BM2348" s="248" t="s">
        <v>2329</v>
      </c>
    </row>
    <row r="2349" s="13" customFormat="1">
      <c r="B2349" s="261"/>
      <c r="C2349" s="262"/>
      <c r="D2349" s="252" t="s">
        <v>177</v>
      </c>
      <c r="E2349" s="263" t="s">
        <v>1</v>
      </c>
      <c r="F2349" s="264" t="s">
        <v>175</v>
      </c>
      <c r="G2349" s="262"/>
      <c r="H2349" s="265">
        <v>4</v>
      </c>
      <c r="I2349" s="266"/>
      <c r="J2349" s="262"/>
      <c r="K2349" s="262"/>
      <c r="L2349" s="267"/>
      <c r="M2349" s="268"/>
      <c r="N2349" s="269"/>
      <c r="O2349" s="269"/>
      <c r="P2349" s="269"/>
      <c r="Q2349" s="269"/>
      <c r="R2349" s="269"/>
      <c r="S2349" s="269"/>
      <c r="T2349" s="270"/>
      <c r="AT2349" s="271" t="s">
        <v>177</v>
      </c>
      <c r="AU2349" s="271" t="s">
        <v>83</v>
      </c>
      <c r="AV2349" s="13" t="s">
        <v>83</v>
      </c>
      <c r="AW2349" s="13" t="s">
        <v>31</v>
      </c>
      <c r="AX2349" s="13" t="s">
        <v>74</v>
      </c>
      <c r="AY2349" s="271" t="s">
        <v>168</v>
      </c>
    </row>
    <row r="2350" s="14" customFormat="1">
      <c r="B2350" s="272"/>
      <c r="C2350" s="273"/>
      <c r="D2350" s="252" t="s">
        <v>177</v>
      </c>
      <c r="E2350" s="274" t="s">
        <v>1</v>
      </c>
      <c r="F2350" s="275" t="s">
        <v>186</v>
      </c>
      <c r="G2350" s="273"/>
      <c r="H2350" s="276">
        <v>4</v>
      </c>
      <c r="I2350" s="277"/>
      <c r="J2350" s="273"/>
      <c r="K2350" s="273"/>
      <c r="L2350" s="278"/>
      <c r="M2350" s="279"/>
      <c r="N2350" s="280"/>
      <c r="O2350" s="280"/>
      <c r="P2350" s="280"/>
      <c r="Q2350" s="280"/>
      <c r="R2350" s="280"/>
      <c r="S2350" s="280"/>
      <c r="T2350" s="281"/>
      <c r="AT2350" s="282" t="s">
        <v>177</v>
      </c>
      <c r="AU2350" s="282" t="s">
        <v>83</v>
      </c>
      <c r="AV2350" s="14" t="s">
        <v>175</v>
      </c>
      <c r="AW2350" s="14" t="s">
        <v>31</v>
      </c>
      <c r="AX2350" s="14" t="s">
        <v>81</v>
      </c>
      <c r="AY2350" s="282" t="s">
        <v>168</v>
      </c>
    </row>
    <row r="2351" s="1" customFormat="1" ht="48" customHeight="1">
      <c r="B2351" s="38"/>
      <c r="C2351" s="237" t="s">
        <v>2330</v>
      </c>
      <c r="D2351" s="237" t="s">
        <v>170</v>
      </c>
      <c r="E2351" s="238" t="s">
        <v>2331</v>
      </c>
      <c r="F2351" s="239" t="s">
        <v>2332</v>
      </c>
      <c r="G2351" s="240" t="s">
        <v>364</v>
      </c>
      <c r="H2351" s="241">
        <v>4</v>
      </c>
      <c r="I2351" s="242"/>
      <c r="J2351" s="243">
        <f>ROUND(I2351*H2351,2)</f>
        <v>0</v>
      </c>
      <c r="K2351" s="239" t="s">
        <v>1</v>
      </c>
      <c r="L2351" s="43"/>
      <c r="M2351" s="244" t="s">
        <v>1</v>
      </c>
      <c r="N2351" s="245" t="s">
        <v>39</v>
      </c>
      <c r="O2351" s="86"/>
      <c r="P2351" s="246">
        <f>O2351*H2351</f>
        <v>0</v>
      </c>
      <c r="Q2351" s="246">
        <v>0</v>
      </c>
      <c r="R2351" s="246">
        <f>Q2351*H2351</f>
        <v>0</v>
      </c>
      <c r="S2351" s="246">
        <v>0</v>
      </c>
      <c r="T2351" s="247">
        <f>S2351*H2351</f>
        <v>0</v>
      </c>
      <c r="AR2351" s="248" t="s">
        <v>282</v>
      </c>
      <c r="AT2351" s="248" t="s">
        <v>170</v>
      </c>
      <c r="AU2351" s="248" t="s">
        <v>83</v>
      </c>
      <c r="AY2351" s="17" t="s">
        <v>168</v>
      </c>
      <c r="BE2351" s="249">
        <f>IF(N2351="základní",J2351,0)</f>
        <v>0</v>
      </c>
      <c r="BF2351" s="249">
        <f>IF(N2351="snížená",J2351,0)</f>
        <v>0</v>
      </c>
      <c r="BG2351" s="249">
        <f>IF(N2351="zákl. přenesená",J2351,0)</f>
        <v>0</v>
      </c>
      <c r="BH2351" s="249">
        <f>IF(N2351="sníž. přenesená",J2351,0)</f>
        <v>0</v>
      </c>
      <c r="BI2351" s="249">
        <f>IF(N2351="nulová",J2351,0)</f>
        <v>0</v>
      </c>
      <c r="BJ2351" s="17" t="s">
        <v>81</v>
      </c>
      <c r="BK2351" s="249">
        <f>ROUND(I2351*H2351,2)</f>
        <v>0</v>
      </c>
      <c r="BL2351" s="17" t="s">
        <v>282</v>
      </c>
      <c r="BM2351" s="248" t="s">
        <v>2333</v>
      </c>
    </row>
    <row r="2352" s="13" customFormat="1">
      <c r="B2352" s="261"/>
      <c r="C2352" s="262"/>
      <c r="D2352" s="252" t="s">
        <v>177</v>
      </c>
      <c r="E2352" s="263" t="s">
        <v>1</v>
      </c>
      <c r="F2352" s="264" t="s">
        <v>175</v>
      </c>
      <c r="G2352" s="262"/>
      <c r="H2352" s="265">
        <v>4</v>
      </c>
      <c r="I2352" s="266"/>
      <c r="J2352" s="262"/>
      <c r="K2352" s="262"/>
      <c r="L2352" s="267"/>
      <c r="M2352" s="268"/>
      <c r="N2352" s="269"/>
      <c r="O2352" s="269"/>
      <c r="P2352" s="269"/>
      <c r="Q2352" s="269"/>
      <c r="R2352" s="269"/>
      <c r="S2352" s="269"/>
      <c r="T2352" s="270"/>
      <c r="AT2352" s="271" t="s">
        <v>177</v>
      </c>
      <c r="AU2352" s="271" t="s">
        <v>83</v>
      </c>
      <c r="AV2352" s="13" t="s">
        <v>83</v>
      </c>
      <c r="AW2352" s="13" t="s">
        <v>31</v>
      </c>
      <c r="AX2352" s="13" t="s">
        <v>74</v>
      </c>
      <c r="AY2352" s="271" t="s">
        <v>168</v>
      </c>
    </row>
    <row r="2353" s="14" customFormat="1">
      <c r="B2353" s="272"/>
      <c r="C2353" s="273"/>
      <c r="D2353" s="252" t="s">
        <v>177</v>
      </c>
      <c r="E2353" s="274" t="s">
        <v>1</v>
      </c>
      <c r="F2353" s="275" t="s">
        <v>186</v>
      </c>
      <c r="G2353" s="273"/>
      <c r="H2353" s="276">
        <v>4</v>
      </c>
      <c r="I2353" s="277"/>
      <c r="J2353" s="273"/>
      <c r="K2353" s="273"/>
      <c r="L2353" s="278"/>
      <c r="M2353" s="279"/>
      <c r="N2353" s="280"/>
      <c r="O2353" s="280"/>
      <c r="P2353" s="280"/>
      <c r="Q2353" s="280"/>
      <c r="R2353" s="280"/>
      <c r="S2353" s="280"/>
      <c r="T2353" s="281"/>
      <c r="AT2353" s="282" t="s">
        <v>177</v>
      </c>
      <c r="AU2353" s="282" t="s">
        <v>83</v>
      </c>
      <c r="AV2353" s="14" t="s">
        <v>175</v>
      </c>
      <c r="AW2353" s="14" t="s">
        <v>31</v>
      </c>
      <c r="AX2353" s="14" t="s">
        <v>81</v>
      </c>
      <c r="AY2353" s="282" t="s">
        <v>168</v>
      </c>
    </row>
    <row r="2354" s="1" customFormat="1" ht="48" customHeight="1">
      <c r="B2354" s="38"/>
      <c r="C2354" s="237" t="s">
        <v>2334</v>
      </c>
      <c r="D2354" s="237" t="s">
        <v>170</v>
      </c>
      <c r="E2354" s="238" t="s">
        <v>2335</v>
      </c>
      <c r="F2354" s="239" t="s">
        <v>2336</v>
      </c>
      <c r="G2354" s="240" t="s">
        <v>364</v>
      </c>
      <c r="H2354" s="241">
        <v>3</v>
      </c>
      <c r="I2354" s="242"/>
      <c r="J2354" s="243">
        <f>ROUND(I2354*H2354,2)</f>
        <v>0</v>
      </c>
      <c r="K2354" s="239" t="s">
        <v>1</v>
      </c>
      <c r="L2354" s="43"/>
      <c r="M2354" s="244" t="s">
        <v>1</v>
      </c>
      <c r="N2354" s="245" t="s">
        <v>39</v>
      </c>
      <c r="O2354" s="86"/>
      <c r="P2354" s="246">
        <f>O2354*H2354</f>
        <v>0</v>
      </c>
      <c r="Q2354" s="246">
        <v>0</v>
      </c>
      <c r="R2354" s="246">
        <f>Q2354*H2354</f>
        <v>0</v>
      </c>
      <c r="S2354" s="246">
        <v>0</v>
      </c>
      <c r="T2354" s="247">
        <f>S2354*H2354</f>
        <v>0</v>
      </c>
      <c r="AR2354" s="248" t="s">
        <v>282</v>
      </c>
      <c r="AT2354" s="248" t="s">
        <v>170</v>
      </c>
      <c r="AU2354" s="248" t="s">
        <v>83</v>
      </c>
      <c r="AY2354" s="17" t="s">
        <v>168</v>
      </c>
      <c r="BE2354" s="249">
        <f>IF(N2354="základní",J2354,0)</f>
        <v>0</v>
      </c>
      <c r="BF2354" s="249">
        <f>IF(N2354="snížená",J2354,0)</f>
        <v>0</v>
      </c>
      <c r="BG2354" s="249">
        <f>IF(N2354="zákl. přenesená",J2354,0)</f>
        <v>0</v>
      </c>
      <c r="BH2354" s="249">
        <f>IF(N2354="sníž. přenesená",J2354,0)</f>
        <v>0</v>
      </c>
      <c r="BI2354" s="249">
        <f>IF(N2354="nulová",J2354,0)</f>
        <v>0</v>
      </c>
      <c r="BJ2354" s="17" t="s">
        <v>81</v>
      </c>
      <c r="BK2354" s="249">
        <f>ROUND(I2354*H2354,2)</f>
        <v>0</v>
      </c>
      <c r="BL2354" s="17" t="s">
        <v>282</v>
      </c>
      <c r="BM2354" s="248" t="s">
        <v>2337</v>
      </c>
    </row>
    <row r="2355" s="13" customFormat="1">
      <c r="B2355" s="261"/>
      <c r="C2355" s="262"/>
      <c r="D2355" s="252" t="s">
        <v>177</v>
      </c>
      <c r="E2355" s="263" t="s">
        <v>1</v>
      </c>
      <c r="F2355" s="264" t="s">
        <v>190</v>
      </c>
      <c r="G2355" s="262"/>
      <c r="H2355" s="265">
        <v>3</v>
      </c>
      <c r="I2355" s="266"/>
      <c r="J2355" s="262"/>
      <c r="K2355" s="262"/>
      <c r="L2355" s="267"/>
      <c r="M2355" s="268"/>
      <c r="N2355" s="269"/>
      <c r="O2355" s="269"/>
      <c r="P2355" s="269"/>
      <c r="Q2355" s="269"/>
      <c r="R2355" s="269"/>
      <c r="S2355" s="269"/>
      <c r="T2355" s="270"/>
      <c r="AT2355" s="271" t="s">
        <v>177</v>
      </c>
      <c r="AU2355" s="271" t="s">
        <v>83</v>
      </c>
      <c r="AV2355" s="13" t="s">
        <v>83</v>
      </c>
      <c r="AW2355" s="13" t="s">
        <v>31</v>
      </c>
      <c r="AX2355" s="13" t="s">
        <v>74</v>
      </c>
      <c r="AY2355" s="271" t="s">
        <v>168</v>
      </c>
    </row>
    <row r="2356" s="14" customFormat="1">
      <c r="B2356" s="272"/>
      <c r="C2356" s="273"/>
      <c r="D2356" s="252" t="s">
        <v>177</v>
      </c>
      <c r="E2356" s="274" t="s">
        <v>1</v>
      </c>
      <c r="F2356" s="275" t="s">
        <v>186</v>
      </c>
      <c r="G2356" s="273"/>
      <c r="H2356" s="276">
        <v>3</v>
      </c>
      <c r="I2356" s="277"/>
      <c r="J2356" s="273"/>
      <c r="K2356" s="273"/>
      <c r="L2356" s="278"/>
      <c r="M2356" s="279"/>
      <c r="N2356" s="280"/>
      <c r="O2356" s="280"/>
      <c r="P2356" s="280"/>
      <c r="Q2356" s="280"/>
      <c r="R2356" s="280"/>
      <c r="S2356" s="280"/>
      <c r="T2356" s="281"/>
      <c r="AT2356" s="282" t="s">
        <v>177</v>
      </c>
      <c r="AU2356" s="282" t="s">
        <v>83</v>
      </c>
      <c r="AV2356" s="14" t="s">
        <v>175</v>
      </c>
      <c r="AW2356" s="14" t="s">
        <v>31</v>
      </c>
      <c r="AX2356" s="14" t="s">
        <v>81</v>
      </c>
      <c r="AY2356" s="282" t="s">
        <v>168</v>
      </c>
    </row>
    <row r="2357" s="1" customFormat="1" ht="48" customHeight="1">
      <c r="B2357" s="38"/>
      <c r="C2357" s="237" t="s">
        <v>2338</v>
      </c>
      <c r="D2357" s="237" t="s">
        <v>170</v>
      </c>
      <c r="E2357" s="238" t="s">
        <v>2339</v>
      </c>
      <c r="F2357" s="239" t="s">
        <v>2340</v>
      </c>
      <c r="G2357" s="240" t="s">
        <v>364</v>
      </c>
      <c r="H2357" s="241">
        <v>8</v>
      </c>
      <c r="I2357" s="242"/>
      <c r="J2357" s="243">
        <f>ROUND(I2357*H2357,2)</f>
        <v>0</v>
      </c>
      <c r="K2357" s="239" t="s">
        <v>1</v>
      </c>
      <c r="L2357" s="43"/>
      <c r="M2357" s="244" t="s">
        <v>1</v>
      </c>
      <c r="N2357" s="245" t="s">
        <v>39</v>
      </c>
      <c r="O2357" s="86"/>
      <c r="P2357" s="246">
        <f>O2357*H2357</f>
        <v>0</v>
      </c>
      <c r="Q2357" s="246">
        <v>0</v>
      </c>
      <c r="R2357" s="246">
        <f>Q2357*H2357</f>
        <v>0</v>
      </c>
      <c r="S2357" s="246">
        <v>0</v>
      </c>
      <c r="T2357" s="247">
        <f>S2357*H2357</f>
        <v>0</v>
      </c>
      <c r="AR2357" s="248" t="s">
        <v>282</v>
      </c>
      <c r="AT2357" s="248" t="s">
        <v>170</v>
      </c>
      <c r="AU2357" s="248" t="s">
        <v>83</v>
      </c>
      <c r="AY2357" s="17" t="s">
        <v>168</v>
      </c>
      <c r="BE2357" s="249">
        <f>IF(N2357="základní",J2357,0)</f>
        <v>0</v>
      </c>
      <c r="BF2357" s="249">
        <f>IF(N2357="snížená",J2357,0)</f>
        <v>0</v>
      </c>
      <c r="BG2357" s="249">
        <f>IF(N2357="zákl. přenesená",J2357,0)</f>
        <v>0</v>
      </c>
      <c r="BH2357" s="249">
        <f>IF(N2357="sníž. přenesená",J2357,0)</f>
        <v>0</v>
      </c>
      <c r="BI2357" s="249">
        <f>IF(N2357="nulová",J2357,0)</f>
        <v>0</v>
      </c>
      <c r="BJ2357" s="17" t="s">
        <v>81</v>
      </c>
      <c r="BK2357" s="249">
        <f>ROUND(I2357*H2357,2)</f>
        <v>0</v>
      </c>
      <c r="BL2357" s="17" t="s">
        <v>282</v>
      </c>
      <c r="BM2357" s="248" t="s">
        <v>2341</v>
      </c>
    </row>
    <row r="2358" s="13" customFormat="1">
      <c r="B2358" s="261"/>
      <c r="C2358" s="262"/>
      <c r="D2358" s="252" t="s">
        <v>177</v>
      </c>
      <c r="E2358" s="263" t="s">
        <v>1</v>
      </c>
      <c r="F2358" s="264" t="s">
        <v>217</v>
      </c>
      <c r="G2358" s="262"/>
      <c r="H2358" s="265">
        <v>8</v>
      </c>
      <c r="I2358" s="266"/>
      <c r="J2358" s="262"/>
      <c r="K2358" s="262"/>
      <c r="L2358" s="267"/>
      <c r="M2358" s="268"/>
      <c r="N2358" s="269"/>
      <c r="O2358" s="269"/>
      <c r="P2358" s="269"/>
      <c r="Q2358" s="269"/>
      <c r="R2358" s="269"/>
      <c r="S2358" s="269"/>
      <c r="T2358" s="270"/>
      <c r="AT2358" s="271" t="s">
        <v>177</v>
      </c>
      <c r="AU2358" s="271" t="s">
        <v>83</v>
      </c>
      <c r="AV2358" s="13" t="s">
        <v>83</v>
      </c>
      <c r="AW2358" s="13" t="s">
        <v>31</v>
      </c>
      <c r="AX2358" s="13" t="s">
        <v>74</v>
      </c>
      <c r="AY2358" s="271" t="s">
        <v>168</v>
      </c>
    </row>
    <row r="2359" s="14" customFormat="1">
      <c r="B2359" s="272"/>
      <c r="C2359" s="273"/>
      <c r="D2359" s="252" t="s">
        <v>177</v>
      </c>
      <c r="E2359" s="274" t="s">
        <v>1</v>
      </c>
      <c r="F2359" s="275" t="s">
        <v>186</v>
      </c>
      <c r="G2359" s="273"/>
      <c r="H2359" s="276">
        <v>8</v>
      </c>
      <c r="I2359" s="277"/>
      <c r="J2359" s="273"/>
      <c r="K2359" s="273"/>
      <c r="L2359" s="278"/>
      <c r="M2359" s="279"/>
      <c r="N2359" s="280"/>
      <c r="O2359" s="280"/>
      <c r="P2359" s="280"/>
      <c r="Q2359" s="280"/>
      <c r="R2359" s="280"/>
      <c r="S2359" s="280"/>
      <c r="T2359" s="281"/>
      <c r="AT2359" s="282" t="s">
        <v>177</v>
      </c>
      <c r="AU2359" s="282" t="s">
        <v>83</v>
      </c>
      <c r="AV2359" s="14" t="s">
        <v>175</v>
      </c>
      <c r="AW2359" s="14" t="s">
        <v>31</v>
      </c>
      <c r="AX2359" s="14" t="s">
        <v>81</v>
      </c>
      <c r="AY2359" s="282" t="s">
        <v>168</v>
      </c>
    </row>
    <row r="2360" s="1" customFormat="1" ht="48" customHeight="1">
      <c r="B2360" s="38"/>
      <c r="C2360" s="237" t="s">
        <v>2342</v>
      </c>
      <c r="D2360" s="237" t="s">
        <v>170</v>
      </c>
      <c r="E2360" s="238" t="s">
        <v>2343</v>
      </c>
      <c r="F2360" s="239" t="s">
        <v>2344</v>
      </c>
      <c r="G2360" s="240" t="s">
        <v>364</v>
      </c>
      <c r="H2360" s="241">
        <v>11</v>
      </c>
      <c r="I2360" s="242"/>
      <c r="J2360" s="243">
        <f>ROUND(I2360*H2360,2)</f>
        <v>0</v>
      </c>
      <c r="K2360" s="239" t="s">
        <v>1</v>
      </c>
      <c r="L2360" s="43"/>
      <c r="M2360" s="244" t="s">
        <v>1</v>
      </c>
      <c r="N2360" s="245" t="s">
        <v>39</v>
      </c>
      <c r="O2360" s="86"/>
      <c r="P2360" s="246">
        <f>O2360*H2360</f>
        <v>0</v>
      </c>
      <c r="Q2360" s="246">
        <v>0</v>
      </c>
      <c r="R2360" s="246">
        <f>Q2360*H2360</f>
        <v>0</v>
      </c>
      <c r="S2360" s="246">
        <v>0</v>
      </c>
      <c r="T2360" s="247">
        <f>S2360*H2360</f>
        <v>0</v>
      </c>
      <c r="AR2360" s="248" t="s">
        <v>282</v>
      </c>
      <c r="AT2360" s="248" t="s">
        <v>170</v>
      </c>
      <c r="AU2360" s="248" t="s">
        <v>83</v>
      </c>
      <c r="AY2360" s="17" t="s">
        <v>168</v>
      </c>
      <c r="BE2360" s="249">
        <f>IF(N2360="základní",J2360,0)</f>
        <v>0</v>
      </c>
      <c r="BF2360" s="249">
        <f>IF(N2360="snížená",J2360,0)</f>
        <v>0</v>
      </c>
      <c r="BG2360" s="249">
        <f>IF(N2360="zákl. přenesená",J2360,0)</f>
        <v>0</v>
      </c>
      <c r="BH2360" s="249">
        <f>IF(N2360="sníž. přenesená",J2360,0)</f>
        <v>0</v>
      </c>
      <c r="BI2360" s="249">
        <f>IF(N2360="nulová",J2360,0)</f>
        <v>0</v>
      </c>
      <c r="BJ2360" s="17" t="s">
        <v>81</v>
      </c>
      <c r="BK2360" s="249">
        <f>ROUND(I2360*H2360,2)</f>
        <v>0</v>
      </c>
      <c r="BL2360" s="17" t="s">
        <v>282</v>
      </c>
      <c r="BM2360" s="248" t="s">
        <v>2345</v>
      </c>
    </row>
    <row r="2361" s="13" customFormat="1">
      <c r="B2361" s="261"/>
      <c r="C2361" s="262"/>
      <c r="D2361" s="252" t="s">
        <v>177</v>
      </c>
      <c r="E2361" s="263" t="s">
        <v>1</v>
      </c>
      <c r="F2361" s="264" t="s">
        <v>245</v>
      </c>
      <c r="G2361" s="262"/>
      <c r="H2361" s="265">
        <v>11</v>
      </c>
      <c r="I2361" s="266"/>
      <c r="J2361" s="262"/>
      <c r="K2361" s="262"/>
      <c r="L2361" s="267"/>
      <c r="M2361" s="268"/>
      <c r="N2361" s="269"/>
      <c r="O2361" s="269"/>
      <c r="P2361" s="269"/>
      <c r="Q2361" s="269"/>
      <c r="R2361" s="269"/>
      <c r="S2361" s="269"/>
      <c r="T2361" s="270"/>
      <c r="AT2361" s="271" t="s">
        <v>177</v>
      </c>
      <c r="AU2361" s="271" t="s">
        <v>83</v>
      </c>
      <c r="AV2361" s="13" t="s">
        <v>83</v>
      </c>
      <c r="AW2361" s="13" t="s">
        <v>31</v>
      </c>
      <c r="AX2361" s="13" t="s">
        <v>74</v>
      </c>
      <c r="AY2361" s="271" t="s">
        <v>168</v>
      </c>
    </row>
    <row r="2362" s="14" customFormat="1">
      <c r="B2362" s="272"/>
      <c r="C2362" s="273"/>
      <c r="D2362" s="252" t="s">
        <v>177</v>
      </c>
      <c r="E2362" s="274" t="s">
        <v>1</v>
      </c>
      <c r="F2362" s="275" t="s">
        <v>186</v>
      </c>
      <c r="G2362" s="273"/>
      <c r="H2362" s="276">
        <v>11</v>
      </c>
      <c r="I2362" s="277"/>
      <c r="J2362" s="273"/>
      <c r="K2362" s="273"/>
      <c r="L2362" s="278"/>
      <c r="M2362" s="279"/>
      <c r="N2362" s="280"/>
      <c r="O2362" s="280"/>
      <c r="P2362" s="280"/>
      <c r="Q2362" s="280"/>
      <c r="R2362" s="280"/>
      <c r="S2362" s="280"/>
      <c r="T2362" s="281"/>
      <c r="AT2362" s="282" t="s">
        <v>177</v>
      </c>
      <c r="AU2362" s="282" t="s">
        <v>83</v>
      </c>
      <c r="AV2362" s="14" t="s">
        <v>175</v>
      </c>
      <c r="AW2362" s="14" t="s">
        <v>31</v>
      </c>
      <c r="AX2362" s="14" t="s">
        <v>81</v>
      </c>
      <c r="AY2362" s="282" t="s">
        <v>168</v>
      </c>
    </row>
    <row r="2363" s="1" customFormat="1" ht="48" customHeight="1">
      <c r="B2363" s="38"/>
      <c r="C2363" s="237" t="s">
        <v>2346</v>
      </c>
      <c r="D2363" s="237" t="s">
        <v>170</v>
      </c>
      <c r="E2363" s="238" t="s">
        <v>2347</v>
      </c>
      <c r="F2363" s="239" t="s">
        <v>2348</v>
      </c>
      <c r="G2363" s="240" t="s">
        <v>364</v>
      </c>
      <c r="H2363" s="241">
        <v>3</v>
      </c>
      <c r="I2363" s="242"/>
      <c r="J2363" s="243">
        <f>ROUND(I2363*H2363,2)</f>
        <v>0</v>
      </c>
      <c r="K2363" s="239" t="s">
        <v>1</v>
      </c>
      <c r="L2363" s="43"/>
      <c r="M2363" s="244" t="s">
        <v>1</v>
      </c>
      <c r="N2363" s="245" t="s">
        <v>39</v>
      </c>
      <c r="O2363" s="86"/>
      <c r="P2363" s="246">
        <f>O2363*H2363</f>
        <v>0</v>
      </c>
      <c r="Q2363" s="246">
        <v>0</v>
      </c>
      <c r="R2363" s="246">
        <f>Q2363*H2363</f>
        <v>0</v>
      </c>
      <c r="S2363" s="246">
        <v>0</v>
      </c>
      <c r="T2363" s="247">
        <f>S2363*H2363</f>
        <v>0</v>
      </c>
      <c r="AR2363" s="248" t="s">
        <v>282</v>
      </c>
      <c r="AT2363" s="248" t="s">
        <v>170</v>
      </c>
      <c r="AU2363" s="248" t="s">
        <v>83</v>
      </c>
      <c r="AY2363" s="17" t="s">
        <v>168</v>
      </c>
      <c r="BE2363" s="249">
        <f>IF(N2363="základní",J2363,0)</f>
        <v>0</v>
      </c>
      <c r="BF2363" s="249">
        <f>IF(N2363="snížená",J2363,0)</f>
        <v>0</v>
      </c>
      <c r="BG2363" s="249">
        <f>IF(N2363="zákl. přenesená",J2363,0)</f>
        <v>0</v>
      </c>
      <c r="BH2363" s="249">
        <f>IF(N2363="sníž. přenesená",J2363,0)</f>
        <v>0</v>
      </c>
      <c r="BI2363" s="249">
        <f>IF(N2363="nulová",J2363,0)</f>
        <v>0</v>
      </c>
      <c r="BJ2363" s="17" t="s">
        <v>81</v>
      </c>
      <c r="BK2363" s="249">
        <f>ROUND(I2363*H2363,2)</f>
        <v>0</v>
      </c>
      <c r="BL2363" s="17" t="s">
        <v>282</v>
      </c>
      <c r="BM2363" s="248" t="s">
        <v>2349</v>
      </c>
    </row>
    <row r="2364" s="13" customFormat="1">
      <c r="B2364" s="261"/>
      <c r="C2364" s="262"/>
      <c r="D2364" s="252" t="s">
        <v>177</v>
      </c>
      <c r="E2364" s="263" t="s">
        <v>1</v>
      </c>
      <c r="F2364" s="264" t="s">
        <v>190</v>
      </c>
      <c r="G2364" s="262"/>
      <c r="H2364" s="265">
        <v>3</v>
      </c>
      <c r="I2364" s="266"/>
      <c r="J2364" s="262"/>
      <c r="K2364" s="262"/>
      <c r="L2364" s="267"/>
      <c r="M2364" s="268"/>
      <c r="N2364" s="269"/>
      <c r="O2364" s="269"/>
      <c r="P2364" s="269"/>
      <c r="Q2364" s="269"/>
      <c r="R2364" s="269"/>
      <c r="S2364" s="269"/>
      <c r="T2364" s="270"/>
      <c r="AT2364" s="271" t="s">
        <v>177</v>
      </c>
      <c r="AU2364" s="271" t="s">
        <v>83</v>
      </c>
      <c r="AV2364" s="13" t="s">
        <v>83</v>
      </c>
      <c r="AW2364" s="13" t="s">
        <v>31</v>
      </c>
      <c r="AX2364" s="13" t="s">
        <v>74</v>
      </c>
      <c r="AY2364" s="271" t="s">
        <v>168</v>
      </c>
    </row>
    <row r="2365" s="14" customFormat="1">
      <c r="B2365" s="272"/>
      <c r="C2365" s="273"/>
      <c r="D2365" s="252" t="s">
        <v>177</v>
      </c>
      <c r="E2365" s="274" t="s">
        <v>1</v>
      </c>
      <c r="F2365" s="275" t="s">
        <v>186</v>
      </c>
      <c r="G2365" s="273"/>
      <c r="H2365" s="276">
        <v>3</v>
      </c>
      <c r="I2365" s="277"/>
      <c r="J2365" s="273"/>
      <c r="K2365" s="273"/>
      <c r="L2365" s="278"/>
      <c r="M2365" s="279"/>
      <c r="N2365" s="280"/>
      <c r="O2365" s="280"/>
      <c r="P2365" s="280"/>
      <c r="Q2365" s="280"/>
      <c r="R2365" s="280"/>
      <c r="S2365" s="280"/>
      <c r="T2365" s="281"/>
      <c r="AT2365" s="282" t="s">
        <v>177</v>
      </c>
      <c r="AU2365" s="282" t="s">
        <v>83</v>
      </c>
      <c r="AV2365" s="14" t="s">
        <v>175</v>
      </c>
      <c r="AW2365" s="14" t="s">
        <v>31</v>
      </c>
      <c r="AX2365" s="14" t="s">
        <v>81</v>
      </c>
      <c r="AY2365" s="282" t="s">
        <v>168</v>
      </c>
    </row>
    <row r="2366" s="1" customFormat="1" ht="48" customHeight="1">
      <c r="B2366" s="38"/>
      <c r="C2366" s="237" t="s">
        <v>2350</v>
      </c>
      <c r="D2366" s="237" t="s">
        <v>170</v>
      </c>
      <c r="E2366" s="238" t="s">
        <v>2351</v>
      </c>
      <c r="F2366" s="239" t="s">
        <v>2352</v>
      </c>
      <c r="G2366" s="240" t="s">
        <v>364</v>
      </c>
      <c r="H2366" s="241">
        <v>2</v>
      </c>
      <c r="I2366" s="242"/>
      <c r="J2366" s="243">
        <f>ROUND(I2366*H2366,2)</f>
        <v>0</v>
      </c>
      <c r="K2366" s="239" t="s">
        <v>1</v>
      </c>
      <c r="L2366" s="43"/>
      <c r="M2366" s="244" t="s">
        <v>1</v>
      </c>
      <c r="N2366" s="245" t="s">
        <v>39</v>
      </c>
      <c r="O2366" s="86"/>
      <c r="P2366" s="246">
        <f>O2366*H2366</f>
        <v>0</v>
      </c>
      <c r="Q2366" s="246">
        <v>0</v>
      </c>
      <c r="R2366" s="246">
        <f>Q2366*H2366</f>
        <v>0</v>
      </c>
      <c r="S2366" s="246">
        <v>0</v>
      </c>
      <c r="T2366" s="247">
        <f>S2366*H2366</f>
        <v>0</v>
      </c>
      <c r="AR2366" s="248" t="s">
        <v>282</v>
      </c>
      <c r="AT2366" s="248" t="s">
        <v>170</v>
      </c>
      <c r="AU2366" s="248" t="s">
        <v>83</v>
      </c>
      <c r="AY2366" s="17" t="s">
        <v>168</v>
      </c>
      <c r="BE2366" s="249">
        <f>IF(N2366="základní",J2366,0)</f>
        <v>0</v>
      </c>
      <c r="BF2366" s="249">
        <f>IF(N2366="snížená",J2366,0)</f>
        <v>0</v>
      </c>
      <c r="BG2366" s="249">
        <f>IF(N2366="zákl. přenesená",J2366,0)</f>
        <v>0</v>
      </c>
      <c r="BH2366" s="249">
        <f>IF(N2366="sníž. přenesená",J2366,0)</f>
        <v>0</v>
      </c>
      <c r="BI2366" s="249">
        <f>IF(N2366="nulová",J2366,0)</f>
        <v>0</v>
      </c>
      <c r="BJ2366" s="17" t="s">
        <v>81</v>
      </c>
      <c r="BK2366" s="249">
        <f>ROUND(I2366*H2366,2)</f>
        <v>0</v>
      </c>
      <c r="BL2366" s="17" t="s">
        <v>282</v>
      </c>
      <c r="BM2366" s="248" t="s">
        <v>2353</v>
      </c>
    </row>
    <row r="2367" s="13" customFormat="1">
      <c r="B2367" s="261"/>
      <c r="C2367" s="262"/>
      <c r="D2367" s="252" t="s">
        <v>177</v>
      </c>
      <c r="E2367" s="263" t="s">
        <v>1</v>
      </c>
      <c r="F2367" s="264" t="s">
        <v>83</v>
      </c>
      <c r="G2367" s="262"/>
      <c r="H2367" s="265">
        <v>2</v>
      </c>
      <c r="I2367" s="266"/>
      <c r="J2367" s="262"/>
      <c r="K2367" s="262"/>
      <c r="L2367" s="267"/>
      <c r="M2367" s="268"/>
      <c r="N2367" s="269"/>
      <c r="O2367" s="269"/>
      <c r="P2367" s="269"/>
      <c r="Q2367" s="269"/>
      <c r="R2367" s="269"/>
      <c r="S2367" s="269"/>
      <c r="T2367" s="270"/>
      <c r="AT2367" s="271" t="s">
        <v>177</v>
      </c>
      <c r="AU2367" s="271" t="s">
        <v>83</v>
      </c>
      <c r="AV2367" s="13" t="s">
        <v>83</v>
      </c>
      <c r="AW2367" s="13" t="s">
        <v>31</v>
      </c>
      <c r="AX2367" s="13" t="s">
        <v>74</v>
      </c>
      <c r="AY2367" s="271" t="s">
        <v>168</v>
      </c>
    </row>
    <row r="2368" s="14" customFormat="1">
      <c r="B2368" s="272"/>
      <c r="C2368" s="273"/>
      <c r="D2368" s="252" t="s">
        <v>177</v>
      </c>
      <c r="E2368" s="274" t="s">
        <v>1</v>
      </c>
      <c r="F2368" s="275" t="s">
        <v>186</v>
      </c>
      <c r="G2368" s="273"/>
      <c r="H2368" s="276">
        <v>2</v>
      </c>
      <c r="I2368" s="277"/>
      <c r="J2368" s="273"/>
      <c r="K2368" s="273"/>
      <c r="L2368" s="278"/>
      <c r="M2368" s="279"/>
      <c r="N2368" s="280"/>
      <c r="O2368" s="280"/>
      <c r="P2368" s="280"/>
      <c r="Q2368" s="280"/>
      <c r="R2368" s="280"/>
      <c r="S2368" s="280"/>
      <c r="T2368" s="281"/>
      <c r="AT2368" s="282" t="s">
        <v>177</v>
      </c>
      <c r="AU2368" s="282" t="s">
        <v>83</v>
      </c>
      <c r="AV2368" s="14" t="s">
        <v>175</v>
      </c>
      <c r="AW2368" s="14" t="s">
        <v>31</v>
      </c>
      <c r="AX2368" s="14" t="s">
        <v>81</v>
      </c>
      <c r="AY2368" s="282" t="s">
        <v>168</v>
      </c>
    </row>
    <row r="2369" s="1" customFormat="1" ht="48" customHeight="1">
      <c r="B2369" s="38"/>
      <c r="C2369" s="237" t="s">
        <v>2354</v>
      </c>
      <c r="D2369" s="237" t="s">
        <v>170</v>
      </c>
      <c r="E2369" s="238" t="s">
        <v>2355</v>
      </c>
      <c r="F2369" s="239" t="s">
        <v>2356</v>
      </c>
      <c r="G2369" s="240" t="s">
        <v>364</v>
      </c>
      <c r="H2369" s="241">
        <v>1</v>
      </c>
      <c r="I2369" s="242"/>
      <c r="J2369" s="243">
        <f>ROUND(I2369*H2369,2)</f>
        <v>0</v>
      </c>
      <c r="K2369" s="239" t="s">
        <v>1</v>
      </c>
      <c r="L2369" s="43"/>
      <c r="M2369" s="244" t="s">
        <v>1</v>
      </c>
      <c r="N2369" s="245" t="s">
        <v>39</v>
      </c>
      <c r="O2369" s="86"/>
      <c r="P2369" s="246">
        <f>O2369*H2369</f>
        <v>0</v>
      </c>
      <c r="Q2369" s="246">
        <v>0</v>
      </c>
      <c r="R2369" s="246">
        <f>Q2369*H2369</f>
        <v>0</v>
      </c>
      <c r="S2369" s="246">
        <v>0</v>
      </c>
      <c r="T2369" s="247">
        <f>S2369*H2369</f>
        <v>0</v>
      </c>
      <c r="AR2369" s="248" t="s">
        <v>282</v>
      </c>
      <c r="AT2369" s="248" t="s">
        <v>170</v>
      </c>
      <c r="AU2369" s="248" t="s">
        <v>83</v>
      </c>
      <c r="AY2369" s="17" t="s">
        <v>168</v>
      </c>
      <c r="BE2369" s="249">
        <f>IF(N2369="základní",J2369,0)</f>
        <v>0</v>
      </c>
      <c r="BF2369" s="249">
        <f>IF(N2369="snížená",J2369,0)</f>
        <v>0</v>
      </c>
      <c r="BG2369" s="249">
        <f>IF(N2369="zákl. přenesená",J2369,0)</f>
        <v>0</v>
      </c>
      <c r="BH2369" s="249">
        <f>IF(N2369="sníž. přenesená",J2369,0)</f>
        <v>0</v>
      </c>
      <c r="BI2369" s="249">
        <f>IF(N2369="nulová",J2369,0)</f>
        <v>0</v>
      </c>
      <c r="BJ2369" s="17" t="s">
        <v>81</v>
      </c>
      <c r="BK2369" s="249">
        <f>ROUND(I2369*H2369,2)</f>
        <v>0</v>
      </c>
      <c r="BL2369" s="17" t="s">
        <v>282</v>
      </c>
      <c r="BM2369" s="248" t="s">
        <v>2357</v>
      </c>
    </row>
    <row r="2370" s="13" customFormat="1">
      <c r="B2370" s="261"/>
      <c r="C2370" s="262"/>
      <c r="D2370" s="252" t="s">
        <v>177</v>
      </c>
      <c r="E2370" s="263" t="s">
        <v>1</v>
      </c>
      <c r="F2370" s="264" t="s">
        <v>81</v>
      </c>
      <c r="G2370" s="262"/>
      <c r="H2370" s="265">
        <v>1</v>
      </c>
      <c r="I2370" s="266"/>
      <c r="J2370" s="262"/>
      <c r="K2370" s="262"/>
      <c r="L2370" s="267"/>
      <c r="M2370" s="268"/>
      <c r="N2370" s="269"/>
      <c r="O2370" s="269"/>
      <c r="P2370" s="269"/>
      <c r="Q2370" s="269"/>
      <c r="R2370" s="269"/>
      <c r="S2370" s="269"/>
      <c r="T2370" s="270"/>
      <c r="AT2370" s="271" t="s">
        <v>177</v>
      </c>
      <c r="AU2370" s="271" t="s">
        <v>83</v>
      </c>
      <c r="AV2370" s="13" t="s">
        <v>83</v>
      </c>
      <c r="AW2370" s="13" t="s">
        <v>31</v>
      </c>
      <c r="AX2370" s="13" t="s">
        <v>74</v>
      </c>
      <c r="AY2370" s="271" t="s">
        <v>168</v>
      </c>
    </row>
    <row r="2371" s="14" customFormat="1">
      <c r="B2371" s="272"/>
      <c r="C2371" s="273"/>
      <c r="D2371" s="252" t="s">
        <v>177</v>
      </c>
      <c r="E2371" s="274" t="s">
        <v>1</v>
      </c>
      <c r="F2371" s="275" t="s">
        <v>186</v>
      </c>
      <c r="G2371" s="273"/>
      <c r="H2371" s="276">
        <v>1</v>
      </c>
      <c r="I2371" s="277"/>
      <c r="J2371" s="273"/>
      <c r="K2371" s="273"/>
      <c r="L2371" s="278"/>
      <c r="M2371" s="279"/>
      <c r="N2371" s="280"/>
      <c r="O2371" s="280"/>
      <c r="P2371" s="280"/>
      <c r="Q2371" s="280"/>
      <c r="R2371" s="280"/>
      <c r="S2371" s="280"/>
      <c r="T2371" s="281"/>
      <c r="AT2371" s="282" t="s">
        <v>177</v>
      </c>
      <c r="AU2371" s="282" t="s">
        <v>83</v>
      </c>
      <c r="AV2371" s="14" t="s">
        <v>175</v>
      </c>
      <c r="AW2371" s="14" t="s">
        <v>31</v>
      </c>
      <c r="AX2371" s="14" t="s">
        <v>81</v>
      </c>
      <c r="AY2371" s="282" t="s">
        <v>168</v>
      </c>
    </row>
    <row r="2372" s="1" customFormat="1" ht="60" customHeight="1">
      <c r="B2372" s="38"/>
      <c r="C2372" s="237" t="s">
        <v>2358</v>
      </c>
      <c r="D2372" s="237" t="s">
        <v>170</v>
      </c>
      <c r="E2372" s="238" t="s">
        <v>2359</v>
      </c>
      <c r="F2372" s="239" t="s">
        <v>2360</v>
      </c>
      <c r="G2372" s="240" t="s">
        <v>364</v>
      </c>
      <c r="H2372" s="241">
        <v>2</v>
      </c>
      <c r="I2372" s="242"/>
      <c r="J2372" s="243">
        <f>ROUND(I2372*H2372,2)</f>
        <v>0</v>
      </c>
      <c r="K2372" s="239" t="s">
        <v>1</v>
      </c>
      <c r="L2372" s="43"/>
      <c r="M2372" s="244" t="s">
        <v>1</v>
      </c>
      <c r="N2372" s="245" t="s">
        <v>39</v>
      </c>
      <c r="O2372" s="86"/>
      <c r="P2372" s="246">
        <f>O2372*H2372</f>
        <v>0</v>
      </c>
      <c r="Q2372" s="246">
        <v>0</v>
      </c>
      <c r="R2372" s="246">
        <f>Q2372*H2372</f>
        <v>0</v>
      </c>
      <c r="S2372" s="246">
        <v>0</v>
      </c>
      <c r="T2372" s="247">
        <f>S2372*H2372</f>
        <v>0</v>
      </c>
      <c r="AR2372" s="248" t="s">
        <v>282</v>
      </c>
      <c r="AT2372" s="248" t="s">
        <v>170</v>
      </c>
      <c r="AU2372" s="248" t="s">
        <v>83</v>
      </c>
      <c r="AY2372" s="17" t="s">
        <v>168</v>
      </c>
      <c r="BE2372" s="249">
        <f>IF(N2372="základní",J2372,0)</f>
        <v>0</v>
      </c>
      <c r="BF2372" s="249">
        <f>IF(N2372="snížená",J2372,0)</f>
        <v>0</v>
      </c>
      <c r="BG2372" s="249">
        <f>IF(N2372="zákl. přenesená",J2372,0)</f>
        <v>0</v>
      </c>
      <c r="BH2372" s="249">
        <f>IF(N2372="sníž. přenesená",J2372,0)</f>
        <v>0</v>
      </c>
      <c r="BI2372" s="249">
        <f>IF(N2372="nulová",J2372,0)</f>
        <v>0</v>
      </c>
      <c r="BJ2372" s="17" t="s">
        <v>81</v>
      </c>
      <c r="BK2372" s="249">
        <f>ROUND(I2372*H2372,2)</f>
        <v>0</v>
      </c>
      <c r="BL2372" s="17" t="s">
        <v>282</v>
      </c>
      <c r="BM2372" s="248" t="s">
        <v>2361</v>
      </c>
    </row>
    <row r="2373" s="13" customFormat="1">
      <c r="B2373" s="261"/>
      <c r="C2373" s="262"/>
      <c r="D2373" s="252" t="s">
        <v>177</v>
      </c>
      <c r="E2373" s="263" t="s">
        <v>1</v>
      </c>
      <c r="F2373" s="264" t="s">
        <v>83</v>
      </c>
      <c r="G2373" s="262"/>
      <c r="H2373" s="265">
        <v>2</v>
      </c>
      <c r="I2373" s="266"/>
      <c r="J2373" s="262"/>
      <c r="K2373" s="262"/>
      <c r="L2373" s="267"/>
      <c r="M2373" s="268"/>
      <c r="N2373" s="269"/>
      <c r="O2373" s="269"/>
      <c r="P2373" s="269"/>
      <c r="Q2373" s="269"/>
      <c r="R2373" s="269"/>
      <c r="S2373" s="269"/>
      <c r="T2373" s="270"/>
      <c r="AT2373" s="271" t="s">
        <v>177</v>
      </c>
      <c r="AU2373" s="271" t="s">
        <v>83</v>
      </c>
      <c r="AV2373" s="13" t="s">
        <v>83</v>
      </c>
      <c r="AW2373" s="13" t="s">
        <v>31</v>
      </c>
      <c r="AX2373" s="13" t="s">
        <v>74</v>
      </c>
      <c r="AY2373" s="271" t="s">
        <v>168</v>
      </c>
    </row>
    <row r="2374" s="14" customFormat="1">
      <c r="B2374" s="272"/>
      <c r="C2374" s="273"/>
      <c r="D2374" s="252" t="s">
        <v>177</v>
      </c>
      <c r="E2374" s="274" t="s">
        <v>1</v>
      </c>
      <c r="F2374" s="275" t="s">
        <v>186</v>
      </c>
      <c r="G2374" s="273"/>
      <c r="H2374" s="276">
        <v>2</v>
      </c>
      <c r="I2374" s="277"/>
      <c r="J2374" s="273"/>
      <c r="K2374" s="273"/>
      <c r="L2374" s="278"/>
      <c r="M2374" s="279"/>
      <c r="N2374" s="280"/>
      <c r="O2374" s="280"/>
      <c r="P2374" s="280"/>
      <c r="Q2374" s="280"/>
      <c r="R2374" s="280"/>
      <c r="S2374" s="280"/>
      <c r="T2374" s="281"/>
      <c r="AT2374" s="282" t="s">
        <v>177</v>
      </c>
      <c r="AU2374" s="282" t="s">
        <v>83</v>
      </c>
      <c r="AV2374" s="14" t="s">
        <v>175</v>
      </c>
      <c r="AW2374" s="14" t="s">
        <v>31</v>
      </c>
      <c r="AX2374" s="14" t="s">
        <v>81</v>
      </c>
      <c r="AY2374" s="282" t="s">
        <v>168</v>
      </c>
    </row>
    <row r="2375" s="1" customFormat="1" ht="60" customHeight="1">
      <c r="B2375" s="38"/>
      <c r="C2375" s="237" t="s">
        <v>2362</v>
      </c>
      <c r="D2375" s="237" t="s">
        <v>170</v>
      </c>
      <c r="E2375" s="238" t="s">
        <v>2363</v>
      </c>
      <c r="F2375" s="239" t="s">
        <v>2364</v>
      </c>
      <c r="G2375" s="240" t="s">
        <v>364</v>
      </c>
      <c r="H2375" s="241">
        <v>4</v>
      </c>
      <c r="I2375" s="242"/>
      <c r="J2375" s="243">
        <f>ROUND(I2375*H2375,2)</f>
        <v>0</v>
      </c>
      <c r="K2375" s="239" t="s">
        <v>1</v>
      </c>
      <c r="L2375" s="43"/>
      <c r="M2375" s="244" t="s">
        <v>1</v>
      </c>
      <c r="N2375" s="245" t="s">
        <v>39</v>
      </c>
      <c r="O2375" s="86"/>
      <c r="P2375" s="246">
        <f>O2375*H2375</f>
        <v>0</v>
      </c>
      <c r="Q2375" s="246">
        <v>0</v>
      </c>
      <c r="R2375" s="246">
        <f>Q2375*H2375</f>
        <v>0</v>
      </c>
      <c r="S2375" s="246">
        <v>0</v>
      </c>
      <c r="T2375" s="247">
        <f>S2375*H2375</f>
        <v>0</v>
      </c>
      <c r="AR2375" s="248" t="s">
        <v>282</v>
      </c>
      <c r="AT2375" s="248" t="s">
        <v>170</v>
      </c>
      <c r="AU2375" s="248" t="s">
        <v>83</v>
      </c>
      <c r="AY2375" s="17" t="s">
        <v>168</v>
      </c>
      <c r="BE2375" s="249">
        <f>IF(N2375="základní",J2375,0)</f>
        <v>0</v>
      </c>
      <c r="BF2375" s="249">
        <f>IF(N2375="snížená",J2375,0)</f>
        <v>0</v>
      </c>
      <c r="BG2375" s="249">
        <f>IF(N2375="zákl. přenesená",J2375,0)</f>
        <v>0</v>
      </c>
      <c r="BH2375" s="249">
        <f>IF(N2375="sníž. přenesená",J2375,0)</f>
        <v>0</v>
      </c>
      <c r="BI2375" s="249">
        <f>IF(N2375="nulová",J2375,0)</f>
        <v>0</v>
      </c>
      <c r="BJ2375" s="17" t="s">
        <v>81</v>
      </c>
      <c r="BK2375" s="249">
        <f>ROUND(I2375*H2375,2)</f>
        <v>0</v>
      </c>
      <c r="BL2375" s="17" t="s">
        <v>282</v>
      </c>
      <c r="BM2375" s="248" t="s">
        <v>2365</v>
      </c>
    </row>
    <row r="2376" s="13" customFormat="1">
      <c r="B2376" s="261"/>
      <c r="C2376" s="262"/>
      <c r="D2376" s="252" t="s">
        <v>177</v>
      </c>
      <c r="E2376" s="263" t="s">
        <v>1</v>
      </c>
      <c r="F2376" s="264" t="s">
        <v>175</v>
      </c>
      <c r="G2376" s="262"/>
      <c r="H2376" s="265">
        <v>4</v>
      </c>
      <c r="I2376" s="266"/>
      <c r="J2376" s="262"/>
      <c r="K2376" s="262"/>
      <c r="L2376" s="267"/>
      <c r="M2376" s="268"/>
      <c r="N2376" s="269"/>
      <c r="O2376" s="269"/>
      <c r="P2376" s="269"/>
      <c r="Q2376" s="269"/>
      <c r="R2376" s="269"/>
      <c r="S2376" s="269"/>
      <c r="T2376" s="270"/>
      <c r="AT2376" s="271" t="s">
        <v>177</v>
      </c>
      <c r="AU2376" s="271" t="s">
        <v>83</v>
      </c>
      <c r="AV2376" s="13" t="s">
        <v>83</v>
      </c>
      <c r="AW2376" s="13" t="s">
        <v>31</v>
      </c>
      <c r="AX2376" s="13" t="s">
        <v>74</v>
      </c>
      <c r="AY2376" s="271" t="s">
        <v>168</v>
      </c>
    </row>
    <row r="2377" s="14" customFormat="1">
      <c r="B2377" s="272"/>
      <c r="C2377" s="273"/>
      <c r="D2377" s="252" t="s">
        <v>177</v>
      </c>
      <c r="E2377" s="274" t="s">
        <v>1</v>
      </c>
      <c r="F2377" s="275" t="s">
        <v>186</v>
      </c>
      <c r="G2377" s="273"/>
      <c r="H2377" s="276">
        <v>4</v>
      </c>
      <c r="I2377" s="277"/>
      <c r="J2377" s="273"/>
      <c r="K2377" s="273"/>
      <c r="L2377" s="278"/>
      <c r="M2377" s="279"/>
      <c r="N2377" s="280"/>
      <c r="O2377" s="280"/>
      <c r="P2377" s="280"/>
      <c r="Q2377" s="280"/>
      <c r="R2377" s="280"/>
      <c r="S2377" s="280"/>
      <c r="T2377" s="281"/>
      <c r="AT2377" s="282" t="s">
        <v>177</v>
      </c>
      <c r="AU2377" s="282" t="s">
        <v>83</v>
      </c>
      <c r="AV2377" s="14" t="s">
        <v>175</v>
      </c>
      <c r="AW2377" s="14" t="s">
        <v>31</v>
      </c>
      <c r="AX2377" s="14" t="s">
        <v>81</v>
      </c>
      <c r="AY2377" s="282" t="s">
        <v>168</v>
      </c>
    </row>
    <row r="2378" s="1" customFormat="1" ht="60" customHeight="1">
      <c r="B2378" s="38"/>
      <c r="C2378" s="237" t="s">
        <v>2366</v>
      </c>
      <c r="D2378" s="237" t="s">
        <v>170</v>
      </c>
      <c r="E2378" s="238" t="s">
        <v>2367</v>
      </c>
      <c r="F2378" s="239" t="s">
        <v>2368</v>
      </c>
      <c r="G2378" s="240" t="s">
        <v>364</v>
      </c>
      <c r="H2378" s="241">
        <v>2</v>
      </c>
      <c r="I2378" s="242"/>
      <c r="J2378" s="243">
        <f>ROUND(I2378*H2378,2)</f>
        <v>0</v>
      </c>
      <c r="K2378" s="239" t="s">
        <v>1</v>
      </c>
      <c r="L2378" s="43"/>
      <c r="M2378" s="244" t="s">
        <v>1</v>
      </c>
      <c r="N2378" s="245" t="s">
        <v>39</v>
      </c>
      <c r="O2378" s="86"/>
      <c r="P2378" s="246">
        <f>O2378*H2378</f>
        <v>0</v>
      </c>
      <c r="Q2378" s="246">
        <v>0</v>
      </c>
      <c r="R2378" s="246">
        <f>Q2378*H2378</f>
        <v>0</v>
      </c>
      <c r="S2378" s="246">
        <v>0</v>
      </c>
      <c r="T2378" s="247">
        <f>S2378*H2378</f>
        <v>0</v>
      </c>
      <c r="AR2378" s="248" t="s">
        <v>282</v>
      </c>
      <c r="AT2378" s="248" t="s">
        <v>170</v>
      </c>
      <c r="AU2378" s="248" t="s">
        <v>83</v>
      </c>
      <c r="AY2378" s="17" t="s">
        <v>168</v>
      </c>
      <c r="BE2378" s="249">
        <f>IF(N2378="základní",J2378,0)</f>
        <v>0</v>
      </c>
      <c r="BF2378" s="249">
        <f>IF(N2378="snížená",J2378,0)</f>
        <v>0</v>
      </c>
      <c r="BG2378" s="249">
        <f>IF(N2378="zákl. přenesená",J2378,0)</f>
        <v>0</v>
      </c>
      <c r="BH2378" s="249">
        <f>IF(N2378="sníž. přenesená",J2378,0)</f>
        <v>0</v>
      </c>
      <c r="BI2378" s="249">
        <f>IF(N2378="nulová",J2378,0)</f>
        <v>0</v>
      </c>
      <c r="BJ2378" s="17" t="s">
        <v>81</v>
      </c>
      <c r="BK2378" s="249">
        <f>ROUND(I2378*H2378,2)</f>
        <v>0</v>
      </c>
      <c r="BL2378" s="17" t="s">
        <v>282</v>
      </c>
      <c r="BM2378" s="248" t="s">
        <v>2369</v>
      </c>
    </row>
    <row r="2379" s="13" customFormat="1">
      <c r="B2379" s="261"/>
      <c r="C2379" s="262"/>
      <c r="D2379" s="252" t="s">
        <v>177</v>
      </c>
      <c r="E2379" s="263" t="s">
        <v>1</v>
      </c>
      <c r="F2379" s="264" t="s">
        <v>83</v>
      </c>
      <c r="G2379" s="262"/>
      <c r="H2379" s="265">
        <v>2</v>
      </c>
      <c r="I2379" s="266"/>
      <c r="J2379" s="262"/>
      <c r="K2379" s="262"/>
      <c r="L2379" s="267"/>
      <c r="M2379" s="268"/>
      <c r="N2379" s="269"/>
      <c r="O2379" s="269"/>
      <c r="P2379" s="269"/>
      <c r="Q2379" s="269"/>
      <c r="R2379" s="269"/>
      <c r="S2379" s="269"/>
      <c r="T2379" s="270"/>
      <c r="AT2379" s="271" t="s">
        <v>177</v>
      </c>
      <c r="AU2379" s="271" t="s">
        <v>83</v>
      </c>
      <c r="AV2379" s="13" t="s">
        <v>83</v>
      </c>
      <c r="AW2379" s="13" t="s">
        <v>31</v>
      </c>
      <c r="AX2379" s="13" t="s">
        <v>74</v>
      </c>
      <c r="AY2379" s="271" t="s">
        <v>168</v>
      </c>
    </row>
    <row r="2380" s="14" customFormat="1">
      <c r="B2380" s="272"/>
      <c r="C2380" s="273"/>
      <c r="D2380" s="252" t="s">
        <v>177</v>
      </c>
      <c r="E2380" s="274" t="s">
        <v>1</v>
      </c>
      <c r="F2380" s="275" t="s">
        <v>186</v>
      </c>
      <c r="G2380" s="273"/>
      <c r="H2380" s="276">
        <v>2</v>
      </c>
      <c r="I2380" s="277"/>
      <c r="J2380" s="273"/>
      <c r="K2380" s="273"/>
      <c r="L2380" s="278"/>
      <c r="M2380" s="279"/>
      <c r="N2380" s="280"/>
      <c r="O2380" s="280"/>
      <c r="P2380" s="280"/>
      <c r="Q2380" s="280"/>
      <c r="R2380" s="280"/>
      <c r="S2380" s="280"/>
      <c r="T2380" s="281"/>
      <c r="AT2380" s="282" t="s">
        <v>177</v>
      </c>
      <c r="AU2380" s="282" t="s">
        <v>83</v>
      </c>
      <c r="AV2380" s="14" t="s">
        <v>175</v>
      </c>
      <c r="AW2380" s="14" t="s">
        <v>31</v>
      </c>
      <c r="AX2380" s="14" t="s">
        <v>81</v>
      </c>
      <c r="AY2380" s="282" t="s">
        <v>168</v>
      </c>
    </row>
    <row r="2381" s="1" customFormat="1" ht="16.5" customHeight="1">
      <c r="B2381" s="38"/>
      <c r="C2381" s="237" t="s">
        <v>2370</v>
      </c>
      <c r="D2381" s="237" t="s">
        <v>170</v>
      </c>
      <c r="E2381" s="238" t="s">
        <v>2371</v>
      </c>
      <c r="F2381" s="239" t="s">
        <v>2372</v>
      </c>
      <c r="G2381" s="240" t="s">
        <v>2373</v>
      </c>
      <c r="H2381" s="241">
        <v>1</v>
      </c>
      <c r="I2381" s="242"/>
      <c r="J2381" s="243">
        <f>ROUND(I2381*H2381,2)</f>
        <v>0</v>
      </c>
      <c r="K2381" s="239" t="s">
        <v>1</v>
      </c>
      <c r="L2381" s="43"/>
      <c r="M2381" s="244" t="s">
        <v>1</v>
      </c>
      <c r="N2381" s="245" t="s">
        <v>39</v>
      </c>
      <c r="O2381" s="86"/>
      <c r="P2381" s="246">
        <f>O2381*H2381</f>
        <v>0</v>
      </c>
      <c r="Q2381" s="246">
        <v>0</v>
      </c>
      <c r="R2381" s="246">
        <f>Q2381*H2381</f>
        <v>0</v>
      </c>
      <c r="S2381" s="246">
        <v>0</v>
      </c>
      <c r="T2381" s="247">
        <f>S2381*H2381</f>
        <v>0</v>
      </c>
      <c r="AR2381" s="248" t="s">
        <v>282</v>
      </c>
      <c r="AT2381" s="248" t="s">
        <v>170</v>
      </c>
      <c r="AU2381" s="248" t="s">
        <v>83</v>
      </c>
      <c r="AY2381" s="17" t="s">
        <v>168</v>
      </c>
      <c r="BE2381" s="249">
        <f>IF(N2381="základní",J2381,0)</f>
        <v>0</v>
      </c>
      <c r="BF2381" s="249">
        <f>IF(N2381="snížená",J2381,0)</f>
        <v>0</v>
      </c>
      <c r="BG2381" s="249">
        <f>IF(N2381="zákl. přenesená",J2381,0)</f>
        <v>0</v>
      </c>
      <c r="BH2381" s="249">
        <f>IF(N2381="sníž. přenesená",J2381,0)</f>
        <v>0</v>
      </c>
      <c r="BI2381" s="249">
        <f>IF(N2381="nulová",J2381,0)</f>
        <v>0</v>
      </c>
      <c r="BJ2381" s="17" t="s">
        <v>81</v>
      </c>
      <c r="BK2381" s="249">
        <f>ROUND(I2381*H2381,2)</f>
        <v>0</v>
      </c>
      <c r="BL2381" s="17" t="s">
        <v>282</v>
      </c>
      <c r="BM2381" s="248" t="s">
        <v>2374</v>
      </c>
    </row>
    <row r="2382" s="13" customFormat="1">
      <c r="B2382" s="261"/>
      <c r="C2382" s="262"/>
      <c r="D2382" s="252" t="s">
        <v>177</v>
      </c>
      <c r="E2382" s="263" t="s">
        <v>1</v>
      </c>
      <c r="F2382" s="264" t="s">
        <v>81</v>
      </c>
      <c r="G2382" s="262"/>
      <c r="H2382" s="265">
        <v>1</v>
      </c>
      <c r="I2382" s="266"/>
      <c r="J2382" s="262"/>
      <c r="K2382" s="262"/>
      <c r="L2382" s="267"/>
      <c r="M2382" s="268"/>
      <c r="N2382" s="269"/>
      <c r="O2382" s="269"/>
      <c r="P2382" s="269"/>
      <c r="Q2382" s="269"/>
      <c r="R2382" s="269"/>
      <c r="S2382" s="269"/>
      <c r="T2382" s="270"/>
      <c r="AT2382" s="271" t="s">
        <v>177</v>
      </c>
      <c r="AU2382" s="271" t="s">
        <v>83</v>
      </c>
      <c r="AV2382" s="13" t="s">
        <v>83</v>
      </c>
      <c r="AW2382" s="13" t="s">
        <v>31</v>
      </c>
      <c r="AX2382" s="13" t="s">
        <v>74</v>
      </c>
      <c r="AY2382" s="271" t="s">
        <v>168</v>
      </c>
    </row>
    <row r="2383" s="14" customFormat="1">
      <c r="B2383" s="272"/>
      <c r="C2383" s="273"/>
      <c r="D2383" s="252" t="s">
        <v>177</v>
      </c>
      <c r="E2383" s="274" t="s">
        <v>1</v>
      </c>
      <c r="F2383" s="275" t="s">
        <v>186</v>
      </c>
      <c r="G2383" s="273"/>
      <c r="H2383" s="276">
        <v>1</v>
      </c>
      <c r="I2383" s="277"/>
      <c r="J2383" s="273"/>
      <c r="K2383" s="273"/>
      <c r="L2383" s="278"/>
      <c r="M2383" s="279"/>
      <c r="N2383" s="280"/>
      <c r="O2383" s="280"/>
      <c r="P2383" s="280"/>
      <c r="Q2383" s="280"/>
      <c r="R2383" s="280"/>
      <c r="S2383" s="280"/>
      <c r="T2383" s="281"/>
      <c r="AT2383" s="282" t="s">
        <v>177</v>
      </c>
      <c r="AU2383" s="282" t="s">
        <v>83</v>
      </c>
      <c r="AV2383" s="14" t="s">
        <v>175</v>
      </c>
      <c r="AW2383" s="14" t="s">
        <v>31</v>
      </c>
      <c r="AX2383" s="14" t="s">
        <v>81</v>
      </c>
      <c r="AY2383" s="282" t="s">
        <v>168</v>
      </c>
    </row>
    <row r="2384" s="1" customFormat="1" ht="16.5" customHeight="1">
      <c r="B2384" s="38"/>
      <c r="C2384" s="237" t="s">
        <v>2375</v>
      </c>
      <c r="D2384" s="237" t="s">
        <v>170</v>
      </c>
      <c r="E2384" s="238" t="s">
        <v>2376</v>
      </c>
      <c r="F2384" s="239" t="s">
        <v>2377</v>
      </c>
      <c r="G2384" s="240" t="s">
        <v>301</v>
      </c>
      <c r="H2384" s="241">
        <v>16</v>
      </c>
      <c r="I2384" s="242"/>
      <c r="J2384" s="243">
        <f>ROUND(I2384*H2384,2)</f>
        <v>0</v>
      </c>
      <c r="K2384" s="239" t="s">
        <v>1</v>
      </c>
      <c r="L2384" s="43"/>
      <c r="M2384" s="244" t="s">
        <v>1</v>
      </c>
      <c r="N2384" s="245" t="s">
        <v>39</v>
      </c>
      <c r="O2384" s="86"/>
      <c r="P2384" s="246">
        <f>O2384*H2384</f>
        <v>0</v>
      </c>
      <c r="Q2384" s="246">
        <v>0</v>
      </c>
      <c r="R2384" s="246">
        <f>Q2384*H2384</f>
        <v>0</v>
      </c>
      <c r="S2384" s="246">
        <v>0</v>
      </c>
      <c r="T2384" s="247">
        <f>S2384*H2384</f>
        <v>0</v>
      </c>
      <c r="AR2384" s="248" t="s">
        <v>282</v>
      </c>
      <c r="AT2384" s="248" t="s">
        <v>170</v>
      </c>
      <c r="AU2384" s="248" t="s">
        <v>83</v>
      </c>
      <c r="AY2384" s="17" t="s">
        <v>168</v>
      </c>
      <c r="BE2384" s="249">
        <f>IF(N2384="základní",J2384,0)</f>
        <v>0</v>
      </c>
      <c r="BF2384" s="249">
        <f>IF(N2384="snížená",J2384,0)</f>
        <v>0</v>
      </c>
      <c r="BG2384" s="249">
        <f>IF(N2384="zákl. přenesená",J2384,0)</f>
        <v>0</v>
      </c>
      <c r="BH2384" s="249">
        <f>IF(N2384="sníž. přenesená",J2384,0)</f>
        <v>0</v>
      </c>
      <c r="BI2384" s="249">
        <f>IF(N2384="nulová",J2384,0)</f>
        <v>0</v>
      </c>
      <c r="BJ2384" s="17" t="s">
        <v>81</v>
      </c>
      <c r="BK2384" s="249">
        <f>ROUND(I2384*H2384,2)</f>
        <v>0</v>
      </c>
      <c r="BL2384" s="17" t="s">
        <v>282</v>
      </c>
      <c r="BM2384" s="248" t="s">
        <v>2378</v>
      </c>
    </row>
    <row r="2385" s="1" customFormat="1" ht="16.5" customHeight="1">
      <c r="B2385" s="38"/>
      <c r="C2385" s="237" t="s">
        <v>2379</v>
      </c>
      <c r="D2385" s="237" t="s">
        <v>170</v>
      </c>
      <c r="E2385" s="238" t="s">
        <v>2380</v>
      </c>
      <c r="F2385" s="239" t="s">
        <v>2381</v>
      </c>
      <c r="G2385" s="240" t="s">
        <v>301</v>
      </c>
      <c r="H2385" s="241">
        <v>4</v>
      </c>
      <c r="I2385" s="242"/>
      <c r="J2385" s="243">
        <f>ROUND(I2385*H2385,2)</f>
        <v>0</v>
      </c>
      <c r="K2385" s="239" t="s">
        <v>1</v>
      </c>
      <c r="L2385" s="43"/>
      <c r="M2385" s="244" t="s">
        <v>1</v>
      </c>
      <c r="N2385" s="245" t="s">
        <v>39</v>
      </c>
      <c r="O2385" s="86"/>
      <c r="P2385" s="246">
        <f>O2385*H2385</f>
        <v>0</v>
      </c>
      <c r="Q2385" s="246">
        <v>0</v>
      </c>
      <c r="R2385" s="246">
        <f>Q2385*H2385</f>
        <v>0</v>
      </c>
      <c r="S2385" s="246">
        <v>0</v>
      </c>
      <c r="T2385" s="247">
        <f>S2385*H2385</f>
        <v>0</v>
      </c>
      <c r="AR2385" s="248" t="s">
        <v>282</v>
      </c>
      <c r="AT2385" s="248" t="s">
        <v>170</v>
      </c>
      <c r="AU2385" s="248" t="s">
        <v>83</v>
      </c>
      <c r="AY2385" s="17" t="s">
        <v>168</v>
      </c>
      <c r="BE2385" s="249">
        <f>IF(N2385="základní",J2385,0)</f>
        <v>0</v>
      </c>
      <c r="BF2385" s="249">
        <f>IF(N2385="snížená",J2385,0)</f>
        <v>0</v>
      </c>
      <c r="BG2385" s="249">
        <f>IF(N2385="zákl. přenesená",J2385,0)</f>
        <v>0</v>
      </c>
      <c r="BH2385" s="249">
        <f>IF(N2385="sníž. přenesená",J2385,0)</f>
        <v>0</v>
      </c>
      <c r="BI2385" s="249">
        <f>IF(N2385="nulová",J2385,0)</f>
        <v>0</v>
      </c>
      <c r="BJ2385" s="17" t="s">
        <v>81</v>
      </c>
      <c r="BK2385" s="249">
        <f>ROUND(I2385*H2385,2)</f>
        <v>0</v>
      </c>
      <c r="BL2385" s="17" t="s">
        <v>282</v>
      </c>
      <c r="BM2385" s="248" t="s">
        <v>2382</v>
      </c>
    </row>
    <row r="2386" s="1" customFormat="1" ht="16.5" customHeight="1">
      <c r="B2386" s="38"/>
      <c r="C2386" s="237" t="s">
        <v>2383</v>
      </c>
      <c r="D2386" s="237" t="s">
        <v>170</v>
      </c>
      <c r="E2386" s="238" t="s">
        <v>2384</v>
      </c>
      <c r="F2386" s="239" t="s">
        <v>2385</v>
      </c>
      <c r="G2386" s="240" t="s">
        <v>301</v>
      </c>
      <c r="H2386" s="241">
        <v>12</v>
      </c>
      <c r="I2386" s="242"/>
      <c r="J2386" s="243">
        <f>ROUND(I2386*H2386,2)</f>
        <v>0</v>
      </c>
      <c r="K2386" s="239" t="s">
        <v>1</v>
      </c>
      <c r="L2386" s="43"/>
      <c r="M2386" s="244" t="s">
        <v>1</v>
      </c>
      <c r="N2386" s="245" t="s">
        <v>39</v>
      </c>
      <c r="O2386" s="86"/>
      <c r="P2386" s="246">
        <f>O2386*H2386</f>
        <v>0</v>
      </c>
      <c r="Q2386" s="246">
        <v>0</v>
      </c>
      <c r="R2386" s="246">
        <f>Q2386*H2386</f>
        <v>0</v>
      </c>
      <c r="S2386" s="246">
        <v>0</v>
      </c>
      <c r="T2386" s="247">
        <f>S2386*H2386</f>
        <v>0</v>
      </c>
      <c r="AR2386" s="248" t="s">
        <v>282</v>
      </c>
      <c r="AT2386" s="248" t="s">
        <v>170</v>
      </c>
      <c r="AU2386" s="248" t="s">
        <v>83</v>
      </c>
      <c r="AY2386" s="17" t="s">
        <v>168</v>
      </c>
      <c r="BE2386" s="249">
        <f>IF(N2386="základní",J2386,0)</f>
        <v>0</v>
      </c>
      <c r="BF2386" s="249">
        <f>IF(N2386="snížená",J2386,0)</f>
        <v>0</v>
      </c>
      <c r="BG2386" s="249">
        <f>IF(N2386="zákl. přenesená",J2386,0)</f>
        <v>0</v>
      </c>
      <c r="BH2386" s="249">
        <f>IF(N2386="sníž. přenesená",J2386,0)</f>
        <v>0</v>
      </c>
      <c r="BI2386" s="249">
        <f>IF(N2386="nulová",J2386,0)</f>
        <v>0</v>
      </c>
      <c r="BJ2386" s="17" t="s">
        <v>81</v>
      </c>
      <c r="BK2386" s="249">
        <f>ROUND(I2386*H2386,2)</f>
        <v>0</v>
      </c>
      <c r="BL2386" s="17" t="s">
        <v>282</v>
      </c>
      <c r="BM2386" s="248" t="s">
        <v>2386</v>
      </c>
    </row>
    <row r="2387" s="1" customFormat="1" ht="60" customHeight="1">
      <c r="B2387" s="38"/>
      <c r="C2387" s="237" t="s">
        <v>2387</v>
      </c>
      <c r="D2387" s="237" t="s">
        <v>170</v>
      </c>
      <c r="E2387" s="238" t="s">
        <v>2388</v>
      </c>
      <c r="F2387" s="239" t="s">
        <v>2389</v>
      </c>
      <c r="G2387" s="240" t="s">
        <v>301</v>
      </c>
      <c r="H2387" s="241">
        <v>1</v>
      </c>
      <c r="I2387" s="242"/>
      <c r="J2387" s="243">
        <f>ROUND(I2387*H2387,2)</f>
        <v>0</v>
      </c>
      <c r="K2387" s="239" t="s">
        <v>1</v>
      </c>
      <c r="L2387" s="43"/>
      <c r="M2387" s="244" t="s">
        <v>1</v>
      </c>
      <c r="N2387" s="245" t="s">
        <v>39</v>
      </c>
      <c r="O2387" s="86"/>
      <c r="P2387" s="246">
        <f>O2387*H2387</f>
        <v>0</v>
      </c>
      <c r="Q2387" s="246">
        <v>0</v>
      </c>
      <c r="R2387" s="246">
        <f>Q2387*H2387</f>
        <v>0</v>
      </c>
      <c r="S2387" s="246">
        <v>0</v>
      </c>
      <c r="T2387" s="247">
        <f>S2387*H2387</f>
        <v>0</v>
      </c>
      <c r="AR2387" s="248" t="s">
        <v>282</v>
      </c>
      <c r="AT2387" s="248" t="s">
        <v>170</v>
      </c>
      <c r="AU2387" s="248" t="s">
        <v>83</v>
      </c>
      <c r="AY2387" s="17" t="s">
        <v>168</v>
      </c>
      <c r="BE2387" s="249">
        <f>IF(N2387="základní",J2387,0)</f>
        <v>0</v>
      </c>
      <c r="BF2387" s="249">
        <f>IF(N2387="snížená",J2387,0)</f>
        <v>0</v>
      </c>
      <c r="BG2387" s="249">
        <f>IF(N2387="zákl. přenesená",J2387,0)</f>
        <v>0</v>
      </c>
      <c r="BH2387" s="249">
        <f>IF(N2387="sníž. přenesená",J2387,0)</f>
        <v>0</v>
      </c>
      <c r="BI2387" s="249">
        <f>IF(N2387="nulová",J2387,0)</f>
        <v>0</v>
      </c>
      <c r="BJ2387" s="17" t="s">
        <v>81</v>
      </c>
      <c r="BK2387" s="249">
        <f>ROUND(I2387*H2387,2)</f>
        <v>0</v>
      </c>
      <c r="BL2387" s="17" t="s">
        <v>282</v>
      </c>
      <c r="BM2387" s="248" t="s">
        <v>2390</v>
      </c>
    </row>
    <row r="2388" s="13" customFormat="1">
      <c r="B2388" s="261"/>
      <c r="C2388" s="262"/>
      <c r="D2388" s="252" t="s">
        <v>177</v>
      </c>
      <c r="E2388" s="263" t="s">
        <v>1</v>
      </c>
      <c r="F2388" s="264" t="s">
        <v>81</v>
      </c>
      <c r="G2388" s="262"/>
      <c r="H2388" s="265">
        <v>1</v>
      </c>
      <c r="I2388" s="266"/>
      <c r="J2388" s="262"/>
      <c r="K2388" s="262"/>
      <c r="L2388" s="267"/>
      <c r="M2388" s="268"/>
      <c r="N2388" s="269"/>
      <c r="O2388" s="269"/>
      <c r="P2388" s="269"/>
      <c r="Q2388" s="269"/>
      <c r="R2388" s="269"/>
      <c r="S2388" s="269"/>
      <c r="T2388" s="270"/>
      <c r="AT2388" s="271" t="s">
        <v>177</v>
      </c>
      <c r="AU2388" s="271" t="s">
        <v>83</v>
      </c>
      <c r="AV2388" s="13" t="s">
        <v>83</v>
      </c>
      <c r="AW2388" s="13" t="s">
        <v>31</v>
      </c>
      <c r="AX2388" s="13" t="s">
        <v>74</v>
      </c>
      <c r="AY2388" s="271" t="s">
        <v>168</v>
      </c>
    </row>
    <row r="2389" s="14" customFormat="1">
      <c r="B2389" s="272"/>
      <c r="C2389" s="273"/>
      <c r="D2389" s="252" t="s">
        <v>177</v>
      </c>
      <c r="E2389" s="274" t="s">
        <v>1</v>
      </c>
      <c r="F2389" s="275" t="s">
        <v>186</v>
      </c>
      <c r="G2389" s="273"/>
      <c r="H2389" s="276">
        <v>1</v>
      </c>
      <c r="I2389" s="277"/>
      <c r="J2389" s="273"/>
      <c r="K2389" s="273"/>
      <c r="L2389" s="278"/>
      <c r="M2389" s="279"/>
      <c r="N2389" s="280"/>
      <c r="O2389" s="280"/>
      <c r="P2389" s="280"/>
      <c r="Q2389" s="280"/>
      <c r="R2389" s="280"/>
      <c r="S2389" s="280"/>
      <c r="T2389" s="281"/>
      <c r="AT2389" s="282" t="s">
        <v>177</v>
      </c>
      <c r="AU2389" s="282" t="s">
        <v>83</v>
      </c>
      <c r="AV2389" s="14" t="s">
        <v>175</v>
      </c>
      <c r="AW2389" s="14" t="s">
        <v>31</v>
      </c>
      <c r="AX2389" s="14" t="s">
        <v>81</v>
      </c>
      <c r="AY2389" s="282" t="s">
        <v>168</v>
      </c>
    </row>
    <row r="2390" s="1" customFormat="1" ht="24" customHeight="1">
      <c r="B2390" s="38"/>
      <c r="C2390" s="237" t="s">
        <v>2391</v>
      </c>
      <c r="D2390" s="237" t="s">
        <v>170</v>
      </c>
      <c r="E2390" s="238" t="s">
        <v>2392</v>
      </c>
      <c r="F2390" s="239" t="s">
        <v>2393</v>
      </c>
      <c r="G2390" s="240" t="s">
        <v>220</v>
      </c>
      <c r="H2390" s="241">
        <v>3.7309999999999999</v>
      </c>
      <c r="I2390" s="242"/>
      <c r="J2390" s="243">
        <f>ROUND(I2390*H2390,2)</f>
        <v>0</v>
      </c>
      <c r="K2390" s="239" t="s">
        <v>174</v>
      </c>
      <c r="L2390" s="43"/>
      <c r="M2390" s="244" t="s">
        <v>1</v>
      </c>
      <c r="N2390" s="245" t="s">
        <v>39</v>
      </c>
      <c r="O2390" s="86"/>
      <c r="P2390" s="246">
        <f>O2390*H2390</f>
        <v>0</v>
      </c>
      <c r="Q2390" s="246">
        <v>0</v>
      </c>
      <c r="R2390" s="246">
        <f>Q2390*H2390</f>
        <v>0</v>
      </c>
      <c r="S2390" s="246">
        <v>0</v>
      </c>
      <c r="T2390" s="247">
        <f>S2390*H2390</f>
        <v>0</v>
      </c>
      <c r="AR2390" s="248" t="s">
        <v>282</v>
      </c>
      <c r="AT2390" s="248" t="s">
        <v>170</v>
      </c>
      <c r="AU2390" s="248" t="s">
        <v>83</v>
      </c>
      <c r="AY2390" s="17" t="s">
        <v>168</v>
      </c>
      <c r="BE2390" s="249">
        <f>IF(N2390="základní",J2390,0)</f>
        <v>0</v>
      </c>
      <c r="BF2390" s="249">
        <f>IF(N2390="snížená",J2390,0)</f>
        <v>0</v>
      </c>
      <c r="BG2390" s="249">
        <f>IF(N2390="zákl. přenesená",J2390,0)</f>
        <v>0</v>
      </c>
      <c r="BH2390" s="249">
        <f>IF(N2390="sníž. přenesená",J2390,0)</f>
        <v>0</v>
      </c>
      <c r="BI2390" s="249">
        <f>IF(N2390="nulová",J2390,0)</f>
        <v>0</v>
      </c>
      <c r="BJ2390" s="17" t="s">
        <v>81</v>
      </c>
      <c r="BK2390" s="249">
        <f>ROUND(I2390*H2390,2)</f>
        <v>0</v>
      </c>
      <c r="BL2390" s="17" t="s">
        <v>282</v>
      </c>
      <c r="BM2390" s="248" t="s">
        <v>2394</v>
      </c>
    </row>
    <row r="2391" s="11" customFormat="1" ht="22.8" customHeight="1">
      <c r="B2391" s="221"/>
      <c r="C2391" s="222"/>
      <c r="D2391" s="223" t="s">
        <v>73</v>
      </c>
      <c r="E2391" s="235" t="s">
        <v>2395</v>
      </c>
      <c r="F2391" s="235" t="s">
        <v>2396</v>
      </c>
      <c r="G2391" s="222"/>
      <c r="H2391" s="222"/>
      <c r="I2391" s="225"/>
      <c r="J2391" s="236">
        <f>BK2391</f>
        <v>0</v>
      </c>
      <c r="K2391" s="222"/>
      <c r="L2391" s="227"/>
      <c r="M2391" s="228"/>
      <c r="N2391" s="229"/>
      <c r="O2391" s="229"/>
      <c r="P2391" s="230">
        <f>SUM(P2392:P2470)</f>
        <v>0</v>
      </c>
      <c r="Q2391" s="229"/>
      <c r="R2391" s="230">
        <f>SUM(R2392:R2470)</f>
        <v>0.20454176000000002</v>
      </c>
      <c r="S2391" s="229"/>
      <c r="T2391" s="231">
        <f>SUM(T2392:T2470)</f>
        <v>0</v>
      </c>
      <c r="AR2391" s="232" t="s">
        <v>83</v>
      </c>
      <c r="AT2391" s="233" t="s">
        <v>73</v>
      </c>
      <c r="AU2391" s="233" t="s">
        <v>81</v>
      </c>
      <c r="AY2391" s="232" t="s">
        <v>168</v>
      </c>
      <c r="BK2391" s="234">
        <f>SUM(BK2392:BK2470)</f>
        <v>0</v>
      </c>
    </row>
    <row r="2392" s="1" customFormat="1" ht="48" customHeight="1">
      <c r="B2392" s="38"/>
      <c r="C2392" s="237" t="s">
        <v>2397</v>
      </c>
      <c r="D2392" s="237" t="s">
        <v>170</v>
      </c>
      <c r="E2392" s="238" t="s">
        <v>2398</v>
      </c>
      <c r="F2392" s="239" t="s">
        <v>2399</v>
      </c>
      <c r="G2392" s="240" t="s">
        <v>364</v>
      </c>
      <c r="H2392" s="241">
        <v>2</v>
      </c>
      <c r="I2392" s="242"/>
      <c r="J2392" s="243">
        <f>ROUND(I2392*H2392,2)</f>
        <v>0</v>
      </c>
      <c r="K2392" s="239" t="s">
        <v>1</v>
      </c>
      <c r="L2392" s="43"/>
      <c r="M2392" s="244" t="s">
        <v>1</v>
      </c>
      <c r="N2392" s="245" t="s">
        <v>39</v>
      </c>
      <c r="O2392" s="86"/>
      <c r="P2392" s="246">
        <f>O2392*H2392</f>
        <v>0</v>
      </c>
      <c r="Q2392" s="246">
        <v>0</v>
      </c>
      <c r="R2392" s="246">
        <f>Q2392*H2392</f>
        <v>0</v>
      </c>
      <c r="S2392" s="246">
        <v>0</v>
      </c>
      <c r="T2392" s="247">
        <f>S2392*H2392</f>
        <v>0</v>
      </c>
      <c r="AR2392" s="248" t="s">
        <v>282</v>
      </c>
      <c r="AT2392" s="248" t="s">
        <v>170</v>
      </c>
      <c r="AU2392" s="248" t="s">
        <v>83</v>
      </c>
      <c r="AY2392" s="17" t="s">
        <v>168</v>
      </c>
      <c r="BE2392" s="249">
        <f>IF(N2392="základní",J2392,0)</f>
        <v>0</v>
      </c>
      <c r="BF2392" s="249">
        <f>IF(N2392="snížená",J2392,0)</f>
        <v>0</v>
      </c>
      <c r="BG2392" s="249">
        <f>IF(N2392="zákl. přenesená",J2392,0)</f>
        <v>0</v>
      </c>
      <c r="BH2392" s="249">
        <f>IF(N2392="sníž. přenesená",J2392,0)</f>
        <v>0</v>
      </c>
      <c r="BI2392" s="249">
        <f>IF(N2392="nulová",J2392,0)</f>
        <v>0</v>
      </c>
      <c r="BJ2392" s="17" t="s">
        <v>81</v>
      </c>
      <c r="BK2392" s="249">
        <f>ROUND(I2392*H2392,2)</f>
        <v>0</v>
      </c>
      <c r="BL2392" s="17" t="s">
        <v>282</v>
      </c>
      <c r="BM2392" s="248" t="s">
        <v>2400</v>
      </c>
    </row>
    <row r="2393" s="13" customFormat="1">
      <c r="B2393" s="261"/>
      <c r="C2393" s="262"/>
      <c r="D2393" s="252" t="s">
        <v>177</v>
      </c>
      <c r="E2393" s="263" t="s">
        <v>1</v>
      </c>
      <c r="F2393" s="264" t="s">
        <v>2401</v>
      </c>
      <c r="G2393" s="262"/>
      <c r="H2393" s="265">
        <v>2</v>
      </c>
      <c r="I2393" s="266"/>
      <c r="J2393" s="262"/>
      <c r="K2393" s="262"/>
      <c r="L2393" s="267"/>
      <c r="M2393" s="268"/>
      <c r="N2393" s="269"/>
      <c r="O2393" s="269"/>
      <c r="P2393" s="269"/>
      <c r="Q2393" s="269"/>
      <c r="R2393" s="269"/>
      <c r="S2393" s="269"/>
      <c r="T2393" s="270"/>
      <c r="AT2393" s="271" t="s">
        <v>177</v>
      </c>
      <c r="AU2393" s="271" t="s">
        <v>83</v>
      </c>
      <c r="AV2393" s="13" t="s">
        <v>83</v>
      </c>
      <c r="AW2393" s="13" t="s">
        <v>31</v>
      </c>
      <c r="AX2393" s="13" t="s">
        <v>74</v>
      </c>
      <c r="AY2393" s="271" t="s">
        <v>168</v>
      </c>
    </row>
    <row r="2394" s="14" customFormat="1">
      <c r="B2394" s="272"/>
      <c r="C2394" s="273"/>
      <c r="D2394" s="252" t="s">
        <v>177</v>
      </c>
      <c r="E2394" s="274" t="s">
        <v>1</v>
      </c>
      <c r="F2394" s="275" t="s">
        <v>186</v>
      </c>
      <c r="G2394" s="273"/>
      <c r="H2394" s="276">
        <v>2</v>
      </c>
      <c r="I2394" s="277"/>
      <c r="J2394" s="273"/>
      <c r="K2394" s="273"/>
      <c r="L2394" s="278"/>
      <c r="M2394" s="279"/>
      <c r="N2394" s="280"/>
      <c r="O2394" s="280"/>
      <c r="P2394" s="280"/>
      <c r="Q2394" s="280"/>
      <c r="R2394" s="280"/>
      <c r="S2394" s="280"/>
      <c r="T2394" s="281"/>
      <c r="AT2394" s="282" t="s">
        <v>177</v>
      </c>
      <c r="AU2394" s="282" t="s">
        <v>83</v>
      </c>
      <c r="AV2394" s="14" t="s">
        <v>175</v>
      </c>
      <c r="AW2394" s="14" t="s">
        <v>31</v>
      </c>
      <c r="AX2394" s="14" t="s">
        <v>81</v>
      </c>
      <c r="AY2394" s="282" t="s">
        <v>168</v>
      </c>
    </row>
    <row r="2395" s="1" customFormat="1" ht="48" customHeight="1">
      <c r="B2395" s="38"/>
      <c r="C2395" s="237" t="s">
        <v>2402</v>
      </c>
      <c r="D2395" s="237" t="s">
        <v>170</v>
      </c>
      <c r="E2395" s="238" t="s">
        <v>2403</v>
      </c>
      <c r="F2395" s="239" t="s">
        <v>2404</v>
      </c>
      <c r="G2395" s="240" t="s">
        <v>364</v>
      </c>
      <c r="H2395" s="241">
        <v>2</v>
      </c>
      <c r="I2395" s="242"/>
      <c r="J2395" s="243">
        <f>ROUND(I2395*H2395,2)</f>
        <v>0</v>
      </c>
      <c r="K2395" s="239" t="s">
        <v>1</v>
      </c>
      <c r="L2395" s="43"/>
      <c r="M2395" s="244" t="s">
        <v>1</v>
      </c>
      <c r="N2395" s="245" t="s">
        <v>39</v>
      </c>
      <c r="O2395" s="86"/>
      <c r="P2395" s="246">
        <f>O2395*H2395</f>
        <v>0</v>
      </c>
      <c r="Q2395" s="246">
        <v>0</v>
      </c>
      <c r="R2395" s="246">
        <f>Q2395*H2395</f>
        <v>0</v>
      </c>
      <c r="S2395" s="246">
        <v>0</v>
      </c>
      <c r="T2395" s="247">
        <f>S2395*H2395</f>
        <v>0</v>
      </c>
      <c r="AR2395" s="248" t="s">
        <v>282</v>
      </c>
      <c r="AT2395" s="248" t="s">
        <v>170</v>
      </c>
      <c r="AU2395" s="248" t="s">
        <v>83</v>
      </c>
      <c r="AY2395" s="17" t="s">
        <v>168</v>
      </c>
      <c r="BE2395" s="249">
        <f>IF(N2395="základní",J2395,0)</f>
        <v>0</v>
      </c>
      <c r="BF2395" s="249">
        <f>IF(N2395="snížená",J2395,0)</f>
        <v>0</v>
      </c>
      <c r="BG2395" s="249">
        <f>IF(N2395="zákl. přenesená",J2395,0)</f>
        <v>0</v>
      </c>
      <c r="BH2395" s="249">
        <f>IF(N2395="sníž. přenesená",J2395,0)</f>
        <v>0</v>
      </c>
      <c r="BI2395" s="249">
        <f>IF(N2395="nulová",J2395,0)</f>
        <v>0</v>
      </c>
      <c r="BJ2395" s="17" t="s">
        <v>81</v>
      </c>
      <c r="BK2395" s="249">
        <f>ROUND(I2395*H2395,2)</f>
        <v>0</v>
      </c>
      <c r="BL2395" s="17" t="s">
        <v>282</v>
      </c>
      <c r="BM2395" s="248" t="s">
        <v>2405</v>
      </c>
    </row>
    <row r="2396" s="13" customFormat="1">
      <c r="B2396" s="261"/>
      <c r="C2396" s="262"/>
      <c r="D2396" s="252" t="s">
        <v>177</v>
      </c>
      <c r="E2396" s="263" t="s">
        <v>1</v>
      </c>
      <c r="F2396" s="264" t="s">
        <v>2406</v>
      </c>
      <c r="G2396" s="262"/>
      <c r="H2396" s="265">
        <v>2</v>
      </c>
      <c r="I2396" s="266"/>
      <c r="J2396" s="262"/>
      <c r="K2396" s="262"/>
      <c r="L2396" s="267"/>
      <c r="M2396" s="268"/>
      <c r="N2396" s="269"/>
      <c r="O2396" s="269"/>
      <c r="P2396" s="269"/>
      <c r="Q2396" s="269"/>
      <c r="R2396" s="269"/>
      <c r="S2396" s="269"/>
      <c r="T2396" s="270"/>
      <c r="AT2396" s="271" t="s">
        <v>177</v>
      </c>
      <c r="AU2396" s="271" t="s">
        <v>83</v>
      </c>
      <c r="AV2396" s="13" t="s">
        <v>83</v>
      </c>
      <c r="AW2396" s="13" t="s">
        <v>31</v>
      </c>
      <c r="AX2396" s="13" t="s">
        <v>74</v>
      </c>
      <c r="AY2396" s="271" t="s">
        <v>168</v>
      </c>
    </row>
    <row r="2397" s="14" customFormat="1">
      <c r="B2397" s="272"/>
      <c r="C2397" s="273"/>
      <c r="D2397" s="252" t="s">
        <v>177</v>
      </c>
      <c r="E2397" s="274" t="s">
        <v>1</v>
      </c>
      <c r="F2397" s="275" t="s">
        <v>186</v>
      </c>
      <c r="G2397" s="273"/>
      <c r="H2397" s="276">
        <v>2</v>
      </c>
      <c r="I2397" s="277"/>
      <c r="J2397" s="273"/>
      <c r="K2397" s="273"/>
      <c r="L2397" s="278"/>
      <c r="M2397" s="279"/>
      <c r="N2397" s="280"/>
      <c r="O2397" s="280"/>
      <c r="P2397" s="280"/>
      <c r="Q2397" s="280"/>
      <c r="R2397" s="280"/>
      <c r="S2397" s="280"/>
      <c r="T2397" s="281"/>
      <c r="AT2397" s="282" t="s">
        <v>177</v>
      </c>
      <c r="AU2397" s="282" t="s">
        <v>83</v>
      </c>
      <c r="AV2397" s="14" t="s">
        <v>175</v>
      </c>
      <c r="AW2397" s="14" t="s">
        <v>31</v>
      </c>
      <c r="AX2397" s="14" t="s">
        <v>81</v>
      </c>
      <c r="AY2397" s="282" t="s">
        <v>168</v>
      </c>
    </row>
    <row r="2398" s="1" customFormat="1" ht="48" customHeight="1">
      <c r="B2398" s="38"/>
      <c r="C2398" s="237" t="s">
        <v>2407</v>
      </c>
      <c r="D2398" s="237" t="s">
        <v>170</v>
      </c>
      <c r="E2398" s="238" t="s">
        <v>2408</v>
      </c>
      <c r="F2398" s="239" t="s">
        <v>2409</v>
      </c>
      <c r="G2398" s="240" t="s">
        <v>364</v>
      </c>
      <c r="H2398" s="241">
        <v>1</v>
      </c>
      <c r="I2398" s="242"/>
      <c r="J2398" s="243">
        <f>ROUND(I2398*H2398,2)</f>
        <v>0</v>
      </c>
      <c r="K2398" s="239" t="s">
        <v>1</v>
      </c>
      <c r="L2398" s="43"/>
      <c r="M2398" s="244" t="s">
        <v>1</v>
      </c>
      <c r="N2398" s="245" t="s">
        <v>39</v>
      </c>
      <c r="O2398" s="86"/>
      <c r="P2398" s="246">
        <f>O2398*H2398</f>
        <v>0</v>
      </c>
      <c r="Q2398" s="246">
        <v>0</v>
      </c>
      <c r="R2398" s="246">
        <f>Q2398*H2398</f>
        <v>0</v>
      </c>
      <c r="S2398" s="246">
        <v>0</v>
      </c>
      <c r="T2398" s="247">
        <f>S2398*H2398</f>
        <v>0</v>
      </c>
      <c r="AR2398" s="248" t="s">
        <v>282</v>
      </c>
      <c r="AT2398" s="248" t="s">
        <v>170</v>
      </c>
      <c r="AU2398" s="248" t="s">
        <v>83</v>
      </c>
      <c r="AY2398" s="17" t="s">
        <v>168</v>
      </c>
      <c r="BE2398" s="249">
        <f>IF(N2398="základní",J2398,0)</f>
        <v>0</v>
      </c>
      <c r="BF2398" s="249">
        <f>IF(N2398="snížená",J2398,0)</f>
        <v>0</v>
      </c>
      <c r="BG2398" s="249">
        <f>IF(N2398="zákl. přenesená",J2398,0)</f>
        <v>0</v>
      </c>
      <c r="BH2398" s="249">
        <f>IF(N2398="sníž. přenesená",J2398,0)</f>
        <v>0</v>
      </c>
      <c r="BI2398" s="249">
        <f>IF(N2398="nulová",J2398,0)</f>
        <v>0</v>
      </c>
      <c r="BJ2398" s="17" t="s">
        <v>81</v>
      </c>
      <c r="BK2398" s="249">
        <f>ROUND(I2398*H2398,2)</f>
        <v>0</v>
      </c>
      <c r="BL2398" s="17" t="s">
        <v>282</v>
      </c>
      <c r="BM2398" s="248" t="s">
        <v>2410</v>
      </c>
    </row>
    <row r="2399" s="13" customFormat="1">
      <c r="B2399" s="261"/>
      <c r="C2399" s="262"/>
      <c r="D2399" s="252" t="s">
        <v>177</v>
      </c>
      <c r="E2399" s="263" t="s">
        <v>1</v>
      </c>
      <c r="F2399" s="264" t="s">
        <v>2411</v>
      </c>
      <c r="G2399" s="262"/>
      <c r="H2399" s="265">
        <v>1</v>
      </c>
      <c r="I2399" s="266"/>
      <c r="J2399" s="262"/>
      <c r="K2399" s="262"/>
      <c r="L2399" s="267"/>
      <c r="M2399" s="268"/>
      <c r="N2399" s="269"/>
      <c r="O2399" s="269"/>
      <c r="P2399" s="269"/>
      <c r="Q2399" s="269"/>
      <c r="R2399" s="269"/>
      <c r="S2399" s="269"/>
      <c r="T2399" s="270"/>
      <c r="AT2399" s="271" t="s">
        <v>177</v>
      </c>
      <c r="AU2399" s="271" t="s">
        <v>83</v>
      </c>
      <c r="AV2399" s="13" t="s">
        <v>83</v>
      </c>
      <c r="AW2399" s="13" t="s">
        <v>31</v>
      </c>
      <c r="AX2399" s="13" t="s">
        <v>74</v>
      </c>
      <c r="AY2399" s="271" t="s">
        <v>168</v>
      </c>
    </row>
    <row r="2400" s="14" customFormat="1">
      <c r="B2400" s="272"/>
      <c r="C2400" s="273"/>
      <c r="D2400" s="252" t="s">
        <v>177</v>
      </c>
      <c r="E2400" s="274" t="s">
        <v>1</v>
      </c>
      <c r="F2400" s="275" t="s">
        <v>186</v>
      </c>
      <c r="G2400" s="273"/>
      <c r="H2400" s="276">
        <v>1</v>
      </c>
      <c r="I2400" s="277"/>
      <c r="J2400" s="273"/>
      <c r="K2400" s="273"/>
      <c r="L2400" s="278"/>
      <c r="M2400" s="279"/>
      <c r="N2400" s="280"/>
      <c r="O2400" s="280"/>
      <c r="P2400" s="280"/>
      <c r="Q2400" s="280"/>
      <c r="R2400" s="280"/>
      <c r="S2400" s="280"/>
      <c r="T2400" s="281"/>
      <c r="AT2400" s="282" t="s">
        <v>177</v>
      </c>
      <c r="AU2400" s="282" t="s">
        <v>83</v>
      </c>
      <c r="AV2400" s="14" t="s">
        <v>175</v>
      </c>
      <c r="AW2400" s="14" t="s">
        <v>31</v>
      </c>
      <c r="AX2400" s="14" t="s">
        <v>81</v>
      </c>
      <c r="AY2400" s="282" t="s">
        <v>168</v>
      </c>
    </row>
    <row r="2401" s="1" customFormat="1" ht="36" customHeight="1">
      <c r="B2401" s="38"/>
      <c r="C2401" s="237" t="s">
        <v>2412</v>
      </c>
      <c r="D2401" s="237" t="s">
        <v>170</v>
      </c>
      <c r="E2401" s="238" t="s">
        <v>2413</v>
      </c>
      <c r="F2401" s="239" t="s">
        <v>2414</v>
      </c>
      <c r="G2401" s="240" t="s">
        <v>364</v>
      </c>
      <c r="H2401" s="241">
        <v>1</v>
      </c>
      <c r="I2401" s="242"/>
      <c r="J2401" s="243">
        <f>ROUND(I2401*H2401,2)</f>
        <v>0</v>
      </c>
      <c r="K2401" s="239" t="s">
        <v>1</v>
      </c>
      <c r="L2401" s="43"/>
      <c r="M2401" s="244" t="s">
        <v>1</v>
      </c>
      <c r="N2401" s="245" t="s">
        <v>39</v>
      </c>
      <c r="O2401" s="86"/>
      <c r="P2401" s="246">
        <f>O2401*H2401</f>
        <v>0</v>
      </c>
      <c r="Q2401" s="246">
        <v>0</v>
      </c>
      <c r="R2401" s="246">
        <f>Q2401*H2401</f>
        <v>0</v>
      </c>
      <c r="S2401" s="246">
        <v>0</v>
      </c>
      <c r="T2401" s="247">
        <f>S2401*H2401</f>
        <v>0</v>
      </c>
      <c r="AR2401" s="248" t="s">
        <v>282</v>
      </c>
      <c r="AT2401" s="248" t="s">
        <v>170</v>
      </c>
      <c r="AU2401" s="248" t="s">
        <v>83</v>
      </c>
      <c r="AY2401" s="17" t="s">
        <v>168</v>
      </c>
      <c r="BE2401" s="249">
        <f>IF(N2401="základní",J2401,0)</f>
        <v>0</v>
      </c>
      <c r="BF2401" s="249">
        <f>IF(N2401="snížená",J2401,0)</f>
        <v>0</v>
      </c>
      <c r="BG2401" s="249">
        <f>IF(N2401="zákl. přenesená",J2401,0)</f>
        <v>0</v>
      </c>
      <c r="BH2401" s="249">
        <f>IF(N2401="sníž. přenesená",J2401,0)</f>
        <v>0</v>
      </c>
      <c r="BI2401" s="249">
        <f>IF(N2401="nulová",J2401,0)</f>
        <v>0</v>
      </c>
      <c r="BJ2401" s="17" t="s">
        <v>81</v>
      </c>
      <c r="BK2401" s="249">
        <f>ROUND(I2401*H2401,2)</f>
        <v>0</v>
      </c>
      <c r="BL2401" s="17" t="s">
        <v>282</v>
      </c>
      <c r="BM2401" s="248" t="s">
        <v>2415</v>
      </c>
    </row>
    <row r="2402" s="13" customFormat="1">
      <c r="B2402" s="261"/>
      <c r="C2402" s="262"/>
      <c r="D2402" s="252" t="s">
        <v>177</v>
      </c>
      <c r="E2402" s="263" t="s">
        <v>1</v>
      </c>
      <c r="F2402" s="264" t="s">
        <v>2416</v>
      </c>
      <c r="G2402" s="262"/>
      <c r="H2402" s="265">
        <v>1</v>
      </c>
      <c r="I2402" s="266"/>
      <c r="J2402" s="262"/>
      <c r="K2402" s="262"/>
      <c r="L2402" s="267"/>
      <c r="M2402" s="268"/>
      <c r="N2402" s="269"/>
      <c r="O2402" s="269"/>
      <c r="P2402" s="269"/>
      <c r="Q2402" s="269"/>
      <c r="R2402" s="269"/>
      <c r="S2402" s="269"/>
      <c r="T2402" s="270"/>
      <c r="AT2402" s="271" t="s">
        <v>177</v>
      </c>
      <c r="AU2402" s="271" t="s">
        <v>83</v>
      </c>
      <c r="AV2402" s="13" t="s">
        <v>83</v>
      </c>
      <c r="AW2402" s="13" t="s">
        <v>31</v>
      </c>
      <c r="AX2402" s="13" t="s">
        <v>74</v>
      </c>
      <c r="AY2402" s="271" t="s">
        <v>168</v>
      </c>
    </row>
    <row r="2403" s="14" customFormat="1">
      <c r="B2403" s="272"/>
      <c r="C2403" s="273"/>
      <c r="D2403" s="252" t="s">
        <v>177</v>
      </c>
      <c r="E2403" s="274" t="s">
        <v>1</v>
      </c>
      <c r="F2403" s="275" t="s">
        <v>186</v>
      </c>
      <c r="G2403" s="273"/>
      <c r="H2403" s="276">
        <v>1</v>
      </c>
      <c r="I2403" s="277"/>
      <c r="J2403" s="273"/>
      <c r="K2403" s="273"/>
      <c r="L2403" s="278"/>
      <c r="M2403" s="279"/>
      <c r="N2403" s="280"/>
      <c r="O2403" s="280"/>
      <c r="P2403" s="280"/>
      <c r="Q2403" s="280"/>
      <c r="R2403" s="280"/>
      <c r="S2403" s="280"/>
      <c r="T2403" s="281"/>
      <c r="AT2403" s="282" t="s">
        <v>177</v>
      </c>
      <c r="AU2403" s="282" t="s">
        <v>83</v>
      </c>
      <c r="AV2403" s="14" t="s">
        <v>175</v>
      </c>
      <c r="AW2403" s="14" t="s">
        <v>31</v>
      </c>
      <c r="AX2403" s="14" t="s">
        <v>81</v>
      </c>
      <c r="AY2403" s="282" t="s">
        <v>168</v>
      </c>
    </row>
    <row r="2404" s="1" customFormat="1" ht="60" customHeight="1">
      <c r="B2404" s="38"/>
      <c r="C2404" s="237" t="s">
        <v>2089</v>
      </c>
      <c r="D2404" s="237" t="s">
        <v>170</v>
      </c>
      <c r="E2404" s="238" t="s">
        <v>2417</v>
      </c>
      <c r="F2404" s="239" t="s">
        <v>2418</v>
      </c>
      <c r="G2404" s="240" t="s">
        <v>364</v>
      </c>
      <c r="H2404" s="241">
        <v>1</v>
      </c>
      <c r="I2404" s="242"/>
      <c r="J2404" s="243">
        <f>ROUND(I2404*H2404,2)</f>
        <v>0</v>
      </c>
      <c r="K2404" s="239" t="s">
        <v>1</v>
      </c>
      <c r="L2404" s="43"/>
      <c r="M2404" s="244" t="s">
        <v>1</v>
      </c>
      <c r="N2404" s="245" t="s">
        <v>39</v>
      </c>
      <c r="O2404" s="86"/>
      <c r="P2404" s="246">
        <f>O2404*H2404</f>
        <v>0</v>
      </c>
      <c r="Q2404" s="246">
        <v>0</v>
      </c>
      <c r="R2404" s="246">
        <f>Q2404*H2404</f>
        <v>0</v>
      </c>
      <c r="S2404" s="246">
        <v>0</v>
      </c>
      <c r="T2404" s="247">
        <f>S2404*H2404</f>
        <v>0</v>
      </c>
      <c r="AR2404" s="248" t="s">
        <v>282</v>
      </c>
      <c r="AT2404" s="248" t="s">
        <v>170</v>
      </c>
      <c r="AU2404" s="248" t="s">
        <v>83</v>
      </c>
      <c r="AY2404" s="17" t="s">
        <v>168</v>
      </c>
      <c r="BE2404" s="249">
        <f>IF(N2404="základní",J2404,0)</f>
        <v>0</v>
      </c>
      <c r="BF2404" s="249">
        <f>IF(N2404="snížená",J2404,0)</f>
        <v>0</v>
      </c>
      <c r="BG2404" s="249">
        <f>IF(N2404="zákl. přenesená",J2404,0)</f>
        <v>0</v>
      </c>
      <c r="BH2404" s="249">
        <f>IF(N2404="sníž. přenesená",J2404,0)</f>
        <v>0</v>
      </c>
      <c r="BI2404" s="249">
        <f>IF(N2404="nulová",J2404,0)</f>
        <v>0</v>
      </c>
      <c r="BJ2404" s="17" t="s">
        <v>81</v>
      </c>
      <c r="BK2404" s="249">
        <f>ROUND(I2404*H2404,2)</f>
        <v>0</v>
      </c>
      <c r="BL2404" s="17" t="s">
        <v>282</v>
      </c>
      <c r="BM2404" s="248" t="s">
        <v>2419</v>
      </c>
    </row>
    <row r="2405" s="13" customFormat="1">
      <c r="B2405" s="261"/>
      <c r="C2405" s="262"/>
      <c r="D2405" s="252" t="s">
        <v>177</v>
      </c>
      <c r="E2405" s="263" t="s">
        <v>1</v>
      </c>
      <c r="F2405" s="264" t="s">
        <v>81</v>
      </c>
      <c r="G2405" s="262"/>
      <c r="H2405" s="265">
        <v>1</v>
      </c>
      <c r="I2405" s="266"/>
      <c r="J2405" s="262"/>
      <c r="K2405" s="262"/>
      <c r="L2405" s="267"/>
      <c r="M2405" s="268"/>
      <c r="N2405" s="269"/>
      <c r="O2405" s="269"/>
      <c r="P2405" s="269"/>
      <c r="Q2405" s="269"/>
      <c r="R2405" s="269"/>
      <c r="S2405" s="269"/>
      <c r="T2405" s="270"/>
      <c r="AT2405" s="271" t="s">
        <v>177</v>
      </c>
      <c r="AU2405" s="271" t="s">
        <v>83</v>
      </c>
      <c r="AV2405" s="13" t="s">
        <v>83</v>
      </c>
      <c r="AW2405" s="13" t="s">
        <v>31</v>
      </c>
      <c r="AX2405" s="13" t="s">
        <v>74</v>
      </c>
      <c r="AY2405" s="271" t="s">
        <v>168</v>
      </c>
    </row>
    <row r="2406" s="14" customFormat="1">
      <c r="B2406" s="272"/>
      <c r="C2406" s="273"/>
      <c r="D2406" s="252" t="s">
        <v>177</v>
      </c>
      <c r="E2406" s="274" t="s">
        <v>1</v>
      </c>
      <c r="F2406" s="275" t="s">
        <v>186</v>
      </c>
      <c r="G2406" s="273"/>
      <c r="H2406" s="276">
        <v>1</v>
      </c>
      <c r="I2406" s="277"/>
      <c r="J2406" s="273"/>
      <c r="K2406" s="273"/>
      <c r="L2406" s="278"/>
      <c r="M2406" s="279"/>
      <c r="N2406" s="280"/>
      <c r="O2406" s="280"/>
      <c r="P2406" s="280"/>
      <c r="Q2406" s="280"/>
      <c r="R2406" s="280"/>
      <c r="S2406" s="280"/>
      <c r="T2406" s="281"/>
      <c r="AT2406" s="282" t="s">
        <v>177</v>
      </c>
      <c r="AU2406" s="282" t="s">
        <v>83</v>
      </c>
      <c r="AV2406" s="14" t="s">
        <v>175</v>
      </c>
      <c r="AW2406" s="14" t="s">
        <v>31</v>
      </c>
      <c r="AX2406" s="14" t="s">
        <v>81</v>
      </c>
      <c r="AY2406" s="282" t="s">
        <v>168</v>
      </c>
    </row>
    <row r="2407" s="1" customFormat="1" ht="48" customHeight="1">
      <c r="B2407" s="38"/>
      <c r="C2407" s="237" t="s">
        <v>2420</v>
      </c>
      <c r="D2407" s="237" t="s">
        <v>170</v>
      </c>
      <c r="E2407" s="238" t="s">
        <v>2421</v>
      </c>
      <c r="F2407" s="239" t="s">
        <v>2422</v>
      </c>
      <c r="G2407" s="240" t="s">
        <v>364</v>
      </c>
      <c r="H2407" s="241">
        <v>1</v>
      </c>
      <c r="I2407" s="242"/>
      <c r="J2407" s="243">
        <f>ROUND(I2407*H2407,2)</f>
        <v>0</v>
      </c>
      <c r="K2407" s="239" t="s">
        <v>1</v>
      </c>
      <c r="L2407" s="43"/>
      <c r="M2407" s="244" t="s">
        <v>1</v>
      </c>
      <c r="N2407" s="245" t="s">
        <v>39</v>
      </c>
      <c r="O2407" s="86"/>
      <c r="P2407" s="246">
        <f>O2407*H2407</f>
        <v>0</v>
      </c>
      <c r="Q2407" s="246">
        <v>0</v>
      </c>
      <c r="R2407" s="246">
        <f>Q2407*H2407</f>
        <v>0</v>
      </c>
      <c r="S2407" s="246">
        <v>0</v>
      </c>
      <c r="T2407" s="247">
        <f>S2407*H2407</f>
        <v>0</v>
      </c>
      <c r="AR2407" s="248" t="s">
        <v>282</v>
      </c>
      <c r="AT2407" s="248" t="s">
        <v>170</v>
      </c>
      <c r="AU2407" s="248" t="s">
        <v>83</v>
      </c>
      <c r="AY2407" s="17" t="s">
        <v>168</v>
      </c>
      <c r="BE2407" s="249">
        <f>IF(N2407="základní",J2407,0)</f>
        <v>0</v>
      </c>
      <c r="BF2407" s="249">
        <f>IF(N2407="snížená",J2407,0)</f>
        <v>0</v>
      </c>
      <c r="BG2407" s="249">
        <f>IF(N2407="zákl. přenesená",J2407,0)</f>
        <v>0</v>
      </c>
      <c r="BH2407" s="249">
        <f>IF(N2407="sníž. přenesená",J2407,0)</f>
        <v>0</v>
      </c>
      <c r="BI2407" s="249">
        <f>IF(N2407="nulová",J2407,0)</f>
        <v>0</v>
      </c>
      <c r="BJ2407" s="17" t="s">
        <v>81</v>
      </c>
      <c r="BK2407" s="249">
        <f>ROUND(I2407*H2407,2)</f>
        <v>0</v>
      </c>
      <c r="BL2407" s="17" t="s">
        <v>282</v>
      </c>
      <c r="BM2407" s="248" t="s">
        <v>2423</v>
      </c>
    </row>
    <row r="2408" s="13" customFormat="1">
      <c r="B2408" s="261"/>
      <c r="C2408" s="262"/>
      <c r="D2408" s="252" t="s">
        <v>177</v>
      </c>
      <c r="E2408" s="263" t="s">
        <v>1</v>
      </c>
      <c r="F2408" s="264" t="s">
        <v>81</v>
      </c>
      <c r="G2408" s="262"/>
      <c r="H2408" s="265">
        <v>1</v>
      </c>
      <c r="I2408" s="266"/>
      <c r="J2408" s="262"/>
      <c r="K2408" s="262"/>
      <c r="L2408" s="267"/>
      <c r="M2408" s="268"/>
      <c r="N2408" s="269"/>
      <c r="O2408" s="269"/>
      <c r="P2408" s="269"/>
      <c r="Q2408" s="269"/>
      <c r="R2408" s="269"/>
      <c r="S2408" s="269"/>
      <c r="T2408" s="270"/>
      <c r="AT2408" s="271" t="s">
        <v>177</v>
      </c>
      <c r="AU2408" s="271" t="s">
        <v>83</v>
      </c>
      <c r="AV2408" s="13" t="s">
        <v>83</v>
      </c>
      <c r="AW2408" s="13" t="s">
        <v>31</v>
      </c>
      <c r="AX2408" s="13" t="s">
        <v>74</v>
      </c>
      <c r="AY2408" s="271" t="s">
        <v>168</v>
      </c>
    </row>
    <row r="2409" s="14" customFormat="1">
      <c r="B2409" s="272"/>
      <c r="C2409" s="273"/>
      <c r="D2409" s="252" t="s">
        <v>177</v>
      </c>
      <c r="E2409" s="274" t="s">
        <v>1</v>
      </c>
      <c r="F2409" s="275" t="s">
        <v>186</v>
      </c>
      <c r="G2409" s="273"/>
      <c r="H2409" s="276">
        <v>1</v>
      </c>
      <c r="I2409" s="277"/>
      <c r="J2409" s="273"/>
      <c r="K2409" s="273"/>
      <c r="L2409" s="278"/>
      <c r="M2409" s="279"/>
      <c r="N2409" s="280"/>
      <c r="O2409" s="280"/>
      <c r="P2409" s="280"/>
      <c r="Q2409" s="280"/>
      <c r="R2409" s="280"/>
      <c r="S2409" s="280"/>
      <c r="T2409" s="281"/>
      <c r="AT2409" s="282" t="s">
        <v>177</v>
      </c>
      <c r="AU2409" s="282" t="s">
        <v>83</v>
      </c>
      <c r="AV2409" s="14" t="s">
        <v>175</v>
      </c>
      <c r="AW2409" s="14" t="s">
        <v>31</v>
      </c>
      <c r="AX2409" s="14" t="s">
        <v>81</v>
      </c>
      <c r="AY2409" s="282" t="s">
        <v>168</v>
      </c>
    </row>
    <row r="2410" s="1" customFormat="1" ht="48" customHeight="1">
      <c r="B2410" s="38"/>
      <c r="C2410" s="237" t="s">
        <v>2424</v>
      </c>
      <c r="D2410" s="237" t="s">
        <v>170</v>
      </c>
      <c r="E2410" s="238" t="s">
        <v>2425</v>
      </c>
      <c r="F2410" s="239" t="s">
        <v>2426</v>
      </c>
      <c r="G2410" s="240" t="s">
        <v>364</v>
      </c>
      <c r="H2410" s="241">
        <v>1</v>
      </c>
      <c r="I2410" s="242"/>
      <c r="J2410" s="243">
        <f>ROUND(I2410*H2410,2)</f>
        <v>0</v>
      </c>
      <c r="K2410" s="239" t="s">
        <v>1</v>
      </c>
      <c r="L2410" s="43"/>
      <c r="M2410" s="244" t="s">
        <v>1</v>
      </c>
      <c r="N2410" s="245" t="s">
        <v>39</v>
      </c>
      <c r="O2410" s="86"/>
      <c r="P2410" s="246">
        <f>O2410*H2410</f>
        <v>0</v>
      </c>
      <c r="Q2410" s="246">
        <v>0</v>
      </c>
      <c r="R2410" s="246">
        <f>Q2410*H2410</f>
        <v>0</v>
      </c>
      <c r="S2410" s="246">
        <v>0</v>
      </c>
      <c r="T2410" s="247">
        <f>S2410*H2410</f>
        <v>0</v>
      </c>
      <c r="AR2410" s="248" t="s">
        <v>282</v>
      </c>
      <c r="AT2410" s="248" t="s">
        <v>170</v>
      </c>
      <c r="AU2410" s="248" t="s">
        <v>83</v>
      </c>
      <c r="AY2410" s="17" t="s">
        <v>168</v>
      </c>
      <c r="BE2410" s="249">
        <f>IF(N2410="základní",J2410,0)</f>
        <v>0</v>
      </c>
      <c r="BF2410" s="249">
        <f>IF(N2410="snížená",J2410,0)</f>
        <v>0</v>
      </c>
      <c r="BG2410" s="249">
        <f>IF(N2410="zákl. přenesená",J2410,0)</f>
        <v>0</v>
      </c>
      <c r="BH2410" s="249">
        <f>IF(N2410="sníž. přenesená",J2410,0)</f>
        <v>0</v>
      </c>
      <c r="BI2410" s="249">
        <f>IF(N2410="nulová",J2410,0)</f>
        <v>0</v>
      </c>
      <c r="BJ2410" s="17" t="s">
        <v>81</v>
      </c>
      <c r="BK2410" s="249">
        <f>ROUND(I2410*H2410,2)</f>
        <v>0</v>
      </c>
      <c r="BL2410" s="17" t="s">
        <v>282</v>
      </c>
      <c r="BM2410" s="248" t="s">
        <v>2427</v>
      </c>
    </row>
    <row r="2411" s="13" customFormat="1">
      <c r="B2411" s="261"/>
      <c r="C2411" s="262"/>
      <c r="D2411" s="252" t="s">
        <v>177</v>
      </c>
      <c r="E2411" s="263" t="s">
        <v>1</v>
      </c>
      <c r="F2411" s="264" t="s">
        <v>81</v>
      </c>
      <c r="G2411" s="262"/>
      <c r="H2411" s="265">
        <v>1</v>
      </c>
      <c r="I2411" s="266"/>
      <c r="J2411" s="262"/>
      <c r="K2411" s="262"/>
      <c r="L2411" s="267"/>
      <c r="M2411" s="268"/>
      <c r="N2411" s="269"/>
      <c r="O2411" s="269"/>
      <c r="P2411" s="269"/>
      <c r="Q2411" s="269"/>
      <c r="R2411" s="269"/>
      <c r="S2411" s="269"/>
      <c r="T2411" s="270"/>
      <c r="AT2411" s="271" t="s">
        <v>177</v>
      </c>
      <c r="AU2411" s="271" t="s">
        <v>83</v>
      </c>
      <c r="AV2411" s="13" t="s">
        <v>83</v>
      </c>
      <c r="AW2411" s="13" t="s">
        <v>31</v>
      </c>
      <c r="AX2411" s="13" t="s">
        <v>74</v>
      </c>
      <c r="AY2411" s="271" t="s">
        <v>168</v>
      </c>
    </row>
    <row r="2412" s="14" customFormat="1">
      <c r="B2412" s="272"/>
      <c r="C2412" s="273"/>
      <c r="D2412" s="252" t="s">
        <v>177</v>
      </c>
      <c r="E2412" s="274" t="s">
        <v>1</v>
      </c>
      <c r="F2412" s="275" t="s">
        <v>186</v>
      </c>
      <c r="G2412" s="273"/>
      <c r="H2412" s="276">
        <v>1</v>
      </c>
      <c r="I2412" s="277"/>
      <c r="J2412" s="273"/>
      <c r="K2412" s="273"/>
      <c r="L2412" s="278"/>
      <c r="M2412" s="279"/>
      <c r="N2412" s="280"/>
      <c r="O2412" s="280"/>
      <c r="P2412" s="280"/>
      <c r="Q2412" s="280"/>
      <c r="R2412" s="280"/>
      <c r="S2412" s="280"/>
      <c r="T2412" s="281"/>
      <c r="AT2412" s="282" t="s">
        <v>177</v>
      </c>
      <c r="AU2412" s="282" t="s">
        <v>83</v>
      </c>
      <c r="AV2412" s="14" t="s">
        <v>175</v>
      </c>
      <c r="AW2412" s="14" t="s">
        <v>31</v>
      </c>
      <c r="AX2412" s="14" t="s">
        <v>81</v>
      </c>
      <c r="AY2412" s="282" t="s">
        <v>168</v>
      </c>
    </row>
    <row r="2413" s="1" customFormat="1" ht="48" customHeight="1">
      <c r="B2413" s="38"/>
      <c r="C2413" s="237" t="s">
        <v>2428</v>
      </c>
      <c r="D2413" s="237" t="s">
        <v>170</v>
      </c>
      <c r="E2413" s="238" t="s">
        <v>2429</v>
      </c>
      <c r="F2413" s="239" t="s">
        <v>2430</v>
      </c>
      <c r="G2413" s="240" t="s">
        <v>364</v>
      </c>
      <c r="H2413" s="241">
        <v>2</v>
      </c>
      <c r="I2413" s="242"/>
      <c r="J2413" s="243">
        <f>ROUND(I2413*H2413,2)</f>
        <v>0</v>
      </c>
      <c r="K2413" s="239" t="s">
        <v>1</v>
      </c>
      <c r="L2413" s="43"/>
      <c r="M2413" s="244" t="s">
        <v>1</v>
      </c>
      <c r="N2413" s="245" t="s">
        <v>39</v>
      </c>
      <c r="O2413" s="86"/>
      <c r="P2413" s="246">
        <f>O2413*H2413</f>
        <v>0</v>
      </c>
      <c r="Q2413" s="246">
        <v>0</v>
      </c>
      <c r="R2413" s="246">
        <f>Q2413*H2413</f>
        <v>0</v>
      </c>
      <c r="S2413" s="246">
        <v>0</v>
      </c>
      <c r="T2413" s="247">
        <f>S2413*H2413</f>
        <v>0</v>
      </c>
      <c r="AR2413" s="248" t="s">
        <v>282</v>
      </c>
      <c r="AT2413" s="248" t="s">
        <v>170</v>
      </c>
      <c r="AU2413" s="248" t="s">
        <v>83</v>
      </c>
      <c r="AY2413" s="17" t="s">
        <v>168</v>
      </c>
      <c r="BE2413" s="249">
        <f>IF(N2413="základní",J2413,0)</f>
        <v>0</v>
      </c>
      <c r="BF2413" s="249">
        <f>IF(N2413="snížená",J2413,0)</f>
        <v>0</v>
      </c>
      <c r="BG2413" s="249">
        <f>IF(N2413="zákl. přenesená",J2413,0)</f>
        <v>0</v>
      </c>
      <c r="BH2413" s="249">
        <f>IF(N2413="sníž. přenesená",J2413,0)</f>
        <v>0</v>
      </c>
      <c r="BI2413" s="249">
        <f>IF(N2413="nulová",J2413,0)</f>
        <v>0</v>
      </c>
      <c r="BJ2413" s="17" t="s">
        <v>81</v>
      </c>
      <c r="BK2413" s="249">
        <f>ROUND(I2413*H2413,2)</f>
        <v>0</v>
      </c>
      <c r="BL2413" s="17" t="s">
        <v>282</v>
      </c>
      <c r="BM2413" s="248" t="s">
        <v>2431</v>
      </c>
    </row>
    <row r="2414" s="13" customFormat="1">
      <c r="B2414" s="261"/>
      <c r="C2414" s="262"/>
      <c r="D2414" s="252" t="s">
        <v>177</v>
      </c>
      <c r="E2414" s="263" t="s">
        <v>1</v>
      </c>
      <c r="F2414" s="264" t="s">
        <v>83</v>
      </c>
      <c r="G2414" s="262"/>
      <c r="H2414" s="265">
        <v>2</v>
      </c>
      <c r="I2414" s="266"/>
      <c r="J2414" s="262"/>
      <c r="K2414" s="262"/>
      <c r="L2414" s="267"/>
      <c r="M2414" s="268"/>
      <c r="N2414" s="269"/>
      <c r="O2414" s="269"/>
      <c r="P2414" s="269"/>
      <c r="Q2414" s="269"/>
      <c r="R2414" s="269"/>
      <c r="S2414" s="269"/>
      <c r="T2414" s="270"/>
      <c r="AT2414" s="271" t="s">
        <v>177</v>
      </c>
      <c r="AU2414" s="271" t="s">
        <v>83</v>
      </c>
      <c r="AV2414" s="13" t="s">
        <v>83</v>
      </c>
      <c r="AW2414" s="13" t="s">
        <v>31</v>
      </c>
      <c r="AX2414" s="13" t="s">
        <v>74</v>
      </c>
      <c r="AY2414" s="271" t="s">
        <v>168</v>
      </c>
    </row>
    <row r="2415" s="14" customFormat="1">
      <c r="B2415" s="272"/>
      <c r="C2415" s="273"/>
      <c r="D2415" s="252" t="s">
        <v>177</v>
      </c>
      <c r="E2415" s="274" t="s">
        <v>1</v>
      </c>
      <c r="F2415" s="275" t="s">
        <v>186</v>
      </c>
      <c r="G2415" s="273"/>
      <c r="H2415" s="276">
        <v>2</v>
      </c>
      <c r="I2415" s="277"/>
      <c r="J2415" s="273"/>
      <c r="K2415" s="273"/>
      <c r="L2415" s="278"/>
      <c r="M2415" s="279"/>
      <c r="N2415" s="280"/>
      <c r="O2415" s="280"/>
      <c r="P2415" s="280"/>
      <c r="Q2415" s="280"/>
      <c r="R2415" s="280"/>
      <c r="S2415" s="280"/>
      <c r="T2415" s="281"/>
      <c r="AT2415" s="282" t="s">
        <v>177</v>
      </c>
      <c r="AU2415" s="282" t="s">
        <v>83</v>
      </c>
      <c r="AV2415" s="14" t="s">
        <v>175</v>
      </c>
      <c r="AW2415" s="14" t="s">
        <v>31</v>
      </c>
      <c r="AX2415" s="14" t="s">
        <v>81</v>
      </c>
      <c r="AY2415" s="282" t="s">
        <v>168</v>
      </c>
    </row>
    <row r="2416" s="1" customFormat="1" ht="60" customHeight="1">
      <c r="B2416" s="38"/>
      <c r="C2416" s="237" t="s">
        <v>2432</v>
      </c>
      <c r="D2416" s="237" t="s">
        <v>170</v>
      </c>
      <c r="E2416" s="238" t="s">
        <v>2433</v>
      </c>
      <c r="F2416" s="239" t="s">
        <v>2434</v>
      </c>
      <c r="G2416" s="240" t="s">
        <v>364</v>
      </c>
      <c r="H2416" s="241">
        <v>1</v>
      </c>
      <c r="I2416" s="242"/>
      <c r="J2416" s="243">
        <f>ROUND(I2416*H2416,2)</f>
        <v>0</v>
      </c>
      <c r="K2416" s="239" t="s">
        <v>1</v>
      </c>
      <c r="L2416" s="43"/>
      <c r="M2416" s="244" t="s">
        <v>1</v>
      </c>
      <c r="N2416" s="245" t="s">
        <v>39</v>
      </c>
      <c r="O2416" s="86"/>
      <c r="P2416" s="246">
        <f>O2416*H2416</f>
        <v>0</v>
      </c>
      <c r="Q2416" s="246">
        <v>0</v>
      </c>
      <c r="R2416" s="246">
        <f>Q2416*H2416</f>
        <v>0</v>
      </c>
      <c r="S2416" s="246">
        <v>0</v>
      </c>
      <c r="T2416" s="247">
        <f>S2416*H2416</f>
        <v>0</v>
      </c>
      <c r="AR2416" s="248" t="s">
        <v>282</v>
      </c>
      <c r="AT2416" s="248" t="s">
        <v>170</v>
      </c>
      <c r="AU2416" s="248" t="s">
        <v>83</v>
      </c>
      <c r="AY2416" s="17" t="s">
        <v>168</v>
      </c>
      <c r="BE2416" s="249">
        <f>IF(N2416="základní",J2416,0)</f>
        <v>0</v>
      </c>
      <c r="BF2416" s="249">
        <f>IF(N2416="snížená",J2416,0)</f>
        <v>0</v>
      </c>
      <c r="BG2416" s="249">
        <f>IF(N2416="zákl. přenesená",J2416,0)</f>
        <v>0</v>
      </c>
      <c r="BH2416" s="249">
        <f>IF(N2416="sníž. přenesená",J2416,0)</f>
        <v>0</v>
      </c>
      <c r="BI2416" s="249">
        <f>IF(N2416="nulová",J2416,0)</f>
        <v>0</v>
      </c>
      <c r="BJ2416" s="17" t="s">
        <v>81</v>
      </c>
      <c r="BK2416" s="249">
        <f>ROUND(I2416*H2416,2)</f>
        <v>0</v>
      </c>
      <c r="BL2416" s="17" t="s">
        <v>282</v>
      </c>
      <c r="BM2416" s="248" t="s">
        <v>2435</v>
      </c>
    </row>
    <row r="2417" s="13" customFormat="1">
      <c r="B2417" s="261"/>
      <c r="C2417" s="262"/>
      <c r="D2417" s="252" t="s">
        <v>177</v>
      </c>
      <c r="E2417" s="263" t="s">
        <v>1</v>
      </c>
      <c r="F2417" s="264" t="s">
        <v>81</v>
      </c>
      <c r="G2417" s="262"/>
      <c r="H2417" s="265">
        <v>1</v>
      </c>
      <c r="I2417" s="266"/>
      <c r="J2417" s="262"/>
      <c r="K2417" s="262"/>
      <c r="L2417" s="267"/>
      <c r="M2417" s="268"/>
      <c r="N2417" s="269"/>
      <c r="O2417" s="269"/>
      <c r="P2417" s="269"/>
      <c r="Q2417" s="269"/>
      <c r="R2417" s="269"/>
      <c r="S2417" s="269"/>
      <c r="T2417" s="270"/>
      <c r="AT2417" s="271" t="s">
        <v>177</v>
      </c>
      <c r="AU2417" s="271" t="s">
        <v>83</v>
      </c>
      <c r="AV2417" s="13" t="s">
        <v>83</v>
      </c>
      <c r="AW2417" s="13" t="s">
        <v>31</v>
      </c>
      <c r="AX2417" s="13" t="s">
        <v>74</v>
      </c>
      <c r="AY2417" s="271" t="s">
        <v>168</v>
      </c>
    </row>
    <row r="2418" s="14" customFormat="1">
      <c r="B2418" s="272"/>
      <c r="C2418" s="273"/>
      <c r="D2418" s="252" t="s">
        <v>177</v>
      </c>
      <c r="E2418" s="274" t="s">
        <v>1</v>
      </c>
      <c r="F2418" s="275" t="s">
        <v>186</v>
      </c>
      <c r="G2418" s="273"/>
      <c r="H2418" s="276">
        <v>1</v>
      </c>
      <c r="I2418" s="277"/>
      <c r="J2418" s="273"/>
      <c r="K2418" s="273"/>
      <c r="L2418" s="278"/>
      <c r="M2418" s="279"/>
      <c r="N2418" s="280"/>
      <c r="O2418" s="280"/>
      <c r="P2418" s="280"/>
      <c r="Q2418" s="280"/>
      <c r="R2418" s="280"/>
      <c r="S2418" s="280"/>
      <c r="T2418" s="281"/>
      <c r="AT2418" s="282" t="s">
        <v>177</v>
      </c>
      <c r="AU2418" s="282" t="s">
        <v>83</v>
      </c>
      <c r="AV2418" s="14" t="s">
        <v>175</v>
      </c>
      <c r="AW2418" s="14" t="s">
        <v>31</v>
      </c>
      <c r="AX2418" s="14" t="s">
        <v>81</v>
      </c>
      <c r="AY2418" s="282" t="s">
        <v>168</v>
      </c>
    </row>
    <row r="2419" s="1" customFormat="1" ht="60" customHeight="1">
      <c r="B2419" s="38"/>
      <c r="C2419" s="237" t="s">
        <v>2436</v>
      </c>
      <c r="D2419" s="237" t="s">
        <v>170</v>
      </c>
      <c r="E2419" s="238" t="s">
        <v>2437</v>
      </c>
      <c r="F2419" s="239" t="s">
        <v>2438</v>
      </c>
      <c r="G2419" s="240" t="s">
        <v>364</v>
      </c>
      <c r="H2419" s="241">
        <v>5</v>
      </c>
      <c r="I2419" s="242"/>
      <c r="J2419" s="243">
        <f>ROUND(I2419*H2419,2)</f>
        <v>0</v>
      </c>
      <c r="K2419" s="239" t="s">
        <v>1</v>
      </c>
      <c r="L2419" s="43"/>
      <c r="M2419" s="244" t="s">
        <v>1</v>
      </c>
      <c r="N2419" s="245" t="s">
        <v>39</v>
      </c>
      <c r="O2419" s="86"/>
      <c r="P2419" s="246">
        <f>O2419*H2419</f>
        <v>0</v>
      </c>
      <c r="Q2419" s="246">
        <v>0</v>
      </c>
      <c r="R2419" s="246">
        <f>Q2419*H2419</f>
        <v>0</v>
      </c>
      <c r="S2419" s="246">
        <v>0</v>
      </c>
      <c r="T2419" s="247">
        <f>S2419*H2419</f>
        <v>0</v>
      </c>
      <c r="AR2419" s="248" t="s">
        <v>282</v>
      </c>
      <c r="AT2419" s="248" t="s">
        <v>170</v>
      </c>
      <c r="AU2419" s="248" t="s">
        <v>83</v>
      </c>
      <c r="AY2419" s="17" t="s">
        <v>168</v>
      </c>
      <c r="BE2419" s="249">
        <f>IF(N2419="základní",J2419,0)</f>
        <v>0</v>
      </c>
      <c r="BF2419" s="249">
        <f>IF(N2419="snížená",J2419,0)</f>
        <v>0</v>
      </c>
      <c r="BG2419" s="249">
        <f>IF(N2419="zákl. přenesená",J2419,0)</f>
        <v>0</v>
      </c>
      <c r="BH2419" s="249">
        <f>IF(N2419="sníž. přenesená",J2419,0)</f>
        <v>0</v>
      </c>
      <c r="BI2419" s="249">
        <f>IF(N2419="nulová",J2419,0)</f>
        <v>0</v>
      </c>
      <c r="BJ2419" s="17" t="s">
        <v>81</v>
      </c>
      <c r="BK2419" s="249">
        <f>ROUND(I2419*H2419,2)</f>
        <v>0</v>
      </c>
      <c r="BL2419" s="17" t="s">
        <v>282</v>
      </c>
      <c r="BM2419" s="248" t="s">
        <v>2439</v>
      </c>
    </row>
    <row r="2420" s="13" customFormat="1">
      <c r="B2420" s="261"/>
      <c r="C2420" s="262"/>
      <c r="D2420" s="252" t="s">
        <v>177</v>
      </c>
      <c r="E2420" s="263" t="s">
        <v>1</v>
      </c>
      <c r="F2420" s="264" t="s">
        <v>205</v>
      </c>
      <c r="G2420" s="262"/>
      <c r="H2420" s="265">
        <v>5</v>
      </c>
      <c r="I2420" s="266"/>
      <c r="J2420" s="262"/>
      <c r="K2420" s="262"/>
      <c r="L2420" s="267"/>
      <c r="M2420" s="268"/>
      <c r="N2420" s="269"/>
      <c r="O2420" s="269"/>
      <c r="P2420" s="269"/>
      <c r="Q2420" s="269"/>
      <c r="R2420" s="269"/>
      <c r="S2420" s="269"/>
      <c r="T2420" s="270"/>
      <c r="AT2420" s="271" t="s">
        <v>177</v>
      </c>
      <c r="AU2420" s="271" t="s">
        <v>83</v>
      </c>
      <c r="AV2420" s="13" t="s">
        <v>83</v>
      </c>
      <c r="AW2420" s="13" t="s">
        <v>31</v>
      </c>
      <c r="AX2420" s="13" t="s">
        <v>74</v>
      </c>
      <c r="AY2420" s="271" t="s">
        <v>168</v>
      </c>
    </row>
    <row r="2421" s="14" customFormat="1">
      <c r="B2421" s="272"/>
      <c r="C2421" s="273"/>
      <c r="D2421" s="252" t="s">
        <v>177</v>
      </c>
      <c r="E2421" s="274" t="s">
        <v>1</v>
      </c>
      <c r="F2421" s="275" t="s">
        <v>186</v>
      </c>
      <c r="G2421" s="273"/>
      <c r="H2421" s="276">
        <v>5</v>
      </c>
      <c r="I2421" s="277"/>
      <c r="J2421" s="273"/>
      <c r="K2421" s="273"/>
      <c r="L2421" s="278"/>
      <c r="M2421" s="279"/>
      <c r="N2421" s="280"/>
      <c r="O2421" s="280"/>
      <c r="P2421" s="280"/>
      <c r="Q2421" s="280"/>
      <c r="R2421" s="280"/>
      <c r="S2421" s="280"/>
      <c r="T2421" s="281"/>
      <c r="AT2421" s="282" t="s">
        <v>177</v>
      </c>
      <c r="AU2421" s="282" t="s">
        <v>83</v>
      </c>
      <c r="AV2421" s="14" t="s">
        <v>175</v>
      </c>
      <c r="AW2421" s="14" t="s">
        <v>31</v>
      </c>
      <c r="AX2421" s="14" t="s">
        <v>81</v>
      </c>
      <c r="AY2421" s="282" t="s">
        <v>168</v>
      </c>
    </row>
    <row r="2422" s="1" customFormat="1" ht="36" customHeight="1">
      <c r="B2422" s="38"/>
      <c r="C2422" s="237" t="s">
        <v>2440</v>
      </c>
      <c r="D2422" s="237" t="s">
        <v>170</v>
      </c>
      <c r="E2422" s="238" t="s">
        <v>2441</v>
      </c>
      <c r="F2422" s="239" t="s">
        <v>2442</v>
      </c>
      <c r="G2422" s="240" t="s">
        <v>364</v>
      </c>
      <c r="H2422" s="241">
        <v>143.845</v>
      </c>
      <c r="I2422" s="242"/>
      <c r="J2422" s="243">
        <f>ROUND(I2422*H2422,2)</f>
        <v>0</v>
      </c>
      <c r="K2422" s="239" t="s">
        <v>1</v>
      </c>
      <c r="L2422" s="43"/>
      <c r="M2422" s="244" t="s">
        <v>1</v>
      </c>
      <c r="N2422" s="245" t="s">
        <v>39</v>
      </c>
      <c r="O2422" s="86"/>
      <c r="P2422" s="246">
        <f>O2422*H2422</f>
        <v>0</v>
      </c>
      <c r="Q2422" s="246">
        <v>0</v>
      </c>
      <c r="R2422" s="246">
        <f>Q2422*H2422</f>
        <v>0</v>
      </c>
      <c r="S2422" s="246">
        <v>0</v>
      </c>
      <c r="T2422" s="247">
        <f>S2422*H2422</f>
        <v>0</v>
      </c>
      <c r="AR2422" s="248" t="s">
        <v>282</v>
      </c>
      <c r="AT2422" s="248" t="s">
        <v>170</v>
      </c>
      <c r="AU2422" s="248" t="s">
        <v>83</v>
      </c>
      <c r="AY2422" s="17" t="s">
        <v>168</v>
      </c>
      <c r="BE2422" s="249">
        <f>IF(N2422="základní",J2422,0)</f>
        <v>0</v>
      </c>
      <c r="BF2422" s="249">
        <f>IF(N2422="snížená",J2422,0)</f>
        <v>0</v>
      </c>
      <c r="BG2422" s="249">
        <f>IF(N2422="zákl. přenesená",J2422,0)</f>
        <v>0</v>
      </c>
      <c r="BH2422" s="249">
        <f>IF(N2422="sníž. přenesená",J2422,0)</f>
        <v>0</v>
      </c>
      <c r="BI2422" s="249">
        <f>IF(N2422="nulová",J2422,0)</f>
        <v>0</v>
      </c>
      <c r="BJ2422" s="17" t="s">
        <v>81</v>
      </c>
      <c r="BK2422" s="249">
        <f>ROUND(I2422*H2422,2)</f>
        <v>0</v>
      </c>
      <c r="BL2422" s="17" t="s">
        <v>282</v>
      </c>
      <c r="BM2422" s="248" t="s">
        <v>2443</v>
      </c>
    </row>
    <row r="2423" s="13" customFormat="1">
      <c r="B2423" s="261"/>
      <c r="C2423" s="262"/>
      <c r="D2423" s="252" t="s">
        <v>177</v>
      </c>
      <c r="E2423" s="263" t="s">
        <v>1</v>
      </c>
      <c r="F2423" s="264" t="s">
        <v>2444</v>
      </c>
      <c r="G2423" s="262"/>
      <c r="H2423" s="265">
        <v>1</v>
      </c>
      <c r="I2423" s="266"/>
      <c r="J2423" s="262"/>
      <c r="K2423" s="262"/>
      <c r="L2423" s="267"/>
      <c r="M2423" s="268"/>
      <c r="N2423" s="269"/>
      <c r="O2423" s="269"/>
      <c r="P2423" s="269"/>
      <c r="Q2423" s="269"/>
      <c r="R2423" s="269"/>
      <c r="S2423" s="269"/>
      <c r="T2423" s="270"/>
      <c r="AT2423" s="271" t="s">
        <v>177</v>
      </c>
      <c r="AU2423" s="271" t="s">
        <v>83</v>
      </c>
      <c r="AV2423" s="13" t="s">
        <v>83</v>
      </c>
      <c r="AW2423" s="13" t="s">
        <v>31</v>
      </c>
      <c r="AX2423" s="13" t="s">
        <v>74</v>
      </c>
      <c r="AY2423" s="271" t="s">
        <v>168</v>
      </c>
    </row>
    <row r="2424" s="12" customFormat="1">
      <c r="B2424" s="250"/>
      <c r="C2424" s="251"/>
      <c r="D2424" s="252" t="s">
        <v>177</v>
      </c>
      <c r="E2424" s="253" t="s">
        <v>1</v>
      </c>
      <c r="F2424" s="254" t="s">
        <v>2445</v>
      </c>
      <c r="G2424" s="251"/>
      <c r="H2424" s="253" t="s">
        <v>1</v>
      </c>
      <c r="I2424" s="255"/>
      <c r="J2424" s="251"/>
      <c r="K2424" s="251"/>
      <c r="L2424" s="256"/>
      <c r="M2424" s="257"/>
      <c r="N2424" s="258"/>
      <c r="O2424" s="258"/>
      <c r="P2424" s="258"/>
      <c r="Q2424" s="258"/>
      <c r="R2424" s="258"/>
      <c r="S2424" s="258"/>
      <c r="T2424" s="259"/>
      <c r="AT2424" s="260" t="s">
        <v>177</v>
      </c>
      <c r="AU2424" s="260" t="s">
        <v>83</v>
      </c>
      <c r="AV2424" s="12" t="s">
        <v>81</v>
      </c>
      <c r="AW2424" s="12" t="s">
        <v>31</v>
      </c>
      <c r="AX2424" s="12" t="s">
        <v>74</v>
      </c>
      <c r="AY2424" s="260" t="s">
        <v>168</v>
      </c>
    </row>
    <row r="2425" s="13" customFormat="1">
      <c r="B2425" s="261"/>
      <c r="C2425" s="262"/>
      <c r="D2425" s="252" t="s">
        <v>177</v>
      </c>
      <c r="E2425" s="263" t="s">
        <v>1</v>
      </c>
      <c r="F2425" s="264" t="s">
        <v>603</v>
      </c>
      <c r="G2425" s="262"/>
      <c r="H2425" s="265">
        <v>43.740000000000002</v>
      </c>
      <c r="I2425" s="266"/>
      <c r="J2425" s="262"/>
      <c r="K2425" s="262"/>
      <c r="L2425" s="267"/>
      <c r="M2425" s="268"/>
      <c r="N2425" s="269"/>
      <c r="O2425" s="269"/>
      <c r="P2425" s="269"/>
      <c r="Q2425" s="269"/>
      <c r="R2425" s="269"/>
      <c r="S2425" s="269"/>
      <c r="T2425" s="270"/>
      <c r="AT2425" s="271" t="s">
        <v>177</v>
      </c>
      <c r="AU2425" s="271" t="s">
        <v>83</v>
      </c>
      <c r="AV2425" s="13" t="s">
        <v>83</v>
      </c>
      <c r="AW2425" s="13" t="s">
        <v>31</v>
      </c>
      <c r="AX2425" s="13" t="s">
        <v>74</v>
      </c>
      <c r="AY2425" s="271" t="s">
        <v>168</v>
      </c>
    </row>
    <row r="2426" s="13" customFormat="1">
      <c r="B2426" s="261"/>
      <c r="C2426" s="262"/>
      <c r="D2426" s="252" t="s">
        <v>177</v>
      </c>
      <c r="E2426" s="263" t="s">
        <v>1</v>
      </c>
      <c r="F2426" s="264" t="s">
        <v>604</v>
      </c>
      <c r="G2426" s="262"/>
      <c r="H2426" s="265">
        <v>6.4800000000000004</v>
      </c>
      <c r="I2426" s="266"/>
      <c r="J2426" s="262"/>
      <c r="K2426" s="262"/>
      <c r="L2426" s="267"/>
      <c r="M2426" s="268"/>
      <c r="N2426" s="269"/>
      <c r="O2426" s="269"/>
      <c r="P2426" s="269"/>
      <c r="Q2426" s="269"/>
      <c r="R2426" s="269"/>
      <c r="S2426" s="269"/>
      <c r="T2426" s="270"/>
      <c r="AT2426" s="271" t="s">
        <v>177</v>
      </c>
      <c r="AU2426" s="271" t="s">
        <v>83</v>
      </c>
      <c r="AV2426" s="13" t="s">
        <v>83</v>
      </c>
      <c r="AW2426" s="13" t="s">
        <v>31</v>
      </c>
      <c r="AX2426" s="13" t="s">
        <v>74</v>
      </c>
      <c r="AY2426" s="271" t="s">
        <v>168</v>
      </c>
    </row>
    <row r="2427" s="13" customFormat="1">
      <c r="B2427" s="261"/>
      <c r="C2427" s="262"/>
      <c r="D2427" s="252" t="s">
        <v>177</v>
      </c>
      <c r="E2427" s="263" t="s">
        <v>1</v>
      </c>
      <c r="F2427" s="264" t="s">
        <v>605</v>
      </c>
      <c r="G2427" s="262"/>
      <c r="H2427" s="265">
        <v>14.4</v>
      </c>
      <c r="I2427" s="266"/>
      <c r="J2427" s="262"/>
      <c r="K2427" s="262"/>
      <c r="L2427" s="267"/>
      <c r="M2427" s="268"/>
      <c r="N2427" s="269"/>
      <c r="O2427" s="269"/>
      <c r="P2427" s="269"/>
      <c r="Q2427" s="269"/>
      <c r="R2427" s="269"/>
      <c r="S2427" s="269"/>
      <c r="T2427" s="270"/>
      <c r="AT2427" s="271" t="s">
        <v>177</v>
      </c>
      <c r="AU2427" s="271" t="s">
        <v>83</v>
      </c>
      <c r="AV2427" s="13" t="s">
        <v>83</v>
      </c>
      <c r="AW2427" s="13" t="s">
        <v>31</v>
      </c>
      <c r="AX2427" s="13" t="s">
        <v>74</v>
      </c>
      <c r="AY2427" s="271" t="s">
        <v>168</v>
      </c>
    </row>
    <row r="2428" s="13" customFormat="1">
      <c r="B2428" s="261"/>
      <c r="C2428" s="262"/>
      <c r="D2428" s="252" t="s">
        <v>177</v>
      </c>
      <c r="E2428" s="263" t="s">
        <v>1</v>
      </c>
      <c r="F2428" s="264" t="s">
        <v>606</v>
      </c>
      <c r="G2428" s="262"/>
      <c r="H2428" s="265">
        <v>7.2000000000000002</v>
      </c>
      <c r="I2428" s="266"/>
      <c r="J2428" s="262"/>
      <c r="K2428" s="262"/>
      <c r="L2428" s="267"/>
      <c r="M2428" s="268"/>
      <c r="N2428" s="269"/>
      <c r="O2428" s="269"/>
      <c r="P2428" s="269"/>
      <c r="Q2428" s="269"/>
      <c r="R2428" s="269"/>
      <c r="S2428" s="269"/>
      <c r="T2428" s="270"/>
      <c r="AT2428" s="271" t="s">
        <v>177</v>
      </c>
      <c r="AU2428" s="271" t="s">
        <v>83</v>
      </c>
      <c r="AV2428" s="13" t="s">
        <v>83</v>
      </c>
      <c r="AW2428" s="13" t="s">
        <v>31</v>
      </c>
      <c r="AX2428" s="13" t="s">
        <v>74</v>
      </c>
      <c r="AY2428" s="271" t="s">
        <v>168</v>
      </c>
    </row>
    <row r="2429" s="13" customFormat="1">
      <c r="B2429" s="261"/>
      <c r="C2429" s="262"/>
      <c r="D2429" s="252" t="s">
        <v>177</v>
      </c>
      <c r="E2429" s="263" t="s">
        <v>1</v>
      </c>
      <c r="F2429" s="264" t="s">
        <v>607</v>
      </c>
      <c r="G2429" s="262"/>
      <c r="H2429" s="265">
        <v>8.0999999999999996</v>
      </c>
      <c r="I2429" s="266"/>
      <c r="J2429" s="262"/>
      <c r="K2429" s="262"/>
      <c r="L2429" s="267"/>
      <c r="M2429" s="268"/>
      <c r="N2429" s="269"/>
      <c r="O2429" s="269"/>
      <c r="P2429" s="269"/>
      <c r="Q2429" s="269"/>
      <c r="R2429" s="269"/>
      <c r="S2429" s="269"/>
      <c r="T2429" s="270"/>
      <c r="AT2429" s="271" t="s">
        <v>177</v>
      </c>
      <c r="AU2429" s="271" t="s">
        <v>83</v>
      </c>
      <c r="AV2429" s="13" t="s">
        <v>83</v>
      </c>
      <c r="AW2429" s="13" t="s">
        <v>31</v>
      </c>
      <c r="AX2429" s="13" t="s">
        <v>74</v>
      </c>
      <c r="AY2429" s="271" t="s">
        <v>168</v>
      </c>
    </row>
    <row r="2430" s="13" customFormat="1">
      <c r="B2430" s="261"/>
      <c r="C2430" s="262"/>
      <c r="D2430" s="252" t="s">
        <v>177</v>
      </c>
      <c r="E2430" s="263" t="s">
        <v>1</v>
      </c>
      <c r="F2430" s="264" t="s">
        <v>608</v>
      </c>
      <c r="G2430" s="262"/>
      <c r="H2430" s="265">
        <v>18</v>
      </c>
      <c r="I2430" s="266"/>
      <c r="J2430" s="262"/>
      <c r="K2430" s="262"/>
      <c r="L2430" s="267"/>
      <c r="M2430" s="268"/>
      <c r="N2430" s="269"/>
      <c r="O2430" s="269"/>
      <c r="P2430" s="269"/>
      <c r="Q2430" s="269"/>
      <c r="R2430" s="269"/>
      <c r="S2430" s="269"/>
      <c r="T2430" s="270"/>
      <c r="AT2430" s="271" t="s">
        <v>177</v>
      </c>
      <c r="AU2430" s="271" t="s">
        <v>83</v>
      </c>
      <c r="AV2430" s="13" t="s">
        <v>83</v>
      </c>
      <c r="AW2430" s="13" t="s">
        <v>31</v>
      </c>
      <c r="AX2430" s="13" t="s">
        <v>74</v>
      </c>
      <c r="AY2430" s="271" t="s">
        <v>168</v>
      </c>
    </row>
    <row r="2431" s="13" customFormat="1">
      <c r="B2431" s="261"/>
      <c r="C2431" s="262"/>
      <c r="D2431" s="252" t="s">
        <v>177</v>
      </c>
      <c r="E2431" s="263" t="s">
        <v>1</v>
      </c>
      <c r="F2431" s="264" t="s">
        <v>609</v>
      </c>
      <c r="G2431" s="262"/>
      <c r="H2431" s="265">
        <v>22.274999999999999</v>
      </c>
      <c r="I2431" s="266"/>
      <c r="J2431" s="262"/>
      <c r="K2431" s="262"/>
      <c r="L2431" s="267"/>
      <c r="M2431" s="268"/>
      <c r="N2431" s="269"/>
      <c r="O2431" s="269"/>
      <c r="P2431" s="269"/>
      <c r="Q2431" s="269"/>
      <c r="R2431" s="269"/>
      <c r="S2431" s="269"/>
      <c r="T2431" s="270"/>
      <c r="AT2431" s="271" t="s">
        <v>177</v>
      </c>
      <c r="AU2431" s="271" t="s">
        <v>83</v>
      </c>
      <c r="AV2431" s="13" t="s">
        <v>83</v>
      </c>
      <c r="AW2431" s="13" t="s">
        <v>31</v>
      </c>
      <c r="AX2431" s="13" t="s">
        <v>74</v>
      </c>
      <c r="AY2431" s="271" t="s">
        <v>168</v>
      </c>
    </row>
    <row r="2432" s="13" customFormat="1">
      <c r="B2432" s="261"/>
      <c r="C2432" s="262"/>
      <c r="D2432" s="252" t="s">
        <v>177</v>
      </c>
      <c r="E2432" s="263" t="s">
        <v>1</v>
      </c>
      <c r="F2432" s="264" t="s">
        <v>610</v>
      </c>
      <c r="G2432" s="262"/>
      <c r="H2432" s="265">
        <v>8.0999999999999996</v>
      </c>
      <c r="I2432" s="266"/>
      <c r="J2432" s="262"/>
      <c r="K2432" s="262"/>
      <c r="L2432" s="267"/>
      <c r="M2432" s="268"/>
      <c r="N2432" s="269"/>
      <c r="O2432" s="269"/>
      <c r="P2432" s="269"/>
      <c r="Q2432" s="269"/>
      <c r="R2432" s="269"/>
      <c r="S2432" s="269"/>
      <c r="T2432" s="270"/>
      <c r="AT2432" s="271" t="s">
        <v>177</v>
      </c>
      <c r="AU2432" s="271" t="s">
        <v>83</v>
      </c>
      <c r="AV2432" s="13" t="s">
        <v>83</v>
      </c>
      <c r="AW2432" s="13" t="s">
        <v>31</v>
      </c>
      <c r="AX2432" s="13" t="s">
        <v>74</v>
      </c>
      <c r="AY2432" s="271" t="s">
        <v>168</v>
      </c>
    </row>
    <row r="2433" s="13" customFormat="1">
      <c r="B2433" s="261"/>
      <c r="C2433" s="262"/>
      <c r="D2433" s="252" t="s">
        <v>177</v>
      </c>
      <c r="E2433" s="263" t="s">
        <v>1</v>
      </c>
      <c r="F2433" s="264" t="s">
        <v>611</v>
      </c>
      <c r="G2433" s="262"/>
      <c r="H2433" s="265">
        <v>6</v>
      </c>
      <c r="I2433" s="266"/>
      <c r="J2433" s="262"/>
      <c r="K2433" s="262"/>
      <c r="L2433" s="267"/>
      <c r="M2433" s="268"/>
      <c r="N2433" s="269"/>
      <c r="O2433" s="269"/>
      <c r="P2433" s="269"/>
      <c r="Q2433" s="269"/>
      <c r="R2433" s="269"/>
      <c r="S2433" s="269"/>
      <c r="T2433" s="270"/>
      <c r="AT2433" s="271" t="s">
        <v>177</v>
      </c>
      <c r="AU2433" s="271" t="s">
        <v>83</v>
      </c>
      <c r="AV2433" s="13" t="s">
        <v>83</v>
      </c>
      <c r="AW2433" s="13" t="s">
        <v>31</v>
      </c>
      <c r="AX2433" s="13" t="s">
        <v>74</v>
      </c>
      <c r="AY2433" s="271" t="s">
        <v>168</v>
      </c>
    </row>
    <row r="2434" s="13" customFormat="1">
      <c r="B2434" s="261"/>
      <c r="C2434" s="262"/>
      <c r="D2434" s="252" t="s">
        <v>177</v>
      </c>
      <c r="E2434" s="263" t="s">
        <v>1</v>
      </c>
      <c r="F2434" s="264" t="s">
        <v>613</v>
      </c>
      <c r="G2434" s="262"/>
      <c r="H2434" s="265">
        <v>8.5500000000000007</v>
      </c>
      <c r="I2434" s="266"/>
      <c r="J2434" s="262"/>
      <c r="K2434" s="262"/>
      <c r="L2434" s="267"/>
      <c r="M2434" s="268"/>
      <c r="N2434" s="269"/>
      <c r="O2434" s="269"/>
      <c r="P2434" s="269"/>
      <c r="Q2434" s="269"/>
      <c r="R2434" s="269"/>
      <c r="S2434" s="269"/>
      <c r="T2434" s="270"/>
      <c r="AT2434" s="271" t="s">
        <v>177</v>
      </c>
      <c r="AU2434" s="271" t="s">
        <v>83</v>
      </c>
      <c r="AV2434" s="13" t="s">
        <v>83</v>
      </c>
      <c r="AW2434" s="13" t="s">
        <v>31</v>
      </c>
      <c r="AX2434" s="13" t="s">
        <v>74</v>
      </c>
      <c r="AY2434" s="271" t="s">
        <v>168</v>
      </c>
    </row>
    <row r="2435" s="14" customFormat="1">
      <c r="B2435" s="272"/>
      <c r="C2435" s="273"/>
      <c r="D2435" s="252" t="s">
        <v>177</v>
      </c>
      <c r="E2435" s="274" t="s">
        <v>1</v>
      </c>
      <c r="F2435" s="275" t="s">
        <v>186</v>
      </c>
      <c r="G2435" s="273"/>
      <c r="H2435" s="276">
        <v>143.845</v>
      </c>
      <c r="I2435" s="277"/>
      <c r="J2435" s="273"/>
      <c r="K2435" s="273"/>
      <c r="L2435" s="278"/>
      <c r="M2435" s="279"/>
      <c r="N2435" s="280"/>
      <c r="O2435" s="280"/>
      <c r="P2435" s="280"/>
      <c r="Q2435" s="280"/>
      <c r="R2435" s="280"/>
      <c r="S2435" s="280"/>
      <c r="T2435" s="281"/>
      <c r="AT2435" s="282" t="s">
        <v>177</v>
      </c>
      <c r="AU2435" s="282" t="s">
        <v>83</v>
      </c>
      <c r="AV2435" s="14" t="s">
        <v>175</v>
      </c>
      <c r="AW2435" s="14" t="s">
        <v>31</v>
      </c>
      <c r="AX2435" s="14" t="s">
        <v>81</v>
      </c>
      <c r="AY2435" s="282" t="s">
        <v>168</v>
      </c>
    </row>
    <row r="2436" s="1" customFormat="1" ht="24" customHeight="1">
      <c r="B2436" s="38"/>
      <c r="C2436" s="237" t="s">
        <v>2446</v>
      </c>
      <c r="D2436" s="237" t="s">
        <v>170</v>
      </c>
      <c r="E2436" s="238" t="s">
        <v>2447</v>
      </c>
      <c r="F2436" s="239" t="s">
        <v>2448</v>
      </c>
      <c r="G2436" s="240" t="s">
        <v>364</v>
      </c>
      <c r="H2436" s="241">
        <v>2</v>
      </c>
      <c r="I2436" s="242"/>
      <c r="J2436" s="243">
        <f>ROUND(I2436*H2436,2)</f>
        <v>0</v>
      </c>
      <c r="K2436" s="239" t="s">
        <v>1</v>
      </c>
      <c r="L2436" s="43"/>
      <c r="M2436" s="244" t="s">
        <v>1</v>
      </c>
      <c r="N2436" s="245" t="s">
        <v>39</v>
      </c>
      <c r="O2436" s="86"/>
      <c r="P2436" s="246">
        <f>O2436*H2436</f>
        <v>0</v>
      </c>
      <c r="Q2436" s="246">
        <v>0</v>
      </c>
      <c r="R2436" s="246">
        <f>Q2436*H2436</f>
        <v>0</v>
      </c>
      <c r="S2436" s="246">
        <v>0</v>
      </c>
      <c r="T2436" s="247">
        <f>S2436*H2436</f>
        <v>0</v>
      </c>
      <c r="AR2436" s="248" t="s">
        <v>282</v>
      </c>
      <c r="AT2436" s="248" t="s">
        <v>170</v>
      </c>
      <c r="AU2436" s="248" t="s">
        <v>83</v>
      </c>
      <c r="AY2436" s="17" t="s">
        <v>168</v>
      </c>
      <c r="BE2436" s="249">
        <f>IF(N2436="základní",J2436,0)</f>
        <v>0</v>
      </c>
      <c r="BF2436" s="249">
        <f>IF(N2436="snížená",J2436,0)</f>
        <v>0</v>
      </c>
      <c r="BG2436" s="249">
        <f>IF(N2436="zákl. přenesená",J2436,0)</f>
        <v>0</v>
      </c>
      <c r="BH2436" s="249">
        <f>IF(N2436="sníž. přenesená",J2436,0)</f>
        <v>0</v>
      </c>
      <c r="BI2436" s="249">
        <f>IF(N2436="nulová",J2436,0)</f>
        <v>0</v>
      </c>
      <c r="BJ2436" s="17" t="s">
        <v>81</v>
      </c>
      <c r="BK2436" s="249">
        <f>ROUND(I2436*H2436,2)</f>
        <v>0</v>
      </c>
      <c r="BL2436" s="17" t="s">
        <v>282</v>
      </c>
      <c r="BM2436" s="248" t="s">
        <v>2449</v>
      </c>
    </row>
    <row r="2437" s="13" customFormat="1">
      <c r="B2437" s="261"/>
      <c r="C2437" s="262"/>
      <c r="D2437" s="252" t="s">
        <v>177</v>
      </c>
      <c r="E2437" s="263" t="s">
        <v>1</v>
      </c>
      <c r="F2437" s="264" t="s">
        <v>83</v>
      </c>
      <c r="G2437" s="262"/>
      <c r="H2437" s="265">
        <v>2</v>
      </c>
      <c r="I2437" s="266"/>
      <c r="J2437" s="262"/>
      <c r="K2437" s="262"/>
      <c r="L2437" s="267"/>
      <c r="M2437" s="268"/>
      <c r="N2437" s="269"/>
      <c r="O2437" s="269"/>
      <c r="P2437" s="269"/>
      <c r="Q2437" s="269"/>
      <c r="R2437" s="269"/>
      <c r="S2437" s="269"/>
      <c r="T2437" s="270"/>
      <c r="AT2437" s="271" t="s">
        <v>177</v>
      </c>
      <c r="AU2437" s="271" t="s">
        <v>83</v>
      </c>
      <c r="AV2437" s="13" t="s">
        <v>83</v>
      </c>
      <c r="AW2437" s="13" t="s">
        <v>31</v>
      </c>
      <c r="AX2437" s="13" t="s">
        <v>81</v>
      </c>
      <c r="AY2437" s="271" t="s">
        <v>168</v>
      </c>
    </row>
    <row r="2438" s="1" customFormat="1" ht="24" customHeight="1">
      <c r="B2438" s="38"/>
      <c r="C2438" s="237" t="s">
        <v>2450</v>
      </c>
      <c r="D2438" s="237" t="s">
        <v>170</v>
      </c>
      <c r="E2438" s="238" t="s">
        <v>2451</v>
      </c>
      <c r="F2438" s="239" t="s">
        <v>2452</v>
      </c>
      <c r="G2438" s="240" t="s">
        <v>2453</v>
      </c>
      <c r="H2438" s="241">
        <v>2</v>
      </c>
      <c r="I2438" s="242"/>
      <c r="J2438" s="243">
        <f>ROUND(I2438*H2438,2)</f>
        <v>0</v>
      </c>
      <c r="K2438" s="239" t="s">
        <v>1</v>
      </c>
      <c r="L2438" s="43"/>
      <c r="M2438" s="244" t="s">
        <v>1</v>
      </c>
      <c r="N2438" s="245" t="s">
        <v>39</v>
      </c>
      <c r="O2438" s="86"/>
      <c r="P2438" s="246">
        <f>O2438*H2438</f>
        <v>0</v>
      </c>
      <c r="Q2438" s="246">
        <v>0</v>
      </c>
      <c r="R2438" s="246">
        <f>Q2438*H2438</f>
        <v>0</v>
      </c>
      <c r="S2438" s="246">
        <v>0</v>
      </c>
      <c r="T2438" s="247">
        <f>S2438*H2438</f>
        <v>0</v>
      </c>
      <c r="AR2438" s="248" t="s">
        <v>282</v>
      </c>
      <c r="AT2438" s="248" t="s">
        <v>170</v>
      </c>
      <c r="AU2438" s="248" t="s">
        <v>83</v>
      </c>
      <c r="AY2438" s="17" t="s">
        <v>168</v>
      </c>
      <c r="BE2438" s="249">
        <f>IF(N2438="základní",J2438,0)</f>
        <v>0</v>
      </c>
      <c r="BF2438" s="249">
        <f>IF(N2438="snížená",J2438,0)</f>
        <v>0</v>
      </c>
      <c r="BG2438" s="249">
        <f>IF(N2438="zákl. přenesená",J2438,0)</f>
        <v>0</v>
      </c>
      <c r="BH2438" s="249">
        <f>IF(N2438="sníž. přenesená",J2438,0)</f>
        <v>0</v>
      </c>
      <c r="BI2438" s="249">
        <f>IF(N2438="nulová",J2438,0)</f>
        <v>0</v>
      </c>
      <c r="BJ2438" s="17" t="s">
        <v>81</v>
      </c>
      <c r="BK2438" s="249">
        <f>ROUND(I2438*H2438,2)</f>
        <v>0</v>
      </c>
      <c r="BL2438" s="17" t="s">
        <v>282</v>
      </c>
      <c r="BM2438" s="248" t="s">
        <v>2454</v>
      </c>
    </row>
    <row r="2439" s="13" customFormat="1">
      <c r="B2439" s="261"/>
      <c r="C2439" s="262"/>
      <c r="D2439" s="252" t="s">
        <v>177</v>
      </c>
      <c r="E2439" s="263" t="s">
        <v>1</v>
      </c>
      <c r="F2439" s="264" t="s">
        <v>83</v>
      </c>
      <c r="G2439" s="262"/>
      <c r="H2439" s="265">
        <v>2</v>
      </c>
      <c r="I2439" s="266"/>
      <c r="J2439" s="262"/>
      <c r="K2439" s="262"/>
      <c r="L2439" s="267"/>
      <c r="M2439" s="268"/>
      <c r="N2439" s="269"/>
      <c r="O2439" s="269"/>
      <c r="P2439" s="269"/>
      <c r="Q2439" s="269"/>
      <c r="R2439" s="269"/>
      <c r="S2439" s="269"/>
      <c r="T2439" s="270"/>
      <c r="AT2439" s="271" t="s">
        <v>177</v>
      </c>
      <c r="AU2439" s="271" t="s">
        <v>83</v>
      </c>
      <c r="AV2439" s="13" t="s">
        <v>83</v>
      </c>
      <c r="AW2439" s="13" t="s">
        <v>31</v>
      </c>
      <c r="AX2439" s="13" t="s">
        <v>74</v>
      </c>
      <c r="AY2439" s="271" t="s">
        <v>168</v>
      </c>
    </row>
    <row r="2440" s="14" customFormat="1">
      <c r="B2440" s="272"/>
      <c r="C2440" s="273"/>
      <c r="D2440" s="252" t="s">
        <v>177</v>
      </c>
      <c r="E2440" s="274" t="s">
        <v>1</v>
      </c>
      <c r="F2440" s="275" t="s">
        <v>186</v>
      </c>
      <c r="G2440" s="273"/>
      <c r="H2440" s="276">
        <v>2</v>
      </c>
      <c r="I2440" s="277"/>
      <c r="J2440" s="273"/>
      <c r="K2440" s="273"/>
      <c r="L2440" s="278"/>
      <c r="M2440" s="279"/>
      <c r="N2440" s="280"/>
      <c r="O2440" s="280"/>
      <c r="P2440" s="280"/>
      <c r="Q2440" s="280"/>
      <c r="R2440" s="280"/>
      <c r="S2440" s="280"/>
      <c r="T2440" s="281"/>
      <c r="AT2440" s="282" t="s">
        <v>177</v>
      </c>
      <c r="AU2440" s="282" t="s">
        <v>83</v>
      </c>
      <c r="AV2440" s="14" t="s">
        <v>175</v>
      </c>
      <c r="AW2440" s="14" t="s">
        <v>31</v>
      </c>
      <c r="AX2440" s="14" t="s">
        <v>81</v>
      </c>
      <c r="AY2440" s="282" t="s">
        <v>168</v>
      </c>
    </row>
    <row r="2441" s="1" customFormat="1" ht="24" customHeight="1">
      <c r="B2441" s="38"/>
      <c r="C2441" s="237" t="s">
        <v>2455</v>
      </c>
      <c r="D2441" s="237" t="s">
        <v>170</v>
      </c>
      <c r="E2441" s="238" t="s">
        <v>2456</v>
      </c>
      <c r="F2441" s="239" t="s">
        <v>2457</v>
      </c>
      <c r="G2441" s="240" t="s">
        <v>2453</v>
      </c>
      <c r="H2441" s="241">
        <v>1</v>
      </c>
      <c r="I2441" s="242"/>
      <c r="J2441" s="243">
        <f>ROUND(I2441*H2441,2)</f>
        <v>0</v>
      </c>
      <c r="K2441" s="239" t="s">
        <v>1</v>
      </c>
      <c r="L2441" s="43"/>
      <c r="M2441" s="244" t="s">
        <v>1</v>
      </c>
      <c r="N2441" s="245" t="s">
        <v>39</v>
      </c>
      <c r="O2441" s="86"/>
      <c r="P2441" s="246">
        <f>O2441*H2441</f>
        <v>0</v>
      </c>
      <c r="Q2441" s="246">
        <v>0</v>
      </c>
      <c r="R2441" s="246">
        <f>Q2441*H2441</f>
        <v>0</v>
      </c>
      <c r="S2441" s="246">
        <v>0</v>
      </c>
      <c r="T2441" s="247">
        <f>S2441*H2441</f>
        <v>0</v>
      </c>
      <c r="AR2441" s="248" t="s">
        <v>282</v>
      </c>
      <c r="AT2441" s="248" t="s">
        <v>170</v>
      </c>
      <c r="AU2441" s="248" t="s">
        <v>83</v>
      </c>
      <c r="AY2441" s="17" t="s">
        <v>168</v>
      </c>
      <c r="BE2441" s="249">
        <f>IF(N2441="základní",J2441,0)</f>
        <v>0</v>
      </c>
      <c r="BF2441" s="249">
        <f>IF(N2441="snížená",J2441,0)</f>
        <v>0</v>
      </c>
      <c r="BG2441" s="249">
        <f>IF(N2441="zákl. přenesená",J2441,0)</f>
        <v>0</v>
      </c>
      <c r="BH2441" s="249">
        <f>IF(N2441="sníž. přenesená",J2441,0)</f>
        <v>0</v>
      </c>
      <c r="BI2441" s="249">
        <f>IF(N2441="nulová",J2441,0)</f>
        <v>0</v>
      </c>
      <c r="BJ2441" s="17" t="s">
        <v>81</v>
      </c>
      <c r="BK2441" s="249">
        <f>ROUND(I2441*H2441,2)</f>
        <v>0</v>
      </c>
      <c r="BL2441" s="17" t="s">
        <v>282</v>
      </c>
      <c r="BM2441" s="248" t="s">
        <v>2458</v>
      </c>
    </row>
    <row r="2442" s="13" customFormat="1">
      <c r="B2442" s="261"/>
      <c r="C2442" s="262"/>
      <c r="D2442" s="252" t="s">
        <v>177</v>
      </c>
      <c r="E2442" s="263" t="s">
        <v>1</v>
      </c>
      <c r="F2442" s="264" t="s">
        <v>81</v>
      </c>
      <c r="G2442" s="262"/>
      <c r="H2442" s="265">
        <v>1</v>
      </c>
      <c r="I2442" s="266"/>
      <c r="J2442" s="262"/>
      <c r="K2442" s="262"/>
      <c r="L2442" s="267"/>
      <c r="M2442" s="268"/>
      <c r="N2442" s="269"/>
      <c r="O2442" s="269"/>
      <c r="P2442" s="269"/>
      <c r="Q2442" s="269"/>
      <c r="R2442" s="269"/>
      <c r="S2442" s="269"/>
      <c r="T2442" s="270"/>
      <c r="AT2442" s="271" t="s">
        <v>177</v>
      </c>
      <c r="AU2442" s="271" t="s">
        <v>83</v>
      </c>
      <c r="AV2442" s="13" t="s">
        <v>83</v>
      </c>
      <c r="AW2442" s="13" t="s">
        <v>31</v>
      </c>
      <c r="AX2442" s="13" t="s">
        <v>74</v>
      </c>
      <c r="AY2442" s="271" t="s">
        <v>168</v>
      </c>
    </row>
    <row r="2443" s="14" customFormat="1">
      <c r="B2443" s="272"/>
      <c r="C2443" s="273"/>
      <c r="D2443" s="252" t="s">
        <v>177</v>
      </c>
      <c r="E2443" s="274" t="s">
        <v>1</v>
      </c>
      <c r="F2443" s="275" t="s">
        <v>186</v>
      </c>
      <c r="G2443" s="273"/>
      <c r="H2443" s="276">
        <v>1</v>
      </c>
      <c r="I2443" s="277"/>
      <c r="J2443" s="273"/>
      <c r="K2443" s="273"/>
      <c r="L2443" s="278"/>
      <c r="M2443" s="279"/>
      <c r="N2443" s="280"/>
      <c r="O2443" s="280"/>
      <c r="P2443" s="280"/>
      <c r="Q2443" s="280"/>
      <c r="R2443" s="280"/>
      <c r="S2443" s="280"/>
      <c r="T2443" s="281"/>
      <c r="AT2443" s="282" t="s">
        <v>177</v>
      </c>
      <c r="AU2443" s="282" t="s">
        <v>83</v>
      </c>
      <c r="AV2443" s="14" t="s">
        <v>175</v>
      </c>
      <c r="AW2443" s="14" t="s">
        <v>31</v>
      </c>
      <c r="AX2443" s="14" t="s">
        <v>81</v>
      </c>
      <c r="AY2443" s="282" t="s">
        <v>168</v>
      </c>
    </row>
    <row r="2444" s="1" customFormat="1" ht="24" customHeight="1">
      <c r="B2444" s="38"/>
      <c r="C2444" s="237" t="s">
        <v>2459</v>
      </c>
      <c r="D2444" s="237" t="s">
        <v>170</v>
      </c>
      <c r="E2444" s="238" t="s">
        <v>2460</v>
      </c>
      <c r="F2444" s="239" t="s">
        <v>2461</v>
      </c>
      <c r="G2444" s="240" t="s">
        <v>2453</v>
      </c>
      <c r="H2444" s="241">
        <v>1</v>
      </c>
      <c r="I2444" s="242"/>
      <c r="J2444" s="243">
        <f>ROUND(I2444*H2444,2)</f>
        <v>0</v>
      </c>
      <c r="K2444" s="239" t="s">
        <v>1</v>
      </c>
      <c r="L2444" s="43"/>
      <c r="M2444" s="244" t="s">
        <v>1</v>
      </c>
      <c r="N2444" s="245" t="s">
        <v>39</v>
      </c>
      <c r="O2444" s="86"/>
      <c r="P2444" s="246">
        <f>O2444*H2444</f>
        <v>0</v>
      </c>
      <c r="Q2444" s="246">
        <v>0</v>
      </c>
      <c r="R2444" s="246">
        <f>Q2444*H2444</f>
        <v>0</v>
      </c>
      <c r="S2444" s="246">
        <v>0</v>
      </c>
      <c r="T2444" s="247">
        <f>S2444*H2444</f>
        <v>0</v>
      </c>
      <c r="AR2444" s="248" t="s">
        <v>282</v>
      </c>
      <c r="AT2444" s="248" t="s">
        <v>170</v>
      </c>
      <c r="AU2444" s="248" t="s">
        <v>83</v>
      </c>
      <c r="AY2444" s="17" t="s">
        <v>168</v>
      </c>
      <c r="BE2444" s="249">
        <f>IF(N2444="základní",J2444,0)</f>
        <v>0</v>
      </c>
      <c r="BF2444" s="249">
        <f>IF(N2444="snížená",J2444,0)</f>
        <v>0</v>
      </c>
      <c r="BG2444" s="249">
        <f>IF(N2444="zákl. přenesená",J2444,0)</f>
        <v>0</v>
      </c>
      <c r="BH2444" s="249">
        <f>IF(N2444="sníž. přenesená",J2444,0)</f>
        <v>0</v>
      </c>
      <c r="BI2444" s="249">
        <f>IF(N2444="nulová",J2444,0)</f>
        <v>0</v>
      </c>
      <c r="BJ2444" s="17" t="s">
        <v>81</v>
      </c>
      <c r="BK2444" s="249">
        <f>ROUND(I2444*H2444,2)</f>
        <v>0</v>
      </c>
      <c r="BL2444" s="17" t="s">
        <v>282</v>
      </c>
      <c r="BM2444" s="248" t="s">
        <v>2462</v>
      </c>
    </row>
    <row r="2445" s="13" customFormat="1">
      <c r="B2445" s="261"/>
      <c r="C2445" s="262"/>
      <c r="D2445" s="252" t="s">
        <v>177</v>
      </c>
      <c r="E2445" s="263" t="s">
        <v>1</v>
      </c>
      <c r="F2445" s="264" t="s">
        <v>81</v>
      </c>
      <c r="G2445" s="262"/>
      <c r="H2445" s="265">
        <v>1</v>
      </c>
      <c r="I2445" s="266"/>
      <c r="J2445" s="262"/>
      <c r="K2445" s="262"/>
      <c r="L2445" s="267"/>
      <c r="M2445" s="268"/>
      <c r="N2445" s="269"/>
      <c r="O2445" s="269"/>
      <c r="P2445" s="269"/>
      <c r="Q2445" s="269"/>
      <c r="R2445" s="269"/>
      <c r="S2445" s="269"/>
      <c r="T2445" s="270"/>
      <c r="AT2445" s="271" t="s">
        <v>177</v>
      </c>
      <c r="AU2445" s="271" t="s">
        <v>83</v>
      </c>
      <c r="AV2445" s="13" t="s">
        <v>83</v>
      </c>
      <c r="AW2445" s="13" t="s">
        <v>31</v>
      </c>
      <c r="AX2445" s="13" t="s">
        <v>74</v>
      </c>
      <c r="AY2445" s="271" t="s">
        <v>168</v>
      </c>
    </row>
    <row r="2446" s="14" customFormat="1">
      <c r="B2446" s="272"/>
      <c r="C2446" s="273"/>
      <c r="D2446" s="252" t="s">
        <v>177</v>
      </c>
      <c r="E2446" s="274" t="s">
        <v>1</v>
      </c>
      <c r="F2446" s="275" t="s">
        <v>186</v>
      </c>
      <c r="G2446" s="273"/>
      <c r="H2446" s="276">
        <v>1</v>
      </c>
      <c r="I2446" s="277"/>
      <c r="J2446" s="273"/>
      <c r="K2446" s="273"/>
      <c r="L2446" s="278"/>
      <c r="M2446" s="279"/>
      <c r="N2446" s="280"/>
      <c r="O2446" s="280"/>
      <c r="P2446" s="280"/>
      <c r="Q2446" s="280"/>
      <c r="R2446" s="280"/>
      <c r="S2446" s="280"/>
      <c r="T2446" s="281"/>
      <c r="AT2446" s="282" t="s">
        <v>177</v>
      </c>
      <c r="AU2446" s="282" t="s">
        <v>83</v>
      </c>
      <c r="AV2446" s="14" t="s">
        <v>175</v>
      </c>
      <c r="AW2446" s="14" t="s">
        <v>31</v>
      </c>
      <c r="AX2446" s="14" t="s">
        <v>81</v>
      </c>
      <c r="AY2446" s="282" t="s">
        <v>168</v>
      </c>
    </row>
    <row r="2447" s="1" customFormat="1" ht="24" customHeight="1">
      <c r="B2447" s="38"/>
      <c r="C2447" s="237" t="s">
        <v>2463</v>
      </c>
      <c r="D2447" s="237" t="s">
        <v>170</v>
      </c>
      <c r="E2447" s="238" t="s">
        <v>2464</v>
      </c>
      <c r="F2447" s="239" t="s">
        <v>2465</v>
      </c>
      <c r="G2447" s="240" t="s">
        <v>226</v>
      </c>
      <c r="H2447" s="241">
        <v>221.07300000000001</v>
      </c>
      <c r="I2447" s="242"/>
      <c r="J2447" s="243">
        <f>ROUND(I2447*H2447,2)</f>
        <v>0</v>
      </c>
      <c r="K2447" s="239" t="s">
        <v>1</v>
      </c>
      <c r="L2447" s="43"/>
      <c r="M2447" s="244" t="s">
        <v>1</v>
      </c>
      <c r="N2447" s="245" t="s">
        <v>39</v>
      </c>
      <c r="O2447" s="86"/>
      <c r="P2447" s="246">
        <f>O2447*H2447</f>
        <v>0</v>
      </c>
      <c r="Q2447" s="246">
        <v>0</v>
      </c>
      <c r="R2447" s="246">
        <f>Q2447*H2447</f>
        <v>0</v>
      </c>
      <c r="S2447" s="246">
        <v>0</v>
      </c>
      <c r="T2447" s="247">
        <f>S2447*H2447</f>
        <v>0</v>
      </c>
      <c r="AR2447" s="248" t="s">
        <v>282</v>
      </c>
      <c r="AT2447" s="248" t="s">
        <v>170</v>
      </c>
      <c r="AU2447" s="248" t="s">
        <v>83</v>
      </c>
      <c r="AY2447" s="17" t="s">
        <v>168</v>
      </c>
      <c r="BE2447" s="249">
        <f>IF(N2447="základní",J2447,0)</f>
        <v>0</v>
      </c>
      <c r="BF2447" s="249">
        <f>IF(N2447="snížená",J2447,0)</f>
        <v>0</v>
      </c>
      <c r="BG2447" s="249">
        <f>IF(N2447="zákl. přenesená",J2447,0)</f>
        <v>0</v>
      </c>
      <c r="BH2447" s="249">
        <f>IF(N2447="sníž. přenesená",J2447,0)</f>
        <v>0</v>
      </c>
      <c r="BI2447" s="249">
        <f>IF(N2447="nulová",J2447,0)</f>
        <v>0</v>
      </c>
      <c r="BJ2447" s="17" t="s">
        <v>81</v>
      </c>
      <c r="BK2447" s="249">
        <f>ROUND(I2447*H2447,2)</f>
        <v>0</v>
      </c>
      <c r="BL2447" s="17" t="s">
        <v>282</v>
      </c>
      <c r="BM2447" s="248" t="s">
        <v>2466</v>
      </c>
    </row>
    <row r="2448" s="13" customFormat="1">
      <c r="B2448" s="261"/>
      <c r="C2448" s="262"/>
      <c r="D2448" s="252" t="s">
        <v>177</v>
      </c>
      <c r="E2448" s="263" t="s">
        <v>1</v>
      </c>
      <c r="F2448" s="264" t="s">
        <v>1663</v>
      </c>
      <c r="G2448" s="262"/>
      <c r="H2448" s="265">
        <v>46.673000000000002</v>
      </c>
      <c r="I2448" s="266"/>
      <c r="J2448" s="262"/>
      <c r="K2448" s="262"/>
      <c r="L2448" s="267"/>
      <c r="M2448" s="268"/>
      <c r="N2448" s="269"/>
      <c r="O2448" s="269"/>
      <c r="P2448" s="269"/>
      <c r="Q2448" s="269"/>
      <c r="R2448" s="269"/>
      <c r="S2448" s="269"/>
      <c r="T2448" s="270"/>
      <c r="AT2448" s="271" t="s">
        <v>177</v>
      </c>
      <c r="AU2448" s="271" t="s">
        <v>83</v>
      </c>
      <c r="AV2448" s="13" t="s">
        <v>83</v>
      </c>
      <c r="AW2448" s="13" t="s">
        <v>31</v>
      </c>
      <c r="AX2448" s="13" t="s">
        <v>74</v>
      </c>
      <c r="AY2448" s="271" t="s">
        <v>168</v>
      </c>
    </row>
    <row r="2449" s="13" customFormat="1">
      <c r="B2449" s="261"/>
      <c r="C2449" s="262"/>
      <c r="D2449" s="252" t="s">
        <v>177</v>
      </c>
      <c r="E2449" s="263" t="s">
        <v>1</v>
      </c>
      <c r="F2449" s="264" t="s">
        <v>1664</v>
      </c>
      <c r="G2449" s="262"/>
      <c r="H2449" s="265">
        <v>26.986000000000001</v>
      </c>
      <c r="I2449" s="266"/>
      <c r="J2449" s="262"/>
      <c r="K2449" s="262"/>
      <c r="L2449" s="267"/>
      <c r="M2449" s="268"/>
      <c r="N2449" s="269"/>
      <c r="O2449" s="269"/>
      <c r="P2449" s="269"/>
      <c r="Q2449" s="269"/>
      <c r="R2449" s="269"/>
      <c r="S2449" s="269"/>
      <c r="T2449" s="270"/>
      <c r="AT2449" s="271" t="s">
        <v>177</v>
      </c>
      <c r="AU2449" s="271" t="s">
        <v>83</v>
      </c>
      <c r="AV2449" s="13" t="s">
        <v>83</v>
      </c>
      <c r="AW2449" s="13" t="s">
        <v>31</v>
      </c>
      <c r="AX2449" s="13" t="s">
        <v>74</v>
      </c>
      <c r="AY2449" s="271" t="s">
        <v>168</v>
      </c>
    </row>
    <row r="2450" s="13" customFormat="1">
      <c r="B2450" s="261"/>
      <c r="C2450" s="262"/>
      <c r="D2450" s="252" t="s">
        <v>177</v>
      </c>
      <c r="E2450" s="263" t="s">
        <v>1</v>
      </c>
      <c r="F2450" s="264" t="s">
        <v>1665</v>
      </c>
      <c r="G2450" s="262"/>
      <c r="H2450" s="265">
        <v>46.673000000000002</v>
      </c>
      <c r="I2450" s="266"/>
      <c r="J2450" s="262"/>
      <c r="K2450" s="262"/>
      <c r="L2450" s="267"/>
      <c r="M2450" s="268"/>
      <c r="N2450" s="269"/>
      <c r="O2450" s="269"/>
      <c r="P2450" s="269"/>
      <c r="Q2450" s="269"/>
      <c r="R2450" s="269"/>
      <c r="S2450" s="269"/>
      <c r="T2450" s="270"/>
      <c r="AT2450" s="271" t="s">
        <v>177</v>
      </c>
      <c r="AU2450" s="271" t="s">
        <v>83</v>
      </c>
      <c r="AV2450" s="13" t="s">
        <v>83</v>
      </c>
      <c r="AW2450" s="13" t="s">
        <v>31</v>
      </c>
      <c r="AX2450" s="13" t="s">
        <v>74</v>
      </c>
      <c r="AY2450" s="271" t="s">
        <v>168</v>
      </c>
    </row>
    <row r="2451" s="12" customFormat="1">
      <c r="B2451" s="250"/>
      <c r="C2451" s="251"/>
      <c r="D2451" s="252" t="s">
        <v>177</v>
      </c>
      <c r="E2451" s="253" t="s">
        <v>1</v>
      </c>
      <c r="F2451" s="254" t="s">
        <v>633</v>
      </c>
      <c r="G2451" s="251"/>
      <c r="H2451" s="253" t="s">
        <v>1</v>
      </c>
      <c r="I2451" s="255"/>
      <c r="J2451" s="251"/>
      <c r="K2451" s="251"/>
      <c r="L2451" s="256"/>
      <c r="M2451" s="257"/>
      <c r="N2451" s="258"/>
      <c r="O2451" s="258"/>
      <c r="P2451" s="258"/>
      <c r="Q2451" s="258"/>
      <c r="R2451" s="258"/>
      <c r="S2451" s="258"/>
      <c r="T2451" s="259"/>
      <c r="AT2451" s="260" t="s">
        <v>177</v>
      </c>
      <c r="AU2451" s="260" t="s">
        <v>83</v>
      </c>
      <c r="AV2451" s="12" t="s">
        <v>81</v>
      </c>
      <c r="AW2451" s="12" t="s">
        <v>31</v>
      </c>
      <c r="AX2451" s="12" t="s">
        <v>74</v>
      </c>
      <c r="AY2451" s="260" t="s">
        <v>168</v>
      </c>
    </row>
    <row r="2452" s="13" customFormat="1">
      <c r="B2452" s="261"/>
      <c r="C2452" s="262"/>
      <c r="D2452" s="252" t="s">
        <v>177</v>
      </c>
      <c r="E2452" s="263" t="s">
        <v>1</v>
      </c>
      <c r="F2452" s="264" t="s">
        <v>1666</v>
      </c>
      <c r="G2452" s="262"/>
      <c r="H2452" s="265">
        <v>62.789000000000001</v>
      </c>
      <c r="I2452" s="266"/>
      <c r="J2452" s="262"/>
      <c r="K2452" s="262"/>
      <c r="L2452" s="267"/>
      <c r="M2452" s="268"/>
      <c r="N2452" s="269"/>
      <c r="O2452" s="269"/>
      <c r="P2452" s="269"/>
      <c r="Q2452" s="269"/>
      <c r="R2452" s="269"/>
      <c r="S2452" s="269"/>
      <c r="T2452" s="270"/>
      <c r="AT2452" s="271" t="s">
        <v>177</v>
      </c>
      <c r="AU2452" s="271" t="s">
        <v>83</v>
      </c>
      <c r="AV2452" s="13" t="s">
        <v>83</v>
      </c>
      <c r="AW2452" s="13" t="s">
        <v>31</v>
      </c>
      <c r="AX2452" s="13" t="s">
        <v>74</v>
      </c>
      <c r="AY2452" s="271" t="s">
        <v>168</v>
      </c>
    </row>
    <row r="2453" s="13" customFormat="1">
      <c r="B2453" s="261"/>
      <c r="C2453" s="262"/>
      <c r="D2453" s="252" t="s">
        <v>177</v>
      </c>
      <c r="E2453" s="263" t="s">
        <v>1</v>
      </c>
      <c r="F2453" s="264" t="s">
        <v>1667</v>
      </c>
      <c r="G2453" s="262"/>
      <c r="H2453" s="265">
        <v>36.432000000000002</v>
      </c>
      <c r="I2453" s="266"/>
      <c r="J2453" s="262"/>
      <c r="K2453" s="262"/>
      <c r="L2453" s="267"/>
      <c r="M2453" s="268"/>
      <c r="N2453" s="269"/>
      <c r="O2453" s="269"/>
      <c r="P2453" s="269"/>
      <c r="Q2453" s="269"/>
      <c r="R2453" s="269"/>
      <c r="S2453" s="269"/>
      <c r="T2453" s="270"/>
      <c r="AT2453" s="271" t="s">
        <v>177</v>
      </c>
      <c r="AU2453" s="271" t="s">
        <v>83</v>
      </c>
      <c r="AV2453" s="13" t="s">
        <v>83</v>
      </c>
      <c r="AW2453" s="13" t="s">
        <v>31</v>
      </c>
      <c r="AX2453" s="13" t="s">
        <v>74</v>
      </c>
      <c r="AY2453" s="271" t="s">
        <v>168</v>
      </c>
    </row>
    <row r="2454" s="13" customFormat="1">
      <c r="B2454" s="261"/>
      <c r="C2454" s="262"/>
      <c r="D2454" s="252" t="s">
        <v>177</v>
      </c>
      <c r="E2454" s="263" t="s">
        <v>1</v>
      </c>
      <c r="F2454" s="264" t="s">
        <v>1668</v>
      </c>
      <c r="G2454" s="262"/>
      <c r="H2454" s="265">
        <v>1.52</v>
      </c>
      <c r="I2454" s="266"/>
      <c r="J2454" s="262"/>
      <c r="K2454" s="262"/>
      <c r="L2454" s="267"/>
      <c r="M2454" s="268"/>
      <c r="N2454" s="269"/>
      <c r="O2454" s="269"/>
      <c r="P2454" s="269"/>
      <c r="Q2454" s="269"/>
      <c r="R2454" s="269"/>
      <c r="S2454" s="269"/>
      <c r="T2454" s="270"/>
      <c r="AT2454" s="271" t="s">
        <v>177</v>
      </c>
      <c r="AU2454" s="271" t="s">
        <v>83</v>
      </c>
      <c r="AV2454" s="13" t="s">
        <v>83</v>
      </c>
      <c r="AW2454" s="13" t="s">
        <v>31</v>
      </c>
      <c r="AX2454" s="13" t="s">
        <v>74</v>
      </c>
      <c r="AY2454" s="271" t="s">
        <v>168</v>
      </c>
    </row>
    <row r="2455" s="14" customFormat="1">
      <c r="B2455" s="272"/>
      <c r="C2455" s="273"/>
      <c r="D2455" s="252" t="s">
        <v>177</v>
      </c>
      <c r="E2455" s="274" t="s">
        <v>1</v>
      </c>
      <c r="F2455" s="275" t="s">
        <v>186</v>
      </c>
      <c r="G2455" s="273"/>
      <c r="H2455" s="276">
        <v>221.07300000000001</v>
      </c>
      <c r="I2455" s="277"/>
      <c r="J2455" s="273"/>
      <c r="K2455" s="273"/>
      <c r="L2455" s="278"/>
      <c r="M2455" s="279"/>
      <c r="N2455" s="280"/>
      <c r="O2455" s="280"/>
      <c r="P2455" s="280"/>
      <c r="Q2455" s="280"/>
      <c r="R2455" s="280"/>
      <c r="S2455" s="280"/>
      <c r="T2455" s="281"/>
      <c r="AT2455" s="282" t="s">
        <v>177</v>
      </c>
      <c r="AU2455" s="282" t="s">
        <v>83</v>
      </c>
      <c r="AV2455" s="14" t="s">
        <v>175</v>
      </c>
      <c r="AW2455" s="14" t="s">
        <v>31</v>
      </c>
      <c r="AX2455" s="14" t="s">
        <v>81</v>
      </c>
      <c r="AY2455" s="282" t="s">
        <v>168</v>
      </c>
    </row>
    <row r="2456" s="1" customFormat="1" ht="24" customHeight="1">
      <c r="B2456" s="38"/>
      <c r="C2456" s="237" t="s">
        <v>2467</v>
      </c>
      <c r="D2456" s="237" t="s">
        <v>170</v>
      </c>
      <c r="E2456" s="238" t="s">
        <v>2468</v>
      </c>
      <c r="F2456" s="239" t="s">
        <v>2469</v>
      </c>
      <c r="G2456" s="240" t="s">
        <v>2470</v>
      </c>
      <c r="H2456" s="241">
        <v>175.696</v>
      </c>
      <c r="I2456" s="242"/>
      <c r="J2456" s="243">
        <f>ROUND(I2456*H2456,2)</f>
        <v>0</v>
      </c>
      <c r="K2456" s="239" t="s">
        <v>174</v>
      </c>
      <c r="L2456" s="43"/>
      <c r="M2456" s="244" t="s">
        <v>1</v>
      </c>
      <c r="N2456" s="245" t="s">
        <v>39</v>
      </c>
      <c r="O2456" s="86"/>
      <c r="P2456" s="246">
        <f>O2456*H2456</f>
        <v>0</v>
      </c>
      <c r="Q2456" s="246">
        <v>6.0000000000000002E-05</v>
      </c>
      <c r="R2456" s="246">
        <f>Q2456*H2456</f>
        <v>0.010541760000000001</v>
      </c>
      <c r="S2456" s="246">
        <v>0</v>
      </c>
      <c r="T2456" s="247">
        <f>S2456*H2456</f>
        <v>0</v>
      </c>
      <c r="AR2456" s="248" t="s">
        <v>282</v>
      </c>
      <c r="AT2456" s="248" t="s">
        <v>170</v>
      </c>
      <c r="AU2456" s="248" t="s">
        <v>83</v>
      </c>
      <c r="AY2456" s="17" t="s">
        <v>168</v>
      </c>
      <c r="BE2456" s="249">
        <f>IF(N2456="základní",J2456,0)</f>
        <v>0</v>
      </c>
      <c r="BF2456" s="249">
        <f>IF(N2456="snížená",J2456,0)</f>
        <v>0</v>
      </c>
      <c r="BG2456" s="249">
        <f>IF(N2456="zákl. přenesená",J2456,0)</f>
        <v>0</v>
      </c>
      <c r="BH2456" s="249">
        <f>IF(N2456="sníž. přenesená",J2456,0)</f>
        <v>0</v>
      </c>
      <c r="BI2456" s="249">
        <f>IF(N2456="nulová",J2456,0)</f>
        <v>0</v>
      </c>
      <c r="BJ2456" s="17" t="s">
        <v>81</v>
      </c>
      <c r="BK2456" s="249">
        <f>ROUND(I2456*H2456,2)</f>
        <v>0</v>
      </c>
      <c r="BL2456" s="17" t="s">
        <v>282</v>
      </c>
      <c r="BM2456" s="248" t="s">
        <v>2471</v>
      </c>
    </row>
    <row r="2457" s="12" customFormat="1">
      <c r="B2457" s="250"/>
      <c r="C2457" s="251"/>
      <c r="D2457" s="252" t="s">
        <v>177</v>
      </c>
      <c r="E2457" s="253" t="s">
        <v>1</v>
      </c>
      <c r="F2457" s="254" t="s">
        <v>268</v>
      </c>
      <c r="G2457" s="251"/>
      <c r="H2457" s="253" t="s">
        <v>1</v>
      </c>
      <c r="I2457" s="255"/>
      <c r="J2457" s="251"/>
      <c r="K2457" s="251"/>
      <c r="L2457" s="256"/>
      <c r="M2457" s="257"/>
      <c r="N2457" s="258"/>
      <c r="O2457" s="258"/>
      <c r="P2457" s="258"/>
      <c r="Q2457" s="258"/>
      <c r="R2457" s="258"/>
      <c r="S2457" s="258"/>
      <c r="T2457" s="259"/>
      <c r="AT2457" s="260" t="s">
        <v>177</v>
      </c>
      <c r="AU2457" s="260" t="s">
        <v>83</v>
      </c>
      <c r="AV2457" s="12" t="s">
        <v>81</v>
      </c>
      <c r="AW2457" s="12" t="s">
        <v>31</v>
      </c>
      <c r="AX2457" s="12" t="s">
        <v>74</v>
      </c>
      <c r="AY2457" s="260" t="s">
        <v>168</v>
      </c>
    </row>
    <row r="2458" s="12" customFormat="1">
      <c r="B2458" s="250"/>
      <c r="C2458" s="251"/>
      <c r="D2458" s="252" t="s">
        <v>177</v>
      </c>
      <c r="E2458" s="253" t="s">
        <v>1</v>
      </c>
      <c r="F2458" s="254" t="s">
        <v>2472</v>
      </c>
      <c r="G2458" s="251"/>
      <c r="H2458" s="253" t="s">
        <v>1</v>
      </c>
      <c r="I2458" s="255"/>
      <c r="J2458" s="251"/>
      <c r="K2458" s="251"/>
      <c r="L2458" s="256"/>
      <c r="M2458" s="257"/>
      <c r="N2458" s="258"/>
      <c r="O2458" s="258"/>
      <c r="P2458" s="258"/>
      <c r="Q2458" s="258"/>
      <c r="R2458" s="258"/>
      <c r="S2458" s="258"/>
      <c r="T2458" s="259"/>
      <c r="AT2458" s="260" t="s">
        <v>177</v>
      </c>
      <c r="AU2458" s="260" t="s">
        <v>83</v>
      </c>
      <c r="AV2458" s="12" t="s">
        <v>81</v>
      </c>
      <c r="AW2458" s="12" t="s">
        <v>31</v>
      </c>
      <c r="AX2458" s="12" t="s">
        <v>74</v>
      </c>
      <c r="AY2458" s="260" t="s">
        <v>168</v>
      </c>
    </row>
    <row r="2459" s="13" customFormat="1">
      <c r="B2459" s="261"/>
      <c r="C2459" s="262"/>
      <c r="D2459" s="252" t="s">
        <v>177</v>
      </c>
      <c r="E2459" s="263" t="s">
        <v>1</v>
      </c>
      <c r="F2459" s="264" t="s">
        <v>2473</v>
      </c>
      <c r="G2459" s="262"/>
      <c r="H2459" s="265">
        <v>56.880000000000003</v>
      </c>
      <c r="I2459" s="266"/>
      <c r="J2459" s="262"/>
      <c r="K2459" s="262"/>
      <c r="L2459" s="267"/>
      <c r="M2459" s="268"/>
      <c r="N2459" s="269"/>
      <c r="O2459" s="269"/>
      <c r="P2459" s="269"/>
      <c r="Q2459" s="269"/>
      <c r="R2459" s="269"/>
      <c r="S2459" s="269"/>
      <c r="T2459" s="270"/>
      <c r="AT2459" s="271" t="s">
        <v>177</v>
      </c>
      <c r="AU2459" s="271" t="s">
        <v>83</v>
      </c>
      <c r="AV2459" s="13" t="s">
        <v>83</v>
      </c>
      <c r="AW2459" s="13" t="s">
        <v>31</v>
      </c>
      <c r="AX2459" s="13" t="s">
        <v>74</v>
      </c>
      <c r="AY2459" s="271" t="s">
        <v>168</v>
      </c>
    </row>
    <row r="2460" s="13" customFormat="1">
      <c r="B2460" s="261"/>
      <c r="C2460" s="262"/>
      <c r="D2460" s="252" t="s">
        <v>177</v>
      </c>
      <c r="E2460" s="263" t="s">
        <v>1</v>
      </c>
      <c r="F2460" s="264" t="s">
        <v>2474</v>
      </c>
      <c r="G2460" s="262"/>
      <c r="H2460" s="265">
        <v>35.392000000000003</v>
      </c>
      <c r="I2460" s="266"/>
      <c r="J2460" s="262"/>
      <c r="K2460" s="262"/>
      <c r="L2460" s="267"/>
      <c r="M2460" s="268"/>
      <c r="N2460" s="269"/>
      <c r="O2460" s="269"/>
      <c r="P2460" s="269"/>
      <c r="Q2460" s="269"/>
      <c r="R2460" s="269"/>
      <c r="S2460" s="269"/>
      <c r="T2460" s="270"/>
      <c r="AT2460" s="271" t="s">
        <v>177</v>
      </c>
      <c r="AU2460" s="271" t="s">
        <v>83</v>
      </c>
      <c r="AV2460" s="13" t="s">
        <v>83</v>
      </c>
      <c r="AW2460" s="13" t="s">
        <v>31</v>
      </c>
      <c r="AX2460" s="13" t="s">
        <v>74</v>
      </c>
      <c r="AY2460" s="271" t="s">
        <v>168</v>
      </c>
    </row>
    <row r="2461" s="13" customFormat="1">
      <c r="B2461" s="261"/>
      <c r="C2461" s="262"/>
      <c r="D2461" s="252" t="s">
        <v>177</v>
      </c>
      <c r="E2461" s="263" t="s">
        <v>1</v>
      </c>
      <c r="F2461" s="264" t="s">
        <v>2475</v>
      </c>
      <c r="G2461" s="262"/>
      <c r="H2461" s="265">
        <v>83.424000000000007</v>
      </c>
      <c r="I2461" s="266"/>
      <c r="J2461" s="262"/>
      <c r="K2461" s="262"/>
      <c r="L2461" s="267"/>
      <c r="M2461" s="268"/>
      <c r="N2461" s="269"/>
      <c r="O2461" s="269"/>
      <c r="P2461" s="269"/>
      <c r="Q2461" s="269"/>
      <c r="R2461" s="269"/>
      <c r="S2461" s="269"/>
      <c r="T2461" s="270"/>
      <c r="AT2461" s="271" t="s">
        <v>177</v>
      </c>
      <c r="AU2461" s="271" t="s">
        <v>83</v>
      </c>
      <c r="AV2461" s="13" t="s">
        <v>83</v>
      </c>
      <c r="AW2461" s="13" t="s">
        <v>31</v>
      </c>
      <c r="AX2461" s="13" t="s">
        <v>74</v>
      </c>
      <c r="AY2461" s="271" t="s">
        <v>168</v>
      </c>
    </row>
    <row r="2462" s="14" customFormat="1">
      <c r="B2462" s="272"/>
      <c r="C2462" s="273"/>
      <c r="D2462" s="252" t="s">
        <v>177</v>
      </c>
      <c r="E2462" s="274" t="s">
        <v>1</v>
      </c>
      <c r="F2462" s="275" t="s">
        <v>186</v>
      </c>
      <c r="G2462" s="273"/>
      <c r="H2462" s="276">
        <v>175.69600000000003</v>
      </c>
      <c r="I2462" s="277"/>
      <c r="J2462" s="273"/>
      <c r="K2462" s="273"/>
      <c r="L2462" s="278"/>
      <c r="M2462" s="279"/>
      <c r="N2462" s="280"/>
      <c r="O2462" s="280"/>
      <c r="P2462" s="280"/>
      <c r="Q2462" s="280"/>
      <c r="R2462" s="280"/>
      <c r="S2462" s="280"/>
      <c r="T2462" s="281"/>
      <c r="AT2462" s="282" t="s">
        <v>177</v>
      </c>
      <c r="AU2462" s="282" t="s">
        <v>83</v>
      </c>
      <c r="AV2462" s="14" t="s">
        <v>175</v>
      </c>
      <c r="AW2462" s="14" t="s">
        <v>31</v>
      </c>
      <c r="AX2462" s="14" t="s">
        <v>81</v>
      </c>
      <c r="AY2462" s="282" t="s">
        <v>168</v>
      </c>
    </row>
    <row r="2463" s="1" customFormat="1" ht="24" customHeight="1">
      <c r="B2463" s="38"/>
      <c r="C2463" s="294" t="s">
        <v>2476</v>
      </c>
      <c r="D2463" s="294" t="s">
        <v>418</v>
      </c>
      <c r="E2463" s="295" t="s">
        <v>2477</v>
      </c>
      <c r="F2463" s="296" t="s">
        <v>2478</v>
      </c>
      <c r="G2463" s="297" t="s">
        <v>220</v>
      </c>
      <c r="H2463" s="298">
        <v>0.19400000000000001</v>
      </c>
      <c r="I2463" s="299"/>
      <c r="J2463" s="300">
        <f>ROUND(I2463*H2463,2)</f>
        <v>0</v>
      </c>
      <c r="K2463" s="296" t="s">
        <v>174</v>
      </c>
      <c r="L2463" s="301"/>
      <c r="M2463" s="302" t="s">
        <v>1</v>
      </c>
      <c r="N2463" s="303" t="s">
        <v>39</v>
      </c>
      <c r="O2463" s="86"/>
      <c r="P2463" s="246">
        <f>O2463*H2463</f>
        <v>0</v>
      </c>
      <c r="Q2463" s="246">
        <v>1</v>
      </c>
      <c r="R2463" s="246">
        <f>Q2463*H2463</f>
        <v>0.19400000000000001</v>
      </c>
      <c r="S2463" s="246">
        <v>0</v>
      </c>
      <c r="T2463" s="247">
        <f>S2463*H2463</f>
        <v>0</v>
      </c>
      <c r="AR2463" s="248" t="s">
        <v>385</v>
      </c>
      <c r="AT2463" s="248" t="s">
        <v>418</v>
      </c>
      <c r="AU2463" s="248" t="s">
        <v>83</v>
      </c>
      <c r="AY2463" s="17" t="s">
        <v>168</v>
      </c>
      <c r="BE2463" s="249">
        <f>IF(N2463="základní",J2463,0)</f>
        <v>0</v>
      </c>
      <c r="BF2463" s="249">
        <f>IF(N2463="snížená",J2463,0)</f>
        <v>0</v>
      </c>
      <c r="BG2463" s="249">
        <f>IF(N2463="zákl. přenesená",J2463,0)</f>
        <v>0</v>
      </c>
      <c r="BH2463" s="249">
        <f>IF(N2463="sníž. přenesená",J2463,0)</f>
        <v>0</v>
      </c>
      <c r="BI2463" s="249">
        <f>IF(N2463="nulová",J2463,0)</f>
        <v>0</v>
      </c>
      <c r="BJ2463" s="17" t="s">
        <v>81</v>
      </c>
      <c r="BK2463" s="249">
        <f>ROUND(I2463*H2463,2)</f>
        <v>0</v>
      </c>
      <c r="BL2463" s="17" t="s">
        <v>282</v>
      </c>
      <c r="BM2463" s="248" t="s">
        <v>2479</v>
      </c>
    </row>
    <row r="2464" s="12" customFormat="1">
      <c r="B2464" s="250"/>
      <c r="C2464" s="251"/>
      <c r="D2464" s="252" t="s">
        <v>177</v>
      </c>
      <c r="E2464" s="253" t="s">
        <v>1</v>
      </c>
      <c r="F2464" s="254" t="s">
        <v>268</v>
      </c>
      <c r="G2464" s="251"/>
      <c r="H2464" s="253" t="s">
        <v>1</v>
      </c>
      <c r="I2464" s="255"/>
      <c r="J2464" s="251"/>
      <c r="K2464" s="251"/>
      <c r="L2464" s="256"/>
      <c r="M2464" s="257"/>
      <c r="N2464" s="258"/>
      <c r="O2464" s="258"/>
      <c r="P2464" s="258"/>
      <c r="Q2464" s="258"/>
      <c r="R2464" s="258"/>
      <c r="S2464" s="258"/>
      <c r="T2464" s="259"/>
      <c r="AT2464" s="260" t="s">
        <v>177</v>
      </c>
      <c r="AU2464" s="260" t="s">
        <v>83</v>
      </c>
      <c r="AV2464" s="12" t="s">
        <v>81</v>
      </c>
      <c r="AW2464" s="12" t="s">
        <v>31</v>
      </c>
      <c r="AX2464" s="12" t="s">
        <v>74</v>
      </c>
      <c r="AY2464" s="260" t="s">
        <v>168</v>
      </c>
    </row>
    <row r="2465" s="12" customFormat="1">
      <c r="B2465" s="250"/>
      <c r="C2465" s="251"/>
      <c r="D2465" s="252" t="s">
        <v>177</v>
      </c>
      <c r="E2465" s="253" t="s">
        <v>1</v>
      </c>
      <c r="F2465" s="254" t="s">
        <v>2472</v>
      </c>
      <c r="G2465" s="251"/>
      <c r="H2465" s="253" t="s">
        <v>1</v>
      </c>
      <c r="I2465" s="255"/>
      <c r="J2465" s="251"/>
      <c r="K2465" s="251"/>
      <c r="L2465" s="256"/>
      <c r="M2465" s="257"/>
      <c r="N2465" s="258"/>
      <c r="O2465" s="258"/>
      <c r="P2465" s="258"/>
      <c r="Q2465" s="258"/>
      <c r="R2465" s="258"/>
      <c r="S2465" s="258"/>
      <c r="T2465" s="259"/>
      <c r="AT2465" s="260" t="s">
        <v>177</v>
      </c>
      <c r="AU2465" s="260" t="s">
        <v>83</v>
      </c>
      <c r="AV2465" s="12" t="s">
        <v>81</v>
      </c>
      <c r="AW2465" s="12" t="s">
        <v>31</v>
      </c>
      <c r="AX2465" s="12" t="s">
        <v>74</v>
      </c>
      <c r="AY2465" s="260" t="s">
        <v>168</v>
      </c>
    </row>
    <row r="2466" s="13" customFormat="1">
      <c r="B2466" s="261"/>
      <c r="C2466" s="262"/>
      <c r="D2466" s="252" t="s">
        <v>177</v>
      </c>
      <c r="E2466" s="263" t="s">
        <v>1</v>
      </c>
      <c r="F2466" s="264" t="s">
        <v>2480</v>
      </c>
      <c r="G2466" s="262"/>
      <c r="H2466" s="265">
        <v>0.063</v>
      </c>
      <c r="I2466" s="266"/>
      <c r="J2466" s="262"/>
      <c r="K2466" s="262"/>
      <c r="L2466" s="267"/>
      <c r="M2466" s="268"/>
      <c r="N2466" s="269"/>
      <c r="O2466" s="269"/>
      <c r="P2466" s="269"/>
      <c r="Q2466" s="269"/>
      <c r="R2466" s="269"/>
      <c r="S2466" s="269"/>
      <c r="T2466" s="270"/>
      <c r="AT2466" s="271" t="s">
        <v>177</v>
      </c>
      <c r="AU2466" s="271" t="s">
        <v>83</v>
      </c>
      <c r="AV2466" s="13" t="s">
        <v>83</v>
      </c>
      <c r="AW2466" s="13" t="s">
        <v>31</v>
      </c>
      <c r="AX2466" s="13" t="s">
        <v>74</v>
      </c>
      <c r="AY2466" s="271" t="s">
        <v>168</v>
      </c>
    </row>
    <row r="2467" s="13" customFormat="1">
      <c r="B2467" s="261"/>
      <c r="C2467" s="262"/>
      <c r="D2467" s="252" t="s">
        <v>177</v>
      </c>
      <c r="E2467" s="263" t="s">
        <v>1</v>
      </c>
      <c r="F2467" s="264" t="s">
        <v>2481</v>
      </c>
      <c r="G2467" s="262"/>
      <c r="H2467" s="265">
        <v>0.039</v>
      </c>
      <c r="I2467" s="266"/>
      <c r="J2467" s="262"/>
      <c r="K2467" s="262"/>
      <c r="L2467" s="267"/>
      <c r="M2467" s="268"/>
      <c r="N2467" s="269"/>
      <c r="O2467" s="269"/>
      <c r="P2467" s="269"/>
      <c r="Q2467" s="269"/>
      <c r="R2467" s="269"/>
      <c r="S2467" s="269"/>
      <c r="T2467" s="270"/>
      <c r="AT2467" s="271" t="s">
        <v>177</v>
      </c>
      <c r="AU2467" s="271" t="s">
        <v>83</v>
      </c>
      <c r="AV2467" s="13" t="s">
        <v>83</v>
      </c>
      <c r="AW2467" s="13" t="s">
        <v>31</v>
      </c>
      <c r="AX2467" s="13" t="s">
        <v>74</v>
      </c>
      <c r="AY2467" s="271" t="s">
        <v>168</v>
      </c>
    </row>
    <row r="2468" s="13" customFormat="1">
      <c r="B2468" s="261"/>
      <c r="C2468" s="262"/>
      <c r="D2468" s="252" t="s">
        <v>177</v>
      </c>
      <c r="E2468" s="263" t="s">
        <v>1</v>
      </c>
      <c r="F2468" s="264" t="s">
        <v>2482</v>
      </c>
      <c r="G2468" s="262"/>
      <c r="H2468" s="265">
        <v>0.091999999999999998</v>
      </c>
      <c r="I2468" s="266"/>
      <c r="J2468" s="262"/>
      <c r="K2468" s="262"/>
      <c r="L2468" s="267"/>
      <c r="M2468" s="268"/>
      <c r="N2468" s="269"/>
      <c r="O2468" s="269"/>
      <c r="P2468" s="269"/>
      <c r="Q2468" s="269"/>
      <c r="R2468" s="269"/>
      <c r="S2468" s="269"/>
      <c r="T2468" s="270"/>
      <c r="AT2468" s="271" t="s">
        <v>177</v>
      </c>
      <c r="AU2468" s="271" t="s">
        <v>83</v>
      </c>
      <c r="AV2468" s="13" t="s">
        <v>83</v>
      </c>
      <c r="AW2468" s="13" t="s">
        <v>31</v>
      </c>
      <c r="AX2468" s="13" t="s">
        <v>74</v>
      </c>
      <c r="AY2468" s="271" t="s">
        <v>168</v>
      </c>
    </row>
    <row r="2469" s="14" customFormat="1">
      <c r="B2469" s="272"/>
      <c r="C2469" s="273"/>
      <c r="D2469" s="252" t="s">
        <v>177</v>
      </c>
      <c r="E2469" s="274" t="s">
        <v>1</v>
      </c>
      <c r="F2469" s="275" t="s">
        <v>186</v>
      </c>
      <c r="G2469" s="273"/>
      <c r="H2469" s="276">
        <v>0.19400000000000001</v>
      </c>
      <c r="I2469" s="277"/>
      <c r="J2469" s="273"/>
      <c r="K2469" s="273"/>
      <c r="L2469" s="278"/>
      <c r="M2469" s="279"/>
      <c r="N2469" s="280"/>
      <c r="O2469" s="280"/>
      <c r="P2469" s="280"/>
      <c r="Q2469" s="280"/>
      <c r="R2469" s="280"/>
      <c r="S2469" s="280"/>
      <c r="T2469" s="281"/>
      <c r="AT2469" s="282" t="s">
        <v>177</v>
      </c>
      <c r="AU2469" s="282" t="s">
        <v>83</v>
      </c>
      <c r="AV2469" s="14" t="s">
        <v>175</v>
      </c>
      <c r="AW2469" s="14" t="s">
        <v>31</v>
      </c>
      <c r="AX2469" s="14" t="s">
        <v>81</v>
      </c>
      <c r="AY2469" s="282" t="s">
        <v>168</v>
      </c>
    </row>
    <row r="2470" s="1" customFormat="1" ht="24" customHeight="1">
      <c r="B2470" s="38"/>
      <c r="C2470" s="237" t="s">
        <v>2483</v>
      </c>
      <c r="D2470" s="237" t="s">
        <v>170</v>
      </c>
      <c r="E2470" s="238" t="s">
        <v>2484</v>
      </c>
      <c r="F2470" s="239" t="s">
        <v>2485</v>
      </c>
      <c r="G2470" s="240" t="s">
        <v>220</v>
      </c>
      <c r="H2470" s="241">
        <v>0.20499999999999999</v>
      </c>
      <c r="I2470" s="242"/>
      <c r="J2470" s="243">
        <f>ROUND(I2470*H2470,2)</f>
        <v>0</v>
      </c>
      <c r="K2470" s="239" t="s">
        <v>174</v>
      </c>
      <c r="L2470" s="43"/>
      <c r="M2470" s="244" t="s">
        <v>1</v>
      </c>
      <c r="N2470" s="245" t="s">
        <v>39</v>
      </c>
      <c r="O2470" s="86"/>
      <c r="P2470" s="246">
        <f>O2470*H2470</f>
        <v>0</v>
      </c>
      <c r="Q2470" s="246">
        <v>0</v>
      </c>
      <c r="R2470" s="246">
        <f>Q2470*H2470</f>
        <v>0</v>
      </c>
      <c r="S2470" s="246">
        <v>0</v>
      </c>
      <c r="T2470" s="247">
        <f>S2470*H2470</f>
        <v>0</v>
      </c>
      <c r="AR2470" s="248" t="s">
        <v>282</v>
      </c>
      <c r="AT2470" s="248" t="s">
        <v>170</v>
      </c>
      <c r="AU2470" s="248" t="s">
        <v>83</v>
      </c>
      <c r="AY2470" s="17" t="s">
        <v>168</v>
      </c>
      <c r="BE2470" s="249">
        <f>IF(N2470="základní",J2470,0)</f>
        <v>0</v>
      </c>
      <c r="BF2470" s="249">
        <f>IF(N2470="snížená",J2470,0)</f>
        <v>0</v>
      </c>
      <c r="BG2470" s="249">
        <f>IF(N2470="zákl. přenesená",J2470,0)</f>
        <v>0</v>
      </c>
      <c r="BH2470" s="249">
        <f>IF(N2470="sníž. přenesená",J2470,0)</f>
        <v>0</v>
      </c>
      <c r="BI2470" s="249">
        <f>IF(N2470="nulová",J2470,0)</f>
        <v>0</v>
      </c>
      <c r="BJ2470" s="17" t="s">
        <v>81</v>
      </c>
      <c r="BK2470" s="249">
        <f>ROUND(I2470*H2470,2)</f>
        <v>0</v>
      </c>
      <c r="BL2470" s="17" t="s">
        <v>282</v>
      </c>
      <c r="BM2470" s="248" t="s">
        <v>2486</v>
      </c>
    </row>
    <row r="2471" s="11" customFormat="1" ht="22.8" customHeight="1">
      <c r="B2471" s="221"/>
      <c r="C2471" s="222"/>
      <c r="D2471" s="223" t="s">
        <v>73</v>
      </c>
      <c r="E2471" s="235" t="s">
        <v>2487</v>
      </c>
      <c r="F2471" s="235" t="s">
        <v>2488</v>
      </c>
      <c r="G2471" s="222"/>
      <c r="H2471" s="222"/>
      <c r="I2471" s="225"/>
      <c r="J2471" s="236">
        <f>BK2471</f>
        <v>0</v>
      </c>
      <c r="K2471" s="222"/>
      <c r="L2471" s="227"/>
      <c r="M2471" s="228"/>
      <c r="N2471" s="229"/>
      <c r="O2471" s="229"/>
      <c r="P2471" s="230">
        <f>SUM(P2472:P2500)</f>
        <v>0</v>
      </c>
      <c r="Q2471" s="229"/>
      <c r="R2471" s="230">
        <f>SUM(R2472:R2500)</f>
        <v>1.0614113000000001</v>
      </c>
      <c r="S2471" s="229"/>
      <c r="T2471" s="231">
        <f>SUM(T2472:T2500)</f>
        <v>0</v>
      </c>
      <c r="AR2471" s="232" t="s">
        <v>83</v>
      </c>
      <c r="AT2471" s="233" t="s">
        <v>73</v>
      </c>
      <c r="AU2471" s="233" t="s">
        <v>81</v>
      </c>
      <c r="AY2471" s="232" t="s">
        <v>168</v>
      </c>
      <c r="BK2471" s="234">
        <f>SUM(BK2472:BK2500)</f>
        <v>0</v>
      </c>
    </row>
    <row r="2472" s="1" customFormat="1" ht="24" customHeight="1">
      <c r="B2472" s="38"/>
      <c r="C2472" s="237" t="s">
        <v>2489</v>
      </c>
      <c r="D2472" s="237" t="s">
        <v>170</v>
      </c>
      <c r="E2472" s="238" t="s">
        <v>2490</v>
      </c>
      <c r="F2472" s="239" t="s">
        <v>2491</v>
      </c>
      <c r="G2472" s="240" t="s">
        <v>440</v>
      </c>
      <c r="H2472" s="241">
        <v>24.920000000000002</v>
      </c>
      <c r="I2472" s="242"/>
      <c r="J2472" s="243">
        <f>ROUND(I2472*H2472,2)</f>
        <v>0</v>
      </c>
      <c r="K2472" s="239" t="s">
        <v>174</v>
      </c>
      <c r="L2472" s="43"/>
      <c r="M2472" s="244" t="s">
        <v>1</v>
      </c>
      <c r="N2472" s="245" t="s">
        <v>39</v>
      </c>
      <c r="O2472" s="86"/>
      <c r="P2472" s="246">
        <f>O2472*H2472</f>
        <v>0</v>
      </c>
      <c r="Q2472" s="246">
        <v>0.00073999999999999999</v>
      </c>
      <c r="R2472" s="246">
        <f>Q2472*H2472</f>
        <v>0.0184408</v>
      </c>
      <c r="S2472" s="246">
        <v>0</v>
      </c>
      <c r="T2472" s="247">
        <f>S2472*H2472</f>
        <v>0</v>
      </c>
      <c r="AR2472" s="248" t="s">
        <v>282</v>
      </c>
      <c r="AT2472" s="248" t="s">
        <v>170</v>
      </c>
      <c r="AU2472" s="248" t="s">
        <v>83</v>
      </c>
      <c r="AY2472" s="17" t="s">
        <v>168</v>
      </c>
      <c r="BE2472" s="249">
        <f>IF(N2472="základní",J2472,0)</f>
        <v>0</v>
      </c>
      <c r="BF2472" s="249">
        <f>IF(N2472="snížená",J2472,0)</f>
        <v>0</v>
      </c>
      <c r="BG2472" s="249">
        <f>IF(N2472="zákl. přenesená",J2472,0)</f>
        <v>0</v>
      </c>
      <c r="BH2472" s="249">
        <f>IF(N2472="sníž. přenesená",J2472,0)</f>
        <v>0</v>
      </c>
      <c r="BI2472" s="249">
        <f>IF(N2472="nulová",J2472,0)</f>
        <v>0</v>
      </c>
      <c r="BJ2472" s="17" t="s">
        <v>81</v>
      </c>
      <c r="BK2472" s="249">
        <f>ROUND(I2472*H2472,2)</f>
        <v>0</v>
      </c>
      <c r="BL2472" s="17" t="s">
        <v>282</v>
      </c>
      <c r="BM2472" s="248" t="s">
        <v>2492</v>
      </c>
    </row>
    <row r="2473" s="12" customFormat="1">
      <c r="B2473" s="250"/>
      <c r="C2473" s="251"/>
      <c r="D2473" s="252" t="s">
        <v>177</v>
      </c>
      <c r="E2473" s="253" t="s">
        <v>1</v>
      </c>
      <c r="F2473" s="254" t="s">
        <v>339</v>
      </c>
      <c r="G2473" s="251"/>
      <c r="H2473" s="253" t="s">
        <v>1</v>
      </c>
      <c r="I2473" s="255"/>
      <c r="J2473" s="251"/>
      <c r="K2473" s="251"/>
      <c r="L2473" s="256"/>
      <c r="M2473" s="257"/>
      <c r="N2473" s="258"/>
      <c r="O2473" s="258"/>
      <c r="P2473" s="258"/>
      <c r="Q2473" s="258"/>
      <c r="R2473" s="258"/>
      <c r="S2473" s="258"/>
      <c r="T2473" s="259"/>
      <c r="AT2473" s="260" t="s">
        <v>177</v>
      </c>
      <c r="AU2473" s="260" t="s">
        <v>83</v>
      </c>
      <c r="AV2473" s="12" t="s">
        <v>81</v>
      </c>
      <c r="AW2473" s="12" t="s">
        <v>31</v>
      </c>
      <c r="AX2473" s="12" t="s">
        <v>74</v>
      </c>
      <c r="AY2473" s="260" t="s">
        <v>168</v>
      </c>
    </row>
    <row r="2474" s="13" customFormat="1">
      <c r="B2474" s="261"/>
      <c r="C2474" s="262"/>
      <c r="D2474" s="252" t="s">
        <v>177</v>
      </c>
      <c r="E2474" s="263" t="s">
        <v>1</v>
      </c>
      <c r="F2474" s="264" t="s">
        <v>2493</v>
      </c>
      <c r="G2474" s="262"/>
      <c r="H2474" s="265">
        <v>24.920000000000002</v>
      </c>
      <c r="I2474" s="266"/>
      <c r="J2474" s="262"/>
      <c r="K2474" s="262"/>
      <c r="L2474" s="267"/>
      <c r="M2474" s="268"/>
      <c r="N2474" s="269"/>
      <c r="O2474" s="269"/>
      <c r="P2474" s="269"/>
      <c r="Q2474" s="269"/>
      <c r="R2474" s="269"/>
      <c r="S2474" s="269"/>
      <c r="T2474" s="270"/>
      <c r="AT2474" s="271" t="s">
        <v>177</v>
      </c>
      <c r="AU2474" s="271" t="s">
        <v>83</v>
      </c>
      <c r="AV2474" s="13" t="s">
        <v>83</v>
      </c>
      <c r="AW2474" s="13" t="s">
        <v>31</v>
      </c>
      <c r="AX2474" s="13" t="s">
        <v>74</v>
      </c>
      <c r="AY2474" s="271" t="s">
        <v>168</v>
      </c>
    </row>
    <row r="2475" s="14" customFormat="1">
      <c r="B2475" s="272"/>
      <c r="C2475" s="273"/>
      <c r="D2475" s="252" t="s">
        <v>177</v>
      </c>
      <c r="E2475" s="274" t="s">
        <v>1</v>
      </c>
      <c r="F2475" s="275" t="s">
        <v>186</v>
      </c>
      <c r="G2475" s="273"/>
      <c r="H2475" s="276">
        <v>24.920000000000002</v>
      </c>
      <c r="I2475" s="277"/>
      <c r="J2475" s="273"/>
      <c r="K2475" s="273"/>
      <c r="L2475" s="278"/>
      <c r="M2475" s="279"/>
      <c r="N2475" s="280"/>
      <c r="O2475" s="280"/>
      <c r="P2475" s="280"/>
      <c r="Q2475" s="280"/>
      <c r="R2475" s="280"/>
      <c r="S2475" s="280"/>
      <c r="T2475" s="281"/>
      <c r="AT2475" s="282" t="s">
        <v>177</v>
      </c>
      <c r="AU2475" s="282" t="s">
        <v>83</v>
      </c>
      <c r="AV2475" s="14" t="s">
        <v>175</v>
      </c>
      <c r="AW2475" s="14" t="s">
        <v>31</v>
      </c>
      <c r="AX2475" s="14" t="s">
        <v>81</v>
      </c>
      <c r="AY2475" s="282" t="s">
        <v>168</v>
      </c>
    </row>
    <row r="2476" s="1" customFormat="1" ht="24" customHeight="1">
      <c r="B2476" s="38"/>
      <c r="C2476" s="294" t="s">
        <v>2494</v>
      </c>
      <c r="D2476" s="294" t="s">
        <v>418</v>
      </c>
      <c r="E2476" s="295" t="s">
        <v>2495</v>
      </c>
      <c r="F2476" s="296" t="s">
        <v>2496</v>
      </c>
      <c r="G2476" s="297" t="s">
        <v>226</v>
      </c>
      <c r="H2476" s="298">
        <v>2.96</v>
      </c>
      <c r="I2476" s="299"/>
      <c r="J2476" s="300">
        <f>ROUND(I2476*H2476,2)</f>
        <v>0</v>
      </c>
      <c r="K2476" s="296" t="s">
        <v>174</v>
      </c>
      <c r="L2476" s="301"/>
      <c r="M2476" s="302" t="s">
        <v>1</v>
      </c>
      <c r="N2476" s="303" t="s">
        <v>39</v>
      </c>
      <c r="O2476" s="86"/>
      <c r="P2476" s="246">
        <f>O2476*H2476</f>
        <v>0</v>
      </c>
      <c r="Q2476" s="246">
        <v>0.028750000000000001</v>
      </c>
      <c r="R2476" s="246">
        <f>Q2476*H2476</f>
        <v>0.085100000000000009</v>
      </c>
      <c r="S2476" s="246">
        <v>0</v>
      </c>
      <c r="T2476" s="247">
        <f>S2476*H2476</f>
        <v>0</v>
      </c>
      <c r="AR2476" s="248" t="s">
        <v>385</v>
      </c>
      <c r="AT2476" s="248" t="s">
        <v>418</v>
      </c>
      <c r="AU2476" s="248" t="s">
        <v>83</v>
      </c>
      <c r="AY2476" s="17" t="s">
        <v>168</v>
      </c>
      <c r="BE2476" s="249">
        <f>IF(N2476="základní",J2476,0)</f>
        <v>0</v>
      </c>
      <c r="BF2476" s="249">
        <f>IF(N2476="snížená",J2476,0)</f>
        <v>0</v>
      </c>
      <c r="BG2476" s="249">
        <f>IF(N2476="zákl. přenesená",J2476,0)</f>
        <v>0</v>
      </c>
      <c r="BH2476" s="249">
        <f>IF(N2476="sníž. přenesená",J2476,0)</f>
        <v>0</v>
      </c>
      <c r="BI2476" s="249">
        <f>IF(N2476="nulová",J2476,0)</f>
        <v>0</v>
      </c>
      <c r="BJ2476" s="17" t="s">
        <v>81</v>
      </c>
      <c r="BK2476" s="249">
        <f>ROUND(I2476*H2476,2)</f>
        <v>0</v>
      </c>
      <c r="BL2476" s="17" t="s">
        <v>282</v>
      </c>
      <c r="BM2476" s="248" t="s">
        <v>2497</v>
      </c>
    </row>
    <row r="2477" s="13" customFormat="1">
      <c r="B2477" s="261"/>
      <c r="C2477" s="262"/>
      <c r="D2477" s="252" t="s">
        <v>177</v>
      </c>
      <c r="E2477" s="263" t="s">
        <v>1</v>
      </c>
      <c r="F2477" s="264" t="s">
        <v>2498</v>
      </c>
      <c r="G2477" s="262"/>
      <c r="H2477" s="265">
        <v>2.96</v>
      </c>
      <c r="I2477" s="266"/>
      <c r="J2477" s="262"/>
      <c r="K2477" s="262"/>
      <c r="L2477" s="267"/>
      <c r="M2477" s="268"/>
      <c r="N2477" s="269"/>
      <c r="O2477" s="269"/>
      <c r="P2477" s="269"/>
      <c r="Q2477" s="269"/>
      <c r="R2477" s="269"/>
      <c r="S2477" s="269"/>
      <c r="T2477" s="270"/>
      <c r="AT2477" s="271" t="s">
        <v>177</v>
      </c>
      <c r="AU2477" s="271" t="s">
        <v>83</v>
      </c>
      <c r="AV2477" s="13" t="s">
        <v>83</v>
      </c>
      <c r="AW2477" s="13" t="s">
        <v>31</v>
      </c>
      <c r="AX2477" s="13" t="s">
        <v>74</v>
      </c>
      <c r="AY2477" s="271" t="s">
        <v>168</v>
      </c>
    </row>
    <row r="2478" s="14" customFormat="1">
      <c r="B2478" s="272"/>
      <c r="C2478" s="273"/>
      <c r="D2478" s="252" t="s">
        <v>177</v>
      </c>
      <c r="E2478" s="274" t="s">
        <v>1</v>
      </c>
      <c r="F2478" s="275" t="s">
        <v>186</v>
      </c>
      <c r="G2478" s="273"/>
      <c r="H2478" s="276">
        <v>2.96</v>
      </c>
      <c r="I2478" s="277"/>
      <c r="J2478" s="273"/>
      <c r="K2478" s="273"/>
      <c r="L2478" s="278"/>
      <c r="M2478" s="279"/>
      <c r="N2478" s="280"/>
      <c r="O2478" s="280"/>
      <c r="P2478" s="280"/>
      <c r="Q2478" s="280"/>
      <c r="R2478" s="280"/>
      <c r="S2478" s="280"/>
      <c r="T2478" s="281"/>
      <c r="AT2478" s="282" t="s">
        <v>177</v>
      </c>
      <c r="AU2478" s="282" t="s">
        <v>83</v>
      </c>
      <c r="AV2478" s="14" t="s">
        <v>175</v>
      </c>
      <c r="AW2478" s="14" t="s">
        <v>31</v>
      </c>
      <c r="AX2478" s="14" t="s">
        <v>81</v>
      </c>
      <c r="AY2478" s="282" t="s">
        <v>168</v>
      </c>
    </row>
    <row r="2479" s="1" customFormat="1" ht="24" customHeight="1">
      <c r="B2479" s="38"/>
      <c r="C2479" s="237" t="s">
        <v>2499</v>
      </c>
      <c r="D2479" s="237" t="s">
        <v>170</v>
      </c>
      <c r="E2479" s="238" t="s">
        <v>2500</v>
      </c>
      <c r="F2479" s="239" t="s">
        <v>2501</v>
      </c>
      <c r="G2479" s="240" t="s">
        <v>226</v>
      </c>
      <c r="H2479" s="241">
        <v>22.704000000000001</v>
      </c>
      <c r="I2479" s="242"/>
      <c r="J2479" s="243">
        <f>ROUND(I2479*H2479,2)</f>
        <v>0</v>
      </c>
      <c r="K2479" s="239" t="s">
        <v>174</v>
      </c>
      <c r="L2479" s="43"/>
      <c r="M2479" s="244" t="s">
        <v>1</v>
      </c>
      <c r="N2479" s="245" t="s">
        <v>39</v>
      </c>
      <c r="O2479" s="86"/>
      <c r="P2479" s="246">
        <f>O2479*H2479</f>
        <v>0</v>
      </c>
      <c r="Q2479" s="246">
        <v>0.0089999999999999993</v>
      </c>
      <c r="R2479" s="246">
        <f>Q2479*H2479</f>
        <v>0.20433599999999999</v>
      </c>
      <c r="S2479" s="246">
        <v>0</v>
      </c>
      <c r="T2479" s="247">
        <f>S2479*H2479</f>
        <v>0</v>
      </c>
      <c r="AR2479" s="248" t="s">
        <v>282</v>
      </c>
      <c r="AT2479" s="248" t="s">
        <v>170</v>
      </c>
      <c r="AU2479" s="248" t="s">
        <v>83</v>
      </c>
      <c r="AY2479" s="17" t="s">
        <v>168</v>
      </c>
      <c r="BE2479" s="249">
        <f>IF(N2479="základní",J2479,0)</f>
        <v>0</v>
      </c>
      <c r="BF2479" s="249">
        <f>IF(N2479="snížená",J2479,0)</f>
        <v>0</v>
      </c>
      <c r="BG2479" s="249">
        <f>IF(N2479="zákl. přenesená",J2479,0)</f>
        <v>0</v>
      </c>
      <c r="BH2479" s="249">
        <f>IF(N2479="sníž. přenesená",J2479,0)</f>
        <v>0</v>
      </c>
      <c r="BI2479" s="249">
        <f>IF(N2479="nulová",J2479,0)</f>
        <v>0</v>
      </c>
      <c r="BJ2479" s="17" t="s">
        <v>81</v>
      </c>
      <c r="BK2479" s="249">
        <f>ROUND(I2479*H2479,2)</f>
        <v>0</v>
      </c>
      <c r="BL2479" s="17" t="s">
        <v>282</v>
      </c>
      <c r="BM2479" s="248" t="s">
        <v>2502</v>
      </c>
    </row>
    <row r="2480" s="12" customFormat="1">
      <c r="B2480" s="250"/>
      <c r="C2480" s="251"/>
      <c r="D2480" s="252" t="s">
        <v>177</v>
      </c>
      <c r="E2480" s="253" t="s">
        <v>1</v>
      </c>
      <c r="F2480" s="254" t="s">
        <v>339</v>
      </c>
      <c r="G2480" s="251"/>
      <c r="H2480" s="253" t="s">
        <v>1</v>
      </c>
      <c r="I2480" s="255"/>
      <c r="J2480" s="251"/>
      <c r="K2480" s="251"/>
      <c r="L2480" s="256"/>
      <c r="M2480" s="257"/>
      <c r="N2480" s="258"/>
      <c r="O2480" s="258"/>
      <c r="P2480" s="258"/>
      <c r="Q2480" s="258"/>
      <c r="R2480" s="258"/>
      <c r="S2480" s="258"/>
      <c r="T2480" s="259"/>
      <c r="AT2480" s="260" t="s">
        <v>177</v>
      </c>
      <c r="AU2480" s="260" t="s">
        <v>83</v>
      </c>
      <c r="AV2480" s="12" t="s">
        <v>81</v>
      </c>
      <c r="AW2480" s="12" t="s">
        <v>31</v>
      </c>
      <c r="AX2480" s="12" t="s">
        <v>74</v>
      </c>
      <c r="AY2480" s="260" t="s">
        <v>168</v>
      </c>
    </row>
    <row r="2481" s="13" customFormat="1">
      <c r="B2481" s="261"/>
      <c r="C2481" s="262"/>
      <c r="D2481" s="252" t="s">
        <v>177</v>
      </c>
      <c r="E2481" s="263" t="s">
        <v>1</v>
      </c>
      <c r="F2481" s="264" t="s">
        <v>2503</v>
      </c>
      <c r="G2481" s="262"/>
      <c r="H2481" s="265">
        <v>22.704000000000001</v>
      </c>
      <c r="I2481" s="266"/>
      <c r="J2481" s="262"/>
      <c r="K2481" s="262"/>
      <c r="L2481" s="267"/>
      <c r="M2481" s="268"/>
      <c r="N2481" s="269"/>
      <c r="O2481" s="269"/>
      <c r="P2481" s="269"/>
      <c r="Q2481" s="269"/>
      <c r="R2481" s="269"/>
      <c r="S2481" s="269"/>
      <c r="T2481" s="270"/>
      <c r="AT2481" s="271" t="s">
        <v>177</v>
      </c>
      <c r="AU2481" s="271" t="s">
        <v>83</v>
      </c>
      <c r="AV2481" s="13" t="s">
        <v>83</v>
      </c>
      <c r="AW2481" s="13" t="s">
        <v>31</v>
      </c>
      <c r="AX2481" s="13" t="s">
        <v>74</v>
      </c>
      <c r="AY2481" s="271" t="s">
        <v>168</v>
      </c>
    </row>
    <row r="2482" s="14" customFormat="1">
      <c r="B2482" s="272"/>
      <c r="C2482" s="273"/>
      <c r="D2482" s="252" t="s">
        <v>177</v>
      </c>
      <c r="E2482" s="274" t="s">
        <v>1</v>
      </c>
      <c r="F2482" s="275" t="s">
        <v>186</v>
      </c>
      <c r="G2482" s="273"/>
      <c r="H2482" s="276">
        <v>22.704000000000001</v>
      </c>
      <c r="I2482" s="277"/>
      <c r="J2482" s="273"/>
      <c r="K2482" s="273"/>
      <c r="L2482" s="278"/>
      <c r="M2482" s="279"/>
      <c r="N2482" s="280"/>
      <c r="O2482" s="280"/>
      <c r="P2482" s="280"/>
      <c r="Q2482" s="280"/>
      <c r="R2482" s="280"/>
      <c r="S2482" s="280"/>
      <c r="T2482" s="281"/>
      <c r="AT2482" s="282" t="s">
        <v>177</v>
      </c>
      <c r="AU2482" s="282" t="s">
        <v>83</v>
      </c>
      <c r="AV2482" s="14" t="s">
        <v>175</v>
      </c>
      <c r="AW2482" s="14" t="s">
        <v>31</v>
      </c>
      <c r="AX2482" s="14" t="s">
        <v>81</v>
      </c>
      <c r="AY2482" s="282" t="s">
        <v>168</v>
      </c>
    </row>
    <row r="2483" s="1" customFormat="1" ht="24" customHeight="1">
      <c r="B2483" s="38"/>
      <c r="C2483" s="294" t="s">
        <v>2504</v>
      </c>
      <c r="D2483" s="294" t="s">
        <v>418</v>
      </c>
      <c r="E2483" s="295" t="s">
        <v>2505</v>
      </c>
      <c r="F2483" s="296" t="s">
        <v>2506</v>
      </c>
      <c r="G2483" s="297" t="s">
        <v>226</v>
      </c>
      <c r="H2483" s="298">
        <v>26.109999999999999</v>
      </c>
      <c r="I2483" s="299"/>
      <c r="J2483" s="300">
        <f>ROUND(I2483*H2483,2)</f>
        <v>0</v>
      </c>
      <c r="K2483" s="296" t="s">
        <v>1</v>
      </c>
      <c r="L2483" s="301"/>
      <c r="M2483" s="302" t="s">
        <v>1</v>
      </c>
      <c r="N2483" s="303" t="s">
        <v>39</v>
      </c>
      <c r="O2483" s="86"/>
      <c r="P2483" s="246">
        <f>O2483*H2483</f>
        <v>0</v>
      </c>
      <c r="Q2483" s="246">
        <v>0.028750000000000001</v>
      </c>
      <c r="R2483" s="246">
        <f>Q2483*H2483</f>
        <v>0.75066250000000001</v>
      </c>
      <c r="S2483" s="246">
        <v>0</v>
      </c>
      <c r="T2483" s="247">
        <f>S2483*H2483</f>
        <v>0</v>
      </c>
      <c r="AR2483" s="248" t="s">
        <v>385</v>
      </c>
      <c r="AT2483" s="248" t="s">
        <v>418</v>
      </c>
      <c r="AU2483" s="248" t="s">
        <v>83</v>
      </c>
      <c r="AY2483" s="17" t="s">
        <v>168</v>
      </c>
      <c r="BE2483" s="249">
        <f>IF(N2483="základní",J2483,0)</f>
        <v>0</v>
      </c>
      <c r="BF2483" s="249">
        <f>IF(N2483="snížená",J2483,0)</f>
        <v>0</v>
      </c>
      <c r="BG2483" s="249">
        <f>IF(N2483="zákl. přenesená",J2483,0)</f>
        <v>0</v>
      </c>
      <c r="BH2483" s="249">
        <f>IF(N2483="sníž. přenesená",J2483,0)</f>
        <v>0</v>
      </c>
      <c r="BI2483" s="249">
        <f>IF(N2483="nulová",J2483,0)</f>
        <v>0</v>
      </c>
      <c r="BJ2483" s="17" t="s">
        <v>81</v>
      </c>
      <c r="BK2483" s="249">
        <f>ROUND(I2483*H2483,2)</f>
        <v>0</v>
      </c>
      <c r="BL2483" s="17" t="s">
        <v>282</v>
      </c>
      <c r="BM2483" s="248" t="s">
        <v>2507</v>
      </c>
    </row>
    <row r="2484" s="13" customFormat="1">
      <c r="B2484" s="261"/>
      <c r="C2484" s="262"/>
      <c r="D2484" s="252" t="s">
        <v>177</v>
      </c>
      <c r="E2484" s="263" t="s">
        <v>1</v>
      </c>
      <c r="F2484" s="264" t="s">
        <v>2508</v>
      </c>
      <c r="G2484" s="262"/>
      <c r="H2484" s="265">
        <v>26.109999999999999</v>
      </c>
      <c r="I2484" s="266"/>
      <c r="J2484" s="262"/>
      <c r="K2484" s="262"/>
      <c r="L2484" s="267"/>
      <c r="M2484" s="268"/>
      <c r="N2484" s="269"/>
      <c r="O2484" s="269"/>
      <c r="P2484" s="269"/>
      <c r="Q2484" s="269"/>
      <c r="R2484" s="269"/>
      <c r="S2484" s="269"/>
      <c r="T2484" s="270"/>
      <c r="AT2484" s="271" t="s">
        <v>177</v>
      </c>
      <c r="AU2484" s="271" t="s">
        <v>83</v>
      </c>
      <c r="AV2484" s="13" t="s">
        <v>83</v>
      </c>
      <c r="AW2484" s="13" t="s">
        <v>31</v>
      </c>
      <c r="AX2484" s="13" t="s">
        <v>74</v>
      </c>
      <c r="AY2484" s="271" t="s">
        <v>168</v>
      </c>
    </row>
    <row r="2485" s="14" customFormat="1">
      <c r="B2485" s="272"/>
      <c r="C2485" s="273"/>
      <c r="D2485" s="252" t="s">
        <v>177</v>
      </c>
      <c r="E2485" s="274" t="s">
        <v>1</v>
      </c>
      <c r="F2485" s="275" t="s">
        <v>186</v>
      </c>
      <c r="G2485" s="273"/>
      <c r="H2485" s="276">
        <v>26.109999999999999</v>
      </c>
      <c r="I2485" s="277"/>
      <c r="J2485" s="273"/>
      <c r="K2485" s="273"/>
      <c r="L2485" s="278"/>
      <c r="M2485" s="279"/>
      <c r="N2485" s="280"/>
      <c r="O2485" s="280"/>
      <c r="P2485" s="280"/>
      <c r="Q2485" s="280"/>
      <c r="R2485" s="280"/>
      <c r="S2485" s="280"/>
      <c r="T2485" s="281"/>
      <c r="AT2485" s="282" t="s">
        <v>177</v>
      </c>
      <c r="AU2485" s="282" t="s">
        <v>83</v>
      </c>
      <c r="AV2485" s="14" t="s">
        <v>175</v>
      </c>
      <c r="AW2485" s="14" t="s">
        <v>31</v>
      </c>
      <c r="AX2485" s="14" t="s">
        <v>81</v>
      </c>
      <c r="AY2485" s="282" t="s">
        <v>168</v>
      </c>
    </row>
    <row r="2486" s="1" customFormat="1" ht="24" customHeight="1">
      <c r="B2486" s="38"/>
      <c r="C2486" s="237" t="s">
        <v>2509</v>
      </c>
      <c r="D2486" s="237" t="s">
        <v>170</v>
      </c>
      <c r="E2486" s="238" t="s">
        <v>2510</v>
      </c>
      <c r="F2486" s="239" t="s">
        <v>2511</v>
      </c>
      <c r="G2486" s="240" t="s">
        <v>226</v>
      </c>
      <c r="H2486" s="241">
        <v>26.442</v>
      </c>
      <c r="I2486" s="242"/>
      <c r="J2486" s="243">
        <f>ROUND(I2486*H2486,2)</f>
        <v>0</v>
      </c>
      <c r="K2486" s="239" t="s">
        <v>174</v>
      </c>
      <c r="L2486" s="43"/>
      <c r="M2486" s="244" t="s">
        <v>1</v>
      </c>
      <c r="N2486" s="245" t="s">
        <v>39</v>
      </c>
      <c r="O2486" s="86"/>
      <c r="P2486" s="246">
        <f>O2486*H2486</f>
        <v>0</v>
      </c>
      <c r="Q2486" s="246">
        <v>0</v>
      </c>
      <c r="R2486" s="246">
        <f>Q2486*H2486</f>
        <v>0</v>
      </c>
      <c r="S2486" s="246">
        <v>0</v>
      </c>
      <c r="T2486" s="247">
        <f>S2486*H2486</f>
        <v>0</v>
      </c>
      <c r="AR2486" s="248" t="s">
        <v>282</v>
      </c>
      <c r="AT2486" s="248" t="s">
        <v>170</v>
      </c>
      <c r="AU2486" s="248" t="s">
        <v>83</v>
      </c>
      <c r="AY2486" s="17" t="s">
        <v>168</v>
      </c>
      <c r="BE2486" s="249">
        <f>IF(N2486="základní",J2486,0)</f>
        <v>0</v>
      </c>
      <c r="BF2486" s="249">
        <f>IF(N2486="snížená",J2486,0)</f>
        <v>0</v>
      </c>
      <c r="BG2486" s="249">
        <f>IF(N2486="zákl. přenesená",J2486,0)</f>
        <v>0</v>
      </c>
      <c r="BH2486" s="249">
        <f>IF(N2486="sníž. přenesená",J2486,0)</f>
        <v>0</v>
      </c>
      <c r="BI2486" s="249">
        <f>IF(N2486="nulová",J2486,0)</f>
        <v>0</v>
      </c>
      <c r="BJ2486" s="17" t="s">
        <v>81</v>
      </c>
      <c r="BK2486" s="249">
        <f>ROUND(I2486*H2486,2)</f>
        <v>0</v>
      </c>
      <c r="BL2486" s="17" t="s">
        <v>282</v>
      </c>
      <c r="BM2486" s="248" t="s">
        <v>2512</v>
      </c>
    </row>
    <row r="2487" s="12" customFormat="1">
      <c r="B2487" s="250"/>
      <c r="C2487" s="251"/>
      <c r="D2487" s="252" t="s">
        <v>177</v>
      </c>
      <c r="E2487" s="253" t="s">
        <v>1</v>
      </c>
      <c r="F2487" s="254" t="s">
        <v>339</v>
      </c>
      <c r="G2487" s="251"/>
      <c r="H2487" s="253" t="s">
        <v>1</v>
      </c>
      <c r="I2487" s="255"/>
      <c r="J2487" s="251"/>
      <c r="K2487" s="251"/>
      <c r="L2487" s="256"/>
      <c r="M2487" s="257"/>
      <c r="N2487" s="258"/>
      <c r="O2487" s="258"/>
      <c r="P2487" s="258"/>
      <c r="Q2487" s="258"/>
      <c r="R2487" s="258"/>
      <c r="S2487" s="258"/>
      <c r="T2487" s="259"/>
      <c r="AT2487" s="260" t="s">
        <v>177</v>
      </c>
      <c r="AU2487" s="260" t="s">
        <v>83</v>
      </c>
      <c r="AV2487" s="12" t="s">
        <v>81</v>
      </c>
      <c r="AW2487" s="12" t="s">
        <v>31</v>
      </c>
      <c r="AX2487" s="12" t="s">
        <v>74</v>
      </c>
      <c r="AY2487" s="260" t="s">
        <v>168</v>
      </c>
    </row>
    <row r="2488" s="13" customFormat="1">
      <c r="B2488" s="261"/>
      <c r="C2488" s="262"/>
      <c r="D2488" s="252" t="s">
        <v>177</v>
      </c>
      <c r="E2488" s="263" t="s">
        <v>1</v>
      </c>
      <c r="F2488" s="264" t="s">
        <v>2513</v>
      </c>
      <c r="G2488" s="262"/>
      <c r="H2488" s="265">
        <v>3.738</v>
      </c>
      <c r="I2488" s="266"/>
      <c r="J2488" s="262"/>
      <c r="K2488" s="262"/>
      <c r="L2488" s="267"/>
      <c r="M2488" s="268"/>
      <c r="N2488" s="269"/>
      <c r="O2488" s="269"/>
      <c r="P2488" s="269"/>
      <c r="Q2488" s="269"/>
      <c r="R2488" s="269"/>
      <c r="S2488" s="269"/>
      <c r="T2488" s="270"/>
      <c r="AT2488" s="271" t="s">
        <v>177</v>
      </c>
      <c r="AU2488" s="271" t="s">
        <v>83</v>
      </c>
      <c r="AV2488" s="13" t="s">
        <v>83</v>
      </c>
      <c r="AW2488" s="13" t="s">
        <v>31</v>
      </c>
      <c r="AX2488" s="13" t="s">
        <v>74</v>
      </c>
      <c r="AY2488" s="271" t="s">
        <v>168</v>
      </c>
    </row>
    <row r="2489" s="13" customFormat="1">
      <c r="B2489" s="261"/>
      <c r="C2489" s="262"/>
      <c r="D2489" s="252" t="s">
        <v>177</v>
      </c>
      <c r="E2489" s="263" t="s">
        <v>1</v>
      </c>
      <c r="F2489" s="264" t="s">
        <v>2503</v>
      </c>
      <c r="G2489" s="262"/>
      <c r="H2489" s="265">
        <v>22.704000000000001</v>
      </c>
      <c r="I2489" s="266"/>
      <c r="J2489" s="262"/>
      <c r="K2489" s="262"/>
      <c r="L2489" s="267"/>
      <c r="M2489" s="268"/>
      <c r="N2489" s="269"/>
      <c r="O2489" s="269"/>
      <c r="P2489" s="269"/>
      <c r="Q2489" s="269"/>
      <c r="R2489" s="269"/>
      <c r="S2489" s="269"/>
      <c r="T2489" s="270"/>
      <c r="AT2489" s="271" t="s">
        <v>177</v>
      </c>
      <c r="AU2489" s="271" t="s">
        <v>83</v>
      </c>
      <c r="AV2489" s="13" t="s">
        <v>83</v>
      </c>
      <c r="AW2489" s="13" t="s">
        <v>31</v>
      </c>
      <c r="AX2489" s="13" t="s">
        <v>74</v>
      </c>
      <c r="AY2489" s="271" t="s">
        <v>168</v>
      </c>
    </row>
    <row r="2490" s="14" customFormat="1">
      <c r="B2490" s="272"/>
      <c r="C2490" s="273"/>
      <c r="D2490" s="252" t="s">
        <v>177</v>
      </c>
      <c r="E2490" s="274" t="s">
        <v>1</v>
      </c>
      <c r="F2490" s="275" t="s">
        <v>186</v>
      </c>
      <c r="G2490" s="273"/>
      <c r="H2490" s="276">
        <v>26.442</v>
      </c>
      <c r="I2490" s="277"/>
      <c r="J2490" s="273"/>
      <c r="K2490" s="273"/>
      <c r="L2490" s="278"/>
      <c r="M2490" s="279"/>
      <c r="N2490" s="280"/>
      <c r="O2490" s="280"/>
      <c r="P2490" s="280"/>
      <c r="Q2490" s="280"/>
      <c r="R2490" s="280"/>
      <c r="S2490" s="280"/>
      <c r="T2490" s="281"/>
      <c r="AT2490" s="282" t="s">
        <v>177</v>
      </c>
      <c r="AU2490" s="282" t="s">
        <v>83</v>
      </c>
      <c r="AV2490" s="14" t="s">
        <v>175</v>
      </c>
      <c r="AW2490" s="14" t="s">
        <v>31</v>
      </c>
      <c r="AX2490" s="14" t="s">
        <v>81</v>
      </c>
      <c r="AY2490" s="282" t="s">
        <v>168</v>
      </c>
    </row>
    <row r="2491" s="1" customFormat="1" ht="16.5" customHeight="1">
      <c r="B2491" s="38"/>
      <c r="C2491" s="237" t="s">
        <v>2514</v>
      </c>
      <c r="D2491" s="237" t="s">
        <v>170</v>
      </c>
      <c r="E2491" s="238" t="s">
        <v>2515</v>
      </c>
      <c r="F2491" s="239" t="s">
        <v>2516</v>
      </c>
      <c r="G2491" s="240" t="s">
        <v>440</v>
      </c>
      <c r="H2491" s="241">
        <v>28.719999999999999</v>
      </c>
      <c r="I2491" s="242"/>
      <c r="J2491" s="243">
        <f>ROUND(I2491*H2491,2)</f>
        <v>0</v>
      </c>
      <c r="K2491" s="239" t="s">
        <v>174</v>
      </c>
      <c r="L2491" s="43"/>
      <c r="M2491" s="244" t="s">
        <v>1</v>
      </c>
      <c r="N2491" s="245" t="s">
        <v>39</v>
      </c>
      <c r="O2491" s="86"/>
      <c r="P2491" s="246">
        <f>O2491*H2491</f>
        <v>0</v>
      </c>
      <c r="Q2491" s="246">
        <v>0.00010000000000000001</v>
      </c>
      <c r="R2491" s="246">
        <f>Q2491*H2491</f>
        <v>0.002872</v>
      </c>
      <c r="S2491" s="246">
        <v>0</v>
      </c>
      <c r="T2491" s="247">
        <f>S2491*H2491</f>
        <v>0</v>
      </c>
      <c r="AR2491" s="248" t="s">
        <v>282</v>
      </c>
      <c r="AT2491" s="248" t="s">
        <v>170</v>
      </c>
      <c r="AU2491" s="248" t="s">
        <v>83</v>
      </c>
      <c r="AY2491" s="17" t="s">
        <v>168</v>
      </c>
      <c r="BE2491" s="249">
        <f>IF(N2491="základní",J2491,0)</f>
        <v>0</v>
      </c>
      <c r="BF2491" s="249">
        <f>IF(N2491="snížená",J2491,0)</f>
        <v>0</v>
      </c>
      <c r="BG2491" s="249">
        <f>IF(N2491="zákl. přenesená",J2491,0)</f>
        <v>0</v>
      </c>
      <c r="BH2491" s="249">
        <f>IF(N2491="sníž. přenesená",J2491,0)</f>
        <v>0</v>
      </c>
      <c r="BI2491" s="249">
        <f>IF(N2491="nulová",J2491,0)</f>
        <v>0</v>
      </c>
      <c r="BJ2491" s="17" t="s">
        <v>81</v>
      </c>
      <c r="BK2491" s="249">
        <f>ROUND(I2491*H2491,2)</f>
        <v>0</v>
      </c>
      <c r="BL2491" s="17" t="s">
        <v>282</v>
      </c>
      <c r="BM2491" s="248" t="s">
        <v>2517</v>
      </c>
    </row>
    <row r="2492" s="12" customFormat="1">
      <c r="B2492" s="250"/>
      <c r="C2492" s="251"/>
      <c r="D2492" s="252" t="s">
        <v>177</v>
      </c>
      <c r="E2492" s="253" t="s">
        <v>1</v>
      </c>
      <c r="F2492" s="254" t="s">
        <v>339</v>
      </c>
      <c r="G2492" s="251"/>
      <c r="H2492" s="253" t="s">
        <v>1</v>
      </c>
      <c r="I2492" s="255"/>
      <c r="J2492" s="251"/>
      <c r="K2492" s="251"/>
      <c r="L2492" s="256"/>
      <c r="M2492" s="257"/>
      <c r="N2492" s="258"/>
      <c r="O2492" s="258"/>
      <c r="P2492" s="258"/>
      <c r="Q2492" s="258"/>
      <c r="R2492" s="258"/>
      <c r="S2492" s="258"/>
      <c r="T2492" s="259"/>
      <c r="AT2492" s="260" t="s">
        <v>177</v>
      </c>
      <c r="AU2492" s="260" t="s">
        <v>83</v>
      </c>
      <c r="AV2492" s="12" t="s">
        <v>81</v>
      </c>
      <c r="AW2492" s="12" t="s">
        <v>31</v>
      </c>
      <c r="AX2492" s="12" t="s">
        <v>74</v>
      </c>
      <c r="AY2492" s="260" t="s">
        <v>168</v>
      </c>
    </row>
    <row r="2493" s="13" customFormat="1">
      <c r="B2493" s="261"/>
      <c r="C2493" s="262"/>
      <c r="D2493" s="252" t="s">
        <v>177</v>
      </c>
      <c r="E2493" s="263" t="s">
        <v>1</v>
      </c>
      <c r="F2493" s="264" t="s">
        <v>1489</v>
      </c>
      <c r="G2493" s="262"/>
      <c r="H2493" s="265">
        <v>28.719999999999999</v>
      </c>
      <c r="I2493" s="266"/>
      <c r="J2493" s="262"/>
      <c r="K2493" s="262"/>
      <c r="L2493" s="267"/>
      <c r="M2493" s="268"/>
      <c r="N2493" s="269"/>
      <c r="O2493" s="269"/>
      <c r="P2493" s="269"/>
      <c r="Q2493" s="269"/>
      <c r="R2493" s="269"/>
      <c r="S2493" s="269"/>
      <c r="T2493" s="270"/>
      <c r="AT2493" s="271" t="s">
        <v>177</v>
      </c>
      <c r="AU2493" s="271" t="s">
        <v>83</v>
      </c>
      <c r="AV2493" s="13" t="s">
        <v>83</v>
      </c>
      <c r="AW2493" s="13" t="s">
        <v>31</v>
      </c>
      <c r="AX2493" s="13" t="s">
        <v>74</v>
      </c>
      <c r="AY2493" s="271" t="s">
        <v>168</v>
      </c>
    </row>
    <row r="2494" s="14" customFormat="1">
      <c r="B2494" s="272"/>
      <c r="C2494" s="273"/>
      <c r="D2494" s="252" t="s">
        <v>177</v>
      </c>
      <c r="E2494" s="274" t="s">
        <v>1</v>
      </c>
      <c r="F2494" s="275" t="s">
        <v>186</v>
      </c>
      <c r="G2494" s="273"/>
      <c r="H2494" s="276">
        <v>28.719999999999999</v>
      </c>
      <c r="I2494" s="277"/>
      <c r="J2494" s="273"/>
      <c r="K2494" s="273"/>
      <c r="L2494" s="278"/>
      <c r="M2494" s="279"/>
      <c r="N2494" s="280"/>
      <c r="O2494" s="280"/>
      <c r="P2494" s="280"/>
      <c r="Q2494" s="280"/>
      <c r="R2494" s="280"/>
      <c r="S2494" s="280"/>
      <c r="T2494" s="281"/>
      <c r="AT2494" s="282" t="s">
        <v>177</v>
      </c>
      <c r="AU2494" s="282" t="s">
        <v>83</v>
      </c>
      <c r="AV2494" s="14" t="s">
        <v>175</v>
      </c>
      <c r="AW2494" s="14" t="s">
        <v>31</v>
      </c>
      <c r="AX2494" s="14" t="s">
        <v>81</v>
      </c>
      <c r="AY2494" s="282" t="s">
        <v>168</v>
      </c>
    </row>
    <row r="2495" s="1" customFormat="1" ht="16.5" customHeight="1">
      <c r="B2495" s="38"/>
      <c r="C2495" s="237" t="s">
        <v>2518</v>
      </c>
      <c r="D2495" s="237" t="s">
        <v>170</v>
      </c>
      <c r="E2495" s="238" t="s">
        <v>2519</v>
      </c>
      <c r="F2495" s="239" t="s">
        <v>2520</v>
      </c>
      <c r="G2495" s="240" t="s">
        <v>440</v>
      </c>
      <c r="H2495" s="241">
        <v>47.624000000000002</v>
      </c>
      <c r="I2495" s="242"/>
      <c r="J2495" s="243">
        <f>ROUND(I2495*H2495,2)</f>
        <v>0</v>
      </c>
      <c r="K2495" s="239" t="s">
        <v>1</v>
      </c>
      <c r="L2495" s="43"/>
      <c r="M2495" s="244" t="s">
        <v>1</v>
      </c>
      <c r="N2495" s="245" t="s">
        <v>39</v>
      </c>
      <c r="O2495" s="86"/>
      <c r="P2495" s="246">
        <f>O2495*H2495</f>
        <v>0</v>
      </c>
      <c r="Q2495" s="246">
        <v>0</v>
      </c>
      <c r="R2495" s="246">
        <f>Q2495*H2495</f>
        <v>0</v>
      </c>
      <c r="S2495" s="246">
        <v>0</v>
      </c>
      <c r="T2495" s="247">
        <f>S2495*H2495</f>
        <v>0</v>
      </c>
      <c r="AR2495" s="248" t="s">
        <v>282</v>
      </c>
      <c r="AT2495" s="248" t="s">
        <v>170</v>
      </c>
      <c r="AU2495" s="248" t="s">
        <v>83</v>
      </c>
      <c r="AY2495" s="17" t="s">
        <v>168</v>
      </c>
      <c r="BE2495" s="249">
        <f>IF(N2495="základní",J2495,0)</f>
        <v>0</v>
      </c>
      <c r="BF2495" s="249">
        <f>IF(N2495="snížená",J2495,0)</f>
        <v>0</v>
      </c>
      <c r="BG2495" s="249">
        <f>IF(N2495="zákl. přenesená",J2495,0)</f>
        <v>0</v>
      </c>
      <c r="BH2495" s="249">
        <f>IF(N2495="sníž. přenesená",J2495,0)</f>
        <v>0</v>
      </c>
      <c r="BI2495" s="249">
        <f>IF(N2495="nulová",J2495,0)</f>
        <v>0</v>
      </c>
      <c r="BJ2495" s="17" t="s">
        <v>81</v>
      </c>
      <c r="BK2495" s="249">
        <f>ROUND(I2495*H2495,2)</f>
        <v>0</v>
      </c>
      <c r="BL2495" s="17" t="s">
        <v>282</v>
      </c>
      <c r="BM2495" s="248" t="s">
        <v>2521</v>
      </c>
    </row>
    <row r="2496" s="12" customFormat="1">
      <c r="B2496" s="250"/>
      <c r="C2496" s="251"/>
      <c r="D2496" s="252" t="s">
        <v>177</v>
      </c>
      <c r="E2496" s="253" t="s">
        <v>1</v>
      </c>
      <c r="F2496" s="254" t="s">
        <v>339</v>
      </c>
      <c r="G2496" s="251"/>
      <c r="H2496" s="253" t="s">
        <v>1</v>
      </c>
      <c r="I2496" s="255"/>
      <c r="J2496" s="251"/>
      <c r="K2496" s="251"/>
      <c r="L2496" s="256"/>
      <c r="M2496" s="257"/>
      <c r="N2496" s="258"/>
      <c r="O2496" s="258"/>
      <c r="P2496" s="258"/>
      <c r="Q2496" s="258"/>
      <c r="R2496" s="258"/>
      <c r="S2496" s="258"/>
      <c r="T2496" s="259"/>
      <c r="AT2496" s="260" t="s">
        <v>177</v>
      </c>
      <c r="AU2496" s="260" t="s">
        <v>83</v>
      </c>
      <c r="AV2496" s="12" t="s">
        <v>81</v>
      </c>
      <c r="AW2496" s="12" t="s">
        <v>31</v>
      </c>
      <c r="AX2496" s="12" t="s">
        <v>74</v>
      </c>
      <c r="AY2496" s="260" t="s">
        <v>168</v>
      </c>
    </row>
    <row r="2497" s="13" customFormat="1">
      <c r="B2497" s="261"/>
      <c r="C2497" s="262"/>
      <c r="D2497" s="252" t="s">
        <v>177</v>
      </c>
      <c r="E2497" s="263" t="s">
        <v>1</v>
      </c>
      <c r="F2497" s="264" t="s">
        <v>2493</v>
      </c>
      <c r="G2497" s="262"/>
      <c r="H2497" s="265">
        <v>24.920000000000002</v>
      </c>
      <c r="I2497" s="266"/>
      <c r="J2497" s="262"/>
      <c r="K2497" s="262"/>
      <c r="L2497" s="267"/>
      <c r="M2497" s="268"/>
      <c r="N2497" s="269"/>
      <c r="O2497" s="269"/>
      <c r="P2497" s="269"/>
      <c r="Q2497" s="269"/>
      <c r="R2497" s="269"/>
      <c r="S2497" s="269"/>
      <c r="T2497" s="270"/>
      <c r="AT2497" s="271" t="s">
        <v>177</v>
      </c>
      <c r="AU2497" s="271" t="s">
        <v>83</v>
      </c>
      <c r="AV2497" s="13" t="s">
        <v>83</v>
      </c>
      <c r="AW2497" s="13" t="s">
        <v>31</v>
      </c>
      <c r="AX2497" s="13" t="s">
        <v>74</v>
      </c>
      <c r="AY2497" s="271" t="s">
        <v>168</v>
      </c>
    </row>
    <row r="2498" s="13" customFormat="1">
      <c r="B2498" s="261"/>
      <c r="C2498" s="262"/>
      <c r="D2498" s="252" t="s">
        <v>177</v>
      </c>
      <c r="E2498" s="263" t="s">
        <v>1</v>
      </c>
      <c r="F2498" s="264" t="s">
        <v>2503</v>
      </c>
      <c r="G2498" s="262"/>
      <c r="H2498" s="265">
        <v>22.704000000000001</v>
      </c>
      <c r="I2498" s="266"/>
      <c r="J2498" s="262"/>
      <c r="K2498" s="262"/>
      <c r="L2498" s="267"/>
      <c r="M2498" s="268"/>
      <c r="N2498" s="269"/>
      <c r="O2498" s="269"/>
      <c r="P2498" s="269"/>
      <c r="Q2498" s="269"/>
      <c r="R2498" s="269"/>
      <c r="S2498" s="269"/>
      <c r="T2498" s="270"/>
      <c r="AT2498" s="271" t="s">
        <v>177</v>
      </c>
      <c r="AU2498" s="271" t="s">
        <v>83</v>
      </c>
      <c r="AV2498" s="13" t="s">
        <v>83</v>
      </c>
      <c r="AW2498" s="13" t="s">
        <v>31</v>
      </c>
      <c r="AX2498" s="13" t="s">
        <v>74</v>
      </c>
      <c r="AY2498" s="271" t="s">
        <v>168</v>
      </c>
    </row>
    <row r="2499" s="14" customFormat="1">
      <c r="B2499" s="272"/>
      <c r="C2499" s="273"/>
      <c r="D2499" s="252" t="s">
        <v>177</v>
      </c>
      <c r="E2499" s="274" t="s">
        <v>1</v>
      </c>
      <c r="F2499" s="275" t="s">
        <v>186</v>
      </c>
      <c r="G2499" s="273"/>
      <c r="H2499" s="276">
        <v>47.624000000000002</v>
      </c>
      <c r="I2499" s="277"/>
      <c r="J2499" s="273"/>
      <c r="K2499" s="273"/>
      <c r="L2499" s="278"/>
      <c r="M2499" s="279"/>
      <c r="N2499" s="280"/>
      <c r="O2499" s="280"/>
      <c r="P2499" s="280"/>
      <c r="Q2499" s="280"/>
      <c r="R2499" s="280"/>
      <c r="S2499" s="280"/>
      <c r="T2499" s="281"/>
      <c r="AT2499" s="282" t="s">
        <v>177</v>
      </c>
      <c r="AU2499" s="282" t="s">
        <v>83</v>
      </c>
      <c r="AV2499" s="14" t="s">
        <v>175</v>
      </c>
      <c r="AW2499" s="14" t="s">
        <v>31</v>
      </c>
      <c r="AX2499" s="14" t="s">
        <v>81</v>
      </c>
      <c r="AY2499" s="282" t="s">
        <v>168</v>
      </c>
    </row>
    <row r="2500" s="1" customFormat="1" ht="24" customHeight="1">
      <c r="B2500" s="38"/>
      <c r="C2500" s="237" t="s">
        <v>2522</v>
      </c>
      <c r="D2500" s="237" t="s">
        <v>170</v>
      </c>
      <c r="E2500" s="238" t="s">
        <v>2523</v>
      </c>
      <c r="F2500" s="239" t="s">
        <v>2524</v>
      </c>
      <c r="G2500" s="240" t="s">
        <v>220</v>
      </c>
      <c r="H2500" s="241">
        <v>1.0609999999999999</v>
      </c>
      <c r="I2500" s="242"/>
      <c r="J2500" s="243">
        <f>ROUND(I2500*H2500,2)</f>
        <v>0</v>
      </c>
      <c r="K2500" s="239" t="s">
        <v>174</v>
      </c>
      <c r="L2500" s="43"/>
      <c r="M2500" s="244" t="s">
        <v>1</v>
      </c>
      <c r="N2500" s="245" t="s">
        <v>39</v>
      </c>
      <c r="O2500" s="86"/>
      <c r="P2500" s="246">
        <f>O2500*H2500</f>
        <v>0</v>
      </c>
      <c r="Q2500" s="246">
        <v>0</v>
      </c>
      <c r="R2500" s="246">
        <f>Q2500*H2500</f>
        <v>0</v>
      </c>
      <c r="S2500" s="246">
        <v>0</v>
      </c>
      <c r="T2500" s="247">
        <f>S2500*H2500</f>
        <v>0</v>
      </c>
      <c r="AR2500" s="248" t="s">
        <v>282</v>
      </c>
      <c r="AT2500" s="248" t="s">
        <v>170</v>
      </c>
      <c r="AU2500" s="248" t="s">
        <v>83</v>
      </c>
      <c r="AY2500" s="17" t="s">
        <v>168</v>
      </c>
      <c r="BE2500" s="249">
        <f>IF(N2500="základní",J2500,0)</f>
        <v>0</v>
      </c>
      <c r="BF2500" s="249">
        <f>IF(N2500="snížená",J2500,0)</f>
        <v>0</v>
      </c>
      <c r="BG2500" s="249">
        <f>IF(N2500="zákl. přenesená",J2500,0)</f>
        <v>0</v>
      </c>
      <c r="BH2500" s="249">
        <f>IF(N2500="sníž. přenesená",J2500,0)</f>
        <v>0</v>
      </c>
      <c r="BI2500" s="249">
        <f>IF(N2500="nulová",J2500,0)</f>
        <v>0</v>
      </c>
      <c r="BJ2500" s="17" t="s">
        <v>81</v>
      </c>
      <c r="BK2500" s="249">
        <f>ROUND(I2500*H2500,2)</f>
        <v>0</v>
      </c>
      <c r="BL2500" s="17" t="s">
        <v>282</v>
      </c>
      <c r="BM2500" s="248" t="s">
        <v>2525</v>
      </c>
    </row>
    <row r="2501" s="11" customFormat="1" ht="22.8" customHeight="1">
      <c r="B2501" s="221"/>
      <c r="C2501" s="222"/>
      <c r="D2501" s="223" t="s">
        <v>73</v>
      </c>
      <c r="E2501" s="235" t="s">
        <v>2526</v>
      </c>
      <c r="F2501" s="235" t="s">
        <v>2527</v>
      </c>
      <c r="G2501" s="222"/>
      <c r="H2501" s="222"/>
      <c r="I2501" s="225"/>
      <c r="J2501" s="236">
        <f>BK2501</f>
        <v>0</v>
      </c>
      <c r="K2501" s="222"/>
      <c r="L2501" s="227"/>
      <c r="M2501" s="228"/>
      <c r="N2501" s="229"/>
      <c r="O2501" s="229"/>
      <c r="P2501" s="230">
        <f>SUM(P2502:P2626)</f>
        <v>0</v>
      </c>
      <c r="Q2501" s="229"/>
      <c r="R2501" s="230">
        <f>SUM(R2502:R2626)</f>
        <v>2.5105739999999996</v>
      </c>
      <c r="S2501" s="229"/>
      <c r="T2501" s="231">
        <f>SUM(T2502:T2626)</f>
        <v>0.51182400000000006</v>
      </c>
      <c r="AR2501" s="232" t="s">
        <v>83</v>
      </c>
      <c r="AT2501" s="233" t="s">
        <v>73</v>
      </c>
      <c r="AU2501" s="233" t="s">
        <v>81</v>
      </c>
      <c r="AY2501" s="232" t="s">
        <v>168</v>
      </c>
      <c r="BK2501" s="234">
        <f>SUM(BK2502:BK2626)</f>
        <v>0</v>
      </c>
    </row>
    <row r="2502" s="1" customFormat="1" ht="24" customHeight="1">
      <c r="B2502" s="38"/>
      <c r="C2502" s="237" t="s">
        <v>2528</v>
      </c>
      <c r="D2502" s="237" t="s">
        <v>170</v>
      </c>
      <c r="E2502" s="238" t="s">
        <v>2529</v>
      </c>
      <c r="F2502" s="239" t="s">
        <v>2530</v>
      </c>
      <c r="G2502" s="240" t="s">
        <v>226</v>
      </c>
      <c r="H2502" s="241">
        <v>29.91</v>
      </c>
      <c r="I2502" s="242"/>
      <c r="J2502" s="243">
        <f>ROUND(I2502*H2502,2)</f>
        <v>0</v>
      </c>
      <c r="K2502" s="239" t="s">
        <v>174</v>
      </c>
      <c r="L2502" s="43"/>
      <c r="M2502" s="244" t="s">
        <v>1</v>
      </c>
      <c r="N2502" s="245" t="s">
        <v>39</v>
      </c>
      <c r="O2502" s="86"/>
      <c r="P2502" s="246">
        <f>O2502*H2502</f>
        <v>0</v>
      </c>
      <c r="Q2502" s="246">
        <v>0</v>
      </c>
      <c r="R2502" s="246">
        <f>Q2502*H2502</f>
        <v>0</v>
      </c>
      <c r="S2502" s="246">
        <v>0</v>
      </c>
      <c r="T2502" s="247">
        <f>S2502*H2502</f>
        <v>0</v>
      </c>
      <c r="AR2502" s="248" t="s">
        <v>282</v>
      </c>
      <c r="AT2502" s="248" t="s">
        <v>170</v>
      </c>
      <c r="AU2502" s="248" t="s">
        <v>83</v>
      </c>
      <c r="AY2502" s="17" t="s">
        <v>168</v>
      </c>
      <c r="BE2502" s="249">
        <f>IF(N2502="základní",J2502,0)</f>
        <v>0</v>
      </c>
      <c r="BF2502" s="249">
        <f>IF(N2502="snížená",J2502,0)</f>
        <v>0</v>
      </c>
      <c r="BG2502" s="249">
        <f>IF(N2502="zákl. přenesená",J2502,0)</f>
        <v>0</v>
      </c>
      <c r="BH2502" s="249">
        <f>IF(N2502="sníž. přenesená",J2502,0)</f>
        <v>0</v>
      </c>
      <c r="BI2502" s="249">
        <f>IF(N2502="nulová",J2502,0)</f>
        <v>0</v>
      </c>
      <c r="BJ2502" s="17" t="s">
        <v>81</v>
      </c>
      <c r="BK2502" s="249">
        <f>ROUND(I2502*H2502,2)</f>
        <v>0</v>
      </c>
      <c r="BL2502" s="17" t="s">
        <v>282</v>
      </c>
      <c r="BM2502" s="248" t="s">
        <v>2531</v>
      </c>
    </row>
    <row r="2503" s="12" customFormat="1">
      <c r="B2503" s="250"/>
      <c r="C2503" s="251"/>
      <c r="D2503" s="252" t="s">
        <v>177</v>
      </c>
      <c r="E2503" s="253" t="s">
        <v>1</v>
      </c>
      <c r="F2503" s="254" t="s">
        <v>194</v>
      </c>
      <c r="G2503" s="251"/>
      <c r="H2503" s="253" t="s">
        <v>1</v>
      </c>
      <c r="I2503" s="255"/>
      <c r="J2503" s="251"/>
      <c r="K2503" s="251"/>
      <c r="L2503" s="256"/>
      <c r="M2503" s="257"/>
      <c r="N2503" s="258"/>
      <c r="O2503" s="258"/>
      <c r="P2503" s="258"/>
      <c r="Q2503" s="258"/>
      <c r="R2503" s="258"/>
      <c r="S2503" s="258"/>
      <c r="T2503" s="259"/>
      <c r="AT2503" s="260" t="s">
        <v>177</v>
      </c>
      <c r="AU2503" s="260" t="s">
        <v>83</v>
      </c>
      <c r="AV2503" s="12" t="s">
        <v>81</v>
      </c>
      <c r="AW2503" s="12" t="s">
        <v>31</v>
      </c>
      <c r="AX2503" s="12" t="s">
        <v>74</v>
      </c>
      <c r="AY2503" s="260" t="s">
        <v>168</v>
      </c>
    </row>
    <row r="2504" s="13" customFormat="1">
      <c r="B2504" s="261"/>
      <c r="C2504" s="262"/>
      <c r="D2504" s="252" t="s">
        <v>177</v>
      </c>
      <c r="E2504" s="263" t="s">
        <v>1</v>
      </c>
      <c r="F2504" s="264" t="s">
        <v>2532</v>
      </c>
      <c r="G2504" s="262"/>
      <c r="H2504" s="265">
        <v>11.375999999999999</v>
      </c>
      <c r="I2504" s="266"/>
      <c r="J2504" s="262"/>
      <c r="K2504" s="262"/>
      <c r="L2504" s="267"/>
      <c r="M2504" s="268"/>
      <c r="N2504" s="269"/>
      <c r="O2504" s="269"/>
      <c r="P2504" s="269"/>
      <c r="Q2504" s="269"/>
      <c r="R2504" s="269"/>
      <c r="S2504" s="269"/>
      <c r="T2504" s="270"/>
      <c r="AT2504" s="271" t="s">
        <v>177</v>
      </c>
      <c r="AU2504" s="271" t="s">
        <v>83</v>
      </c>
      <c r="AV2504" s="13" t="s">
        <v>83</v>
      </c>
      <c r="AW2504" s="13" t="s">
        <v>31</v>
      </c>
      <c r="AX2504" s="13" t="s">
        <v>74</v>
      </c>
      <c r="AY2504" s="271" t="s">
        <v>168</v>
      </c>
    </row>
    <row r="2505" s="12" customFormat="1">
      <c r="B2505" s="250"/>
      <c r="C2505" s="251"/>
      <c r="D2505" s="252" t="s">
        <v>177</v>
      </c>
      <c r="E2505" s="253" t="s">
        <v>1</v>
      </c>
      <c r="F2505" s="254" t="s">
        <v>2533</v>
      </c>
      <c r="G2505" s="251"/>
      <c r="H2505" s="253" t="s">
        <v>1</v>
      </c>
      <c r="I2505" s="255"/>
      <c r="J2505" s="251"/>
      <c r="K2505" s="251"/>
      <c r="L2505" s="256"/>
      <c r="M2505" s="257"/>
      <c r="N2505" s="258"/>
      <c r="O2505" s="258"/>
      <c r="P2505" s="258"/>
      <c r="Q2505" s="258"/>
      <c r="R2505" s="258"/>
      <c r="S2505" s="258"/>
      <c r="T2505" s="259"/>
      <c r="AT2505" s="260" t="s">
        <v>177</v>
      </c>
      <c r="AU2505" s="260" t="s">
        <v>83</v>
      </c>
      <c r="AV2505" s="12" t="s">
        <v>81</v>
      </c>
      <c r="AW2505" s="12" t="s">
        <v>31</v>
      </c>
      <c r="AX2505" s="12" t="s">
        <v>74</v>
      </c>
      <c r="AY2505" s="260" t="s">
        <v>168</v>
      </c>
    </row>
    <row r="2506" s="13" customFormat="1">
      <c r="B2506" s="261"/>
      <c r="C2506" s="262"/>
      <c r="D2506" s="252" t="s">
        <v>177</v>
      </c>
      <c r="E2506" s="263" t="s">
        <v>1</v>
      </c>
      <c r="F2506" s="264" t="s">
        <v>2534</v>
      </c>
      <c r="G2506" s="262"/>
      <c r="H2506" s="265">
        <v>17.064</v>
      </c>
      <c r="I2506" s="266"/>
      <c r="J2506" s="262"/>
      <c r="K2506" s="262"/>
      <c r="L2506" s="267"/>
      <c r="M2506" s="268"/>
      <c r="N2506" s="269"/>
      <c r="O2506" s="269"/>
      <c r="P2506" s="269"/>
      <c r="Q2506" s="269"/>
      <c r="R2506" s="269"/>
      <c r="S2506" s="269"/>
      <c r="T2506" s="270"/>
      <c r="AT2506" s="271" t="s">
        <v>177</v>
      </c>
      <c r="AU2506" s="271" t="s">
        <v>83</v>
      </c>
      <c r="AV2506" s="13" t="s">
        <v>83</v>
      </c>
      <c r="AW2506" s="13" t="s">
        <v>31</v>
      </c>
      <c r="AX2506" s="13" t="s">
        <v>74</v>
      </c>
      <c r="AY2506" s="271" t="s">
        <v>168</v>
      </c>
    </row>
    <row r="2507" s="13" customFormat="1">
      <c r="B2507" s="261"/>
      <c r="C2507" s="262"/>
      <c r="D2507" s="252" t="s">
        <v>177</v>
      </c>
      <c r="E2507" s="263" t="s">
        <v>1</v>
      </c>
      <c r="F2507" s="264" t="s">
        <v>2535</v>
      </c>
      <c r="G2507" s="262"/>
      <c r="H2507" s="265">
        <v>0.41999999999999998</v>
      </c>
      <c r="I2507" s="266"/>
      <c r="J2507" s="262"/>
      <c r="K2507" s="262"/>
      <c r="L2507" s="267"/>
      <c r="M2507" s="268"/>
      <c r="N2507" s="269"/>
      <c r="O2507" s="269"/>
      <c r="P2507" s="269"/>
      <c r="Q2507" s="269"/>
      <c r="R2507" s="269"/>
      <c r="S2507" s="269"/>
      <c r="T2507" s="270"/>
      <c r="AT2507" s="271" t="s">
        <v>177</v>
      </c>
      <c r="AU2507" s="271" t="s">
        <v>83</v>
      </c>
      <c r="AV2507" s="13" t="s">
        <v>83</v>
      </c>
      <c r="AW2507" s="13" t="s">
        <v>31</v>
      </c>
      <c r="AX2507" s="13" t="s">
        <v>74</v>
      </c>
      <c r="AY2507" s="271" t="s">
        <v>168</v>
      </c>
    </row>
    <row r="2508" s="13" customFormat="1">
      <c r="B2508" s="261"/>
      <c r="C2508" s="262"/>
      <c r="D2508" s="252" t="s">
        <v>177</v>
      </c>
      <c r="E2508" s="263" t="s">
        <v>1</v>
      </c>
      <c r="F2508" s="264" t="s">
        <v>2536</v>
      </c>
      <c r="G2508" s="262"/>
      <c r="H2508" s="265">
        <v>1.05</v>
      </c>
      <c r="I2508" s="266"/>
      <c r="J2508" s="262"/>
      <c r="K2508" s="262"/>
      <c r="L2508" s="267"/>
      <c r="M2508" s="268"/>
      <c r="N2508" s="269"/>
      <c r="O2508" s="269"/>
      <c r="P2508" s="269"/>
      <c r="Q2508" s="269"/>
      <c r="R2508" s="269"/>
      <c r="S2508" s="269"/>
      <c r="T2508" s="270"/>
      <c r="AT2508" s="271" t="s">
        <v>177</v>
      </c>
      <c r="AU2508" s="271" t="s">
        <v>83</v>
      </c>
      <c r="AV2508" s="13" t="s">
        <v>83</v>
      </c>
      <c r="AW2508" s="13" t="s">
        <v>31</v>
      </c>
      <c r="AX2508" s="13" t="s">
        <v>74</v>
      </c>
      <c r="AY2508" s="271" t="s">
        <v>168</v>
      </c>
    </row>
    <row r="2509" s="14" customFormat="1">
      <c r="B2509" s="272"/>
      <c r="C2509" s="273"/>
      <c r="D2509" s="252" t="s">
        <v>177</v>
      </c>
      <c r="E2509" s="274" t="s">
        <v>1</v>
      </c>
      <c r="F2509" s="275" t="s">
        <v>186</v>
      </c>
      <c r="G2509" s="273"/>
      <c r="H2509" s="276">
        <v>29.91</v>
      </c>
      <c r="I2509" s="277"/>
      <c r="J2509" s="273"/>
      <c r="K2509" s="273"/>
      <c r="L2509" s="278"/>
      <c r="M2509" s="279"/>
      <c r="N2509" s="280"/>
      <c r="O2509" s="280"/>
      <c r="P2509" s="280"/>
      <c r="Q2509" s="280"/>
      <c r="R2509" s="280"/>
      <c r="S2509" s="280"/>
      <c r="T2509" s="281"/>
      <c r="AT2509" s="282" t="s">
        <v>177</v>
      </c>
      <c r="AU2509" s="282" t="s">
        <v>83</v>
      </c>
      <c r="AV2509" s="14" t="s">
        <v>175</v>
      </c>
      <c r="AW2509" s="14" t="s">
        <v>31</v>
      </c>
      <c r="AX2509" s="14" t="s">
        <v>81</v>
      </c>
      <c r="AY2509" s="282" t="s">
        <v>168</v>
      </c>
    </row>
    <row r="2510" s="1" customFormat="1" ht="16.5" customHeight="1">
      <c r="B2510" s="38"/>
      <c r="C2510" s="237" t="s">
        <v>2537</v>
      </c>
      <c r="D2510" s="237" t="s">
        <v>170</v>
      </c>
      <c r="E2510" s="238" t="s">
        <v>2538</v>
      </c>
      <c r="F2510" s="239" t="s">
        <v>2539</v>
      </c>
      <c r="G2510" s="240" t="s">
        <v>226</v>
      </c>
      <c r="H2510" s="241">
        <v>189.625</v>
      </c>
      <c r="I2510" s="242"/>
      <c r="J2510" s="243">
        <f>ROUND(I2510*H2510,2)</f>
        <v>0</v>
      </c>
      <c r="K2510" s="239" t="s">
        <v>1</v>
      </c>
      <c r="L2510" s="43"/>
      <c r="M2510" s="244" t="s">
        <v>1</v>
      </c>
      <c r="N2510" s="245" t="s">
        <v>39</v>
      </c>
      <c r="O2510" s="86"/>
      <c r="P2510" s="246">
        <f>O2510*H2510</f>
        <v>0</v>
      </c>
      <c r="Q2510" s="246">
        <v>0</v>
      </c>
      <c r="R2510" s="246">
        <f>Q2510*H2510</f>
        <v>0</v>
      </c>
      <c r="S2510" s="246">
        <v>0</v>
      </c>
      <c r="T2510" s="247">
        <f>S2510*H2510</f>
        <v>0</v>
      </c>
      <c r="AR2510" s="248" t="s">
        <v>282</v>
      </c>
      <c r="AT2510" s="248" t="s">
        <v>170</v>
      </c>
      <c r="AU2510" s="248" t="s">
        <v>83</v>
      </c>
      <c r="AY2510" s="17" t="s">
        <v>168</v>
      </c>
      <c r="BE2510" s="249">
        <f>IF(N2510="základní",J2510,0)</f>
        <v>0</v>
      </c>
      <c r="BF2510" s="249">
        <f>IF(N2510="snížená",J2510,0)</f>
        <v>0</v>
      </c>
      <c r="BG2510" s="249">
        <f>IF(N2510="zákl. přenesená",J2510,0)</f>
        <v>0</v>
      </c>
      <c r="BH2510" s="249">
        <f>IF(N2510="sníž. přenesená",J2510,0)</f>
        <v>0</v>
      </c>
      <c r="BI2510" s="249">
        <f>IF(N2510="nulová",J2510,0)</f>
        <v>0</v>
      </c>
      <c r="BJ2510" s="17" t="s">
        <v>81</v>
      </c>
      <c r="BK2510" s="249">
        <f>ROUND(I2510*H2510,2)</f>
        <v>0</v>
      </c>
      <c r="BL2510" s="17" t="s">
        <v>282</v>
      </c>
      <c r="BM2510" s="248" t="s">
        <v>2540</v>
      </c>
    </row>
    <row r="2511" s="12" customFormat="1">
      <c r="B2511" s="250"/>
      <c r="C2511" s="251"/>
      <c r="D2511" s="252" t="s">
        <v>177</v>
      </c>
      <c r="E2511" s="253" t="s">
        <v>1</v>
      </c>
      <c r="F2511" s="254" t="s">
        <v>194</v>
      </c>
      <c r="G2511" s="251"/>
      <c r="H2511" s="253" t="s">
        <v>1</v>
      </c>
      <c r="I2511" s="255"/>
      <c r="J2511" s="251"/>
      <c r="K2511" s="251"/>
      <c r="L2511" s="256"/>
      <c r="M2511" s="257"/>
      <c r="N2511" s="258"/>
      <c r="O2511" s="258"/>
      <c r="P2511" s="258"/>
      <c r="Q2511" s="258"/>
      <c r="R2511" s="258"/>
      <c r="S2511" s="258"/>
      <c r="T2511" s="259"/>
      <c r="AT2511" s="260" t="s">
        <v>177</v>
      </c>
      <c r="AU2511" s="260" t="s">
        <v>83</v>
      </c>
      <c r="AV2511" s="12" t="s">
        <v>81</v>
      </c>
      <c r="AW2511" s="12" t="s">
        <v>31</v>
      </c>
      <c r="AX2511" s="12" t="s">
        <v>74</v>
      </c>
      <c r="AY2511" s="260" t="s">
        <v>168</v>
      </c>
    </row>
    <row r="2512" s="12" customFormat="1">
      <c r="B2512" s="250"/>
      <c r="C2512" s="251"/>
      <c r="D2512" s="252" t="s">
        <v>177</v>
      </c>
      <c r="E2512" s="253" t="s">
        <v>1</v>
      </c>
      <c r="F2512" s="254" t="s">
        <v>2541</v>
      </c>
      <c r="G2512" s="251"/>
      <c r="H2512" s="253" t="s">
        <v>1</v>
      </c>
      <c r="I2512" s="255"/>
      <c r="J2512" s="251"/>
      <c r="K2512" s="251"/>
      <c r="L2512" s="256"/>
      <c r="M2512" s="257"/>
      <c r="N2512" s="258"/>
      <c r="O2512" s="258"/>
      <c r="P2512" s="258"/>
      <c r="Q2512" s="258"/>
      <c r="R2512" s="258"/>
      <c r="S2512" s="258"/>
      <c r="T2512" s="259"/>
      <c r="AT2512" s="260" t="s">
        <v>177</v>
      </c>
      <c r="AU2512" s="260" t="s">
        <v>83</v>
      </c>
      <c r="AV2512" s="12" t="s">
        <v>81</v>
      </c>
      <c r="AW2512" s="12" t="s">
        <v>31</v>
      </c>
      <c r="AX2512" s="12" t="s">
        <v>74</v>
      </c>
      <c r="AY2512" s="260" t="s">
        <v>168</v>
      </c>
    </row>
    <row r="2513" s="13" customFormat="1">
      <c r="B2513" s="261"/>
      <c r="C2513" s="262"/>
      <c r="D2513" s="252" t="s">
        <v>177</v>
      </c>
      <c r="E2513" s="263" t="s">
        <v>1</v>
      </c>
      <c r="F2513" s="264" t="s">
        <v>2542</v>
      </c>
      <c r="G2513" s="262"/>
      <c r="H2513" s="265">
        <v>0.38500000000000001</v>
      </c>
      <c r="I2513" s="266"/>
      <c r="J2513" s="262"/>
      <c r="K2513" s="262"/>
      <c r="L2513" s="267"/>
      <c r="M2513" s="268"/>
      <c r="N2513" s="269"/>
      <c r="O2513" s="269"/>
      <c r="P2513" s="269"/>
      <c r="Q2513" s="269"/>
      <c r="R2513" s="269"/>
      <c r="S2513" s="269"/>
      <c r="T2513" s="270"/>
      <c r="AT2513" s="271" t="s">
        <v>177</v>
      </c>
      <c r="AU2513" s="271" t="s">
        <v>83</v>
      </c>
      <c r="AV2513" s="13" t="s">
        <v>83</v>
      </c>
      <c r="AW2513" s="13" t="s">
        <v>31</v>
      </c>
      <c r="AX2513" s="13" t="s">
        <v>74</v>
      </c>
      <c r="AY2513" s="271" t="s">
        <v>168</v>
      </c>
    </row>
    <row r="2514" s="13" customFormat="1">
      <c r="B2514" s="261"/>
      <c r="C2514" s="262"/>
      <c r="D2514" s="252" t="s">
        <v>177</v>
      </c>
      <c r="E2514" s="263" t="s">
        <v>1</v>
      </c>
      <c r="F2514" s="264" t="s">
        <v>228</v>
      </c>
      <c r="G2514" s="262"/>
      <c r="H2514" s="265">
        <v>13.84</v>
      </c>
      <c r="I2514" s="266"/>
      <c r="J2514" s="262"/>
      <c r="K2514" s="262"/>
      <c r="L2514" s="267"/>
      <c r="M2514" s="268"/>
      <c r="N2514" s="269"/>
      <c r="O2514" s="269"/>
      <c r="P2514" s="269"/>
      <c r="Q2514" s="269"/>
      <c r="R2514" s="269"/>
      <c r="S2514" s="269"/>
      <c r="T2514" s="270"/>
      <c r="AT2514" s="271" t="s">
        <v>177</v>
      </c>
      <c r="AU2514" s="271" t="s">
        <v>83</v>
      </c>
      <c r="AV2514" s="13" t="s">
        <v>83</v>
      </c>
      <c r="AW2514" s="13" t="s">
        <v>31</v>
      </c>
      <c r="AX2514" s="13" t="s">
        <v>74</v>
      </c>
      <c r="AY2514" s="271" t="s">
        <v>168</v>
      </c>
    </row>
    <row r="2515" s="13" customFormat="1">
      <c r="B2515" s="261"/>
      <c r="C2515" s="262"/>
      <c r="D2515" s="252" t="s">
        <v>177</v>
      </c>
      <c r="E2515" s="263" t="s">
        <v>1</v>
      </c>
      <c r="F2515" s="264" t="s">
        <v>229</v>
      </c>
      <c r="G2515" s="262"/>
      <c r="H2515" s="265">
        <v>7.0899999999999999</v>
      </c>
      <c r="I2515" s="266"/>
      <c r="J2515" s="262"/>
      <c r="K2515" s="262"/>
      <c r="L2515" s="267"/>
      <c r="M2515" s="268"/>
      <c r="N2515" s="269"/>
      <c r="O2515" s="269"/>
      <c r="P2515" s="269"/>
      <c r="Q2515" s="269"/>
      <c r="R2515" s="269"/>
      <c r="S2515" s="269"/>
      <c r="T2515" s="270"/>
      <c r="AT2515" s="271" t="s">
        <v>177</v>
      </c>
      <c r="AU2515" s="271" t="s">
        <v>83</v>
      </c>
      <c r="AV2515" s="13" t="s">
        <v>83</v>
      </c>
      <c r="AW2515" s="13" t="s">
        <v>31</v>
      </c>
      <c r="AX2515" s="13" t="s">
        <v>74</v>
      </c>
      <c r="AY2515" s="271" t="s">
        <v>168</v>
      </c>
    </row>
    <row r="2516" s="13" customFormat="1">
      <c r="B2516" s="261"/>
      <c r="C2516" s="262"/>
      <c r="D2516" s="252" t="s">
        <v>177</v>
      </c>
      <c r="E2516" s="263" t="s">
        <v>1</v>
      </c>
      <c r="F2516" s="264" t="s">
        <v>1022</v>
      </c>
      <c r="G2516" s="262"/>
      <c r="H2516" s="265">
        <v>38.880000000000003</v>
      </c>
      <c r="I2516" s="266"/>
      <c r="J2516" s="262"/>
      <c r="K2516" s="262"/>
      <c r="L2516" s="267"/>
      <c r="M2516" s="268"/>
      <c r="N2516" s="269"/>
      <c r="O2516" s="269"/>
      <c r="P2516" s="269"/>
      <c r="Q2516" s="269"/>
      <c r="R2516" s="269"/>
      <c r="S2516" s="269"/>
      <c r="T2516" s="270"/>
      <c r="AT2516" s="271" t="s">
        <v>177</v>
      </c>
      <c r="AU2516" s="271" t="s">
        <v>83</v>
      </c>
      <c r="AV2516" s="13" t="s">
        <v>83</v>
      </c>
      <c r="AW2516" s="13" t="s">
        <v>31</v>
      </c>
      <c r="AX2516" s="13" t="s">
        <v>74</v>
      </c>
      <c r="AY2516" s="271" t="s">
        <v>168</v>
      </c>
    </row>
    <row r="2517" s="13" customFormat="1">
      <c r="B2517" s="261"/>
      <c r="C2517" s="262"/>
      <c r="D2517" s="252" t="s">
        <v>177</v>
      </c>
      <c r="E2517" s="263" t="s">
        <v>1</v>
      </c>
      <c r="F2517" s="264" t="s">
        <v>233</v>
      </c>
      <c r="G2517" s="262"/>
      <c r="H2517" s="265">
        <v>35.030000000000001</v>
      </c>
      <c r="I2517" s="266"/>
      <c r="J2517" s="262"/>
      <c r="K2517" s="262"/>
      <c r="L2517" s="267"/>
      <c r="M2517" s="268"/>
      <c r="N2517" s="269"/>
      <c r="O2517" s="269"/>
      <c r="P2517" s="269"/>
      <c r="Q2517" s="269"/>
      <c r="R2517" s="269"/>
      <c r="S2517" s="269"/>
      <c r="T2517" s="270"/>
      <c r="AT2517" s="271" t="s">
        <v>177</v>
      </c>
      <c r="AU2517" s="271" t="s">
        <v>83</v>
      </c>
      <c r="AV2517" s="13" t="s">
        <v>83</v>
      </c>
      <c r="AW2517" s="13" t="s">
        <v>31</v>
      </c>
      <c r="AX2517" s="13" t="s">
        <v>74</v>
      </c>
      <c r="AY2517" s="271" t="s">
        <v>168</v>
      </c>
    </row>
    <row r="2518" s="12" customFormat="1">
      <c r="B2518" s="250"/>
      <c r="C2518" s="251"/>
      <c r="D2518" s="252" t="s">
        <v>177</v>
      </c>
      <c r="E2518" s="253" t="s">
        <v>1</v>
      </c>
      <c r="F2518" s="254" t="s">
        <v>2543</v>
      </c>
      <c r="G2518" s="251"/>
      <c r="H2518" s="253" t="s">
        <v>1</v>
      </c>
      <c r="I2518" s="255"/>
      <c r="J2518" s="251"/>
      <c r="K2518" s="251"/>
      <c r="L2518" s="256"/>
      <c r="M2518" s="257"/>
      <c r="N2518" s="258"/>
      <c r="O2518" s="258"/>
      <c r="P2518" s="258"/>
      <c r="Q2518" s="258"/>
      <c r="R2518" s="258"/>
      <c r="S2518" s="258"/>
      <c r="T2518" s="259"/>
      <c r="AT2518" s="260" t="s">
        <v>177</v>
      </c>
      <c r="AU2518" s="260" t="s">
        <v>83</v>
      </c>
      <c r="AV2518" s="12" t="s">
        <v>81</v>
      </c>
      <c r="AW2518" s="12" t="s">
        <v>31</v>
      </c>
      <c r="AX2518" s="12" t="s">
        <v>74</v>
      </c>
      <c r="AY2518" s="260" t="s">
        <v>168</v>
      </c>
    </row>
    <row r="2519" s="13" customFormat="1">
      <c r="B2519" s="261"/>
      <c r="C2519" s="262"/>
      <c r="D2519" s="252" t="s">
        <v>177</v>
      </c>
      <c r="E2519" s="263" t="s">
        <v>1</v>
      </c>
      <c r="F2519" s="264" t="s">
        <v>230</v>
      </c>
      <c r="G2519" s="262"/>
      <c r="H2519" s="265">
        <v>35.030000000000001</v>
      </c>
      <c r="I2519" s="266"/>
      <c r="J2519" s="262"/>
      <c r="K2519" s="262"/>
      <c r="L2519" s="267"/>
      <c r="M2519" s="268"/>
      <c r="N2519" s="269"/>
      <c r="O2519" s="269"/>
      <c r="P2519" s="269"/>
      <c r="Q2519" s="269"/>
      <c r="R2519" s="269"/>
      <c r="S2519" s="269"/>
      <c r="T2519" s="270"/>
      <c r="AT2519" s="271" t="s">
        <v>177</v>
      </c>
      <c r="AU2519" s="271" t="s">
        <v>83</v>
      </c>
      <c r="AV2519" s="13" t="s">
        <v>83</v>
      </c>
      <c r="AW2519" s="13" t="s">
        <v>31</v>
      </c>
      <c r="AX2519" s="13" t="s">
        <v>74</v>
      </c>
      <c r="AY2519" s="271" t="s">
        <v>168</v>
      </c>
    </row>
    <row r="2520" s="13" customFormat="1">
      <c r="B2520" s="261"/>
      <c r="C2520" s="262"/>
      <c r="D2520" s="252" t="s">
        <v>177</v>
      </c>
      <c r="E2520" s="263" t="s">
        <v>1</v>
      </c>
      <c r="F2520" s="264" t="s">
        <v>1023</v>
      </c>
      <c r="G2520" s="262"/>
      <c r="H2520" s="265">
        <v>59.369999999999997</v>
      </c>
      <c r="I2520" s="266"/>
      <c r="J2520" s="262"/>
      <c r="K2520" s="262"/>
      <c r="L2520" s="267"/>
      <c r="M2520" s="268"/>
      <c r="N2520" s="269"/>
      <c r="O2520" s="269"/>
      <c r="P2520" s="269"/>
      <c r="Q2520" s="269"/>
      <c r="R2520" s="269"/>
      <c r="S2520" s="269"/>
      <c r="T2520" s="270"/>
      <c r="AT2520" s="271" t="s">
        <v>177</v>
      </c>
      <c r="AU2520" s="271" t="s">
        <v>83</v>
      </c>
      <c r="AV2520" s="13" t="s">
        <v>83</v>
      </c>
      <c r="AW2520" s="13" t="s">
        <v>31</v>
      </c>
      <c r="AX2520" s="13" t="s">
        <v>74</v>
      </c>
      <c r="AY2520" s="271" t="s">
        <v>168</v>
      </c>
    </row>
    <row r="2521" s="14" customFormat="1">
      <c r="B2521" s="272"/>
      <c r="C2521" s="273"/>
      <c r="D2521" s="252" t="s">
        <v>177</v>
      </c>
      <c r="E2521" s="274" t="s">
        <v>1</v>
      </c>
      <c r="F2521" s="275" t="s">
        <v>186</v>
      </c>
      <c r="G2521" s="273"/>
      <c r="H2521" s="276">
        <v>189.625</v>
      </c>
      <c r="I2521" s="277"/>
      <c r="J2521" s="273"/>
      <c r="K2521" s="273"/>
      <c r="L2521" s="278"/>
      <c r="M2521" s="279"/>
      <c r="N2521" s="280"/>
      <c r="O2521" s="280"/>
      <c r="P2521" s="280"/>
      <c r="Q2521" s="280"/>
      <c r="R2521" s="280"/>
      <c r="S2521" s="280"/>
      <c r="T2521" s="281"/>
      <c r="AT2521" s="282" t="s">
        <v>177</v>
      </c>
      <c r="AU2521" s="282" t="s">
        <v>83</v>
      </c>
      <c r="AV2521" s="14" t="s">
        <v>175</v>
      </c>
      <c r="AW2521" s="14" t="s">
        <v>31</v>
      </c>
      <c r="AX2521" s="14" t="s">
        <v>81</v>
      </c>
      <c r="AY2521" s="282" t="s">
        <v>168</v>
      </c>
    </row>
    <row r="2522" s="1" customFormat="1" ht="24" customHeight="1">
      <c r="B2522" s="38"/>
      <c r="C2522" s="237" t="s">
        <v>2544</v>
      </c>
      <c r="D2522" s="237" t="s">
        <v>170</v>
      </c>
      <c r="E2522" s="238" t="s">
        <v>2545</v>
      </c>
      <c r="F2522" s="239" t="s">
        <v>2546</v>
      </c>
      <c r="G2522" s="240" t="s">
        <v>226</v>
      </c>
      <c r="H2522" s="241">
        <v>189.625</v>
      </c>
      <c r="I2522" s="242"/>
      <c r="J2522" s="243">
        <f>ROUND(I2522*H2522,2)</f>
        <v>0</v>
      </c>
      <c r="K2522" s="239" t="s">
        <v>1</v>
      </c>
      <c r="L2522" s="43"/>
      <c r="M2522" s="244" t="s">
        <v>1</v>
      </c>
      <c r="N2522" s="245" t="s">
        <v>39</v>
      </c>
      <c r="O2522" s="86"/>
      <c r="P2522" s="246">
        <f>O2522*H2522</f>
        <v>0</v>
      </c>
      <c r="Q2522" s="246">
        <v>6.9999999999999994E-05</v>
      </c>
      <c r="R2522" s="246">
        <f>Q2522*H2522</f>
        <v>0.013273749999999999</v>
      </c>
      <c r="S2522" s="246">
        <v>0</v>
      </c>
      <c r="T2522" s="247">
        <f>S2522*H2522</f>
        <v>0</v>
      </c>
      <c r="AR2522" s="248" t="s">
        <v>282</v>
      </c>
      <c r="AT2522" s="248" t="s">
        <v>170</v>
      </c>
      <c r="AU2522" s="248" t="s">
        <v>83</v>
      </c>
      <c r="AY2522" s="17" t="s">
        <v>168</v>
      </c>
      <c r="BE2522" s="249">
        <f>IF(N2522="základní",J2522,0)</f>
        <v>0</v>
      </c>
      <c r="BF2522" s="249">
        <f>IF(N2522="snížená",J2522,0)</f>
        <v>0</v>
      </c>
      <c r="BG2522" s="249">
        <f>IF(N2522="zákl. přenesená",J2522,0)</f>
        <v>0</v>
      </c>
      <c r="BH2522" s="249">
        <f>IF(N2522="sníž. přenesená",J2522,0)</f>
        <v>0</v>
      </c>
      <c r="BI2522" s="249">
        <f>IF(N2522="nulová",J2522,0)</f>
        <v>0</v>
      </c>
      <c r="BJ2522" s="17" t="s">
        <v>81</v>
      </c>
      <c r="BK2522" s="249">
        <f>ROUND(I2522*H2522,2)</f>
        <v>0</v>
      </c>
      <c r="BL2522" s="17" t="s">
        <v>282</v>
      </c>
      <c r="BM2522" s="248" t="s">
        <v>2547</v>
      </c>
    </row>
    <row r="2523" s="12" customFormat="1">
      <c r="B2523" s="250"/>
      <c r="C2523" s="251"/>
      <c r="D2523" s="252" t="s">
        <v>177</v>
      </c>
      <c r="E2523" s="253" t="s">
        <v>1</v>
      </c>
      <c r="F2523" s="254" t="s">
        <v>194</v>
      </c>
      <c r="G2523" s="251"/>
      <c r="H2523" s="253" t="s">
        <v>1</v>
      </c>
      <c r="I2523" s="255"/>
      <c r="J2523" s="251"/>
      <c r="K2523" s="251"/>
      <c r="L2523" s="256"/>
      <c r="M2523" s="257"/>
      <c r="N2523" s="258"/>
      <c r="O2523" s="258"/>
      <c r="P2523" s="258"/>
      <c r="Q2523" s="258"/>
      <c r="R2523" s="258"/>
      <c r="S2523" s="258"/>
      <c r="T2523" s="259"/>
      <c r="AT2523" s="260" t="s">
        <v>177</v>
      </c>
      <c r="AU2523" s="260" t="s">
        <v>83</v>
      </c>
      <c r="AV2523" s="12" t="s">
        <v>81</v>
      </c>
      <c r="AW2523" s="12" t="s">
        <v>31</v>
      </c>
      <c r="AX2523" s="12" t="s">
        <v>74</v>
      </c>
      <c r="AY2523" s="260" t="s">
        <v>168</v>
      </c>
    </row>
    <row r="2524" s="12" customFormat="1">
      <c r="B2524" s="250"/>
      <c r="C2524" s="251"/>
      <c r="D2524" s="252" t="s">
        <v>177</v>
      </c>
      <c r="E2524" s="253" t="s">
        <v>1</v>
      </c>
      <c r="F2524" s="254" t="s">
        <v>2541</v>
      </c>
      <c r="G2524" s="251"/>
      <c r="H2524" s="253" t="s">
        <v>1</v>
      </c>
      <c r="I2524" s="255"/>
      <c r="J2524" s="251"/>
      <c r="K2524" s="251"/>
      <c r="L2524" s="256"/>
      <c r="M2524" s="257"/>
      <c r="N2524" s="258"/>
      <c r="O2524" s="258"/>
      <c r="P2524" s="258"/>
      <c r="Q2524" s="258"/>
      <c r="R2524" s="258"/>
      <c r="S2524" s="258"/>
      <c r="T2524" s="259"/>
      <c r="AT2524" s="260" t="s">
        <v>177</v>
      </c>
      <c r="AU2524" s="260" t="s">
        <v>83</v>
      </c>
      <c r="AV2524" s="12" t="s">
        <v>81</v>
      </c>
      <c r="AW2524" s="12" t="s">
        <v>31</v>
      </c>
      <c r="AX2524" s="12" t="s">
        <v>74</v>
      </c>
      <c r="AY2524" s="260" t="s">
        <v>168</v>
      </c>
    </row>
    <row r="2525" s="13" customFormat="1">
      <c r="B2525" s="261"/>
      <c r="C2525" s="262"/>
      <c r="D2525" s="252" t="s">
        <v>177</v>
      </c>
      <c r="E2525" s="263" t="s">
        <v>1</v>
      </c>
      <c r="F2525" s="264" t="s">
        <v>2542</v>
      </c>
      <c r="G2525" s="262"/>
      <c r="H2525" s="265">
        <v>0.38500000000000001</v>
      </c>
      <c r="I2525" s="266"/>
      <c r="J2525" s="262"/>
      <c r="K2525" s="262"/>
      <c r="L2525" s="267"/>
      <c r="M2525" s="268"/>
      <c r="N2525" s="269"/>
      <c r="O2525" s="269"/>
      <c r="P2525" s="269"/>
      <c r="Q2525" s="269"/>
      <c r="R2525" s="269"/>
      <c r="S2525" s="269"/>
      <c r="T2525" s="270"/>
      <c r="AT2525" s="271" t="s">
        <v>177</v>
      </c>
      <c r="AU2525" s="271" t="s">
        <v>83</v>
      </c>
      <c r="AV2525" s="13" t="s">
        <v>83</v>
      </c>
      <c r="AW2525" s="13" t="s">
        <v>31</v>
      </c>
      <c r="AX2525" s="13" t="s">
        <v>74</v>
      </c>
      <c r="AY2525" s="271" t="s">
        <v>168</v>
      </c>
    </row>
    <row r="2526" s="13" customFormat="1">
      <c r="B2526" s="261"/>
      <c r="C2526" s="262"/>
      <c r="D2526" s="252" t="s">
        <v>177</v>
      </c>
      <c r="E2526" s="263" t="s">
        <v>1</v>
      </c>
      <c r="F2526" s="264" t="s">
        <v>228</v>
      </c>
      <c r="G2526" s="262"/>
      <c r="H2526" s="265">
        <v>13.84</v>
      </c>
      <c r="I2526" s="266"/>
      <c r="J2526" s="262"/>
      <c r="K2526" s="262"/>
      <c r="L2526" s="267"/>
      <c r="M2526" s="268"/>
      <c r="N2526" s="269"/>
      <c r="O2526" s="269"/>
      <c r="P2526" s="269"/>
      <c r="Q2526" s="269"/>
      <c r="R2526" s="269"/>
      <c r="S2526" s="269"/>
      <c r="T2526" s="270"/>
      <c r="AT2526" s="271" t="s">
        <v>177</v>
      </c>
      <c r="AU2526" s="271" t="s">
        <v>83</v>
      </c>
      <c r="AV2526" s="13" t="s">
        <v>83</v>
      </c>
      <c r="AW2526" s="13" t="s">
        <v>31</v>
      </c>
      <c r="AX2526" s="13" t="s">
        <v>74</v>
      </c>
      <c r="AY2526" s="271" t="s">
        <v>168</v>
      </c>
    </row>
    <row r="2527" s="13" customFormat="1">
      <c r="B2527" s="261"/>
      <c r="C2527" s="262"/>
      <c r="D2527" s="252" t="s">
        <v>177</v>
      </c>
      <c r="E2527" s="263" t="s">
        <v>1</v>
      </c>
      <c r="F2527" s="264" t="s">
        <v>229</v>
      </c>
      <c r="G2527" s="262"/>
      <c r="H2527" s="265">
        <v>7.0899999999999999</v>
      </c>
      <c r="I2527" s="266"/>
      <c r="J2527" s="262"/>
      <c r="K2527" s="262"/>
      <c r="L2527" s="267"/>
      <c r="M2527" s="268"/>
      <c r="N2527" s="269"/>
      <c r="O2527" s="269"/>
      <c r="P2527" s="269"/>
      <c r="Q2527" s="269"/>
      <c r="R2527" s="269"/>
      <c r="S2527" s="269"/>
      <c r="T2527" s="270"/>
      <c r="AT2527" s="271" t="s">
        <v>177</v>
      </c>
      <c r="AU2527" s="271" t="s">
        <v>83</v>
      </c>
      <c r="AV2527" s="13" t="s">
        <v>83</v>
      </c>
      <c r="AW2527" s="13" t="s">
        <v>31</v>
      </c>
      <c r="AX2527" s="13" t="s">
        <v>74</v>
      </c>
      <c r="AY2527" s="271" t="s">
        <v>168</v>
      </c>
    </row>
    <row r="2528" s="13" customFormat="1">
      <c r="B2528" s="261"/>
      <c r="C2528" s="262"/>
      <c r="D2528" s="252" t="s">
        <v>177</v>
      </c>
      <c r="E2528" s="263" t="s">
        <v>1</v>
      </c>
      <c r="F2528" s="264" t="s">
        <v>1022</v>
      </c>
      <c r="G2528" s="262"/>
      <c r="H2528" s="265">
        <v>38.880000000000003</v>
      </c>
      <c r="I2528" s="266"/>
      <c r="J2528" s="262"/>
      <c r="K2528" s="262"/>
      <c r="L2528" s="267"/>
      <c r="M2528" s="268"/>
      <c r="N2528" s="269"/>
      <c r="O2528" s="269"/>
      <c r="P2528" s="269"/>
      <c r="Q2528" s="269"/>
      <c r="R2528" s="269"/>
      <c r="S2528" s="269"/>
      <c r="T2528" s="270"/>
      <c r="AT2528" s="271" t="s">
        <v>177</v>
      </c>
      <c r="AU2528" s="271" t="s">
        <v>83</v>
      </c>
      <c r="AV2528" s="13" t="s">
        <v>83</v>
      </c>
      <c r="AW2528" s="13" t="s">
        <v>31</v>
      </c>
      <c r="AX2528" s="13" t="s">
        <v>74</v>
      </c>
      <c r="AY2528" s="271" t="s">
        <v>168</v>
      </c>
    </row>
    <row r="2529" s="13" customFormat="1">
      <c r="B2529" s="261"/>
      <c r="C2529" s="262"/>
      <c r="D2529" s="252" t="s">
        <v>177</v>
      </c>
      <c r="E2529" s="263" t="s">
        <v>1</v>
      </c>
      <c r="F2529" s="264" t="s">
        <v>233</v>
      </c>
      <c r="G2529" s="262"/>
      <c r="H2529" s="265">
        <v>35.030000000000001</v>
      </c>
      <c r="I2529" s="266"/>
      <c r="J2529" s="262"/>
      <c r="K2529" s="262"/>
      <c r="L2529" s="267"/>
      <c r="M2529" s="268"/>
      <c r="N2529" s="269"/>
      <c r="O2529" s="269"/>
      <c r="P2529" s="269"/>
      <c r="Q2529" s="269"/>
      <c r="R2529" s="269"/>
      <c r="S2529" s="269"/>
      <c r="T2529" s="270"/>
      <c r="AT2529" s="271" t="s">
        <v>177</v>
      </c>
      <c r="AU2529" s="271" t="s">
        <v>83</v>
      </c>
      <c r="AV2529" s="13" t="s">
        <v>83</v>
      </c>
      <c r="AW2529" s="13" t="s">
        <v>31</v>
      </c>
      <c r="AX2529" s="13" t="s">
        <v>74</v>
      </c>
      <c r="AY2529" s="271" t="s">
        <v>168</v>
      </c>
    </row>
    <row r="2530" s="12" customFormat="1">
      <c r="B2530" s="250"/>
      <c r="C2530" s="251"/>
      <c r="D2530" s="252" t="s">
        <v>177</v>
      </c>
      <c r="E2530" s="253" t="s">
        <v>1</v>
      </c>
      <c r="F2530" s="254" t="s">
        <v>2543</v>
      </c>
      <c r="G2530" s="251"/>
      <c r="H2530" s="253" t="s">
        <v>1</v>
      </c>
      <c r="I2530" s="255"/>
      <c r="J2530" s="251"/>
      <c r="K2530" s="251"/>
      <c r="L2530" s="256"/>
      <c r="M2530" s="257"/>
      <c r="N2530" s="258"/>
      <c r="O2530" s="258"/>
      <c r="P2530" s="258"/>
      <c r="Q2530" s="258"/>
      <c r="R2530" s="258"/>
      <c r="S2530" s="258"/>
      <c r="T2530" s="259"/>
      <c r="AT2530" s="260" t="s">
        <v>177</v>
      </c>
      <c r="AU2530" s="260" t="s">
        <v>83</v>
      </c>
      <c r="AV2530" s="12" t="s">
        <v>81</v>
      </c>
      <c r="AW2530" s="12" t="s">
        <v>31</v>
      </c>
      <c r="AX2530" s="12" t="s">
        <v>74</v>
      </c>
      <c r="AY2530" s="260" t="s">
        <v>168</v>
      </c>
    </row>
    <row r="2531" s="13" customFormat="1">
      <c r="B2531" s="261"/>
      <c r="C2531" s="262"/>
      <c r="D2531" s="252" t="s">
        <v>177</v>
      </c>
      <c r="E2531" s="263" t="s">
        <v>1</v>
      </c>
      <c r="F2531" s="264" t="s">
        <v>230</v>
      </c>
      <c r="G2531" s="262"/>
      <c r="H2531" s="265">
        <v>35.030000000000001</v>
      </c>
      <c r="I2531" s="266"/>
      <c r="J2531" s="262"/>
      <c r="K2531" s="262"/>
      <c r="L2531" s="267"/>
      <c r="M2531" s="268"/>
      <c r="N2531" s="269"/>
      <c r="O2531" s="269"/>
      <c r="P2531" s="269"/>
      <c r="Q2531" s="269"/>
      <c r="R2531" s="269"/>
      <c r="S2531" s="269"/>
      <c r="T2531" s="270"/>
      <c r="AT2531" s="271" t="s">
        <v>177</v>
      </c>
      <c r="AU2531" s="271" t="s">
        <v>83</v>
      </c>
      <c r="AV2531" s="13" t="s">
        <v>83</v>
      </c>
      <c r="AW2531" s="13" t="s">
        <v>31</v>
      </c>
      <c r="AX2531" s="13" t="s">
        <v>74</v>
      </c>
      <c r="AY2531" s="271" t="s">
        <v>168</v>
      </c>
    </row>
    <row r="2532" s="13" customFormat="1">
      <c r="B2532" s="261"/>
      <c r="C2532" s="262"/>
      <c r="D2532" s="252" t="s">
        <v>177</v>
      </c>
      <c r="E2532" s="263" t="s">
        <v>1</v>
      </c>
      <c r="F2532" s="264" t="s">
        <v>1023</v>
      </c>
      <c r="G2532" s="262"/>
      <c r="H2532" s="265">
        <v>59.369999999999997</v>
      </c>
      <c r="I2532" s="266"/>
      <c r="J2532" s="262"/>
      <c r="K2532" s="262"/>
      <c r="L2532" s="267"/>
      <c r="M2532" s="268"/>
      <c r="N2532" s="269"/>
      <c r="O2532" s="269"/>
      <c r="P2532" s="269"/>
      <c r="Q2532" s="269"/>
      <c r="R2532" s="269"/>
      <c r="S2532" s="269"/>
      <c r="T2532" s="270"/>
      <c r="AT2532" s="271" t="s">
        <v>177</v>
      </c>
      <c r="AU2532" s="271" t="s">
        <v>83</v>
      </c>
      <c r="AV2532" s="13" t="s">
        <v>83</v>
      </c>
      <c r="AW2532" s="13" t="s">
        <v>31</v>
      </c>
      <c r="AX2532" s="13" t="s">
        <v>74</v>
      </c>
      <c r="AY2532" s="271" t="s">
        <v>168</v>
      </c>
    </row>
    <row r="2533" s="14" customFormat="1">
      <c r="B2533" s="272"/>
      <c r="C2533" s="273"/>
      <c r="D2533" s="252" t="s">
        <v>177</v>
      </c>
      <c r="E2533" s="274" t="s">
        <v>1</v>
      </c>
      <c r="F2533" s="275" t="s">
        <v>186</v>
      </c>
      <c r="G2533" s="273"/>
      <c r="H2533" s="276">
        <v>189.625</v>
      </c>
      <c r="I2533" s="277"/>
      <c r="J2533" s="273"/>
      <c r="K2533" s="273"/>
      <c r="L2533" s="278"/>
      <c r="M2533" s="279"/>
      <c r="N2533" s="280"/>
      <c r="O2533" s="280"/>
      <c r="P2533" s="280"/>
      <c r="Q2533" s="280"/>
      <c r="R2533" s="280"/>
      <c r="S2533" s="280"/>
      <c r="T2533" s="281"/>
      <c r="AT2533" s="282" t="s">
        <v>177</v>
      </c>
      <c r="AU2533" s="282" t="s">
        <v>83</v>
      </c>
      <c r="AV2533" s="14" t="s">
        <v>175</v>
      </c>
      <c r="AW2533" s="14" t="s">
        <v>31</v>
      </c>
      <c r="AX2533" s="14" t="s">
        <v>81</v>
      </c>
      <c r="AY2533" s="282" t="s">
        <v>168</v>
      </c>
    </row>
    <row r="2534" s="1" customFormat="1" ht="24" customHeight="1">
      <c r="B2534" s="38"/>
      <c r="C2534" s="237" t="s">
        <v>2548</v>
      </c>
      <c r="D2534" s="237" t="s">
        <v>170</v>
      </c>
      <c r="E2534" s="238" t="s">
        <v>2549</v>
      </c>
      <c r="F2534" s="239" t="s">
        <v>2550</v>
      </c>
      <c r="G2534" s="240" t="s">
        <v>226</v>
      </c>
      <c r="H2534" s="241">
        <v>160.13499999999999</v>
      </c>
      <c r="I2534" s="242"/>
      <c r="J2534" s="243">
        <f>ROUND(I2534*H2534,2)</f>
        <v>0</v>
      </c>
      <c r="K2534" s="239" t="s">
        <v>174</v>
      </c>
      <c r="L2534" s="43"/>
      <c r="M2534" s="244" t="s">
        <v>1</v>
      </c>
      <c r="N2534" s="245" t="s">
        <v>39</v>
      </c>
      <c r="O2534" s="86"/>
      <c r="P2534" s="246">
        <f>O2534*H2534</f>
        <v>0</v>
      </c>
      <c r="Q2534" s="246">
        <v>0.0075799999999999999</v>
      </c>
      <c r="R2534" s="246">
        <f>Q2534*H2534</f>
        <v>1.2138232999999998</v>
      </c>
      <c r="S2534" s="246">
        <v>0</v>
      </c>
      <c r="T2534" s="247">
        <f>S2534*H2534</f>
        <v>0</v>
      </c>
      <c r="AR2534" s="248" t="s">
        <v>282</v>
      </c>
      <c r="AT2534" s="248" t="s">
        <v>170</v>
      </c>
      <c r="AU2534" s="248" t="s">
        <v>83</v>
      </c>
      <c r="AY2534" s="17" t="s">
        <v>168</v>
      </c>
      <c r="BE2534" s="249">
        <f>IF(N2534="základní",J2534,0)</f>
        <v>0</v>
      </c>
      <c r="BF2534" s="249">
        <f>IF(N2534="snížená",J2534,0)</f>
        <v>0</v>
      </c>
      <c r="BG2534" s="249">
        <f>IF(N2534="zákl. přenesená",J2534,0)</f>
        <v>0</v>
      </c>
      <c r="BH2534" s="249">
        <f>IF(N2534="sníž. přenesená",J2534,0)</f>
        <v>0</v>
      </c>
      <c r="BI2534" s="249">
        <f>IF(N2534="nulová",J2534,0)</f>
        <v>0</v>
      </c>
      <c r="BJ2534" s="17" t="s">
        <v>81</v>
      </c>
      <c r="BK2534" s="249">
        <f>ROUND(I2534*H2534,2)</f>
        <v>0</v>
      </c>
      <c r="BL2534" s="17" t="s">
        <v>282</v>
      </c>
      <c r="BM2534" s="248" t="s">
        <v>2551</v>
      </c>
    </row>
    <row r="2535" s="12" customFormat="1">
      <c r="B2535" s="250"/>
      <c r="C2535" s="251"/>
      <c r="D2535" s="252" t="s">
        <v>177</v>
      </c>
      <c r="E2535" s="253" t="s">
        <v>1</v>
      </c>
      <c r="F2535" s="254" t="s">
        <v>194</v>
      </c>
      <c r="G2535" s="251"/>
      <c r="H2535" s="253" t="s">
        <v>1</v>
      </c>
      <c r="I2535" s="255"/>
      <c r="J2535" s="251"/>
      <c r="K2535" s="251"/>
      <c r="L2535" s="256"/>
      <c r="M2535" s="257"/>
      <c r="N2535" s="258"/>
      <c r="O2535" s="258"/>
      <c r="P2535" s="258"/>
      <c r="Q2535" s="258"/>
      <c r="R2535" s="258"/>
      <c r="S2535" s="258"/>
      <c r="T2535" s="259"/>
      <c r="AT2535" s="260" t="s">
        <v>177</v>
      </c>
      <c r="AU2535" s="260" t="s">
        <v>83</v>
      </c>
      <c r="AV2535" s="12" t="s">
        <v>81</v>
      </c>
      <c r="AW2535" s="12" t="s">
        <v>31</v>
      </c>
      <c r="AX2535" s="12" t="s">
        <v>74</v>
      </c>
      <c r="AY2535" s="260" t="s">
        <v>168</v>
      </c>
    </row>
    <row r="2536" s="12" customFormat="1">
      <c r="B2536" s="250"/>
      <c r="C2536" s="251"/>
      <c r="D2536" s="252" t="s">
        <v>177</v>
      </c>
      <c r="E2536" s="253" t="s">
        <v>1</v>
      </c>
      <c r="F2536" s="254" t="s">
        <v>2541</v>
      </c>
      <c r="G2536" s="251"/>
      <c r="H2536" s="253" t="s">
        <v>1</v>
      </c>
      <c r="I2536" s="255"/>
      <c r="J2536" s="251"/>
      <c r="K2536" s="251"/>
      <c r="L2536" s="256"/>
      <c r="M2536" s="257"/>
      <c r="N2536" s="258"/>
      <c r="O2536" s="258"/>
      <c r="P2536" s="258"/>
      <c r="Q2536" s="258"/>
      <c r="R2536" s="258"/>
      <c r="S2536" s="258"/>
      <c r="T2536" s="259"/>
      <c r="AT2536" s="260" t="s">
        <v>177</v>
      </c>
      <c r="AU2536" s="260" t="s">
        <v>83</v>
      </c>
      <c r="AV2536" s="12" t="s">
        <v>81</v>
      </c>
      <c r="AW2536" s="12" t="s">
        <v>31</v>
      </c>
      <c r="AX2536" s="12" t="s">
        <v>74</v>
      </c>
      <c r="AY2536" s="260" t="s">
        <v>168</v>
      </c>
    </row>
    <row r="2537" s="13" customFormat="1">
      <c r="B2537" s="261"/>
      <c r="C2537" s="262"/>
      <c r="D2537" s="252" t="s">
        <v>177</v>
      </c>
      <c r="E2537" s="263" t="s">
        <v>1</v>
      </c>
      <c r="F2537" s="264" t="s">
        <v>2542</v>
      </c>
      <c r="G2537" s="262"/>
      <c r="H2537" s="265">
        <v>0.38500000000000001</v>
      </c>
      <c r="I2537" s="266"/>
      <c r="J2537" s="262"/>
      <c r="K2537" s="262"/>
      <c r="L2537" s="267"/>
      <c r="M2537" s="268"/>
      <c r="N2537" s="269"/>
      <c r="O2537" s="269"/>
      <c r="P2537" s="269"/>
      <c r="Q2537" s="269"/>
      <c r="R2537" s="269"/>
      <c r="S2537" s="269"/>
      <c r="T2537" s="270"/>
      <c r="AT2537" s="271" t="s">
        <v>177</v>
      </c>
      <c r="AU2537" s="271" t="s">
        <v>83</v>
      </c>
      <c r="AV2537" s="13" t="s">
        <v>83</v>
      </c>
      <c r="AW2537" s="13" t="s">
        <v>31</v>
      </c>
      <c r="AX2537" s="13" t="s">
        <v>74</v>
      </c>
      <c r="AY2537" s="271" t="s">
        <v>168</v>
      </c>
    </row>
    <row r="2538" s="13" customFormat="1">
      <c r="B2538" s="261"/>
      <c r="C2538" s="262"/>
      <c r="D2538" s="252" t="s">
        <v>177</v>
      </c>
      <c r="E2538" s="263" t="s">
        <v>1</v>
      </c>
      <c r="F2538" s="264" t="s">
        <v>228</v>
      </c>
      <c r="G2538" s="262"/>
      <c r="H2538" s="265">
        <v>13.84</v>
      </c>
      <c r="I2538" s="266"/>
      <c r="J2538" s="262"/>
      <c r="K2538" s="262"/>
      <c r="L2538" s="267"/>
      <c r="M2538" s="268"/>
      <c r="N2538" s="269"/>
      <c r="O2538" s="269"/>
      <c r="P2538" s="269"/>
      <c r="Q2538" s="269"/>
      <c r="R2538" s="269"/>
      <c r="S2538" s="269"/>
      <c r="T2538" s="270"/>
      <c r="AT2538" s="271" t="s">
        <v>177</v>
      </c>
      <c r="AU2538" s="271" t="s">
        <v>83</v>
      </c>
      <c r="AV2538" s="13" t="s">
        <v>83</v>
      </c>
      <c r="AW2538" s="13" t="s">
        <v>31</v>
      </c>
      <c r="AX2538" s="13" t="s">
        <v>74</v>
      </c>
      <c r="AY2538" s="271" t="s">
        <v>168</v>
      </c>
    </row>
    <row r="2539" s="13" customFormat="1">
      <c r="B2539" s="261"/>
      <c r="C2539" s="262"/>
      <c r="D2539" s="252" t="s">
        <v>177</v>
      </c>
      <c r="E2539" s="263" t="s">
        <v>1</v>
      </c>
      <c r="F2539" s="264" t="s">
        <v>229</v>
      </c>
      <c r="G2539" s="262"/>
      <c r="H2539" s="265">
        <v>7.0899999999999999</v>
      </c>
      <c r="I2539" s="266"/>
      <c r="J2539" s="262"/>
      <c r="K2539" s="262"/>
      <c r="L2539" s="267"/>
      <c r="M2539" s="268"/>
      <c r="N2539" s="269"/>
      <c r="O2539" s="269"/>
      <c r="P2539" s="269"/>
      <c r="Q2539" s="269"/>
      <c r="R2539" s="269"/>
      <c r="S2539" s="269"/>
      <c r="T2539" s="270"/>
      <c r="AT2539" s="271" t="s">
        <v>177</v>
      </c>
      <c r="AU2539" s="271" t="s">
        <v>83</v>
      </c>
      <c r="AV2539" s="13" t="s">
        <v>83</v>
      </c>
      <c r="AW2539" s="13" t="s">
        <v>31</v>
      </c>
      <c r="AX2539" s="13" t="s">
        <v>74</v>
      </c>
      <c r="AY2539" s="271" t="s">
        <v>168</v>
      </c>
    </row>
    <row r="2540" s="13" customFormat="1">
      <c r="B2540" s="261"/>
      <c r="C2540" s="262"/>
      <c r="D2540" s="252" t="s">
        <v>177</v>
      </c>
      <c r="E2540" s="263" t="s">
        <v>1</v>
      </c>
      <c r="F2540" s="264" t="s">
        <v>1143</v>
      </c>
      <c r="G2540" s="262"/>
      <c r="H2540" s="265">
        <v>27.504000000000001</v>
      </c>
      <c r="I2540" s="266"/>
      <c r="J2540" s="262"/>
      <c r="K2540" s="262"/>
      <c r="L2540" s="267"/>
      <c r="M2540" s="268"/>
      <c r="N2540" s="269"/>
      <c r="O2540" s="269"/>
      <c r="P2540" s="269"/>
      <c r="Q2540" s="269"/>
      <c r="R2540" s="269"/>
      <c r="S2540" s="269"/>
      <c r="T2540" s="270"/>
      <c r="AT2540" s="271" t="s">
        <v>177</v>
      </c>
      <c r="AU2540" s="271" t="s">
        <v>83</v>
      </c>
      <c r="AV2540" s="13" t="s">
        <v>83</v>
      </c>
      <c r="AW2540" s="13" t="s">
        <v>31</v>
      </c>
      <c r="AX2540" s="13" t="s">
        <v>74</v>
      </c>
      <c r="AY2540" s="271" t="s">
        <v>168</v>
      </c>
    </row>
    <row r="2541" s="13" customFormat="1">
      <c r="B2541" s="261"/>
      <c r="C2541" s="262"/>
      <c r="D2541" s="252" t="s">
        <v>177</v>
      </c>
      <c r="E2541" s="263" t="s">
        <v>1</v>
      </c>
      <c r="F2541" s="264" t="s">
        <v>233</v>
      </c>
      <c r="G2541" s="262"/>
      <c r="H2541" s="265">
        <v>35.030000000000001</v>
      </c>
      <c r="I2541" s="266"/>
      <c r="J2541" s="262"/>
      <c r="K2541" s="262"/>
      <c r="L2541" s="267"/>
      <c r="M2541" s="268"/>
      <c r="N2541" s="269"/>
      <c r="O2541" s="269"/>
      <c r="P2541" s="269"/>
      <c r="Q2541" s="269"/>
      <c r="R2541" s="269"/>
      <c r="S2541" s="269"/>
      <c r="T2541" s="270"/>
      <c r="AT2541" s="271" t="s">
        <v>177</v>
      </c>
      <c r="AU2541" s="271" t="s">
        <v>83</v>
      </c>
      <c r="AV2541" s="13" t="s">
        <v>83</v>
      </c>
      <c r="AW2541" s="13" t="s">
        <v>31</v>
      </c>
      <c r="AX2541" s="13" t="s">
        <v>74</v>
      </c>
      <c r="AY2541" s="271" t="s">
        <v>168</v>
      </c>
    </row>
    <row r="2542" s="12" customFormat="1">
      <c r="B2542" s="250"/>
      <c r="C2542" s="251"/>
      <c r="D2542" s="252" t="s">
        <v>177</v>
      </c>
      <c r="E2542" s="253" t="s">
        <v>1</v>
      </c>
      <c r="F2542" s="254" t="s">
        <v>2543</v>
      </c>
      <c r="G2542" s="251"/>
      <c r="H2542" s="253" t="s">
        <v>1</v>
      </c>
      <c r="I2542" s="255"/>
      <c r="J2542" s="251"/>
      <c r="K2542" s="251"/>
      <c r="L2542" s="256"/>
      <c r="M2542" s="257"/>
      <c r="N2542" s="258"/>
      <c r="O2542" s="258"/>
      <c r="P2542" s="258"/>
      <c r="Q2542" s="258"/>
      <c r="R2542" s="258"/>
      <c r="S2542" s="258"/>
      <c r="T2542" s="259"/>
      <c r="AT2542" s="260" t="s">
        <v>177</v>
      </c>
      <c r="AU2542" s="260" t="s">
        <v>83</v>
      </c>
      <c r="AV2542" s="12" t="s">
        <v>81</v>
      </c>
      <c r="AW2542" s="12" t="s">
        <v>31</v>
      </c>
      <c r="AX2542" s="12" t="s">
        <v>74</v>
      </c>
      <c r="AY2542" s="260" t="s">
        <v>168</v>
      </c>
    </row>
    <row r="2543" s="13" customFormat="1">
      <c r="B2543" s="261"/>
      <c r="C2543" s="262"/>
      <c r="D2543" s="252" t="s">
        <v>177</v>
      </c>
      <c r="E2543" s="263" t="s">
        <v>1</v>
      </c>
      <c r="F2543" s="264" t="s">
        <v>230</v>
      </c>
      <c r="G2543" s="262"/>
      <c r="H2543" s="265">
        <v>35.030000000000001</v>
      </c>
      <c r="I2543" s="266"/>
      <c r="J2543" s="262"/>
      <c r="K2543" s="262"/>
      <c r="L2543" s="267"/>
      <c r="M2543" s="268"/>
      <c r="N2543" s="269"/>
      <c r="O2543" s="269"/>
      <c r="P2543" s="269"/>
      <c r="Q2543" s="269"/>
      <c r="R2543" s="269"/>
      <c r="S2543" s="269"/>
      <c r="T2543" s="270"/>
      <c r="AT2543" s="271" t="s">
        <v>177</v>
      </c>
      <c r="AU2543" s="271" t="s">
        <v>83</v>
      </c>
      <c r="AV2543" s="13" t="s">
        <v>83</v>
      </c>
      <c r="AW2543" s="13" t="s">
        <v>31</v>
      </c>
      <c r="AX2543" s="13" t="s">
        <v>74</v>
      </c>
      <c r="AY2543" s="271" t="s">
        <v>168</v>
      </c>
    </row>
    <row r="2544" s="13" customFormat="1">
      <c r="B2544" s="261"/>
      <c r="C2544" s="262"/>
      <c r="D2544" s="252" t="s">
        <v>177</v>
      </c>
      <c r="E2544" s="263" t="s">
        <v>1</v>
      </c>
      <c r="F2544" s="264" t="s">
        <v>232</v>
      </c>
      <c r="G2544" s="262"/>
      <c r="H2544" s="265">
        <v>41.256</v>
      </c>
      <c r="I2544" s="266"/>
      <c r="J2544" s="262"/>
      <c r="K2544" s="262"/>
      <c r="L2544" s="267"/>
      <c r="M2544" s="268"/>
      <c r="N2544" s="269"/>
      <c r="O2544" s="269"/>
      <c r="P2544" s="269"/>
      <c r="Q2544" s="269"/>
      <c r="R2544" s="269"/>
      <c r="S2544" s="269"/>
      <c r="T2544" s="270"/>
      <c r="AT2544" s="271" t="s">
        <v>177</v>
      </c>
      <c r="AU2544" s="271" t="s">
        <v>83</v>
      </c>
      <c r="AV2544" s="13" t="s">
        <v>83</v>
      </c>
      <c r="AW2544" s="13" t="s">
        <v>31</v>
      </c>
      <c r="AX2544" s="13" t="s">
        <v>74</v>
      </c>
      <c r="AY2544" s="271" t="s">
        <v>168</v>
      </c>
    </row>
    <row r="2545" s="14" customFormat="1">
      <c r="B2545" s="272"/>
      <c r="C2545" s="273"/>
      <c r="D2545" s="252" t="s">
        <v>177</v>
      </c>
      <c r="E2545" s="274" t="s">
        <v>1</v>
      </c>
      <c r="F2545" s="275" t="s">
        <v>186</v>
      </c>
      <c r="G2545" s="273"/>
      <c r="H2545" s="276">
        <v>160.13499999999999</v>
      </c>
      <c r="I2545" s="277"/>
      <c r="J2545" s="273"/>
      <c r="K2545" s="273"/>
      <c r="L2545" s="278"/>
      <c r="M2545" s="279"/>
      <c r="N2545" s="280"/>
      <c r="O2545" s="280"/>
      <c r="P2545" s="280"/>
      <c r="Q2545" s="280"/>
      <c r="R2545" s="280"/>
      <c r="S2545" s="280"/>
      <c r="T2545" s="281"/>
      <c r="AT2545" s="282" t="s">
        <v>177</v>
      </c>
      <c r="AU2545" s="282" t="s">
        <v>83</v>
      </c>
      <c r="AV2545" s="14" t="s">
        <v>175</v>
      </c>
      <c r="AW2545" s="14" t="s">
        <v>31</v>
      </c>
      <c r="AX2545" s="14" t="s">
        <v>81</v>
      </c>
      <c r="AY2545" s="282" t="s">
        <v>168</v>
      </c>
    </row>
    <row r="2546" s="1" customFormat="1" ht="24" customHeight="1">
      <c r="B2546" s="38"/>
      <c r="C2546" s="237" t="s">
        <v>2552</v>
      </c>
      <c r="D2546" s="237" t="s">
        <v>170</v>
      </c>
      <c r="E2546" s="238" t="s">
        <v>2553</v>
      </c>
      <c r="F2546" s="239" t="s">
        <v>2554</v>
      </c>
      <c r="G2546" s="240" t="s">
        <v>226</v>
      </c>
      <c r="H2546" s="241">
        <v>29.91</v>
      </c>
      <c r="I2546" s="242"/>
      <c r="J2546" s="243">
        <f>ROUND(I2546*H2546,2)</f>
        <v>0</v>
      </c>
      <c r="K2546" s="239" t="s">
        <v>174</v>
      </c>
      <c r="L2546" s="43"/>
      <c r="M2546" s="244" t="s">
        <v>1</v>
      </c>
      <c r="N2546" s="245" t="s">
        <v>39</v>
      </c>
      <c r="O2546" s="86"/>
      <c r="P2546" s="246">
        <f>O2546*H2546</f>
        <v>0</v>
      </c>
      <c r="Q2546" s="246">
        <v>0.014999999999999999</v>
      </c>
      <c r="R2546" s="246">
        <f>Q2546*H2546</f>
        <v>0.44864999999999999</v>
      </c>
      <c r="S2546" s="246">
        <v>0</v>
      </c>
      <c r="T2546" s="247">
        <f>S2546*H2546</f>
        <v>0</v>
      </c>
      <c r="AR2546" s="248" t="s">
        <v>282</v>
      </c>
      <c r="AT2546" s="248" t="s">
        <v>170</v>
      </c>
      <c r="AU2546" s="248" t="s">
        <v>83</v>
      </c>
      <c r="AY2546" s="17" t="s">
        <v>168</v>
      </c>
      <c r="BE2546" s="249">
        <f>IF(N2546="základní",J2546,0)</f>
        <v>0</v>
      </c>
      <c r="BF2546" s="249">
        <f>IF(N2546="snížená",J2546,0)</f>
        <v>0</v>
      </c>
      <c r="BG2546" s="249">
        <f>IF(N2546="zákl. přenesená",J2546,0)</f>
        <v>0</v>
      </c>
      <c r="BH2546" s="249">
        <f>IF(N2546="sníž. přenesená",J2546,0)</f>
        <v>0</v>
      </c>
      <c r="BI2546" s="249">
        <f>IF(N2546="nulová",J2546,0)</f>
        <v>0</v>
      </c>
      <c r="BJ2546" s="17" t="s">
        <v>81</v>
      </c>
      <c r="BK2546" s="249">
        <f>ROUND(I2546*H2546,2)</f>
        <v>0</v>
      </c>
      <c r="BL2546" s="17" t="s">
        <v>282</v>
      </c>
      <c r="BM2546" s="248" t="s">
        <v>2555</v>
      </c>
    </row>
    <row r="2547" s="12" customFormat="1">
      <c r="B2547" s="250"/>
      <c r="C2547" s="251"/>
      <c r="D2547" s="252" t="s">
        <v>177</v>
      </c>
      <c r="E2547" s="253" t="s">
        <v>1</v>
      </c>
      <c r="F2547" s="254" t="s">
        <v>194</v>
      </c>
      <c r="G2547" s="251"/>
      <c r="H2547" s="253" t="s">
        <v>1</v>
      </c>
      <c r="I2547" s="255"/>
      <c r="J2547" s="251"/>
      <c r="K2547" s="251"/>
      <c r="L2547" s="256"/>
      <c r="M2547" s="257"/>
      <c r="N2547" s="258"/>
      <c r="O2547" s="258"/>
      <c r="P2547" s="258"/>
      <c r="Q2547" s="258"/>
      <c r="R2547" s="258"/>
      <c r="S2547" s="258"/>
      <c r="T2547" s="259"/>
      <c r="AT2547" s="260" t="s">
        <v>177</v>
      </c>
      <c r="AU2547" s="260" t="s">
        <v>83</v>
      </c>
      <c r="AV2547" s="12" t="s">
        <v>81</v>
      </c>
      <c r="AW2547" s="12" t="s">
        <v>31</v>
      </c>
      <c r="AX2547" s="12" t="s">
        <v>74</v>
      </c>
      <c r="AY2547" s="260" t="s">
        <v>168</v>
      </c>
    </row>
    <row r="2548" s="13" customFormat="1">
      <c r="B2548" s="261"/>
      <c r="C2548" s="262"/>
      <c r="D2548" s="252" t="s">
        <v>177</v>
      </c>
      <c r="E2548" s="263" t="s">
        <v>1</v>
      </c>
      <c r="F2548" s="264" t="s">
        <v>2532</v>
      </c>
      <c r="G2548" s="262"/>
      <c r="H2548" s="265">
        <v>11.375999999999999</v>
      </c>
      <c r="I2548" s="266"/>
      <c r="J2548" s="262"/>
      <c r="K2548" s="262"/>
      <c r="L2548" s="267"/>
      <c r="M2548" s="268"/>
      <c r="N2548" s="269"/>
      <c r="O2548" s="269"/>
      <c r="P2548" s="269"/>
      <c r="Q2548" s="269"/>
      <c r="R2548" s="269"/>
      <c r="S2548" s="269"/>
      <c r="T2548" s="270"/>
      <c r="AT2548" s="271" t="s">
        <v>177</v>
      </c>
      <c r="AU2548" s="271" t="s">
        <v>83</v>
      </c>
      <c r="AV2548" s="13" t="s">
        <v>83</v>
      </c>
      <c r="AW2548" s="13" t="s">
        <v>31</v>
      </c>
      <c r="AX2548" s="13" t="s">
        <v>74</v>
      </c>
      <c r="AY2548" s="271" t="s">
        <v>168</v>
      </c>
    </row>
    <row r="2549" s="12" customFormat="1">
      <c r="B2549" s="250"/>
      <c r="C2549" s="251"/>
      <c r="D2549" s="252" t="s">
        <v>177</v>
      </c>
      <c r="E2549" s="253" t="s">
        <v>1</v>
      </c>
      <c r="F2549" s="254" t="s">
        <v>2533</v>
      </c>
      <c r="G2549" s="251"/>
      <c r="H2549" s="253" t="s">
        <v>1</v>
      </c>
      <c r="I2549" s="255"/>
      <c r="J2549" s="251"/>
      <c r="K2549" s="251"/>
      <c r="L2549" s="256"/>
      <c r="M2549" s="257"/>
      <c r="N2549" s="258"/>
      <c r="O2549" s="258"/>
      <c r="P2549" s="258"/>
      <c r="Q2549" s="258"/>
      <c r="R2549" s="258"/>
      <c r="S2549" s="258"/>
      <c r="T2549" s="259"/>
      <c r="AT2549" s="260" t="s">
        <v>177</v>
      </c>
      <c r="AU2549" s="260" t="s">
        <v>83</v>
      </c>
      <c r="AV2549" s="12" t="s">
        <v>81</v>
      </c>
      <c r="AW2549" s="12" t="s">
        <v>31</v>
      </c>
      <c r="AX2549" s="12" t="s">
        <v>74</v>
      </c>
      <c r="AY2549" s="260" t="s">
        <v>168</v>
      </c>
    </row>
    <row r="2550" s="13" customFormat="1">
      <c r="B2550" s="261"/>
      <c r="C2550" s="262"/>
      <c r="D2550" s="252" t="s">
        <v>177</v>
      </c>
      <c r="E2550" s="263" t="s">
        <v>1</v>
      </c>
      <c r="F2550" s="264" t="s">
        <v>2534</v>
      </c>
      <c r="G2550" s="262"/>
      <c r="H2550" s="265">
        <v>17.064</v>
      </c>
      <c r="I2550" s="266"/>
      <c r="J2550" s="262"/>
      <c r="K2550" s="262"/>
      <c r="L2550" s="267"/>
      <c r="M2550" s="268"/>
      <c r="N2550" s="269"/>
      <c r="O2550" s="269"/>
      <c r="P2550" s="269"/>
      <c r="Q2550" s="269"/>
      <c r="R2550" s="269"/>
      <c r="S2550" s="269"/>
      <c r="T2550" s="270"/>
      <c r="AT2550" s="271" t="s">
        <v>177</v>
      </c>
      <c r="AU2550" s="271" t="s">
        <v>83</v>
      </c>
      <c r="AV2550" s="13" t="s">
        <v>83</v>
      </c>
      <c r="AW2550" s="13" t="s">
        <v>31</v>
      </c>
      <c r="AX2550" s="13" t="s">
        <v>74</v>
      </c>
      <c r="AY2550" s="271" t="s">
        <v>168</v>
      </c>
    </row>
    <row r="2551" s="13" customFormat="1">
      <c r="B2551" s="261"/>
      <c r="C2551" s="262"/>
      <c r="D2551" s="252" t="s">
        <v>177</v>
      </c>
      <c r="E2551" s="263" t="s">
        <v>1</v>
      </c>
      <c r="F2551" s="264" t="s">
        <v>2535</v>
      </c>
      <c r="G2551" s="262"/>
      <c r="H2551" s="265">
        <v>0.41999999999999998</v>
      </c>
      <c r="I2551" s="266"/>
      <c r="J2551" s="262"/>
      <c r="K2551" s="262"/>
      <c r="L2551" s="267"/>
      <c r="M2551" s="268"/>
      <c r="N2551" s="269"/>
      <c r="O2551" s="269"/>
      <c r="P2551" s="269"/>
      <c r="Q2551" s="269"/>
      <c r="R2551" s="269"/>
      <c r="S2551" s="269"/>
      <c r="T2551" s="270"/>
      <c r="AT2551" s="271" t="s">
        <v>177</v>
      </c>
      <c r="AU2551" s="271" t="s">
        <v>83</v>
      </c>
      <c r="AV2551" s="13" t="s">
        <v>83</v>
      </c>
      <c r="AW2551" s="13" t="s">
        <v>31</v>
      </c>
      <c r="AX2551" s="13" t="s">
        <v>74</v>
      </c>
      <c r="AY2551" s="271" t="s">
        <v>168</v>
      </c>
    </row>
    <row r="2552" s="13" customFormat="1">
      <c r="B2552" s="261"/>
      <c r="C2552" s="262"/>
      <c r="D2552" s="252" t="s">
        <v>177</v>
      </c>
      <c r="E2552" s="263" t="s">
        <v>1</v>
      </c>
      <c r="F2552" s="264" t="s">
        <v>2536</v>
      </c>
      <c r="G2552" s="262"/>
      <c r="H2552" s="265">
        <v>1.05</v>
      </c>
      <c r="I2552" s="266"/>
      <c r="J2552" s="262"/>
      <c r="K2552" s="262"/>
      <c r="L2552" s="267"/>
      <c r="M2552" s="268"/>
      <c r="N2552" s="269"/>
      <c r="O2552" s="269"/>
      <c r="P2552" s="269"/>
      <c r="Q2552" s="269"/>
      <c r="R2552" s="269"/>
      <c r="S2552" s="269"/>
      <c r="T2552" s="270"/>
      <c r="AT2552" s="271" t="s">
        <v>177</v>
      </c>
      <c r="AU2552" s="271" t="s">
        <v>83</v>
      </c>
      <c r="AV2552" s="13" t="s">
        <v>83</v>
      </c>
      <c r="AW2552" s="13" t="s">
        <v>31</v>
      </c>
      <c r="AX2552" s="13" t="s">
        <v>74</v>
      </c>
      <c r="AY2552" s="271" t="s">
        <v>168</v>
      </c>
    </row>
    <row r="2553" s="14" customFormat="1">
      <c r="B2553" s="272"/>
      <c r="C2553" s="273"/>
      <c r="D2553" s="252" t="s">
        <v>177</v>
      </c>
      <c r="E2553" s="274" t="s">
        <v>1</v>
      </c>
      <c r="F2553" s="275" t="s">
        <v>186</v>
      </c>
      <c r="G2553" s="273"/>
      <c r="H2553" s="276">
        <v>29.91</v>
      </c>
      <c r="I2553" s="277"/>
      <c r="J2553" s="273"/>
      <c r="K2553" s="273"/>
      <c r="L2553" s="278"/>
      <c r="M2553" s="279"/>
      <c r="N2553" s="280"/>
      <c r="O2553" s="280"/>
      <c r="P2553" s="280"/>
      <c r="Q2553" s="280"/>
      <c r="R2553" s="280"/>
      <c r="S2553" s="280"/>
      <c r="T2553" s="281"/>
      <c r="AT2553" s="282" t="s">
        <v>177</v>
      </c>
      <c r="AU2553" s="282" t="s">
        <v>83</v>
      </c>
      <c r="AV2553" s="14" t="s">
        <v>175</v>
      </c>
      <c r="AW2553" s="14" t="s">
        <v>31</v>
      </c>
      <c r="AX2553" s="14" t="s">
        <v>81</v>
      </c>
      <c r="AY2553" s="282" t="s">
        <v>168</v>
      </c>
    </row>
    <row r="2554" s="1" customFormat="1" ht="24" customHeight="1">
      <c r="B2554" s="38"/>
      <c r="C2554" s="237" t="s">
        <v>2556</v>
      </c>
      <c r="D2554" s="237" t="s">
        <v>170</v>
      </c>
      <c r="E2554" s="238" t="s">
        <v>2557</v>
      </c>
      <c r="F2554" s="239" t="s">
        <v>2558</v>
      </c>
      <c r="G2554" s="240" t="s">
        <v>226</v>
      </c>
      <c r="H2554" s="241">
        <v>189.24000000000001</v>
      </c>
      <c r="I2554" s="242"/>
      <c r="J2554" s="243">
        <f>ROUND(I2554*H2554,2)</f>
        <v>0</v>
      </c>
      <c r="K2554" s="239" t="s">
        <v>174</v>
      </c>
      <c r="L2554" s="43"/>
      <c r="M2554" s="244" t="s">
        <v>1</v>
      </c>
      <c r="N2554" s="245" t="s">
        <v>39</v>
      </c>
      <c r="O2554" s="86"/>
      <c r="P2554" s="246">
        <f>O2554*H2554</f>
        <v>0</v>
      </c>
      <c r="Q2554" s="246">
        <v>0</v>
      </c>
      <c r="R2554" s="246">
        <f>Q2554*H2554</f>
        <v>0</v>
      </c>
      <c r="S2554" s="246">
        <v>0.0025000000000000001</v>
      </c>
      <c r="T2554" s="247">
        <f>S2554*H2554</f>
        <v>0.47310000000000002</v>
      </c>
      <c r="AR2554" s="248" t="s">
        <v>282</v>
      </c>
      <c r="AT2554" s="248" t="s">
        <v>170</v>
      </c>
      <c r="AU2554" s="248" t="s">
        <v>83</v>
      </c>
      <c r="AY2554" s="17" t="s">
        <v>168</v>
      </c>
      <c r="BE2554" s="249">
        <f>IF(N2554="základní",J2554,0)</f>
        <v>0</v>
      </c>
      <c r="BF2554" s="249">
        <f>IF(N2554="snížená",J2554,0)</f>
        <v>0</v>
      </c>
      <c r="BG2554" s="249">
        <f>IF(N2554="zákl. přenesená",J2554,0)</f>
        <v>0</v>
      </c>
      <c r="BH2554" s="249">
        <f>IF(N2554="sníž. přenesená",J2554,0)</f>
        <v>0</v>
      </c>
      <c r="BI2554" s="249">
        <f>IF(N2554="nulová",J2554,0)</f>
        <v>0</v>
      </c>
      <c r="BJ2554" s="17" t="s">
        <v>81</v>
      </c>
      <c r="BK2554" s="249">
        <f>ROUND(I2554*H2554,2)</f>
        <v>0</v>
      </c>
      <c r="BL2554" s="17" t="s">
        <v>282</v>
      </c>
      <c r="BM2554" s="248" t="s">
        <v>2559</v>
      </c>
    </row>
    <row r="2555" s="12" customFormat="1">
      <c r="B2555" s="250"/>
      <c r="C2555" s="251"/>
      <c r="D2555" s="252" t="s">
        <v>177</v>
      </c>
      <c r="E2555" s="253" t="s">
        <v>1</v>
      </c>
      <c r="F2555" s="254" t="s">
        <v>194</v>
      </c>
      <c r="G2555" s="251"/>
      <c r="H2555" s="253" t="s">
        <v>1</v>
      </c>
      <c r="I2555" s="255"/>
      <c r="J2555" s="251"/>
      <c r="K2555" s="251"/>
      <c r="L2555" s="256"/>
      <c r="M2555" s="257"/>
      <c r="N2555" s="258"/>
      <c r="O2555" s="258"/>
      <c r="P2555" s="258"/>
      <c r="Q2555" s="258"/>
      <c r="R2555" s="258"/>
      <c r="S2555" s="258"/>
      <c r="T2555" s="259"/>
      <c r="AT2555" s="260" t="s">
        <v>177</v>
      </c>
      <c r="AU2555" s="260" t="s">
        <v>83</v>
      </c>
      <c r="AV2555" s="12" t="s">
        <v>81</v>
      </c>
      <c r="AW2555" s="12" t="s">
        <v>31</v>
      </c>
      <c r="AX2555" s="12" t="s">
        <v>74</v>
      </c>
      <c r="AY2555" s="260" t="s">
        <v>168</v>
      </c>
    </row>
    <row r="2556" s="12" customFormat="1">
      <c r="B2556" s="250"/>
      <c r="C2556" s="251"/>
      <c r="D2556" s="252" t="s">
        <v>177</v>
      </c>
      <c r="E2556" s="253" t="s">
        <v>1</v>
      </c>
      <c r="F2556" s="254" t="s">
        <v>2541</v>
      </c>
      <c r="G2556" s="251"/>
      <c r="H2556" s="253" t="s">
        <v>1</v>
      </c>
      <c r="I2556" s="255"/>
      <c r="J2556" s="251"/>
      <c r="K2556" s="251"/>
      <c r="L2556" s="256"/>
      <c r="M2556" s="257"/>
      <c r="N2556" s="258"/>
      <c r="O2556" s="258"/>
      <c r="P2556" s="258"/>
      <c r="Q2556" s="258"/>
      <c r="R2556" s="258"/>
      <c r="S2556" s="258"/>
      <c r="T2556" s="259"/>
      <c r="AT2556" s="260" t="s">
        <v>177</v>
      </c>
      <c r="AU2556" s="260" t="s">
        <v>83</v>
      </c>
      <c r="AV2556" s="12" t="s">
        <v>81</v>
      </c>
      <c r="AW2556" s="12" t="s">
        <v>31</v>
      </c>
      <c r="AX2556" s="12" t="s">
        <v>74</v>
      </c>
      <c r="AY2556" s="260" t="s">
        <v>168</v>
      </c>
    </row>
    <row r="2557" s="13" customFormat="1">
      <c r="B2557" s="261"/>
      <c r="C2557" s="262"/>
      <c r="D2557" s="252" t="s">
        <v>177</v>
      </c>
      <c r="E2557" s="263" t="s">
        <v>1</v>
      </c>
      <c r="F2557" s="264" t="s">
        <v>228</v>
      </c>
      <c r="G2557" s="262"/>
      <c r="H2557" s="265">
        <v>13.84</v>
      </c>
      <c r="I2557" s="266"/>
      <c r="J2557" s="262"/>
      <c r="K2557" s="262"/>
      <c r="L2557" s="267"/>
      <c r="M2557" s="268"/>
      <c r="N2557" s="269"/>
      <c r="O2557" s="269"/>
      <c r="P2557" s="269"/>
      <c r="Q2557" s="269"/>
      <c r="R2557" s="269"/>
      <c r="S2557" s="269"/>
      <c r="T2557" s="270"/>
      <c r="AT2557" s="271" t="s">
        <v>177</v>
      </c>
      <c r="AU2557" s="271" t="s">
        <v>83</v>
      </c>
      <c r="AV2557" s="13" t="s">
        <v>83</v>
      </c>
      <c r="AW2557" s="13" t="s">
        <v>31</v>
      </c>
      <c r="AX2557" s="13" t="s">
        <v>74</v>
      </c>
      <c r="AY2557" s="271" t="s">
        <v>168</v>
      </c>
    </row>
    <row r="2558" s="13" customFormat="1">
      <c r="B2558" s="261"/>
      <c r="C2558" s="262"/>
      <c r="D2558" s="252" t="s">
        <v>177</v>
      </c>
      <c r="E2558" s="263" t="s">
        <v>1</v>
      </c>
      <c r="F2558" s="264" t="s">
        <v>229</v>
      </c>
      <c r="G2558" s="262"/>
      <c r="H2558" s="265">
        <v>7.0899999999999999</v>
      </c>
      <c r="I2558" s="266"/>
      <c r="J2558" s="262"/>
      <c r="K2558" s="262"/>
      <c r="L2558" s="267"/>
      <c r="M2558" s="268"/>
      <c r="N2558" s="269"/>
      <c r="O2558" s="269"/>
      <c r="P2558" s="269"/>
      <c r="Q2558" s="269"/>
      <c r="R2558" s="269"/>
      <c r="S2558" s="269"/>
      <c r="T2558" s="270"/>
      <c r="AT2558" s="271" t="s">
        <v>177</v>
      </c>
      <c r="AU2558" s="271" t="s">
        <v>83</v>
      </c>
      <c r="AV2558" s="13" t="s">
        <v>83</v>
      </c>
      <c r="AW2558" s="13" t="s">
        <v>31</v>
      </c>
      <c r="AX2558" s="13" t="s">
        <v>74</v>
      </c>
      <c r="AY2558" s="271" t="s">
        <v>168</v>
      </c>
    </row>
    <row r="2559" s="13" customFormat="1">
      <c r="B2559" s="261"/>
      <c r="C2559" s="262"/>
      <c r="D2559" s="252" t="s">
        <v>177</v>
      </c>
      <c r="E2559" s="263" t="s">
        <v>1</v>
      </c>
      <c r="F2559" s="264" t="s">
        <v>1022</v>
      </c>
      <c r="G2559" s="262"/>
      <c r="H2559" s="265">
        <v>38.880000000000003</v>
      </c>
      <c r="I2559" s="266"/>
      <c r="J2559" s="262"/>
      <c r="K2559" s="262"/>
      <c r="L2559" s="267"/>
      <c r="M2559" s="268"/>
      <c r="N2559" s="269"/>
      <c r="O2559" s="269"/>
      <c r="P2559" s="269"/>
      <c r="Q2559" s="269"/>
      <c r="R2559" s="269"/>
      <c r="S2559" s="269"/>
      <c r="T2559" s="270"/>
      <c r="AT2559" s="271" t="s">
        <v>177</v>
      </c>
      <c r="AU2559" s="271" t="s">
        <v>83</v>
      </c>
      <c r="AV2559" s="13" t="s">
        <v>83</v>
      </c>
      <c r="AW2559" s="13" t="s">
        <v>31</v>
      </c>
      <c r="AX2559" s="13" t="s">
        <v>74</v>
      </c>
      <c r="AY2559" s="271" t="s">
        <v>168</v>
      </c>
    </row>
    <row r="2560" s="13" customFormat="1">
      <c r="B2560" s="261"/>
      <c r="C2560" s="262"/>
      <c r="D2560" s="252" t="s">
        <v>177</v>
      </c>
      <c r="E2560" s="263" t="s">
        <v>1</v>
      </c>
      <c r="F2560" s="264" t="s">
        <v>233</v>
      </c>
      <c r="G2560" s="262"/>
      <c r="H2560" s="265">
        <v>35.030000000000001</v>
      </c>
      <c r="I2560" s="266"/>
      <c r="J2560" s="262"/>
      <c r="K2560" s="262"/>
      <c r="L2560" s="267"/>
      <c r="M2560" s="268"/>
      <c r="N2560" s="269"/>
      <c r="O2560" s="269"/>
      <c r="P2560" s="269"/>
      <c r="Q2560" s="269"/>
      <c r="R2560" s="269"/>
      <c r="S2560" s="269"/>
      <c r="T2560" s="270"/>
      <c r="AT2560" s="271" t="s">
        <v>177</v>
      </c>
      <c r="AU2560" s="271" t="s">
        <v>83</v>
      </c>
      <c r="AV2560" s="13" t="s">
        <v>83</v>
      </c>
      <c r="AW2560" s="13" t="s">
        <v>31</v>
      </c>
      <c r="AX2560" s="13" t="s">
        <v>74</v>
      </c>
      <c r="AY2560" s="271" t="s">
        <v>168</v>
      </c>
    </row>
    <row r="2561" s="12" customFormat="1">
      <c r="B2561" s="250"/>
      <c r="C2561" s="251"/>
      <c r="D2561" s="252" t="s">
        <v>177</v>
      </c>
      <c r="E2561" s="253" t="s">
        <v>1</v>
      </c>
      <c r="F2561" s="254" t="s">
        <v>2543</v>
      </c>
      <c r="G2561" s="251"/>
      <c r="H2561" s="253" t="s">
        <v>1</v>
      </c>
      <c r="I2561" s="255"/>
      <c r="J2561" s="251"/>
      <c r="K2561" s="251"/>
      <c r="L2561" s="256"/>
      <c r="M2561" s="257"/>
      <c r="N2561" s="258"/>
      <c r="O2561" s="258"/>
      <c r="P2561" s="258"/>
      <c r="Q2561" s="258"/>
      <c r="R2561" s="258"/>
      <c r="S2561" s="258"/>
      <c r="T2561" s="259"/>
      <c r="AT2561" s="260" t="s">
        <v>177</v>
      </c>
      <c r="AU2561" s="260" t="s">
        <v>83</v>
      </c>
      <c r="AV2561" s="12" t="s">
        <v>81</v>
      </c>
      <c r="AW2561" s="12" t="s">
        <v>31</v>
      </c>
      <c r="AX2561" s="12" t="s">
        <v>74</v>
      </c>
      <c r="AY2561" s="260" t="s">
        <v>168</v>
      </c>
    </row>
    <row r="2562" s="13" customFormat="1">
      <c r="B2562" s="261"/>
      <c r="C2562" s="262"/>
      <c r="D2562" s="252" t="s">
        <v>177</v>
      </c>
      <c r="E2562" s="263" t="s">
        <v>1</v>
      </c>
      <c r="F2562" s="264" t="s">
        <v>230</v>
      </c>
      <c r="G2562" s="262"/>
      <c r="H2562" s="265">
        <v>35.030000000000001</v>
      </c>
      <c r="I2562" s="266"/>
      <c r="J2562" s="262"/>
      <c r="K2562" s="262"/>
      <c r="L2562" s="267"/>
      <c r="M2562" s="268"/>
      <c r="N2562" s="269"/>
      <c r="O2562" s="269"/>
      <c r="P2562" s="269"/>
      <c r="Q2562" s="269"/>
      <c r="R2562" s="269"/>
      <c r="S2562" s="269"/>
      <c r="T2562" s="270"/>
      <c r="AT2562" s="271" t="s">
        <v>177</v>
      </c>
      <c r="AU2562" s="271" t="s">
        <v>83</v>
      </c>
      <c r="AV2562" s="13" t="s">
        <v>83</v>
      </c>
      <c r="AW2562" s="13" t="s">
        <v>31</v>
      </c>
      <c r="AX2562" s="13" t="s">
        <v>74</v>
      </c>
      <c r="AY2562" s="271" t="s">
        <v>168</v>
      </c>
    </row>
    <row r="2563" s="13" customFormat="1">
      <c r="B2563" s="261"/>
      <c r="C2563" s="262"/>
      <c r="D2563" s="252" t="s">
        <v>177</v>
      </c>
      <c r="E2563" s="263" t="s">
        <v>1</v>
      </c>
      <c r="F2563" s="264" t="s">
        <v>1023</v>
      </c>
      <c r="G2563" s="262"/>
      <c r="H2563" s="265">
        <v>59.369999999999997</v>
      </c>
      <c r="I2563" s="266"/>
      <c r="J2563" s="262"/>
      <c r="K2563" s="262"/>
      <c r="L2563" s="267"/>
      <c r="M2563" s="268"/>
      <c r="N2563" s="269"/>
      <c r="O2563" s="269"/>
      <c r="P2563" s="269"/>
      <c r="Q2563" s="269"/>
      <c r="R2563" s="269"/>
      <c r="S2563" s="269"/>
      <c r="T2563" s="270"/>
      <c r="AT2563" s="271" t="s">
        <v>177</v>
      </c>
      <c r="AU2563" s="271" t="s">
        <v>83</v>
      </c>
      <c r="AV2563" s="13" t="s">
        <v>83</v>
      </c>
      <c r="AW2563" s="13" t="s">
        <v>31</v>
      </c>
      <c r="AX2563" s="13" t="s">
        <v>74</v>
      </c>
      <c r="AY2563" s="271" t="s">
        <v>168</v>
      </c>
    </row>
    <row r="2564" s="14" customFormat="1">
      <c r="B2564" s="272"/>
      <c r="C2564" s="273"/>
      <c r="D2564" s="252" t="s">
        <v>177</v>
      </c>
      <c r="E2564" s="274" t="s">
        <v>1</v>
      </c>
      <c r="F2564" s="275" t="s">
        <v>186</v>
      </c>
      <c r="G2564" s="273"/>
      <c r="H2564" s="276">
        <v>189.24000000000001</v>
      </c>
      <c r="I2564" s="277"/>
      <c r="J2564" s="273"/>
      <c r="K2564" s="273"/>
      <c r="L2564" s="278"/>
      <c r="M2564" s="279"/>
      <c r="N2564" s="280"/>
      <c r="O2564" s="280"/>
      <c r="P2564" s="280"/>
      <c r="Q2564" s="280"/>
      <c r="R2564" s="280"/>
      <c r="S2564" s="280"/>
      <c r="T2564" s="281"/>
      <c r="AT2564" s="282" t="s">
        <v>177</v>
      </c>
      <c r="AU2564" s="282" t="s">
        <v>83</v>
      </c>
      <c r="AV2564" s="14" t="s">
        <v>175</v>
      </c>
      <c r="AW2564" s="14" t="s">
        <v>31</v>
      </c>
      <c r="AX2564" s="14" t="s">
        <v>81</v>
      </c>
      <c r="AY2564" s="282" t="s">
        <v>168</v>
      </c>
    </row>
    <row r="2565" s="1" customFormat="1" ht="24" customHeight="1">
      <c r="B2565" s="38"/>
      <c r="C2565" s="237" t="s">
        <v>2560</v>
      </c>
      <c r="D2565" s="237" t="s">
        <v>170</v>
      </c>
      <c r="E2565" s="238" t="s">
        <v>2561</v>
      </c>
      <c r="F2565" s="239" t="s">
        <v>2562</v>
      </c>
      <c r="G2565" s="240" t="s">
        <v>226</v>
      </c>
      <c r="H2565" s="241">
        <v>95.224999999999994</v>
      </c>
      <c r="I2565" s="242"/>
      <c r="J2565" s="243">
        <f>ROUND(I2565*H2565,2)</f>
        <v>0</v>
      </c>
      <c r="K2565" s="239" t="s">
        <v>174</v>
      </c>
      <c r="L2565" s="43"/>
      <c r="M2565" s="244" t="s">
        <v>1</v>
      </c>
      <c r="N2565" s="245" t="s">
        <v>39</v>
      </c>
      <c r="O2565" s="86"/>
      <c r="P2565" s="246">
        <f>O2565*H2565</f>
        <v>0</v>
      </c>
      <c r="Q2565" s="246">
        <v>0</v>
      </c>
      <c r="R2565" s="246">
        <f>Q2565*H2565</f>
        <v>0</v>
      </c>
      <c r="S2565" s="246">
        <v>0</v>
      </c>
      <c r="T2565" s="247">
        <f>S2565*H2565</f>
        <v>0</v>
      </c>
      <c r="AR2565" s="248" t="s">
        <v>282</v>
      </c>
      <c r="AT2565" s="248" t="s">
        <v>170</v>
      </c>
      <c r="AU2565" s="248" t="s">
        <v>83</v>
      </c>
      <c r="AY2565" s="17" t="s">
        <v>168</v>
      </c>
      <c r="BE2565" s="249">
        <f>IF(N2565="základní",J2565,0)</f>
        <v>0</v>
      </c>
      <c r="BF2565" s="249">
        <f>IF(N2565="snížená",J2565,0)</f>
        <v>0</v>
      </c>
      <c r="BG2565" s="249">
        <f>IF(N2565="zákl. přenesená",J2565,0)</f>
        <v>0</v>
      </c>
      <c r="BH2565" s="249">
        <f>IF(N2565="sníž. přenesená",J2565,0)</f>
        <v>0</v>
      </c>
      <c r="BI2565" s="249">
        <f>IF(N2565="nulová",J2565,0)</f>
        <v>0</v>
      </c>
      <c r="BJ2565" s="17" t="s">
        <v>81</v>
      </c>
      <c r="BK2565" s="249">
        <f>ROUND(I2565*H2565,2)</f>
        <v>0</v>
      </c>
      <c r="BL2565" s="17" t="s">
        <v>282</v>
      </c>
      <c r="BM2565" s="248" t="s">
        <v>2563</v>
      </c>
    </row>
    <row r="2566" s="12" customFormat="1">
      <c r="B2566" s="250"/>
      <c r="C2566" s="251"/>
      <c r="D2566" s="252" t="s">
        <v>177</v>
      </c>
      <c r="E2566" s="253" t="s">
        <v>1</v>
      </c>
      <c r="F2566" s="254" t="s">
        <v>194</v>
      </c>
      <c r="G2566" s="251"/>
      <c r="H2566" s="253" t="s">
        <v>1</v>
      </c>
      <c r="I2566" s="255"/>
      <c r="J2566" s="251"/>
      <c r="K2566" s="251"/>
      <c r="L2566" s="256"/>
      <c r="M2566" s="257"/>
      <c r="N2566" s="258"/>
      <c r="O2566" s="258"/>
      <c r="P2566" s="258"/>
      <c r="Q2566" s="258"/>
      <c r="R2566" s="258"/>
      <c r="S2566" s="258"/>
      <c r="T2566" s="259"/>
      <c r="AT2566" s="260" t="s">
        <v>177</v>
      </c>
      <c r="AU2566" s="260" t="s">
        <v>83</v>
      </c>
      <c r="AV2566" s="12" t="s">
        <v>81</v>
      </c>
      <c r="AW2566" s="12" t="s">
        <v>31</v>
      </c>
      <c r="AX2566" s="12" t="s">
        <v>74</v>
      </c>
      <c r="AY2566" s="260" t="s">
        <v>168</v>
      </c>
    </row>
    <row r="2567" s="12" customFormat="1">
      <c r="B2567" s="250"/>
      <c r="C2567" s="251"/>
      <c r="D2567" s="252" t="s">
        <v>177</v>
      </c>
      <c r="E2567" s="253" t="s">
        <v>1</v>
      </c>
      <c r="F2567" s="254" t="s">
        <v>2541</v>
      </c>
      <c r="G2567" s="251"/>
      <c r="H2567" s="253" t="s">
        <v>1</v>
      </c>
      <c r="I2567" s="255"/>
      <c r="J2567" s="251"/>
      <c r="K2567" s="251"/>
      <c r="L2567" s="256"/>
      <c r="M2567" s="257"/>
      <c r="N2567" s="258"/>
      <c r="O2567" s="258"/>
      <c r="P2567" s="258"/>
      <c r="Q2567" s="258"/>
      <c r="R2567" s="258"/>
      <c r="S2567" s="258"/>
      <c r="T2567" s="259"/>
      <c r="AT2567" s="260" t="s">
        <v>177</v>
      </c>
      <c r="AU2567" s="260" t="s">
        <v>83</v>
      </c>
      <c r="AV2567" s="12" t="s">
        <v>81</v>
      </c>
      <c r="AW2567" s="12" t="s">
        <v>31</v>
      </c>
      <c r="AX2567" s="12" t="s">
        <v>74</v>
      </c>
      <c r="AY2567" s="260" t="s">
        <v>168</v>
      </c>
    </row>
    <row r="2568" s="13" customFormat="1">
      <c r="B2568" s="261"/>
      <c r="C2568" s="262"/>
      <c r="D2568" s="252" t="s">
        <v>177</v>
      </c>
      <c r="E2568" s="263" t="s">
        <v>1</v>
      </c>
      <c r="F2568" s="264" t="s">
        <v>2542</v>
      </c>
      <c r="G2568" s="262"/>
      <c r="H2568" s="265">
        <v>0.38500000000000001</v>
      </c>
      <c r="I2568" s="266"/>
      <c r="J2568" s="262"/>
      <c r="K2568" s="262"/>
      <c r="L2568" s="267"/>
      <c r="M2568" s="268"/>
      <c r="N2568" s="269"/>
      <c r="O2568" s="269"/>
      <c r="P2568" s="269"/>
      <c r="Q2568" s="269"/>
      <c r="R2568" s="269"/>
      <c r="S2568" s="269"/>
      <c r="T2568" s="270"/>
      <c r="AT2568" s="271" t="s">
        <v>177</v>
      </c>
      <c r="AU2568" s="271" t="s">
        <v>83</v>
      </c>
      <c r="AV2568" s="13" t="s">
        <v>83</v>
      </c>
      <c r="AW2568" s="13" t="s">
        <v>31</v>
      </c>
      <c r="AX2568" s="13" t="s">
        <v>74</v>
      </c>
      <c r="AY2568" s="271" t="s">
        <v>168</v>
      </c>
    </row>
    <row r="2569" s="13" customFormat="1">
      <c r="B2569" s="261"/>
      <c r="C2569" s="262"/>
      <c r="D2569" s="252" t="s">
        <v>177</v>
      </c>
      <c r="E2569" s="263" t="s">
        <v>1</v>
      </c>
      <c r="F2569" s="264" t="s">
        <v>228</v>
      </c>
      <c r="G2569" s="262"/>
      <c r="H2569" s="265">
        <v>13.84</v>
      </c>
      <c r="I2569" s="266"/>
      <c r="J2569" s="262"/>
      <c r="K2569" s="262"/>
      <c r="L2569" s="267"/>
      <c r="M2569" s="268"/>
      <c r="N2569" s="269"/>
      <c r="O2569" s="269"/>
      <c r="P2569" s="269"/>
      <c r="Q2569" s="269"/>
      <c r="R2569" s="269"/>
      <c r="S2569" s="269"/>
      <c r="T2569" s="270"/>
      <c r="AT2569" s="271" t="s">
        <v>177</v>
      </c>
      <c r="AU2569" s="271" t="s">
        <v>83</v>
      </c>
      <c r="AV2569" s="13" t="s">
        <v>83</v>
      </c>
      <c r="AW2569" s="13" t="s">
        <v>31</v>
      </c>
      <c r="AX2569" s="13" t="s">
        <v>74</v>
      </c>
      <c r="AY2569" s="271" t="s">
        <v>168</v>
      </c>
    </row>
    <row r="2570" s="13" customFormat="1">
      <c r="B2570" s="261"/>
      <c r="C2570" s="262"/>
      <c r="D2570" s="252" t="s">
        <v>177</v>
      </c>
      <c r="E2570" s="263" t="s">
        <v>1</v>
      </c>
      <c r="F2570" s="264" t="s">
        <v>229</v>
      </c>
      <c r="G2570" s="262"/>
      <c r="H2570" s="265">
        <v>7.0899999999999999</v>
      </c>
      <c r="I2570" s="266"/>
      <c r="J2570" s="262"/>
      <c r="K2570" s="262"/>
      <c r="L2570" s="267"/>
      <c r="M2570" s="268"/>
      <c r="N2570" s="269"/>
      <c r="O2570" s="269"/>
      <c r="P2570" s="269"/>
      <c r="Q2570" s="269"/>
      <c r="R2570" s="269"/>
      <c r="S2570" s="269"/>
      <c r="T2570" s="270"/>
      <c r="AT2570" s="271" t="s">
        <v>177</v>
      </c>
      <c r="AU2570" s="271" t="s">
        <v>83</v>
      </c>
      <c r="AV2570" s="13" t="s">
        <v>83</v>
      </c>
      <c r="AW2570" s="13" t="s">
        <v>31</v>
      </c>
      <c r="AX2570" s="13" t="s">
        <v>74</v>
      </c>
      <c r="AY2570" s="271" t="s">
        <v>168</v>
      </c>
    </row>
    <row r="2571" s="13" customFormat="1">
      <c r="B2571" s="261"/>
      <c r="C2571" s="262"/>
      <c r="D2571" s="252" t="s">
        <v>177</v>
      </c>
      <c r="E2571" s="263" t="s">
        <v>1</v>
      </c>
      <c r="F2571" s="264" t="s">
        <v>1022</v>
      </c>
      <c r="G2571" s="262"/>
      <c r="H2571" s="265">
        <v>38.880000000000003</v>
      </c>
      <c r="I2571" s="266"/>
      <c r="J2571" s="262"/>
      <c r="K2571" s="262"/>
      <c r="L2571" s="267"/>
      <c r="M2571" s="268"/>
      <c r="N2571" s="269"/>
      <c r="O2571" s="269"/>
      <c r="P2571" s="269"/>
      <c r="Q2571" s="269"/>
      <c r="R2571" s="269"/>
      <c r="S2571" s="269"/>
      <c r="T2571" s="270"/>
      <c r="AT2571" s="271" t="s">
        <v>177</v>
      </c>
      <c r="AU2571" s="271" t="s">
        <v>83</v>
      </c>
      <c r="AV2571" s="13" t="s">
        <v>83</v>
      </c>
      <c r="AW2571" s="13" t="s">
        <v>31</v>
      </c>
      <c r="AX2571" s="13" t="s">
        <v>74</v>
      </c>
      <c r="AY2571" s="271" t="s">
        <v>168</v>
      </c>
    </row>
    <row r="2572" s="13" customFormat="1">
      <c r="B2572" s="261"/>
      <c r="C2572" s="262"/>
      <c r="D2572" s="252" t="s">
        <v>177</v>
      </c>
      <c r="E2572" s="263" t="s">
        <v>1</v>
      </c>
      <c r="F2572" s="264" t="s">
        <v>233</v>
      </c>
      <c r="G2572" s="262"/>
      <c r="H2572" s="265">
        <v>35.030000000000001</v>
      </c>
      <c r="I2572" s="266"/>
      <c r="J2572" s="262"/>
      <c r="K2572" s="262"/>
      <c r="L2572" s="267"/>
      <c r="M2572" s="268"/>
      <c r="N2572" s="269"/>
      <c r="O2572" s="269"/>
      <c r="P2572" s="269"/>
      <c r="Q2572" s="269"/>
      <c r="R2572" s="269"/>
      <c r="S2572" s="269"/>
      <c r="T2572" s="270"/>
      <c r="AT2572" s="271" t="s">
        <v>177</v>
      </c>
      <c r="AU2572" s="271" t="s">
        <v>83</v>
      </c>
      <c r="AV2572" s="13" t="s">
        <v>83</v>
      </c>
      <c r="AW2572" s="13" t="s">
        <v>31</v>
      </c>
      <c r="AX2572" s="13" t="s">
        <v>74</v>
      </c>
      <c r="AY2572" s="271" t="s">
        <v>168</v>
      </c>
    </row>
    <row r="2573" s="14" customFormat="1">
      <c r="B2573" s="272"/>
      <c r="C2573" s="273"/>
      <c r="D2573" s="252" t="s">
        <v>177</v>
      </c>
      <c r="E2573" s="274" t="s">
        <v>1</v>
      </c>
      <c r="F2573" s="275" t="s">
        <v>186</v>
      </c>
      <c r="G2573" s="273"/>
      <c r="H2573" s="276">
        <v>95.224999999999994</v>
      </c>
      <c r="I2573" s="277"/>
      <c r="J2573" s="273"/>
      <c r="K2573" s="273"/>
      <c r="L2573" s="278"/>
      <c r="M2573" s="279"/>
      <c r="N2573" s="280"/>
      <c r="O2573" s="280"/>
      <c r="P2573" s="280"/>
      <c r="Q2573" s="280"/>
      <c r="R2573" s="280"/>
      <c r="S2573" s="280"/>
      <c r="T2573" s="281"/>
      <c r="AT2573" s="282" t="s">
        <v>177</v>
      </c>
      <c r="AU2573" s="282" t="s">
        <v>83</v>
      </c>
      <c r="AV2573" s="14" t="s">
        <v>175</v>
      </c>
      <c r="AW2573" s="14" t="s">
        <v>31</v>
      </c>
      <c r="AX2573" s="14" t="s">
        <v>81</v>
      </c>
      <c r="AY2573" s="282" t="s">
        <v>168</v>
      </c>
    </row>
    <row r="2574" s="1" customFormat="1" ht="24" customHeight="1">
      <c r="B2574" s="38"/>
      <c r="C2574" s="294" t="s">
        <v>2564</v>
      </c>
      <c r="D2574" s="294" t="s">
        <v>418</v>
      </c>
      <c r="E2574" s="295" t="s">
        <v>2565</v>
      </c>
      <c r="F2574" s="296" t="s">
        <v>2566</v>
      </c>
      <c r="G2574" s="297" t="s">
        <v>226</v>
      </c>
      <c r="H2574" s="298">
        <v>109.509</v>
      </c>
      <c r="I2574" s="299"/>
      <c r="J2574" s="300">
        <f>ROUND(I2574*H2574,2)</f>
        <v>0</v>
      </c>
      <c r="K2574" s="296" t="s">
        <v>1</v>
      </c>
      <c r="L2574" s="301"/>
      <c r="M2574" s="302" t="s">
        <v>1</v>
      </c>
      <c r="N2574" s="303" t="s">
        <v>39</v>
      </c>
      <c r="O2574" s="86"/>
      <c r="P2574" s="246">
        <f>O2574*H2574</f>
        <v>0</v>
      </c>
      <c r="Q2574" s="246">
        <v>0.00175</v>
      </c>
      <c r="R2574" s="246">
        <f>Q2574*H2574</f>
        <v>0.19164075</v>
      </c>
      <c r="S2574" s="246">
        <v>0</v>
      </c>
      <c r="T2574" s="247">
        <f>S2574*H2574</f>
        <v>0</v>
      </c>
      <c r="AR2574" s="248" t="s">
        <v>385</v>
      </c>
      <c r="AT2574" s="248" t="s">
        <v>418</v>
      </c>
      <c r="AU2574" s="248" t="s">
        <v>83</v>
      </c>
      <c r="AY2574" s="17" t="s">
        <v>168</v>
      </c>
      <c r="BE2574" s="249">
        <f>IF(N2574="základní",J2574,0)</f>
        <v>0</v>
      </c>
      <c r="BF2574" s="249">
        <f>IF(N2574="snížená",J2574,0)</f>
        <v>0</v>
      </c>
      <c r="BG2574" s="249">
        <f>IF(N2574="zákl. přenesená",J2574,0)</f>
        <v>0</v>
      </c>
      <c r="BH2574" s="249">
        <f>IF(N2574="sníž. přenesená",J2574,0)</f>
        <v>0</v>
      </c>
      <c r="BI2574" s="249">
        <f>IF(N2574="nulová",J2574,0)</f>
        <v>0</v>
      </c>
      <c r="BJ2574" s="17" t="s">
        <v>81</v>
      </c>
      <c r="BK2574" s="249">
        <f>ROUND(I2574*H2574,2)</f>
        <v>0</v>
      </c>
      <c r="BL2574" s="17" t="s">
        <v>282</v>
      </c>
      <c r="BM2574" s="248" t="s">
        <v>2567</v>
      </c>
    </row>
    <row r="2575" s="13" customFormat="1">
      <c r="B2575" s="261"/>
      <c r="C2575" s="262"/>
      <c r="D2575" s="252" t="s">
        <v>177</v>
      </c>
      <c r="E2575" s="263" t="s">
        <v>1</v>
      </c>
      <c r="F2575" s="264" t="s">
        <v>2568</v>
      </c>
      <c r="G2575" s="262"/>
      <c r="H2575" s="265">
        <v>109.509</v>
      </c>
      <c r="I2575" s="266"/>
      <c r="J2575" s="262"/>
      <c r="K2575" s="262"/>
      <c r="L2575" s="267"/>
      <c r="M2575" s="268"/>
      <c r="N2575" s="269"/>
      <c r="O2575" s="269"/>
      <c r="P2575" s="269"/>
      <c r="Q2575" s="269"/>
      <c r="R2575" s="269"/>
      <c r="S2575" s="269"/>
      <c r="T2575" s="270"/>
      <c r="AT2575" s="271" t="s">
        <v>177</v>
      </c>
      <c r="AU2575" s="271" t="s">
        <v>83</v>
      </c>
      <c r="AV2575" s="13" t="s">
        <v>83</v>
      </c>
      <c r="AW2575" s="13" t="s">
        <v>31</v>
      </c>
      <c r="AX2575" s="13" t="s">
        <v>74</v>
      </c>
      <c r="AY2575" s="271" t="s">
        <v>168</v>
      </c>
    </row>
    <row r="2576" s="14" customFormat="1">
      <c r="B2576" s="272"/>
      <c r="C2576" s="273"/>
      <c r="D2576" s="252" t="s">
        <v>177</v>
      </c>
      <c r="E2576" s="274" t="s">
        <v>1</v>
      </c>
      <c r="F2576" s="275" t="s">
        <v>186</v>
      </c>
      <c r="G2576" s="273"/>
      <c r="H2576" s="276">
        <v>109.509</v>
      </c>
      <c r="I2576" s="277"/>
      <c r="J2576" s="273"/>
      <c r="K2576" s="273"/>
      <c r="L2576" s="278"/>
      <c r="M2576" s="279"/>
      <c r="N2576" s="280"/>
      <c r="O2576" s="280"/>
      <c r="P2576" s="280"/>
      <c r="Q2576" s="280"/>
      <c r="R2576" s="280"/>
      <c r="S2576" s="280"/>
      <c r="T2576" s="281"/>
      <c r="AT2576" s="282" t="s">
        <v>177</v>
      </c>
      <c r="AU2576" s="282" t="s">
        <v>83</v>
      </c>
      <c r="AV2576" s="14" t="s">
        <v>175</v>
      </c>
      <c r="AW2576" s="14" t="s">
        <v>31</v>
      </c>
      <c r="AX2576" s="14" t="s">
        <v>81</v>
      </c>
      <c r="AY2576" s="282" t="s">
        <v>168</v>
      </c>
    </row>
    <row r="2577" s="1" customFormat="1" ht="16.5" customHeight="1">
      <c r="B2577" s="38"/>
      <c r="C2577" s="237" t="s">
        <v>2569</v>
      </c>
      <c r="D2577" s="237" t="s">
        <v>170</v>
      </c>
      <c r="E2577" s="238" t="s">
        <v>2570</v>
      </c>
      <c r="F2577" s="239" t="s">
        <v>2571</v>
      </c>
      <c r="G2577" s="240" t="s">
        <v>226</v>
      </c>
      <c r="H2577" s="241">
        <v>189.24000000000001</v>
      </c>
      <c r="I2577" s="242"/>
      <c r="J2577" s="243">
        <f>ROUND(I2577*H2577,2)</f>
        <v>0</v>
      </c>
      <c r="K2577" s="239" t="s">
        <v>1</v>
      </c>
      <c r="L2577" s="43"/>
      <c r="M2577" s="244" t="s">
        <v>1</v>
      </c>
      <c r="N2577" s="245" t="s">
        <v>39</v>
      </c>
      <c r="O2577" s="86"/>
      <c r="P2577" s="246">
        <f>O2577*H2577</f>
        <v>0</v>
      </c>
      <c r="Q2577" s="246">
        <v>0.00029999999999999997</v>
      </c>
      <c r="R2577" s="246">
        <f>Q2577*H2577</f>
        <v>0.056771999999999996</v>
      </c>
      <c r="S2577" s="246">
        <v>0</v>
      </c>
      <c r="T2577" s="247">
        <f>S2577*H2577</f>
        <v>0</v>
      </c>
      <c r="AR2577" s="248" t="s">
        <v>282</v>
      </c>
      <c r="AT2577" s="248" t="s">
        <v>170</v>
      </c>
      <c r="AU2577" s="248" t="s">
        <v>83</v>
      </c>
      <c r="AY2577" s="17" t="s">
        <v>168</v>
      </c>
      <c r="BE2577" s="249">
        <f>IF(N2577="základní",J2577,0)</f>
        <v>0</v>
      </c>
      <c r="BF2577" s="249">
        <f>IF(N2577="snížená",J2577,0)</f>
        <v>0</v>
      </c>
      <c r="BG2577" s="249">
        <f>IF(N2577="zákl. přenesená",J2577,0)</f>
        <v>0</v>
      </c>
      <c r="BH2577" s="249">
        <f>IF(N2577="sníž. přenesená",J2577,0)</f>
        <v>0</v>
      </c>
      <c r="BI2577" s="249">
        <f>IF(N2577="nulová",J2577,0)</f>
        <v>0</v>
      </c>
      <c r="BJ2577" s="17" t="s">
        <v>81</v>
      </c>
      <c r="BK2577" s="249">
        <f>ROUND(I2577*H2577,2)</f>
        <v>0</v>
      </c>
      <c r="BL2577" s="17" t="s">
        <v>282</v>
      </c>
      <c r="BM2577" s="248" t="s">
        <v>2572</v>
      </c>
    </row>
    <row r="2578" s="12" customFormat="1">
      <c r="B2578" s="250"/>
      <c r="C2578" s="251"/>
      <c r="D2578" s="252" t="s">
        <v>177</v>
      </c>
      <c r="E2578" s="253" t="s">
        <v>1</v>
      </c>
      <c r="F2578" s="254" t="s">
        <v>194</v>
      </c>
      <c r="G2578" s="251"/>
      <c r="H2578" s="253" t="s">
        <v>1</v>
      </c>
      <c r="I2578" s="255"/>
      <c r="J2578" s="251"/>
      <c r="K2578" s="251"/>
      <c r="L2578" s="256"/>
      <c r="M2578" s="257"/>
      <c r="N2578" s="258"/>
      <c r="O2578" s="258"/>
      <c r="P2578" s="258"/>
      <c r="Q2578" s="258"/>
      <c r="R2578" s="258"/>
      <c r="S2578" s="258"/>
      <c r="T2578" s="259"/>
      <c r="AT2578" s="260" t="s">
        <v>177</v>
      </c>
      <c r="AU2578" s="260" t="s">
        <v>83</v>
      </c>
      <c r="AV2578" s="12" t="s">
        <v>81</v>
      </c>
      <c r="AW2578" s="12" t="s">
        <v>31</v>
      </c>
      <c r="AX2578" s="12" t="s">
        <v>74</v>
      </c>
      <c r="AY2578" s="260" t="s">
        <v>168</v>
      </c>
    </row>
    <row r="2579" s="13" customFormat="1">
      <c r="B2579" s="261"/>
      <c r="C2579" s="262"/>
      <c r="D2579" s="252" t="s">
        <v>177</v>
      </c>
      <c r="E2579" s="263" t="s">
        <v>1</v>
      </c>
      <c r="F2579" s="264" t="s">
        <v>228</v>
      </c>
      <c r="G2579" s="262"/>
      <c r="H2579" s="265">
        <v>13.84</v>
      </c>
      <c r="I2579" s="266"/>
      <c r="J2579" s="262"/>
      <c r="K2579" s="262"/>
      <c r="L2579" s="267"/>
      <c r="M2579" s="268"/>
      <c r="N2579" s="269"/>
      <c r="O2579" s="269"/>
      <c r="P2579" s="269"/>
      <c r="Q2579" s="269"/>
      <c r="R2579" s="269"/>
      <c r="S2579" s="269"/>
      <c r="T2579" s="270"/>
      <c r="AT2579" s="271" t="s">
        <v>177</v>
      </c>
      <c r="AU2579" s="271" t="s">
        <v>83</v>
      </c>
      <c r="AV2579" s="13" t="s">
        <v>83</v>
      </c>
      <c r="AW2579" s="13" t="s">
        <v>31</v>
      </c>
      <c r="AX2579" s="13" t="s">
        <v>74</v>
      </c>
      <c r="AY2579" s="271" t="s">
        <v>168</v>
      </c>
    </row>
    <row r="2580" s="13" customFormat="1">
      <c r="B2580" s="261"/>
      <c r="C2580" s="262"/>
      <c r="D2580" s="252" t="s">
        <v>177</v>
      </c>
      <c r="E2580" s="263" t="s">
        <v>1</v>
      </c>
      <c r="F2580" s="264" t="s">
        <v>229</v>
      </c>
      <c r="G2580" s="262"/>
      <c r="H2580" s="265">
        <v>7.0899999999999999</v>
      </c>
      <c r="I2580" s="266"/>
      <c r="J2580" s="262"/>
      <c r="K2580" s="262"/>
      <c r="L2580" s="267"/>
      <c r="M2580" s="268"/>
      <c r="N2580" s="269"/>
      <c r="O2580" s="269"/>
      <c r="P2580" s="269"/>
      <c r="Q2580" s="269"/>
      <c r="R2580" s="269"/>
      <c r="S2580" s="269"/>
      <c r="T2580" s="270"/>
      <c r="AT2580" s="271" t="s">
        <v>177</v>
      </c>
      <c r="AU2580" s="271" t="s">
        <v>83</v>
      </c>
      <c r="AV2580" s="13" t="s">
        <v>83</v>
      </c>
      <c r="AW2580" s="13" t="s">
        <v>31</v>
      </c>
      <c r="AX2580" s="13" t="s">
        <v>74</v>
      </c>
      <c r="AY2580" s="271" t="s">
        <v>168</v>
      </c>
    </row>
    <row r="2581" s="13" customFormat="1">
      <c r="B2581" s="261"/>
      <c r="C2581" s="262"/>
      <c r="D2581" s="252" t="s">
        <v>177</v>
      </c>
      <c r="E2581" s="263" t="s">
        <v>1</v>
      </c>
      <c r="F2581" s="264" t="s">
        <v>230</v>
      </c>
      <c r="G2581" s="262"/>
      <c r="H2581" s="265">
        <v>35.030000000000001</v>
      </c>
      <c r="I2581" s="266"/>
      <c r="J2581" s="262"/>
      <c r="K2581" s="262"/>
      <c r="L2581" s="267"/>
      <c r="M2581" s="268"/>
      <c r="N2581" s="269"/>
      <c r="O2581" s="269"/>
      <c r="P2581" s="269"/>
      <c r="Q2581" s="269"/>
      <c r="R2581" s="269"/>
      <c r="S2581" s="269"/>
      <c r="T2581" s="270"/>
      <c r="AT2581" s="271" t="s">
        <v>177</v>
      </c>
      <c r="AU2581" s="271" t="s">
        <v>83</v>
      </c>
      <c r="AV2581" s="13" t="s">
        <v>83</v>
      </c>
      <c r="AW2581" s="13" t="s">
        <v>31</v>
      </c>
      <c r="AX2581" s="13" t="s">
        <v>74</v>
      </c>
      <c r="AY2581" s="271" t="s">
        <v>168</v>
      </c>
    </row>
    <row r="2582" s="13" customFormat="1">
      <c r="B2582" s="261"/>
      <c r="C2582" s="262"/>
      <c r="D2582" s="252" t="s">
        <v>177</v>
      </c>
      <c r="E2582" s="263" t="s">
        <v>1</v>
      </c>
      <c r="F2582" s="264" t="s">
        <v>1022</v>
      </c>
      <c r="G2582" s="262"/>
      <c r="H2582" s="265">
        <v>38.880000000000003</v>
      </c>
      <c r="I2582" s="266"/>
      <c r="J2582" s="262"/>
      <c r="K2582" s="262"/>
      <c r="L2582" s="267"/>
      <c r="M2582" s="268"/>
      <c r="N2582" s="269"/>
      <c r="O2582" s="269"/>
      <c r="P2582" s="269"/>
      <c r="Q2582" s="269"/>
      <c r="R2582" s="269"/>
      <c r="S2582" s="269"/>
      <c r="T2582" s="270"/>
      <c r="AT2582" s="271" t="s">
        <v>177</v>
      </c>
      <c r="AU2582" s="271" t="s">
        <v>83</v>
      </c>
      <c r="AV2582" s="13" t="s">
        <v>83</v>
      </c>
      <c r="AW2582" s="13" t="s">
        <v>31</v>
      </c>
      <c r="AX2582" s="13" t="s">
        <v>74</v>
      </c>
      <c r="AY2582" s="271" t="s">
        <v>168</v>
      </c>
    </row>
    <row r="2583" s="13" customFormat="1">
      <c r="B2583" s="261"/>
      <c r="C2583" s="262"/>
      <c r="D2583" s="252" t="s">
        <v>177</v>
      </c>
      <c r="E2583" s="263" t="s">
        <v>1</v>
      </c>
      <c r="F2583" s="264" t="s">
        <v>1023</v>
      </c>
      <c r="G2583" s="262"/>
      <c r="H2583" s="265">
        <v>59.369999999999997</v>
      </c>
      <c r="I2583" s="266"/>
      <c r="J2583" s="262"/>
      <c r="K2583" s="262"/>
      <c r="L2583" s="267"/>
      <c r="M2583" s="268"/>
      <c r="N2583" s="269"/>
      <c r="O2583" s="269"/>
      <c r="P2583" s="269"/>
      <c r="Q2583" s="269"/>
      <c r="R2583" s="269"/>
      <c r="S2583" s="269"/>
      <c r="T2583" s="270"/>
      <c r="AT2583" s="271" t="s">
        <v>177</v>
      </c>
      <c r="AU2583" s="271" t="s">
        <v>83</v>
      </c>
      <c r="AV2583" s="13" t="s">
        <v>83</v>
      </c>
      <c r="AW2583" s="13" t="s">
        <v>31</v>
      </c>
      <c r="AX2583" s="13" t="s">
        <v>74</v>
      </c>
      <c r="AY2583" s="271" t="s">
        <v>168</v>
      </c>
    </row>
    <row r="2584" s="13" customFormat="1">
      <c r="B2584" s="261"/>
      <c r="C2584" s="262"/>
      <c r="D2584" s="252" t="s">
        <v>177</v>
      </c>
      <c r="E2584" s="263" t="s">
        <v>1</v>
      </c>
      <c r="F2584" s="264" t="s">
        <v>233</v>
      </c>
      <c r="G2584" s="262"/>
      <c r="H2584" s="265">
        <v>35.030000000000001</v>
      </c>
      <c r="I2584" s="266"/>
      <c r="J2584" s="262"/>
      <c r="K2584" s="262"/>
      <c r="L2584" s="267"/>
      <c r="M2584" s="268"/>
      <c r="N2584" s="269"/>
      <c r="O2584" s="269"/>
      <c r="P2584" s="269"/>
      <c r="Q2584" s="269"/>
      <c r="R2584" s="269"/>
      <c r="S2584" s="269"/>
      <c r="T2584" s="270"/>
      <c r="AT2584" s="271" t="s">
        <v>177</v>
      </c>
      <c r="AU2584" s="271" t="s">
        <v>83</v>
      </c>
      <c r="AV2584" s="13" t="s">
        <v>83</v>
      </c>
      <c r="AW2584" s="13" t="s">
        <v>31</v>
      </c>
      <c r="AX2584" s="13" t="s">
        <v>74</v>
      </c>
      <c r="AY2584" s="271" t="s">
        <v>168</v>
      </c>
    </row>
    <row r="2585" s="14" customFormat="1">
      <c r="B2585" s="272"/>
      <c r="C2585" s="273"/>
      <c r="D2585" s="252" t="s">
        <v>177</v>
      </c>
      <c r="E2585" s="274" t="s">
        <v>1</v>
      </c>
      <c r="F2585" s="275" t="s">
        <v>186</v>
      </c>
      <c r="G2585" s="273"/>
      <c r="H2585" s="276">
        <v>189.24000000000001</v>
      </c>
      <c r="I2585" s="277"/>
      <c r="J2585" s="273"/>
      <c r="K2585" s="273"/>
      <c r="L2585" s="278"/>
      <c r="M2585" s="279"/>
      <c r="N2585" s="280"/>
      <c r="O2585" s="280"/>
      <c r="P2585" s="280"/>
      <c r="Q2585" s="280"/>
      <c r="R2585" s="280"/>
      <c r="S2585" s="280"/>
      <c r="T2585" s="281"/>
      <c r="AT2585" s="282" t="s">
        <v>177</v>
      </c>
      <c r="AU2585" s="282" t="s">
        <v>83</v>
      </c>
      <c r="AV2585" s="14" t="s">
        <v>175</v>
      </c>
      <c r="AW2585" s="14" t="s">
        <v>31</v>
      </c>
      <c r="AX2585" s="14" t="s">
        <v>81</v>
      </c>
      <c r="AY2585" s="282" t="s">
        <v>168</v>
      </c>
    </row>
    <row r="2586" s="1" customFormat="1" ht="36" customHeight="1">
      <c r="B2586" s="38"/>
      <c r="C2586" s="294" t="s">
        <v>2573</v>
      </c>
      <c r="D2586" s="294" t="s">
        <v>418</v>
      </c>
      <c r="E2586" s="295" t="s">
        <v>2574</v>
      </c>
      <c r="F2586" s="296" t="s">
        <v>2575</v>
      </c>
      <c r="G2586" s="297" t="s">
        <v>226</v>
      </c>
      <c r="H2586" s="298">
        <v>217.62600000000001</v>
      </c>
      <c r="I2586" s="299"/>
      <c r="J2586" s="300">
        <f>ROUND(I2586*H2586,2)</f>
        <v>0</v>
      </c>
      <c r="K2586" s="296" t="s">
        <v>1</v>
      </c>
      <c r="L2586" s="301"/>
      <c r="M2586" s="302" t="s">
        <v>1</v>
      </c>
      <c r="N2586" s="303" t="s">
        <v>39</v>
      </c>
      <c r="O2586" s="86"/>
      <c r="P2586" s="246">
        <f>O2586*H2586</f>
        <v>0</v>
      </c>
      <c r="Q2586" s="246">
        <v>0.0023999999999999998</v>
      </c>
      <c r="R2586" s="246">
        <f>Q2586*H2586</f>
        <v>0.52230239999999994</v>
      </c>
      <c r="S2586" s="246">
        <v>0</v>
      </c>
      <c r="T2586" s="247">
        <f>S2586*H2586</f>
        <v>0</v>
      </c>
      <c r="AR2586" s="248" t="s">
        <v>385</v>
      </c>
      <c r="AT2586" s="248" t="s">
        <v>418</v>
      </c>
      <c r="AU2586" s="248" t="s">
        <v>83</v>
      </c>
      <c r="AY2586" s="17" t="s">
        <v>168</v>
      </c>
      <c r="BE2586" s="249">
        <f>IF(N2586="základní",J2586,0)</f>
        <v>0</v>
      </c>
      <c r="BF2586" s="249">
        <f>IF(N2586="snížená",J2586,0)</f>
        <v>0</v>
      </c>
      <c r="BG2586" s="249">
        <f>IF(N2586="zákl. přenesená",J2586,0)</f>
        <v>0</v>
      </c>
      <c r="BH2586" s="249">
        <f>IF(N2586="sníž. přenesená",J2586,0)</f>
        <v>0</v>
      </c>
      <c r="BI2586" s="249">
        <f>IF(N2586="nulová",J2586,0)</f>
        <v>0</v>
      </c>
      <c r="BJ2586" s="17" t="s">
        <v>81</v>
      </c>
      <c r="BK2586" s="249">
        <f>ROUND(I2586*H2586,2)</f>
        <v>0</v>
      </c>
      <c r="BL2586" s="17" t="s">
        <v>282</v>
      </c>
      <c r="BM2586" s="248" t="s">
        <v>2576</v>
      </c>
    </row>
    <row r="2587" s="13" customFormat="1">
      <c r="B2587" s="261"/>
      <c r="C2587" s="262"/>
      <c r="D2587" s="252" t="s">
        <v>177</v>
      </c>
      <c r="E2587" s="263" t="s">
        <v>1</v>
      </c>
      <c r="F2587" s="264" t="s">
        <v>2577</v>
      </c>
      <c r="G2587" s="262"/>
      <c r="H2587" s="265">
        <v>217.62600000000001</v>
      </c>
      <c r="I2587" s="266"/>
      <c r="J2587" s="262"/>
      <c r="K2587" s="262"/>
      <c r="L2587" s="267"/>
      <c r="M2587" s="268"/>
      <c r="N2587" s="269"/>
      <c r="O2587" s="269"/>
      <c r="P2587" s="269"/>
      <c r="Q2587" s="269"/>
      <c r="R2587" s="269"/>
      <c r="S2587" s="269"/>
      <c r="T2587" s="270"/>
      <c r="AT2587" s="271" t="s">
        <v>177</v>
      </c>
      <c r="AU2587" s="271" t="s">
        <v>83</v>
      </c>
      <c r="AV2587" s="13" t="s">
        <v>83</v>
      </c>
      <c r="AW2587" s="13" t="s">
        <v>31</v>
      </c>
      <c r="AX2587" s="13" t="s">
        <v>74</v>
      </c>
      <c r="AY2587" s="271" t="s">
        <v>168</v>
      </c>
    </row>
    <row r="2588" s="14" customFormat="1">
      <c r="B2588" s="272"/>
      <c r="C2588" s="273"/>
      <c r="D2588" s="252" t="s">
        <v>177</v>
      </c>
      <c r="E2588" s="274" t="s">
        <v>1</v>
      </c>
      <c r="F2588" s="275" t="s">
        <v>186</v>
      </c>
      <c r="G2588" s="273"/>
      <c r="H2588" s="276">
        <v>217.62600000000001</v>
      </c>
      <c r="I2588" s="277"/>
      <c r="J2588" s="273"/>
      <c r="K2588" s="273"/>
      <c r="L2588" s="278"/>
      <c r="M2588" s="279"/>
      <c r="N2588" s="280"/>
      <c r="O2588" s="280"/>
      <c r="P2588" s="280"/>
      <c r="Q2588" s="280"/>
      <c r="R2588" s="280"/>
      <c r="S2588" s="280"/>
      <c r="T2588" s="281"/>
      <c r="AT2588" s="282" t="s">
        <v>177</v>
      </c>
      <c r="AU2588" s="282" t="s">
        <v>83</v>
      </c>
      <c r="AV2588" s="14" t="s">
        <v>175</v>
      </c>
      <c r="AW2588" s="14" t="s">
        <v>31</v>
      </c>
      <c r="AX2588" s="14" t="s">
        <v>81</v>
      </c>
      <c r="AY2588" s="282" t="s">
        <v>168</v>
      </c>
    </row>
    <row r="2589" s="1" customFormat="1" ht="16.5" customHeight="1">
      <c r="B2589" s="38"/>
      <c r="C2589" s="237" t="s">
        <v>2578</v>
      </c>
      <c r="D2589" s="237" t="s">
        <v>170</v>
      </c>
      <c r="E2589" s="238" t="s">
        <v>2579</v>
      </c>
      <c r="F2589" s="239" t="s">
        <v>2580</v>
      </c>
      <c r="G2589" s="240" t="s">
        <v>440</v>
      </c>
      <c r="H2589" s="241">
        <v>129.08000000000001</v>
      </c>
      <c r="I2589" s="242"/>
      <c r="J2589" s="243">
        <f>ROUND(I2589*H2589,2)</f>
        <v>0</v>
      </c>
      <c r="K2589" s="239" t="s">
        <v>174</v>
      </c>
      <c r="L2589" s="43"/>
      <c r="M2589" s="244" t="s">
        <v>1</v>
      </c>
      <c r="N2589" s="245" t="s">
        <v>39</v>
      </c>
      <c r="O2589" s="86"/>
      <c r="P2589" s="246">
        <f>O2589*H2589</f>
        <v>0</v>
      </c>
      <c r="Q2589" s="246">
        <v>0</v>
      </c>
      <c r="R2589" s="246">
        <f>Q2589*H2589</f>
        <v>0</v>
      </c>
      <c r="S2589" s="246">
        <v>0.00029999999999999997</v>
      </c>
      <c r="T2589" s="247">
        <f>S2589*H2589</f>
        <v>0.038724000000000001</v>
      </c>
      <c r="AR2589" s="248" t="s">
        <v>282</v>
      </c>
      <c r="AT2589" s="248" t="s">
        <v>170</v>
      </c>
      <c r="AU2589" s="248" t="s">
        <v>83</v>
      </c>
      <c r="AY2589" s="17" t="s">
        <v>168</v>
      </c>
      <c r="BE2589" s="249">
        <f>IF(N2589="základní",J2589,0)</f>
        <v>0</v>
      </c>
      <c r="BF2589" s="249">
        <f>IF(N2589="snížená",J2589,0)</f>
        <v>0</v>
      </c>
      <c r="BG2589" s="249">
        <f>IF(N2589="zákl. přenesená",J2589,0)</f>
        <v>0</v>
      </c>
      <c r="BH2589" s="249">
        <f>IF(N2589="sníž. přenesená",J2589,0)</f>
        <v>0</v>
      </c>
      <c r="BI2589" s="249">
        <f>IF(N2589="nulová",J2589,0)</f>
        <v>0</v>
      </c>
      <c r="BJ2589" s="17" t="s">
        <v>81</v>
      </c>
      <c r="BK2589" s="249">
        <f>ROUND(I2589*H2589,2)</f>
        <v>0</v>
      </c>
      <c r="BL2589" s="17" t="s">
        <v>282</v>
      </c>
      <c r="BM2589" s="248" t="s">
        <v>2581</v>
      </c>
    </row>
    <row r="2590" s="12" customFormat="1">
      <c r="B2590" s="250"/>
      <c r="C2590" s="251"/>
      <c r="D2590" s="252" t="s">
        <v>177</v>
      </c>
      <c r="E2590" s="253" t="s">
        <v>1</v>
      </c>
      <c r="F2590" s="254" t="s">
        <v>194</v>
      </c>
      <c r="G2590" s="251"/>
      <c r="H2590" s="253" t="s">
        <v>1</v>
      </c>
      <c r="I2590" s="255"/>
      <c r="J2590" s="251"/>
      <c r="K2590" s="251"/>
      <c r="L2590" s="256"/>
      <c r="M2590" s="257"/>
      <c r="N2590" s="258"/>
      <c r="O2590" s="258"/>
      <c r="P2590" s="258"/>
      <c r="Q2590" s="258"/>
      <c r="R2590" s="258"/>
      <c r="S2590" s="258"/>
      <c r="T2590" s="259"/>
      <c r="AT2590" s="260" t="s">
        <v>177</v>
      </c>
      <c r="AU2590" s="260" t="s">
        <v>83</v>
      </c>
      <c r="AV2590" s="12" t="s">
        <v>81</v>
      </c>
      <c r="AW2590" s="12" t="s">
        <v>31</v>
      </c>
      <c r="AX2590" s="12" t="s">
        <v>74</v>
      </c>
      <c r="AY2590" s="260" t="s">
        <v>168</v>
      </c>
    </row>
    <row r="2591" s="12" customFormat="1">
      <c r="B2591" s="250"/>
      <c r="C2591" s="251"/>
      <c r="D2591" s="252" t="s">
        <v>177</v>
      </c>
      <c r="E2591" s="253" t="s">
        <v>1</v>
      </c>
      <c r="F2591" s="254" t="s">
        <v>2541</v>
      </c>
      <c r="G2591" s="251"/>
      <c r="H2591" s="253" t="s">
        <v>1</v>
      </c>
      <c r="I2591" s="255"/>
      <c r="J2591" s="251"/>
      <c r="K2591" s="251"/>
      <c r="L2591" s="256"/>
      <c r="M2591" s="257"/>
      <c r="N2591" s="258"/>
      <c r="O2591" s="258"/>
      <c r="P2591" s="258"/>
      <c r="Q2591" s="258"/>
      <c r="R2591" s="258"/>
      <c r="S2591" s="258"/>
      <c r="T2591" s="259"/>
      <c r="AT2591" s="260" t="s">
        <v>177</v>
      </c>
      <c r="AU2591" s="260" t="s">
        <v>83</v>
      </c>
      <c r="AV2591" s="12" t="s">
        <v>81</v>
      </c>
      <c r="AW2591" s="12" t="s">
        <v>31</v>
      </c>
      <c r="AX2591" s="12" t="s">
        <v>74</v>
      </c>
      <c r="AY2591" s="260" t="s">
        <v>168</v>
      </c>
    </row>
    <row r="2592" s="13" customFormat="1">
      <c r="B2592" s="261"/>
      <c r="C2592" s="262"/>
      <c r="D2592" s="252" t="s">
        <v>177</v>
      </c>
      <c r="E2592" s="263" t="s">
        <v>1</v>
      </c>
      <c r="F2592" s="264" t="s">
        <v>2582</v>
      </c>
      <c r="G2592" s="262"/>
      <c r="H2592" s="265">
        <v>14.949999999999999</v>
      </c>
      <c r="I2592" s="266"/>
      <c r="J2592" s="262"/>
      <c r="K2592" s="262"/>
      <c r="L2592" s="267"/>
      <c r="M2592" s="268"/>
      <c r="N2592" s="269"/>
      <c r="O2592" s="269"/>
      <c r="P2592" s="269"/>
      <c r="Q2592" s="269"/>
      <c r="R2592" s="269"/>
      <c r="S2592" s="269"/>
      <c r="T2592" s="270"/>
      <c r="AT2592" s="271" t="s">
        <v>177</v>
      </c>
      <c r="AU2592" s="271" t="s">
        <v>83</v>
      </c>
      <c r="AV2592" s="13" t="s">
        <v>83</v>
      </c>
      <c r="AW2592" s="13" t="s">
        <v>31</v>
      </c>
      <c r="AX2592" s="13" t="s">
        <v>74</v>
      </c>
      <c r="AY2592" s="271" t="s">
        <v>168</v>
      </c>
    </row>
    <row r="2593" s="13" customFormat="1">
      <c r="B2593" s="261"/>
      <c r="C2593" s="262"/>
      <c r="D2593" s="252" t="s">
        <v>177</v>
      </c>
      <c r="E2593" s="263" t="s">
        <v>1</v>
      </c>
      <c r="F2593" s="264" t="s">
        <v>2583</v>
      </c>
      <c r="G2593" s="262"/>
      <c r="H2593" s="265">
        <v>11.050000000000001</v>
      </c>
      <c r="I2593" s="266"/>
      <c r="J2593" s="262"/>
      <c r="K2593" s="262"/>
      <c r="L2593" s="267"/>
      <c r="M2593" s="268"/>
      <c r="N2593" s="269"/>
      <c r="O2593" s="269"/>
      <c r="P2593" s="269"/>
      <c r="Q2593" s="269"/>
      <c r="R2593" s="269"/>
      <c r="S2593" s="269"/>
      <c r="T2593" s="270"/>
      <c r="AT2593" s="271" t="s">
        <v>177</v>
      </c>
      <c r="AU2593" s="271" t="s">
        <v>83</v>
      </c>
      <c r="AV2593" s="13" t="s">
        <v>83</v>
      </c>
      <c r="AW2593" s="13" t="s">
        <v>31</v>
      </c>
      <c r="AX2593" s="13" t="s">
        <v>74</v>
      </c>
      <c r="AY2593" s="271" t="s">
        <v>168</v>
      </c>
    </row>
    <row r="2594" s="13" customFormat="1">
      <c r="B2594" s="261"/>
      <c r="C2594" s="262"/>
      <c r="D2594" s="252" t="s">
        <v>177</v>
      </c>
      <c r="E2594" s="263" t="s">
        <v>1</v>
      </c>
      <c r="F2594" s="264" t="s">
        <v>2584</v>
      </c>
      <c r="G2594" s="262"/>
      <c r="H2594" s="265">
        <v>21.800000000000001</v>
      </c>
      <c r="I2594" s="266"/>
      <c r="J2594" s="262"/>
      <c r="K2594" s="262"/>
      <c r="L2594" s="267"/>
      <c r="M2594" s="268"/>
      <c r="N2594" s="269"/>
      <c r="O2594" s="269"/>
      <c r="P2594" s="269"/>
      <c r="Q2594" s="269"/>
      <c r="R2594" s="269"/>
      <c r="S2594" s="269"/>
      <c r="T2594" s="270"/>
      <c r="AT2594" s="271" t="s">
        <v>177</v>
      </c>
      <c r="AU2594" s="271" t="s">
        <v>83</v>
      </c>
      <c r="AV2594" s="13" t="s">
        <v>83</v>
      </c>
      <c r="AW2594" s="13" t="s">
        <v>31</v>
      </c>
      <c r="AX2594" s="13" t="s">
        <v>74</v>
      </c>
      <c r="AY2594" s="271" t="s">
        <v>168</v>
      </c>
    </row>
    <row r="2595" s="13" customFormat="1">
      <c r="B2595" s="261"/>
      <c r="C2595" s="262"/>
      <c r="D2595" s="252" t="s">
        <v>177</v>
      </c>
      <c r="E2595" s="263" t="s">
        <v>1</v>
      </c>
      <c r="F2595" s="264" t="s">
        <v>2585</v>
      </c>
      <c r="G2595" s="262"/>
      <c r="H2595" s="265">
        <v>23.5</v>
      </c>
      <c r="I2595" s="266"/>
      <c r="J2595" s="262"/>
      <c r="K2595" s="262"/>
      <c r="L2595" s="267"/>
      <c r="M2595" s="268"/>
      <c r="N2595" s="269"/>
      <c r="O2595" s="269"/>
      <c r="P2595" s="269"/>
      <c r="Q2595" s="269"/>
      <c r="R2595" s="269"/>
      <c r="S2595" s="269"/>
      <c r="T2595" s="270"/>
      <c r="AT2595" s="271" t="s">
        <v>177</v>
      </c>
      <c r="AU2595" s="271" t="s">
        <v>83</v>
      </c>
      <c r="AV2595" s="13" t="s">
        <v>83</v>
      </c>
      <c r="AW2595" s="13" t="s">
        <v>31</v>
      </c>
      <c r="AX2595" s="13" t="s">
        <v>74</v>
      </c>
      <c r="AY2595" s="271" t="s">
        <v>168</v>
      </c>
    </row>
    <row r="2596" s="12" customFormat="1">
      <c r="B2596" s="250"/>
      <c r="C2596" s="251"/>
      <c r="D2596" s="252" t="s">
        <v>177</v>
      </c>
      <c r="E2596" s="253" t="s">
        <v>1</v>
      </c>
      <c r="F2596" s="254" t="s">
        <v>2543</v>
      </c>
      <c r="G2596" s="251"/>
      <c r="H2596" s="253" t="s">
        <v>1</v>
      </c>
      <c r="I2596" s="255"/>
      <c r="J2596" s="251"/>
      <c r="K2596" s="251"/>
      <c r="L2596" s="256"/>
      <c r="M2596" s="257"/>
      <c r="N2596" s="258"/>
      <c r="O2596" s="258"/>
      <c r="P2596" s="258"/>
      <c r="Q2596" s="258"/>
      <c r="R2596" s="258"/>
      <c r="S2596" s="258"/>
      <c r="T2596" s="259"/>
      <c r="AT2596" s="260" t="s">
        <v>177</v>
      </c>
      <c r="AU2596" s="260" t="s">
        <v>83</v>
      </c>
      <c r="AV2596" s="12" t="s">
        <v>81</v>
      </c>
      <c r="AW2596" s="12" t="s">
        <v>31</v>
      </c>
      <c r="AX2596" s="12" t="s">
        <v>74</v>
      </c>
      <c r="AY2596" s="260" t="s">
        <v>168</v>
      </c>
    </row>
    <row r="2597" s="13" customFormat="1">
      <c r="B2597" s="261"/>
      <c r="C2597" s="262"/>
      <c r="D2597" s="252" t="s">
        <v>177</v>
      </c>
      <c r="E2597" s="263" t="s">
        <v>1</v>
      </c>
      <c r="F2597" s="264" t="s">
        <v>2586</v>
      </c>
      <c r="G2597" s="262"/>
      <c r="H2597" s="265">
        <v>26.5</v>
      </c>
      <c r="I2597" s="266"/>
      <c r="J2597" s="262"/>
      <c r="K2597" s="262"/>
      <c r="L2597" s="267"/>
      <c r="M2597" s="268"/>
      <c r="N2597" s="269"/>
      <c r="O2597" s="269"/>
      <c r="P2597" s="269"/>
      <c r="Q2597" s="269"/>
      <c r="R2597" s="269"/>
      <c r="S2597" s="269"/>
      <c r="T2597" s="270"/>
      <c r="AT2597" s="271" t="s">
        <v>177</v>
      </c>
      <c r="AU2597" s="271" t="s">
        <v>83</v>
      </c>
      <c r="AV2597" s="13" t="s">
        <v>83</v>
      </c>
      <c r="AW2597" s="13" t="s">
        <v>31</v>
      </c>
      <c r="AX2597" s="13" t="s">
        <v>74</v>
      </c>
      <c r="AY2597" s="271" t="s">
        <v>168</v>
      </c>
    </row>
    <row r="2598" s="13" customFormat="1">
      <c r="B2598" s="261"/>
      <c r="C2598" s="262"/>
      <c r="D2598" s="252" t="s">
        <v>177</v>
      </c>
      <c r="E2598" s="263" t="s">
        <v>1</v>
      </c>
      <c r="F2598" s="264" t="s">
        <v>2587</v>
      </c>
      <c r="G2598" s="262"/>
      <c r="H2598" s="265">
        <v>31.280000000000001</v>
      </c>
      <c r="I2598" s="266"/>
      <c r="J2598" s="262"/>
      <c r="K2598" s="262"/>
      <c r="L2598" s="267"/>
      <c r="M2598" s="268"/>
      <c r="N2598" s="269"/>
      <c r="O2598" s="269"/>
      <c r="P2598" s="269"/>
      <c r="Q2598" s="269"/>
      <c r="R2598" s="269"/>
      <c r="S2598" s="269"/>
      <c r="T2598" s="270"/>
      <c r="AT2598" s="271" t="s">
        <v>177</v>
      </c>
      <c r="AU2598" s="271" t="s">
        <v>83</v>
      </c>
      <c r="AV2598" s="13" t="s">
        <v>83</v>
      </c>
      <c r="AW2598" s="13" t="s">
        <v>31</v>
      </c>
      <c r="AX2598" s="13" t="s">
        <v>74</v>
      </c>
      <c r="AY2598" s="271" t="s">
        <v>168</v>
      </c>
    </row>
    <row r="2599" s="14" customFormat="1">
      <c r="B2599" s="272"/>
      <c r="C2599" s="273"/>
      <c r="D2599" s="252" t="s">
        <v>177</v>
      </c>
      <c r="E2599" s="274" t="s">
        <v>1</v>
      </c>
      <c r="F2599" s="275" t="s">
        <v>186</v>
      </c>
      <c r="G2599" s="273"/>
      <c r="H2599" s="276">
        <v>129.08000000000001</v>
      </c>
      <c r="I2599" s="277"/>
      <c r="J2599" s="273"/>
      <c r="K2599" s="273"/>
      <c r="L2599" s="278"/>
      <c r="M2599" s="279"/>
      <c r="N2599" s="280"/>
      <c r="O2599" s="280"/>
      <c r="P2599" s="280"/>
      <c r="Q2599" s="280"/>
      <c r="R2599" s="280"/>
      <c r="S2599" s="280"/>
      <c r="T2599" s="281"/>
      <c r="AT2599" s="282" t="s">
        <v>177</v>
      </c>
      <c r="AU2599" s="282" t="s">
        <v>83</v>
      </c>
      <c r="AV2599" s="14" t="s">
        <v>175</v>
      </c>
      <c r="AW2599" s="14" t="s">
        <v>31</v>
      </c>
      <c r="AX2599" s="14" t="s">
        <v>81</v>
      </c>
      <c r="AY2599" s="282" t="s">
        <v>168</v>
      </c>
    </row>
    <row r="2600" s="1" customFormat="1" ht="16.5" customHeight="1">
      <c r="B2600" s="38"/>
      <c r="C2600" s="237" t="s">
        <v>2588</v>
      </c>
      <c r="D2600" s="237" t="s">
        <v>170</v>
      </c>
      <c r="E2600" s="238" t="s">
        <v>2589</v>
      </c>
      <c r="F2600" s="239" t="s">
        <v>2590</v>
      </c>
      <c r="G2600" s="240" t="s">
        <v>440</v>
      </c>
      <c r="H2600" s="241">
        <v>129.78</v>
      </c>
      <c r="I2600" s="242"/>
      <c r="J2600" s="243">
        <f>ROUND(I2600*H2600,2)</f>
        <v>0</v>
      </c>
      <c r="K2600" s="239" t="s">
        <v>1</v>
      </c>
      <c r="L2600" s="43"/>
      <c r="M2600" s="244" t="s">
        <v>1</v>
      </c>
      <c r="N2600" s="245" t="s">
        <v>39</v>
      </c>
      <c r="O2600" s="86"/>
      <c r="P2600" s="246">
        <f>O2600*H2600</f>
        <v>0</v>
      </c>
      <c r="Q2600" s="246">
        <v>1.0000000000000001E-05</v>
      </c>
      <c r="R2600" s="246">
        <f>Q2600*H2600</f>
        <v>0.0012978000000000002</v>
      </c>
      <c r="S2600" s="246">
        <v>0</v>
      </c>
      <c r="T2600" s="247">
        <f>S2600*H2600</f>
        <v>0</v>
      </c>
      <c r="AR2600" s="248" t="s">
        <v>282</v>
      </c>
      <c r="AT2600" s="248" t="s">
        <v>170</v>
      </c>
      <c r="AU2600" s="248" t="s">
        <v>83</v>
      </c>
      <c r="AY2600" s="17" t="s">
        <v>168</v>
      </c>
      <c r="BE2600" s="249">
        <f>IF(N2600="základní",J2600,0)</f>
        <v>0</v>
      </c>
      <c r="BF2600" s="249">
        <f>IF(N2600="snížená",J2600,0)</f>
        <v>0</v>
      </c>
      <c r="BG2600" s="249">
        <f>IF(N2600="zákl. přenesená",J2600,0)</f>
        <v>0</v>
      </c>
      <c r="BH2600" s="249">
        <f>IF(N2600="sníž. přenesená",J2600,0)</f>
        <v>0</v>
      </c>
      <c r="BI2600" s="249">
        <f>IF(N2600="nulová",J2600,0)</f>
        <v>0</v>
      </c>
      <c r="BJ2600" s="17" t="s">
        <v>81</v>
      </c>
      <c r="BK2600" s="249">
        <f>ROUND(I2600*H2600,2)</f>
        <v>0</v>
      </c>
      <c r="BL2600" s="17" t="s">
        <v>282</v>
      </c>
      <c r="BM2600" s="248" t="s">
        <v>2591</v>
      </c>
    </row>
    <row r="2601" s="12" customFormat="1">
      <c r="B2601" s="250"/>
      <c r="C2601" s="251"/>
      <c r="D2601" s="252" t="s">
        <v>177</v>
      </c>
      <c r="E2601" s="253" t="s">
        <v>1</v>
      </c>
      <c r="F2601" s="254" t="s">
        <v>194</v>
      </c>
      <c r="G2601" s="251"/>
      <c r="H2601" s="253" t="s">
        <v>1</v>
      </c>
      <c r="I2601" s="255"/>
      <c r="J2601" s="251"/>
      <c r="K2601" s="251"/>
      <c r="L2601" s="256"/>
      <c r="M2601" s="257"/>
      <c r="N2601" s="258"/>
      <c r="O2601" s="258"/>
      <c r="P2601" s="258"/>
      <c r="Q2601" s="258"/>
      <c r="R2601" s="258"/>
      <c r="S2601" s="258"/>
      <c r="T2601" s="259"/>
      <c r="AT2601" s="260" t="s">
        <v>177</v>
      </c>
      <c r="AU2601" s="260" t="s">
        <v>83</v>
      </c>
      <c r="AV2601" s="12" t="s">
        <v>81</v>
      </c>
      <c r="AW2601" s="12" t="s">
        <v>31</v>
      </c>
      <c r="AX2601" s="12" t="s">
        <v>74</v>
      </c>
      <c r="AY2601" s="260" t="s">
        <v>168</v>
      </c>
    </row>
    <row r="2602" s="13" customFormat="1">
      <c r="B2602" s="261"/>
      <c r="C2602" s="262"/>
      <c r="D2602" s="252" t="s">
        <v>177</v>
      </c>
      <c r="E2602" s="263" t="s">
        <v>1</v>
      </c>
      <c r="F2602" s="264" t="s">
        <v>2592</v>
      </c>
      <c r="G2602" s="262"/>
      <c r="H2602" s="265">
        <v>0.69999999999999996</v>
      </c>
      <c r="I2602" s="266"/>
      <c r="J2602" s="262"/>
      <c r="K2602" s="262"/>
      <c r="L2602" s="267"/>
      <c r="M2602" s="268"/>
      <c r="N2602" s="269"/>
      <c r="O2602" s="269"/>
      <c r="P2602" s="269"/>
      <c r="Q2602" s="269"/>
      <c r="R2602" s="269"/>
      <c r="S2602" s="269"/>
      <c r="T2602" s="270"/>
      <c r="AT2602" s="271" t="s">
        <v>177</v>
      </c>
      <c r="AU2602" s="271" t="s">
        <v>83</v>
      </c>
      <c r="AV2602" s="13" t="s">
        <v>83</v>
      </c>
      <c r="AW2602" s="13" t="s">
        <v>31</v>
      </c>
      <c r="AX2602" s="13" t="s">
        <v>74</v>
      </c>
      <c r="AY2602" s="271" t="s">
        <v>168</v>
      </c>
    </row>
    <row r="2603" s="13" customFormat="1">
      <c r="B2603" s="261"/>
      <c r="C2603" s="262"/>
      <c r="D2603" s="252" t="s">
        <v>177</v>
      </c>
      <c r="E2603" s="263" t="s">
        <v>1</v>
      </c>
      <c r="F2603" s="264" t="s">
        <v>2582</v>
      </c>
      <c r="G2603" s="262"/>
      <c r="H2603" s="265">
        <v>14.949999999999999</v>
      </c>
      <c r="I2603" s="266"/>
      <c r="J2603" s="262"/>
      <c r="K2603" s="262"/>
      <c r="L2603" s="267"/>
      <c r="M2603" s="268"/>
      <c r="N2603" s="269"/>
      <c r="O2603" s="269"/>
      <c r="P2603" s="269"/>
      <c r="Q2603" s="269"/>
      <c r="R2603" s="269"/>
      <c r="S2603" s="269"/>
      <c r="T2603" s="270"/>
      <c r="AT2603" s="271" t="s">
        <v>177</v>
      </c>
      <c r="AU2603" s="271" t="s">
        <v>83</v>
      </c>
      <c r="AV2603" s="13" t="s">
        <v>83</v>
      </c>
      <c r="AW2603" s="13" t="s">
        <v>31</v>
      </c>
      <c r="AX2603" s="13" t="s">
        <v>74</v>
      </c>
      <c r="AY2603" s="271" t="s">
        <v>168</v>
      </c>
    </row>
    <row r="2604" s="13" customFormat="1">
      <c r="B2604" s="261"/>
      <c r="C2604" s="262"/>
      <c r="D2604" s="252" t="s">
        <v>177</v>
      </c>
      <c r="E2604" s="263" t="s">
        <v>1</v>
      </c>
      <c r="F2604" s="264" t="s">
        <v>2583</v>
      </c>
      <c r="G2604" s="262"/>
      <c r="H2604" s="265">
        <v>11.050000000000001</v>
      </c>
      <c r="I2604" s="266"/>
      <c r="J2604" s="262"/>
      <c r="K2604" s="262"/>
      <c r="L2604" s="267"/>
      <c r="M2604" s="268"/>
      <c r="N2604" s="269"/>
      <c r="O2604" s="269"/>
      <c r="P2604" s="269"/>
      <c r="Q2604" s="269"/>
      <c r="R2604" s="269"/>
      <c r="S2604" s="269"/>
      <c r="T2604" s="270"/>
      <c r="AT2604" s="271" t="s">
        <v>177</v>
      </c>
      <c r="AU2604" s="271" t="s">
        <v>83</v>
      </c>
      <c r="AV2604" s="13" t="s">
        <v>83</v>
      </c>
      <c r="AW2604" s="13" t="s">
        <v>31</v>
      </c>
      <c r="AX2604" s="13" t="s">
        <v>74</v>
      </c>
      <c r="AY2604" s="271" t="s">
        <v>168</v>
      </c>
    </row>
    <row r="2605" s="13" customFormat="1">
      <c r="B2605" s="261"/>
      <c r="C2605" s="262"/>
      <c r="D2605" s="252" t="s">
        <v>177</v>
      </c>
      <c r="E2605" s="263" t="s">
        <v>1</v>
      </c>
      <c r="F2605" s="264" t="s">
        <v>2586</v>
      </c>
      <c r="G2605" s="262"/>
      <c r="H2605" s="265">
        <v>26.5</v>
      </c>
      <c r="I2605" s="266"/>
      <c r="J2605" s="262"/>
      <c r="K2605" s="262"/>
      <c r="L2605" s="267"/>
      <c r="M2605" s="268"/>
      <c r="N2605" s="269"/>
      <c r="O2605" s="269"/>
      <c r="P2605" s="269"/>
      <c r="Q2605" s="269"/>
      <c r="R2605" s="269"/>
      <c r="S2605" s="269"/>
      <c r="T2605" s="270"/>
      <c r="AT2605" s="271" t="s">
        <v>177</v>
      </c>
      <c r="AU2605" s="271" t="s">
        <v>83</v>
      </c>
      <c r="AV2605" s="13" t="s">
        <v>83</v>
      </c>
      <c r="AW2605" s="13" t="s">
        <v>31</v>
      </c>
      <c r="AX2605" s="13" t="s">
        <v>74</v>
      </c>
      <c r="AY2605" s="271" t="s">
        <v>168</v>
      </c>
    </row>
    <row r="2606" s="13" customFormat="1">
      <c r="B2606" s="261"/>
      <c r="C2606" s="262"/>
      <c r="D2606" s="252" t="s">
        <v>177</v>
      </c>
      <c r="E2606" s="263" t="s">
        <v>1</v>
      </c>
      <c r="F2606" s="264" t="s">
        <v>2584</v>
      </c>
      <c r="G2606" s="262"/>
      <c r="H2606" s="265">
        <v>21.800000000000001</v>
      </c>
      <c r="I2606" s="266"/>
      <c r="J2606" s="262"/>
      <c r="K2606" s="262"/>
      <c r="L2606" s="267"/>
      <c r="M2606" s="268"/>
      <c r="N2606" s="269"/>
      <c r="O2606" s="269"/>
      <c r="P2606" s="269"/>
      <c r="Q2606" s="269"/>
      <c r="R2606" s="269"/>
      <c r="S2606" s="269"/>
      <c r="T2606" s="270"/>
      <c r="AT2606" s="271" t="s">
        <v>177</v>
      </c>
      <c r="AU2606" s="271" t="s">
        <v>83</v>
      </c>
      <c r="AV2606" s="13" t="s">
        <v>83</v>
      </c>
      <c r="AW2606" s="13" t="s">
        <v>31</v>
      </c>
      <c r="AX2606" s="13" t="s">
        <v>74</v>
      </c>
      <c r="AY2606" s="271" t="s">
        <v>168</v>
      </c>
    </row>
    <row r="2607" s="13" customFormat="1">
      <c r="B2607" s="261"/>
      <c r="C2607" s="262"/>
      <c r="D2607" s="252" t="s">
        <v>177</v>
      </c>
      <c r="E2607" s="263" t="s">
        <v>1</v>
      </c>
      <c r="F2607" s="264" t="s">
        <v>2587</v>
      </c>
      <c r="G2607" s="262"/>
      <c r="H2607" s="265">
        <v>31.280000000000001</v>
      </c>
      <c r="I2607" s="266"/>
      <c r="J2607" s="262"/>
      <c r="K2607" s="262"/>
      <c r="L2607" s="267"/>
      <c r="M2607" s="268"/>
      <c r="N2607" s="269"/>
      <c r="O2607" s="269"/>
      <c r="P2607" s="269"/>
      <c r="Q2607" s="269"/>
      <c r="R2607" s="269"/>
      <c r="S2607" s="269"/>
      <c r="T2607" s="270"/>
      <c r="AT2607" s="271" t="s">
        <v>177</v>
      </c>
      <c r="AU2607" s="271" t="s">
        <v>83</v>
      </c>
      <c r="AV2607" s="13" t="s">
        <v>83</v>
      </c>
      <c r="AW2607" s="13" t="s">
        <v>31</v>
      </c>
      <c r="AX2607" s="13" t="s">
        <v>74</v>
      </c>
      <c r="AY2607" s="271" t="s">
        <v>168</v>
      </c>
    </row>
    <row r="2608" s="13" customFormat="1">
      <c r="B2608" s="261"/>
      <c r="C2608" s="262"/>
      <c r="D2608" s="252" t="s">
        <v>177</v>
      </c>
      <c r="E2608" s="263" t="s">
        <v>1</v>
      </c>
      <c r="F2608" s="264" t="s">
        <v>2585</v>
      </c>
      <c r="G2608" s="262"/>
      <c r="H2608" s="265">
        <v>23.5</v>
      </c>
      <c r="I2608" s="266"/>
      <c r="J2608" s="262"/>
      <c r="K2608" s="262"/>
      <c r="L2608" s="267"/>
      <c r="M2608" s="268"/>
      <c r="N2608" s="269"/>
      <c r="O2608" s="269"/>
      <c r="P2608" s="269"/>
      <c r="Q2608" s="269"/>
      <c r="R2608" s="269"/>
      <c r="S2608" s="269"/>
      <c r="T2608" s="270"/>
      <c r="AT2608" s="271" t="s">
        <v>177</v>
      </c>
      <c r="AU2608" s="271" t="s">
        <v>83</v>
      </c>
      <c r="AV2608" s="13" t="s">
        <v>83</v>
      </c>
      <c r="AW2608" s="13" t="s">
        <v>31</v>
      </c>
      <c r="AX2608" s="13" t="s">
        <v>74</v>
      </c>
      <c r="AY2608" s="271" t="s">
        <v>168</v>
      </c>
    </row>
    <row r="2609" s="14" customFormat="1">
      <c r="B2609" s="272"/>
      <c r="C2609" s="273"/>
      <c r="D2609" s="252" t="s">
        <v>177</v>
      </c>
      <c r="E2609" s="274" t="s">
        <v>1</v>
      </c>
      <c r="F2609" s="275" t="s">
        <v>186</v>
      </c>
      <c r="G2609" s="273"/>
      <c r="H2609" s="276">
        <v>129.78</v>
      </c>
      <c r="I2609" s="277"/>
      <c r="J2609" s="273"/>
      <c r="K2609" s="273"/>
      <c r="L2609" s="278"/>
      <c r="M2609" s="279"/>
      <c r="N2609" s="280"/>
      <c r="O2609" s="280"/>
      <c r="P2609" s="280"/>
      <c r="Q2609" s="280"/>
      <c r="R2609" s="280"/>
      <c r="S2609" s="280"/>
      <c r="T2609" s="281"/>
      <c r="AT2609" s="282" t="s">
        <v>177</v>
      </c>
      <c r="AU2609" s="282" t="s">
        <v>83</v>
      </c>
      <c r="AV2609" s="14" t="s">
        <v>175</v>
      </c>
      <c r="AW2609" s="14" t="s">
        <v>31</v>
      </c>
      <c r="AX2609" s="14" t="s">
        <v>81</v>
      </c>
      <c r="AY2609" s="282" t="s">
        <v>168</v>
      </c>
    </row>
    <row r="2610" s="1" customFormat="1" ht="16.5" customHeight="1">
      <c r="B2610" s="38"/>
      <c r="C2610" s="294" t="s">
        <v>2593</v>
      </c>
      <c r="D2610" s="294" t="s">
        <v>418</v>
      </c>
      <c r="E2610" s="295" t="s">
        <v>2594</v>
      </c>
      <c r="F2610" s="296" t="s">
        <v>2595</v>
      </c>
      <c r="G2610" s="297" t="s">
        <v>440</v>
      </c>
      <c r="H2610" s="298">
        <v>142.75800000000001</v>
      </c>
      <c r="I2610" s="299"/>
      <c r="J2610" s="300">
        <f>ROUND(I2610*H2610,2)</f>
        <v>0</v>
      </c>
      <c r="K2610" s="296" t="s">
        <v>1</v>
      </c>
      <c r="L2610" s="301"/>
      <c r="M2610" s="302" t="s">
        <v>1</v>
      </c>
      <c r="N2610" s="303" t="s">
        <v>39</v>
      </c>
      <c r="O2610" s="86"/>
      <c r="P2610" s="246">
        <f>O2610*H2610</f>
        <v>0</v>
      </c>
      <c r="Q2610" s="246">
        <v>0.00020000000000000001</v>
      </c>
      <c r="R2610" s="246">
        <f>Q2610*H2610</f>
        <v>0.028551600000000003</v>
      </c>
      <c r="S2610" s="246">
        <v>0</v>
      </c>
      <c r="T2610" s="247">
        <f>S2610*H2610</f>
        <v>0</v>
      </c>
      <c r="AR2610" s="248" t="s">
        <v>385</v>
      </c>
      <c r="AT2610" s="248" t="s">
        <v>418</v>
      </c>
      <c r="AU2610" s="248" t="s">
        <v>83</v>
      </c>
      <c r="AY2610" s="17" t="s">
        <v>168</v>
      </c>
      <c r="BE2610" s="249">
        <f>IF(N2610="základní",J2610,0)</f>
        <v>0</v>
      </c>
      <c r="BF2610" s="249">
        <f>IF(N2610="snížená",J2610,0)</f>
        <v>0</v>
      </c>
      <c r="BG2610" s="249">
        <f>IF(N2610="zákl. přenesená",J2610,0)</f>
        <v>0</v>
      </c>
      <c r="BH2610" s="249">
        <f>IF(N2610="sníž. přenesená",J2610,0)</f>
        <v>0</v>
      </c>
      <c r="BI2610" s="249">
        <f>IF(N2610="nulová",J2610,0)</f>
        <v>0</v>
      </c>
      <c r="BJ2610" s="17" t="s">
        <v>81</v>
      </c>
      <c r="BK2610" s="249">
        <f>ROUND(I2610*H2610,2)</f>
        <v>0</v>
      </c>
      <c r="BL2610" s="17" t="s">
        <v>282</v>
      </c>
      <c r="BM2610" s="248" t="s">
        <v>2596</v>
      </c>
    </row>
    <row r="2611" s="13" customFormat="1">
      <c r="B2611" s="261"/>
      <c r="C2611" s="262"/>
      <c r="D2611" s="252" t="s">
        <v>177</v>
      </c>
      <c r="E2611" s="263" t="s">
        <v>1</v>
      </c>
      <c r="F2611" s="264" t="s">
        <v>2597</v>
      </c>
      <c r="G2611" s="262"/>
      <c r="H2611" s="265">
        <v>142.75800000000001</v>
      </c>
      <c r="I2611" s="266"/>
      <c r="J2611" s="262"/>
      <c r="K2611" s="262"/>
      <c r="L2611" s="267"/>
      <c r="M2611" s="268"/>
      <c r="N2611" s="269"/>
      <c r="O2611" s="269"/>
      <c r="P2611" s="269"/>
      <c r="Q2611" s="269"/>
      <c r="R2611" s="269"/>
      <c r="S2611" s="269"/>
      <c r="T2611" s="270"/>
      <c r="AT2611" s="271" t="s">
        <v>177</v>
      </c>
      <c r="AU2611" s="271" t="s">
        <v>83</v>
      </c>
      <c r="AV2611" s="13" t="s">
        <v>83</v>
      </c>
      <c r="AW2611" s="13" t="s">
        <v>31</v>
      </c>
      <c r="AX2611" s="13" t="s">
        <v>74</v>
      </c>
      <c r="AY2611" s="271" t="s">
        <v>168</v>
      </c>
    </row>
    <row r="2612" s="14" customFormat="1">
      <c r="B2612" s="272"/>
      <c r="C2612" s="273"/>
      <c r="D2612" s="252" t="s">
        <v>177</v>
      </c>
      <c r="E2612" s="274" t="s">
        <v>1</v>
      </c>
      <c r="F2612" s="275" t="s">
        <v>186</v>
      </c>
      <c r="G2612" s="273"/>
      <c r="H2612" s="276">
        <v>142.75800000000001</v>
      </c>
      <c r="I2612" s="277"/>
      <c r="J2612" s="273"/>
      <c r="K2612" s="273"/>
      <c r="L2612" s="278"/>
      <c r="M2612" s="279"/>
      <c r="N2612" s="280"/>
      <c r="O2612" s="280"/>
      <c r="P2612" s="280"/>
      <c r="Q2612" s="280"/>
      <c r="R2612" s="280"/>
      <c r="S2612" s="280"/>
      <c r="T2612" s="281"/>
      <c r="AT2612" s="282" t="s">
        <v>177</v>
      </c>
      <c r="AU2612" s="282" t="s">
        <v>83</v>
      </c>
      <c r="AV2612" s="14" t="s">
        <v>175</v>
      </c>
      <c r="AW2612" s="14" t="s">
        <v>31</v>
      </c>
      <c r="AX2612" s="14" t="s">
        <v>81</v>
      </c>
      <c r="AY2612" s="282" t="s">
        <v>168</v>
      </c>
    </row>
    <row r="2613" s="1" customFormat="1" ht="16.5" customHeight="1">
      <c r="B2613" s="38"/>
      <c r="C2613" s="237" t="s">
        <v>2598</v>
      </c>
      <c r="D2613" s="237" t="s">
        <v>170</v>
      </c>
      <c r="E2613" s="238" t="s">
        <v>2599</v>
      </c>
      <c r="F2613" s="239" t="s">
        <v>2600</v>
      </c>
      <c r="G2613" s="240" t="s">
        <v>440</v>
      </c>
      <c r="H2613" s="241">
        <v>129.78</v>
      </c>
      <c r="I2613" s="242"/>
      <c r="J2613" s="243">
        <f>ROUND(I2613*H2613,2)</f>
        <v>0</v>
      </c>
      <c r="K2613" s="239" t="s">
        <v>1</v>
      </c>
      <c r="L2613" s="43"/>
      <c r="M2613" s="244" t="s">
        <v>1</v>
      </c>
      <c r="N2613" s="245" t="s">
        <v>39</v>
      </c>
      <c r="O2613" s="86"/>
      <c r="P2613" s="246">
        <f>O2613*H2613</f>
        <v>0</v>
      </c>
      <c r="Q2613" s="246">
        <v>0</v>
      </c>
      <c r="R2613" s="246">
        <f>Q2613*H2613</f>
        <v>0</v>
      </c>
      <c r="S2613" s="246">
        <v>0</v>
      </c>
      <c r="T2613" s="247">
        <f>S2613*H2613</f>
        <v>0</v>
      </c>
      <c r="AR2613" s="248" t="s">
        <v>282</v>
      </c>
      <c r="AT2613" s="248" t="s">
        <v>170</v>
      </c>
      <c r="AU2613" s="248" t="s">
        <v>83</v>
      </c>
      <c r="AY2613" s="17" t="s">
        <v>168</v>
      </c>
      <c r="BE2613" s="249">
        <f>IF(N2613="základní",J2613,0)</f>
        <v>0</v>
      </c>
      <c r="BF2613" s="249">
        <f>IF(N2613="snížená",J2613,0)</f>
        <v>0</v>
      </c>
      <c r="BG2613" s="249">
        <f>IF(N2613="zákl. přenesená",J2613,0)</f>
        <v>0</v>
      </c>
      <c r="BH2613" s="249">
        <f>IF(N2613="sníž. přenesená",J2613,0)</f>
        <v>0</v>
      </c>
      <c r="BI2613" s="249">
        <f>IF(N2613="nulová",J2613,0)</f>
        <v>0</v>
      </c>
      <c r="BJ2613" s="17" t="s">
        <v>81</v>
      </c>
      <c r="BK2613" s="249">
        <f>ROUND(I2613*H2613,2)</f>
        <v>0</v>
      </c>
      <c r="BL2613" s="17" t="s">
        <v>282</v>
      </c>
      <c r="BM2613" s="248" t="s">
        <v>2601</v>
      </c>
    </row>
    <row r="2614" s="12" customFormat="1">
      <c r="B2614" s="250"/>
      <c r="C2614" s="251"/>
      <c r="D2614" s="252" t="s">
        <v>177</v>
      </c>
      <c r="E2614" s="253" t="s">
        <v>1</v>
      </c>
      <c r="F2614" s="254" t="s">
        <v>194</v>
      </c>
      <c r="G2614" s="251"/>
      <c r="H2614" s="253" t="s">
        <v>1</v>
      </c>
      <c r="I2614" s="255"/>
      <c r="J2614" s="251"/>
      <c r="K2614" s="251"/>
      <c r="L2614" s="256"/>
      <c r="M2614" s="257"/>
      <c r="N2614" s="258"/>
      <c r="O2614" s="258"/>
      <c r="P2614" s="258"/>
      <c r="Q2614" s="258"/>
      <c r="R2614" s="258"/>
      <c r="S2614" s="258"/>
      <c r="T2614" s="259"/>
      <c r="AT2614" s="260" t="s">
        <v>177</v>
      </c>
      <c r="AU2614" s="260" t="s">
        <v>83</v>
      </c>
      <c r="AV2614" s="12" t="s">
        <v>81</v>
      </c>
      <c r="AW2614" s="12" t="s">
        <v>31</v>
      </c>
      <c r="AX2614" s="12" t="s">
        <v>74</v>
      </c>
      <c r="AY2614" s="260" t="s">
        <v>168</v>
      </c>
    </row>
    <row r="2615" s="13" customFormat="1">
      <c r="B2615" s="261"/>
      <c r="C2615" s="262"/>
      <c r="D2615" s="252" t="s">
        <v>177</v>
      </c>
      <c r="E2615" s="263" t="s">
        <v>1</v>
      </c>
      <c r="F2615" s="264" t="s">
        <v>2592</v>
      </c>
      <c r="G2615" s="262"/>
      <c r="H2615" s="265">
        <v>0.69999999999999996</v>
      </c>
      <c r="I2615" s="266"/>
      <c r="J2615" s="262"/>
      <c r="K2615" s="262"/>
      <c r="L2615" s="267"/>
      <c r="M2615" s="268"/>
      <c r="N2615" s="269"/>
      <c r="O2615" s="269"/>
      <c r="P2615" s="269"/>
      <c r="Q2615" s="269"/>
      <c r="R2615" s="269"/>
      <c r="S2615" s="269"/>
      <c r="T2615" s="270"/>
      <c r="AT2615" s="271" t="s">
        <v>177</v>
      </c>
      <c r="AU2615" s="271" t="s">
        <v>83</v>
      </c>
      <c r="AV2615" s="13" t="s">
        <v>83</v>
      </c>
      <c r="AW2615" s="13" t="s">
        <v>31</v>
      </c>
      <c r="AX2615" s="13" t="s">
        <v>74</v>
      </c>
      <c r="AY2615" s="271" t="s">
        <v>168</v>
      </c>
    </row>
    <row r="2616" s="13" customFormat="1">
      <c r="B2616" s="261"/>
      <c r="C2616" s="262"/>
      <c r="D2616" s="252" t="s">
        <v>177</v>
      </c>
      <c r="E2616" s="263" t="s">
        <v>1</v>
      </c>
      <c r="F2616" s="264" t="s">
        <v>2582</v>
      </c>
      <c r="G2616" s="262"/>
      <c r="H2616" s="265">
        <v>14.949999999999999</v>
      </c>
      <c r="I2616" s="266"/>
      <c r="J2616" s="262"/>
      <c r="K2616" s="262"/>
      <c r="L2616" s="267"/>
      <c r="M2616" s="268"/>
      <c r="N2616" s="269"/>
      <c r="O2616" s="269"/>
      <c r="P2616" s="269"/>
      <c r="Q2616" s="269"/>
      <c r="R2616" s="269"/>
      <c r="S2616" s="269"/>
      <c r="T2616" s="270"/>
      <c r="AT2616" s="271" t="s">
        <v>177</v>
      </c>
      <c r="AU2616" s="271" t="s">
        <v>83</v>
      </c>
      <c r="AV2616" s="13" t="s">
        <v>83</v>
      </c>
      <c r="AW2616" s="13" t="s">
        <v>31</v>
      </c>
      <c r="AX2616" s="13" t="s">
        <v>74</v>
      </c>
      <c r="AY2616" s="271" t="s">
        <v>168</v>
      </c>
    </row>
    <row r="2617" s="13" customFormat="1">
      <c r="B2617" s="261"/>
      <c r="C2617" s="262"/>
      <c r="D2617" s="252" t="s">
        <v>177</v>
      </c>
      <c r="E2617" s="263" t="s">
        <v>1</v>
      </c>
      <c r="F2617" s="264" t="s">
        <v>2583</v>
      </c>
      <c r="G2617" s="262"/>
      <c r="H2617" s="265">
        <v>11.050000000000001</v>
      </c>
      <c r="I2617" s="266"/>
      <c r="J2617" s="262"/>
      <c r="K2617" s="262"/>
      <c r="L2617" s="267"/>
      <c r="M2617" s="268"/>
      <c r="N2617" s="269"/>
      <c r="O2617" s="269"/>
      <c r="P2617" s="269"/>
      <c r="Q2617" s="269"/>
      <c r="R2617" s="269"/>
      <c r="S2617" s="269"/>
      <c r="T2617" s="270"/>
      <c r="AT2617" s="271" t="s">
        <v>177</v>
      </c>
      <c r="AU2617" s="271" t="s">
        <v>83</v>
      </c>
      <c r="AV2617" s="13" t="s">
        <v>83</v>
      </c>
      <c r="AW2617" s="13" t="s">
        <v>31</v>
      </c>
      <c r="AX2617" s="13" t="s">
        <v>74</v>
      </c>
      <c r="AY2617" s="271" t="s">
        <v>168</v>
      </c>
    </row>
    <row r="2618" s="13" customFormat="1">
      <c r="B2618" s="261"/>
      <c r="C2618" s="262"/>
      <c r="D2618" s="252" t="s">
        <v>177</v>
      </c>
      <c r="E2618" s="263" t="s">
        <v>1</v>
      </c>
      <c r="F2618" s="264" t="s">
        <v>2586</v>
      </c>
      <c r="G2618" s="262"/>
      <c r="H2618" s="265">
        <v>26.5</v>
      </c>
      <c r="I2618" s="266"/>
      <c r="J2618" s="262"/>
      <c r="K2618" s="262"/>
      <c r="L2618" s="267"/>
      <c r="M2618" s="268"/>
      <c r="N2618" s="269"/>
      <c r="O2618" s="269"/>
      <c r="P2618" s="269"/>
      <c r="Q2618" s="269"/>
      <c r="R2618" s="269"/>
      <c r="S2618" s="269"/>
      <c r="T2618" s="270"/>
      <c r="AT2618" s="271" t="s">
        <v>177</v>
      </c>
      <c r="AU2618" s="271" t="s">
        <v>83</v>
      </c>
      <c r="AV2618" s="13" t="s">
        <v>83</v>
      </c>
      <c r="AW2618" s="13" t="s">
        <v>31</v>
      </c>
      <c r="AX2618" s="13" t="s">
        <v>74</v>
      </c>
      <c r="AY2618" s="271" t="s">
        <v>168</v>
      </c>
    </row>
    <row r="2619" s="13" customFormat="1">
      <c r="B2619" s="261"/>
      <c r="C2619" s="262"/>
      <c r="D2619" s="252" t="s">
        <v>177</v>
      </c>
      <c r="E2619" s="263" t="s">
        <v>1</v>
      </c>
      <c r="F2619" s="264" t="s">
        <v>2584</v>
      </c>
      <c r="G2619" s="262"/>
      <c r="H2619" s="265">
        <v>21.800000000000001</v>
      </c>
      <c r="I2619" s="266"/>
      <c r="J2619" s="262"/>
      <c r="K2619" s="262"/>
      <c r="L2619" s="267"/>
      <c r="M2619" s="268"/>
      <c r="N2619" s="269"/>
      <c r="O2619" s="269"/>
      <c r="P2619" s="269"/>
      <c r="Q2619" s="269"/>
      <c r="R2619" s="269"/>
      <c r="S2619" s="269"/>
      <c r="T2619" s="270"/>
      <c r="AT2619" s="271" t="s">
        <v>177</v>
      </c>
      <c r="AU2619" s="271" t="s">
        <v>83</v>
      </c>
      <c r="AV2619" s="13" t="s">
        <v>83</v>
      </c>
      <c r="AW2619" s="13" t="s">
        <v>31</v>
      </c>
      <c r="AX2619" s="13" t="s">
        <v>74</v>
      </c>
      <c r="AY2619" s="271" t="s">
        <v>168</v>
      </c>
    </row>
    <row r="2620" s="13" customFormat="1">
      <c r="B2620" s="261"/>
      <c r="C2620" s="262"/>
      <c r="D2620" s="252" t="s">
        <v>177</v>
      </c>
      <c r="E2620" s="263" t="s">
        <v>1</v>
      </c>
      <c r="F2620" s="264" t="s">
        <v>2587</v>
      </c>
      <c r="G2620" s="262"/>
      <c r="H2620" s="265">
        <v>31.280000000000001</v>
      </c>
      <c r="I2620" s="266"/>
      <c r="J2620" s="262"/>
      <c r="K2620" s="262"/>
      <c r="L2620" s="267"/>
      <c r="M2620" s="268"/>
      <c r="N2620" s="269"/>
      <c r="O2620" s="269"/>
      <c r="P2620" s="269"/>
      <c r="Q2620" s="269"/>
      <c r="R2620" s="269"/>
      <c r="S2620" s="269"/>
      <c r="T2620" s="270"/>
      <c r="AT2620" s="271" t="s">
        <v>177</v>
      </c>
      <c r="AU2620" s="271" t="s">
        <v>83</v>
      </c>
      <c r="AV2620" s="13" t="s">
        <v>83</v>
      </c>
      <c r="AW2620" s="13" t="s">
        <v>31</v>
      </c>
      <c r="AX2620" s="13" t="s">
        <v>74</v>
      </c>
      <c r="AY2620" s="271" t="s">
        <v>168</v>
      </c>
    </row>
    <row r="2621" s="13" customFormat="1">
      <c r="B2621" s="261"/>
      <c r="C2621" s="262"/>
      <c r="D2621" s="252" t="s">
        <v>177</v>
      </c>
      <c r="E2621" s="263" t="s">
        <v>1</v>
      </c>
      <c r="F2621" s="264" t="s">
        <v>2585</v>
      </c>
      <c r="G2621" s="262"/>
      <c r="H2621" s="265">
        <v>23.5</v>
      </c>
      <c r="I2621" s="266"/>
      <c r="J2621" s="262"/>
      <c r="K2621" s="262"/>
      <c r="L2621" s="267"/>
      <c r="M2621" s="268"/>
      <c r="N2621" s="269"/>
      <c r="O2621" s="269"/>
      <c r="P2621" s="269"/>
      <c r="Q2621" s="269"/>
      <c r="R2621" s="269"/>
      <c r="S2621" s="269"/>
      <c r="T2621" s="270"/>
      <c r="AT2621" s="271" t="s">
        <v>177</v>
      </c>
      <c r="AU2621" s="271" t="s">
        <v>83</v>
      </c>
      <c r="AV2621" s="13" t="s">
        <v>83</v>
      </c>
      <c r="AW2621" s="13" t="s">
        <v>31</v>
      </c>
      <c r="AX2621" s="13" t="s">
        <v>74</v>
      </c>
      <c r="AY2621" s="271" t="s">
        <v>168</v>
      </c>
    </row>
    <row r="2622" s="14" customFormat="1">
      <c r="B2622" s="272"/>
      <c r="C2622" s="273"/>
      <c r="D2622" s="252" t="s">
        <v>177</v>
      </c>
      <c r="E2622" s="274" t="s">
        <v>1</v>
      </c>
      <c r="F2622" s="275" t="s">
        <v>186</v>
      </c>
      <c r="G2622" s="273"/>
      <c r="H2622" s="276">
        <v>129.78</v>
      </c>
      <c r="I2622" s="277"/>
      <c r="J2622" s="273"/>
      <c r="K2622" s="273"/>
      <c r="L2622" s="278"/>
      <c r="M2622" s="279"/>
      <c r="N2622" s="280"/>
      <c r="O2622" s="280"/>
      <c r="P2622" s="280"/>
      <c r="Q2622" s="280"/>
      <c r="R2622" s="280"/>
      <c r="S2622" s="280"/>
      <c r="T2622" s="281"/>
      <c r="AT2622" s="282" t="s">
        <v>177</v>
      </c>
      <c r="AU2622" s="282" t="s">
        <v>83</v>
      </c>
      <c r="AV2622" s="14" t="s">
        <v>175</v>
      </c>
      <c r="AW2622" s="14" t="s">
        <v>31</v>
      </c>
      <c r="AX2622" s="14" t="s">
        <v>81</v>
      </c>
      <c r="AY2622" s="282" t="s">
        <v>168</v>
      </c>
    </row>
    <row r="2623" s="1" customFormat="1" ht="36" customHeight="1">
      <c r="B2623" s="38"/>
      <c r="C2623" s="294" t="s">
        <v>2602</v>
      </c>
      <c r="D2623" s="294" t="s">
        <v>418</v>
      </c>
      <c r="E2623" s="295" t="s">
        <v>2574</v>
      </c>
      <c r="F2623" s="296" t="s">
        <v>2575</v>
      </c>
      <c r="G2623" s="297" t="s">
        <v>226</v>
      </c>
      <c r="H2623" s="298">
        <v>14.276</v>
      </c>
      <c r="I2623" s="299"/>
      <c r="J2623" s="300">
        <f>ROUND(I2623*H2623,2)</f>
        <v>0</v>
      </c>
      <c r="K2623" s="296" t="s">
        <v>1</v>
      </c>
      <c r="L2623" s="301"/>
      <c r="M2623" s="302" t="s">
        <v>1</v>
      </c>
      <c r="N2623" s="303" t="s">
        <v>39</v>
      </c>
      <c r="O2623" s="86"/>
      <c r="P2623" s="246">
        <f>O2623*H2623</f>
        <v>0</v>
      </c>
      <c r="Q2623" s="246">
        <v>0.0023999999999999998</v>
      </c>
      <c r="R2623" s="246">
        <f>Q2623*H2623</f>
        <v>0.034262399999999998</v>
      </c>
      <c r="S2623" s="246">
        <v>0</v>
      </c>
      <c r="T2623" s="247">
        <f>S2623*H2623</f>
        <v>0</v>
      </c>
      <c r="AR2623" s="248" t="s">
        <v>385</v>
      </c>
      <c r="AT2623" s="248" t="s">
        <v>418</v>
      </c>
      <c r="AU2623" s="248" t="s">
        <v>83</v>
      </c>
      <c r="AY2623" s="17" t="s">
        <v>168</v>
      </c>
      <c r="BE2623" s="249">
        <f>IF(N2623="základní",J2623,0)</f>
        <v>0</v>
      </c>
      <c r="BF2623" s="249">
        <f>IF(N2623="snížená",J2623,0)</f>
        <v>0</v>
      </c>
      <c r="BG2623" s="249">
        <f>IF(N2623="zákl. přenesená",J2623,0)</f>
        <v>0</v>
      </c>
      <c r="BH2623" s="249">
        <f>IF(N2623="sníž. přenesená",J2623,0)</f>
        <v>0</v>
      </c>
      <c r="BI2623" s="249">
        <f>IF(N2623="nulová",J2623,0)</f>
        <v>0</v>
      </c>
      <c r="BJ2623" s="17" t="s">
        <v>81</v>
      </c>
      <c r="BK2623" s="249">
        <f>ROUND(I2623*H2623,2)</f>
        <v>0</v>
      </c>
      <c r="BL2623" s="17" t="s">
        <v>282</v>
      </c>
      <c r="BM2623" s="248" t="s">
        <v>2603</v>
      </c>
    </row>
    <row r="2624" s="13" customFormat="1">
      <c r="B2624" s="261"/>
      <c r="C2624" s="262"/>
      <c r="D2624" s="252" t="s">
        <v>177</v>
      </c>
      <c r="E2624" s="263" t="s">
        <v>1</v>
      </c>
      <c r="F2624" s="264" t="s">
        <v>2604</v>
      </c>
      <c r="G2624" s="262"/>
      <c r="H2624" s="265">
        <v>14.276</v>
      </c>
      <c r="I2624" s="266"/>
      <c r="J2624" s="262"/>
      <c r="K2624" s="262"/>
      <c r="L2624" s="267"/>
      <c r="M2624" s="268"/>
      <c r="N2624" s="269"/>
      <c r="O2624" s="269"/>
      <c r="P2624" s="269"/>
      <c r="Q2624" s="269"/>
      <c r="R2624" s="269"/>
      <c r="S2624" s="269"/>
      <c r="T2624" s="270"/>
      <c r="AT2624" s="271" t="s">
        <v>177</v>
      </c>
      <c r="AU2624" s="271" t="s">
        <v>83</v>
      </c>
      <c r="AV2624" s="13" t="s">
        <v>83</v>
      </c>
      <c r="AW2624" s="13" t="s">
        <v>31</v>
      </c>
      <c r="AX2624" s="13" t="s">
        <v>74</v>
      </c>
      <c r="AY2624" s="271" t="s">
        <v>168</v>
      </c>
    </row>
    <row r="2625" s="14" customFormat="1">
      <c r="B2625" s="272"/>
      <c r="C2625" s="273"/>
      <c r="D2625" s="252" t="s">
        <v>177</v>
      </c>
      <c r="E2625" s="274" t="s">
        <v>1</v>
      </c>
      <c r="F2625" s="275" t="s">
        <v>186</v>
      </c>
      <c r="G2625" s="273"/>
      <c r="H2625" s="276">
        <v>14.276</v>
      </c>
      <c r="I2625" s="277"/>
      <c r="J2625" s="273"/>
      <c r="K2625" s="273"/>
      <c r="L2625" s="278"/>
      <c r="M2625" s="279"/>
      <c r="N2625" s="280"/>
      <c r="O2625" s="280"/>
      <c r="P2625" s="280"/>
      <c r="Q2625" s="280"/>
      <c r="R2625" s="280"/>
      <c r="S2625" s="280"/>
      <c r="T2625" s="281"/>
      <c r="AT2625" s="282" t="s">
        <v>177</v>
      </c>
      <c r="AU2625" s="282" t="s">
        <v>83</v>
      </c>
      <c r="AV2625" s="14" t="s">
        <v>175</v>
      </c>
      <c r="AW2625" s="14" t="s">
        <v>31</v>
      </c>
      <c r="AX2625" s="14" t="s">
        <v>81</v>
      </c>
      <c r="AY2625" s="282" t="s">
        <v>168</v>
      </c>
    </row>
    <row r="2626" s="1" customFormat="1" ht="24" customHeight="1">
      <c r="B2626" s="38"/>
      <c r="C2626" s="237" t="s">
        <v>2605</v>
      </c>
      <c r="D2626" s="237" t="s">
        <v>170</v>
      </c>
      <c r="E2626" s="238" t="s">
        <v>2606</v>
      </c>
      <c r="F2626" s="239" t="s">
        <v>2607</v>
      </c>
      <c r="G2626" s="240" t="s">
        <v>220</v>
      </c>
      <c r="H2626" s="241">
        <v>2.5110000000000001</v>
      </c>
      <c r="I2626" s="242"/>
      <c r="J2626" s="243">
        <f>ROUND(I2626*H2626,2)</f>
        <v>0</v>
      </c>
      <c r="K2626" s="239" t="s">
        <v>174</v>
      </c>
      <c r="L2626" s="43"/>
      <c r="M2626" s="244" t="s">
        <v>1</v>
      </c>
      <c r="N2626" s="245" t="s">
        <v>39</v>
      </c>
      <c r="O2626" s="86"/>
      <c r="P2626" s="246">
        <f>O2626*H2626</f>
        <v>0</v>
      </c>
      <c r="Q2626" s="246">
        <v>0</v>
      </c>
      <c r="R2626" s="246">
        <f>Q2626*H2626</f>
        <v>0</v>
      </c>
      <c r="S2626" s="246">
        <v>0</v>
      </c>
      <c r="T2626" s="247">
        <f>S2626*H2626</f>
        <v>0</v>
      </c>
      <c r="AR2626" s="248" t="s">
        <v>282</v>
      </c>
      <c r="AT2626" s="248" t="s">
        <v>170</v>
      </c>
      <c r="AU2626" s="248" t="s">
        <v>83</v>
      </c>
      <c r="AY2626" s="17" t="s">
        <v>168</v>
      </c>
      <c r="BE2626" s="249">
        <f>IF(N2626="základní",J2626,0)</f>
        <v>0</v>
      </c>
      <c r="BF2626" s="249">
        <f>IF(N2626="snížená",J2626,0)</f>
        <v>0</v>
      </c>
      <c r="BG2626" s="249">
        <f>IF(N2626="zákl. přenesená",J2626,0)</f>
        <v>0</v>
      </c>
      <c r="BH2626" s="249">
        <f>IF(N2626="sníž. přenesená",J2626,0)</f>
        <v>0</v>
      </c>
      <c r="BI2626" s="249">
        <f>IF(N2626="nulová",J2626,0)</f>
        <v>0</v>
      </c>
      <c r="BJ2626" s="17" t="s">
        <v>81</v>
      </c>
      <c r="BK2626" s="249">
        <f>ROUND(I2626*H2626,2)</f>
        <v>0</v>
      </c>
      <c r="BL2626" s="17" t="s">
        <v>282</v>
      </c>
      <c r="BM2626" s="248" t="s">
        <v>2608</v>
      </c>
    </row>
    <row r="2627" s="11" customFormat="1" ht="22.8" customHeight="1">
      <c r="B2627" s="221"/>
      <c r="C2627" s="222"/>
      <c r="D2627" s="223" t="s">
        <v>73</v>
      </c>
      <c r="E2627" s="235" t="s">
        <v>2609</v>
      </c>
      <c r="F2627" s="235" t="s">
        <v>2610</v>
      </c>
      <c r="G2627" s="222"/>
      <c r="H2627" s="222"/>
      <c r="I2627" s="225"/>
      <c r="J2627" s="236">
        <f>BK2627</f>
        <v>0</v>
      </c>
      <c r="K2627" s="222"/>
      <c r="L2627" s="227"/>
      <c r="M2627" s="228"/>
      <c r="N2627" s="229"/>
      <c r="O2627" s="229"/>
      <c r="P2627" s="230">
        <f>SUM(P2628:P2671)</f>
        <v>0</v>
      </c>
      <c r="Q2627" s="229"/>
      <c r="R2627" s="230">
        <f>SUM(R2628:R2671)</f>
        <v>7.8912773000000005</v>
      </c>
      <c r="S2627" s="229"/>
      <c r="T2627" s="231">
        <f>SUM(T2628:T2671)</f>
        <v>0</v>
      </c>
      <c r="AR2627" s="232" t="s">
        <v>83</v>
      </c>
      <c r="AT2627" s="233" t="s">
        <v>73</v>
      </c>
      <c r="AU2627" s="233" t="s">
        <v>81</v>
      </c>
      <c r="AY2627" s="232" t="s">
        <v>168</v>
      </c>
      <c r="BK2627" s="234">
        <f>SUM(BK2628:BK2671)</f>
        <v>0</v>
      </c>
    </row>
    <row r="2628" s="1" customFormat="1" ht="24" customHeight="1">
      <c r="B2628" s="38"/>
      <c r="C2628" s="237" t="s">
        <v>2611</v>
      </c>
      <c r="D2628" s="237" t="s">
        <v>170</v>
      </c>
      <c r="E2628" s="238" t="s">
        <v>2612</v>
      </c>
      <c r="F2628" s="239" t="s">
        <v>2613</v>
      </c>
      <c r="G2628" s="240" t="s">
        <v>226</v>
      </c>
      <c r="H2628" s="241">
        <v>5.8799999999999999</v>
      </c>
      <c r="I2628" s="242"/>
      <c r="J2628" s="243">
        <f>ROUND(I2628*H2628,2)</f>
        <v>0</v>
      </c>
      <c r="K2628" s="239" t="s">
        <v>174</v>
      </c>
      <c r="L2628" s="43"/>
      <c r="M2628" s="244" t="s">
        <v>1</v>
      </c>
      <c r="N2628" s="245" t="s">
        <v>39</v>
      </c>
      <c r="O2628" s="86"/>
      <c r="P2628" s="246">
        <f>O2628*H2628</f>
        <v>0</v>
      </c>
      <c r="Q2628" s="246">
        <v>0.0053</v>
      </c>
      <c r="R2628" s="246">
        <f>Q2628*H2628</f>
        <v>0.031164000000000001</v>
      </c>
      <c r="S2628" s="246">
        <v>0</v>
      </c>
      <c r="T2628" s="247">
        <f>S2628*H2628</f>
        <v>0</v>
      </c>
      <c r="AR2628" s="248" t="s">
        <v>282</v>
      </c>
      <c r="AT2628" s="248" t="s">
        <v>170</v>
      </c>
      <c r="AU2628" s="248" t="s">
        <v>83</v>
      </c>
      <c r="AY2628" s="17" t="s">
        <v>168</v>
      </c>
      <c r="BE2628" s="249">
        <f>IF(N2628="základní",J2628,0)</f>
        <v>0</v>
      </c>
      <c r="BF2628" s="249">
        <f>IF(N2628="snížená",J2628,0)</f>
        <v>0</v>
      </c>
      <c r="BG2628" s="249">
        <f>IF(N2628="zákl. přenesená",J2628,0)</f>
        <v>0</v>
      </c>
      <c r="BH2628" s="249">
        <f>IF(N2628="sníž. přenesená",J2628,0)</f>
        <v>0</v>
      </c>
      <c r="BI2628" s="249">
        <f>IF(N2628="nulová",J2628,0)</f>
        <v>0</v>
      </c>
      <c r="BJ2628" s="17" t="s">
        <v>81</v>
      </c>
      <c r="BK2628" s="249">
        <f>ROUND(I2628*H2628,2)</f>
        <v>0</v>
      </c>
      <c r="BL2628" s="17" t="s">
        <v>282</v>
      </c>
      <c r="BM2628" s="248" t="s">
        <v>2614</v>
      </c>
    </row>
    <row r="2629" s="12" customFormat="1">
      <c r="B2629" s="250"/>
      <c r="C2629" s="251"/>
      <c r="D2629" s="252" t="s">
        <v>177</v>
      </c>
      <c r="E2629" s="253" t="s">
        <v>1</v>
      </c>
      <c r="F2629" s="254" t="s">
        <v>194</v>
      </c>
      <c r="G2629" s="251"/>
      <c r="H2629" s="253" t="s">
        <v>1</v>
      </c>
      <c r="I2629" s="255"/>
      <c r="J2629" s="251"/>
      <c r="K2629" s="251"/>
      <c r="L2629" s="256"/>
      <c r="M2629" s="257"/>
      <c r="N2629" s="258"/>
      <c r="O2629" s="258"/>
      <c r="P2629" s="258"/>
      <c r="Q2629" s="258"/>
      <c r="R2629" s="258"/>
      <c r="S2629" s="258"/>
      <c r="T2629" s="259"/>
      <c r="AT2629" s="260" t="s">
        <v>177</v>
      </c>
      <c r="AU2629" s="260" t="s">
        <v>83</v>
      </c>
      <c r="AV2629" s="12" t="s">
        <v>81</v>
      </c>
      <c r="AW2629" s="12" t="s">
        <v>31</v>
      </c>
      <c r="AX2629" s="12" t="s">
        <v>74</v>
      </c>
      <c r="AY2629" s="260" t="s">
        <v>168</v>
      </c>
    </row>
    <row r="2630" s="13" customFormat="1">
      <c r="B2630" s="261"/>
      <c r="C2630" s="262"/>
      <c r="D2630" s="252" t="s">
        <v>177</v>
      </c>
      <c r="E2630" s="263" t="s">
        <v>1</v>
      </c>
      <c r="F2630" s="264" t="s">
        <v>589</v>
      </c>
      <c r="G2630" s="262"/>
      <c r="H2630" s="265">
        <v>5.8799999999999999</v>
      </c>
      <c r="I2630" s="266"/>
      <c r="J2630" s="262"/>
      <c r="K2630" s="262"/>
      <c r="L2630" s="267"/>
      <c r="M2630" s="268"/>
      <c r="N2630" s="269"/>
      <c r="O2630" s="269"/>
      <c r="P2630" s="269"/>
      <c r="Q2630" s="269"/>
      <c r="R2630" s="269"/>
      <c r="S2630" s="269"/>
      <c r="T2630" s="270"/>
      <c r="AT2630" s="271" t="s">
        <v>177</v>
      </c>
      <c r="AU2630" s="271" t="s">
        <v>83</v>
      </c>
      <c r="AV2630" s="13" t="s">
        <v>83</v>
      </c>
      <c r="AW2630" s="13" t="s">
        <v>31</v>
      </c>
      <c r="AX2630" s="13" t="s">
        <v>74</v>
      </c>
      <c r="AY2630" s="271" t="s">
        <v>168</v>
      </c>
    </row>
    <row r="2631" s="14" customFormat="1">
      <c r="B2631" s="272"/>
      <c r="C2631" s="273"/>
      <c r="D2631" s="252" t="s">
        <v>177</v>
      </c>
      <c r="E2631" s="274" t="s">
        <v>1</v>
      </c>
      <c r="F2631" s="275" t="s">
        <v>186</v>
      </c>
      <c r="G2631" s="273"/>
      <c r="H2631" s="276">
        <v>5.8799999999999999</v>
      </c>
      <c r="I2631" s="277"/>
      <c r="J2631" s="273"/>
      <c r="K2631" s="273"/>
      <c r="L2631" s="278"/>
      <c r="M2631" s="279"/>
      <c r="N2631" s="280"/>
      <c r="O2631" s="280"/>
      <c r="P2631" s="280"/>
      <c r="Q2631" s="280"/>
      <c r="R2631" s="280"/>
      <c r="S2631" s="280"/>
      <c r="T2631" s="281"/>
      <c r="AT2631" s="282" t="s">
        <v>177</v>
      </c>
      <c r="AU2631" s="282" t="s">
        <v>83</v>
      </c>
      <c r="AV2631" s="14" t="s">
        <v>175</v>
      </c>
      <c r="AW2631" s="14" t="s">
        <v>31</v>
      </c>
      <c r="AX2631" s="14" t="s">
        <v>81</v>
      </c>
      <c r="AY2631" s="282" t="s">
        <v>168</v>
      </c>
    </row>
    <row r="2632" s="1" customFormat="1" ht="16.5" customHeight="1">
      <c r="B2632" s="38"/>
      <c r="C2632" s="294" t="s">
        <v>2615</v>
      </c>
      <c r="D2632" s="294" t="s">
        <v>418</v>
      </c>
      <c r="E2632" s="295" t="s">
        <v>2616</v>
      </c>
      <c r="F2632" s="296" t="s">
        <v>2617</v>
      </c>
      <c r="G2632" s="297" t="s">
        <v>226</v>
      </c>
      <c r="H2632" s="298">
        <v>6.468</v>
      </c>
      <c r="I2632" s="299"/>
      <c r="J2632" s="300">
        <f>ROUND(I2632*H2632,2)</f>
        <v>0</v>
      </c>
      <c r="K2632" s="296" t="s">
        <v>174</v>
      </c>
      <c r="L2632" s="301"/>
      <c r="M2632" s="302" t="s">
        <v>1</v>
      </c>
      <c r="N2632" s="303" t="s">
        <v>39</v>
      </c>
      <c r="O2632" s="86"/>
      <c r="P2632" s="246">
        <f>O2632*H2632</f>
        <v>0</v>
      </c>
      <c r="Q2632" s="246">
        <v>0.0126</v>
      </c>
      <c r="R2632" s="246">
        <f>Q2632*H2632</f>
        <v>0.081496799999999994</v>
      </c>
      <c r="S2632" s="246">
        <v>0</v>
      </c>
      <c r="T2632" s="247">
        <f>S2632*H2632</f>
        <v>0</v>
      </c>
      <c r="AR2632" s="248" t="s">
        <v>385</v>
      </c>
      <c r="AT2632" s="248" t="s">
        <v>418</v>
      </c>
      <c r="AU2632" s="248" t="s">
        <v>83</v>
      </c>
      <c r="AY2632" s="17" t="s">
        <v>168</v>
      </c>
      <c r="BE2632" s="249">
        <f>IF(N2632="základní",J2632,0)</f>
        <v>0</v>
      </c>
      <c r="BF2632" s="249">
        <f>IF(N2632="snížená",J2632,0)</f>
        <v>0</v>
      </c>
      <c r="BG2632" s="249">
        <f>IF(N2632="zákl. přenesená",J2632,0)</f>
        <v>0</v>
      </c>
      <c r="BH2632" s="249">
        <f>IF(N2632="sníž. přenesená",J2632,0)</f>
        <v>0</v>
      </c>
      <c r="BI2632" s="249">
        <f>IF(N2632="nulová",J2632,0)</f>
        <v>0</v>
      </c>
      <c r="BJ2632" s="17" t="s">
        <v>81</v>
      </c>
      <c r="BK2632" s="249">
        <f>ROUND(I2632*H2632,2)</f>
        <v>0</v>
      </c>
      <c r="BL2632" s="17" t="s">
        <v>282</v>
      </c>
      <c r="BM2632" s="248" t="s">
        <v>2618</v>
      </c>
    </row>
    <row r="2633" s="13" customFormat="1">
      <c r="B2633" s="261"/>
      <c r="C2633" s="262"/>
      <c r="D2633" s="252" t="s">
        <v>177</v>
      </c>
      <c r="E2633" s="263" t="s">
        <v>1</v>
      </c>
      <c r="F2633" s="264" t="s">
        <v>2619</v>
      </c>
      <c r="G2633" s="262"/>
      <c r="H2633" s="265">
        <v>6.468</v>
      </c>
      <c r="I2633" s="266"/>
      <c r="J2633" s="262"/>
      <c r="K2633" s="262"/>
      <c r="L2633" s="267"/>
      <c r="M2633" s="268"/>
      <c r="N2633" s="269"/>
      <c r="O2633" s="269"/>
      <c r="P2633" s="269"/>
      <c r="Q2633" s="269"/>
      <c r="R2633" s="269"/>
      <c r="S2633" s="269"/>
      <c r="T2633" s="270"/>
      <c r="AT2633" s="271" t="s">
        <v>177</v>
      </c>
      <c r="AU2633" s="271" t="s">
        <v>83</v>
      </c>
      <c r="AV2633" s="13" t="s">
        <v>83</v>
      </c>
      <c r="AW2633" s="13" t="s">
        <v>31</v>
      </c>
      <c r="AX2633" s="13" t="s">
        <v>74</v>
      </c>
      <c r="AY2633" s="271" t="s">
        <v>168</v>
      </c>
    </row>
    <row r="2634" s="14" customFormat="1">
      <c r="B2634" s="272"/>
      <c r="C2634" s="273"/>
      <c r="D2634" s="252" t="s">
        <v>177</v>
      </c>
      <c r="E2634" s="274" t="s">
        <v>1</v>
      </c>
      <c r="F2634" s="275" t="s">
        <v>186</v>
      </c>
      <c r="G2634" s="273"/>
      <c r="H2634" s="276">
        <v>6.468</v>
      </c>
      <c r="I2634" s="277"/>
      <c r="J2634" s="273"/>
      <c r="K2634" s="273"/>
      <c r="L2634" s="278"/>
      <c r="M2634" s="279"/>
      <c r="N2634" s="280"/>
      <c r="O2634" s="280"/>
      <c r="P2634" s="280"/>
      <c r="Q2634" s="280"/>
      <c r="R2634" s="280"/>
      <c r="S2634" s="280"/>
      <c r="T2634" s="281"/>
      <c r="AT2634" s="282" t="s">
        <v>177</v>
      </c>
      <c r="AU2634" s="282" t="s">
        <v>83</v>
      </c>
      <c r="AV2634" s="14" t="s">
        <v>175</v>
      </c>
      <c r="AW2634" s="14" t="s">
        <v>31</v>
      </c>
      <c r="AX2634" s="14" t="s">
        <v>81</v>
      </c>
      <c r="AY2634" s="282" t="s">
        <v>168</v>
      </c>
    </row>
    <row r="2635" s="1" customFormat="1" ht="24" customHeight="1">
      <c r="B2635" s="38"/>
      <c r="C2635" s="237" t="s">
        <v>2620</v>
      </c>
      <c r="D2635" s="237" t="s">
        <v>170</v>
      </c>
      <c r="E2635" s="238" t="s">
        <v>2621</v>
      </c>
      <c r="F2635" s="239" t="s">
        <v>2622</v>
      </c>
      <c r="G2635" s="240" t="s">
        <v>226</v>
      </c>
      <c r="H2635" s="241">
        <v>5.8799999999999999</v>
      </c>
      <c r="I2635" s="242"/>
      <c r="J2635" s="243">
        <f>ROUND(I2635*H2635,2)</f>
        <v>0</v>
      </c>
      <c r="K2635" s="239" t="s">
        <v>174</v>
      </c>
      <c r="L2635" s="43"/>
      <c r="M2635" s="244" t="s">
        <v>1</v>
      </c>
      <c r="N2635" s="245" t="s">
        <v>39</v>
      </c>
      <c r="O2635" s="86"/>
      <c r="P2635" s="246">
        <f>O2635*H2635</f>
        <v>0</v>
      </c>
      <c r="Q2635" s="246">
        <v>0</v>
      </c>
      <c r="R2635" s="246">
        <f>Q2635*H2635</f>
        <v>0</v>
      </c>
      <c r="S2635" s="246">
        <v>0</v>
      </c>
      <c r="T2635" s="247">
        <f>S2635*H2635</f>
        <v>0</v>
      </c>
      <c r="AR2635" s="248" t="s">
        <v>282</v>
      </c>
      <c r="AT2635" s="248" t="s">
        <v>170</v>
      </c>
      <c r="AU2635" s="248" t="s">
        <v>83</v>
      </c>
      <c r="AY2635" s="17" t="s">
        <v>168</v>
      </c>
      <c r="BE2635" s="249">
        <f>IF(N2635="základní",J2635,0)</f>
        <v>0</v>
      </c>
      <c r="BF2635" s="249">
        <f>IF(N2635="snížená",J2635,0)</f>
        <v>0</v>
      </c>
      <c r="BG2635" s="249">
        <f>IF(N2635="zákl. přenesená",J2635,0)</f>
        <v>0</v>
      </c>
      <c r="BH2635" s="249">
        <f>IF(N2635="sníž. přenesená",J2635,0)</f>
        <v>0</v>
      </c>
      <c r="BI2635" s="249">
        <f>IF(N2635="nulová",J2635,0)</f>
        <v>0</v>
      </c>
      <c r="BJ2635" s="17" t="s">
        <v>81</v>
      </c>
      <c r="BK2635" s="249">
        <f>ROUND(I2635*H2635,2)</f>
        <v>0</v>
      </c>
      <c r="BL2635" s="17" t="s">
        <v>282</v>
      </c>
      <c r="BM2635" s="248" t="s">
        <v>2623</v>
      </c>
    </row>
    <row r="2636" s="12" customFormat="1">
      <c r="B2636" s="250"/>
      <c r="C2636" s="251"/>
      <c r="D2636" s="252" t="s">
        <v>177</v>
      </c>
      <c r="E2636" s="253" t="s">
        <v>1</v>
      </c>
      <c r="F2636" s="254" t="s">
        <v>194</v>
      </c>
      <c r="G2636" s="251"/>
      <c r="H2636" s="253" t="s">
        <v>1</v>
      </c>
      <c r="I2636" s="255"/>
      <c r="J2636" s="251"/>
      <c r="K2636" s="251"/>
      <c r="L2636" s="256"/>
      <c r="M2636" s="257"/>
      <c r="N2636" s="258"/>
      <c r="O2636" s="258"/>
      <c r="P2636" s="258"/>
      <c r="Q2636" s="258"/>
      <c r="R2636" s="258"/>
      <c r="S2636" s="258"/>
      <c r="T2636" s="259"/>
      <c r="AT2636" s="260" t="s">
        <v>177</v>
      </c>
      <c r="AU2636" s="260" t="s">
        <v>83</v>
      </c>
      <c r="AV2636" s="12" t="s">
        <v>81</v>
      </c>
      <c r="AW2636" s="12" t="s">
        <v>31</v>
      </c>
      <c r="AX2636" s="12" t="s">
        <v>74</v>
      </c>
      <c r="AY2636" s="260" t="s">
        <v>168</v>
      </c>
    </row>
    <row r="2637" s="13" customFormat="1">
      <c r="B2637" s="261"/>
      <c r="C2637" s="262"/>
      <c r="D2637" s="252" t="s">
        <v>177</v>
      </c>
      <c r="E2637" s="263" t="s">
        <v>1</v>
      </c>
      <c r="F2637" s="264" t="s">
        <v>589</v>
      </c>
      <c r="G2637" s="262"/>
      <c r="H2637" s="265">
        <v>5.8799999999999999</v>
      </c>
      <c r="I2637" s="266"/>
      <c r="J2637" s="262"/>
      <c r="K2637" s="262"/>
      <c r="L2637" s="267"/>
      <c r="M2637" s="268"/>
      <c r="N2637" s="269"/>
      <c r="O2637" s="269"/>
      <c r="P2637" s="269"/>
      <c r="Q2637" s="269"/>
      <c r="R2637" s="269"/>
      <c r="S2637" s="269"/>
      <c r="T2637" s="270"/>
      <c r="AT2637" s="271" t="s">
        <v>177</v>
      </c>
      <c r="AU2637" s="271" t="s">
        <v>83</v>
      </c>
      <c r="AV2637" s="13" t="s">
        <v>83</v>
      </c>
      <c r="AW2637" s="13" t="s">
        <v>31</v>
      </c>
      <c r="AX2637" s="13" t="s">
        <v>74</v>
      </c>
      <c r="AY2637" s="271" t="s">
        <v>168</v>
      </c>
    </row>
    <row r="2638" s="14" customFormat="1">
      <c r="B2638" s="272"/>
      <c r="C2638" s="273"/>
      <c r="D2638" s="252" t="s">
        <v>177</v>
      </c>
      <c r="E2638" s="274" t="s">
        <v>1</v>
      </c>
      <c r="F2638" s="275" t="s">
        <v>186</v>
      </c>
      <c r="G2638" s="273"/>
      <c r="H2638" s="276">
        <v>5.8799999999999999</v>
      </c>
      <c r="I2638" s="277"/>
      <c r="J2638" s="273"/>
      <c r="K2638" s="273"/>
      <c r="L2638" s="278"/>
      <c r="M2638" s="279"/>
      <c r="N2638" s="280"/>
      <c r="O2638" s="280"/>
      <c r="P2638" s="280"/>
      <c r="Q2638" s="280"/>
      <c r="R2638" s="280"/>
      <c r="S2638" s="280"/>
      <c r="T2638" s="281"/>
      <c r="AT2638" s="282" t="s">
        <v>177</v>
      </c>
      <c r="AU2638" s="282" t="s">
        <v>83</v>
      </c>
      <c r="AV2638" s="14" t="s">
        <v>175</v>
      </c>
      <c r="AW2638" s="14" t="s">
        <v>31</v>
      </c>
      <c r="AX2638" s="14" t="s">
        <v>81</v>
      </c>
      <c r="AY2638" s="282" t="s">
        <v>168</v>
      </c>
    </row>
    <row r="2639" s="1" customFormat="1" ht="24" customHeight="1">
      <c r="B2639" s="38"/>
      <c r="C2639" s="237" t="s">
        <v>2624</v>
      </c>
      <c r="D2639" s="237" t="s">
        <v>170</v>
      </c>
      <c r="E2639" s="238" t="s">
        <v>2625</v>
      </c>
      <c r="F2639" s="239" t="s">
        <v>2626</v>
      </c>
      <c r="G2639" s="240" t="s">
        <v>226</v>
      </c>
      <c r="H2639" s="241">
        <v>5.8799999999999999</v>
      </c>
      <c r="I2639" s="242"/>
      <c r="J2639" s="243">
        <f>ROUND(I2639*H2639,2)</f>
        <v>0</v>
      </c>
      <c r="K2639" s="239" t="s">
        <v>174</v>
      </c>
      <c r="L2639" s="43"/>
      <c r="M2639" s="244" t="s">
        <v>1</v>
      </c>
      <c r="N2639" s="245" t="s">
        <v>39</v>
      </c>
      <c r="O2639" s="86"/>
      <c r="P2639" s="246">
        <f>O2639*H2639</f>
        <v>0</v>
      </c>
      <c r="Q2639" s="246">
        <v>0</v>
      </c>
      <c r="R2639" s="246">
        <f>Q2639*H2639</f>
        <v>0</v>
      </c>
      <c r="S2639" s="246">
        <v>0</v>
      </c>
      <c r="T2639" s="247">
        <f>S2639*H2639</f>
        <v>0</v>
      </c>
      <c r="AR2639" s="248" t="s">
        <v>282</v>
      </c>
      <c r="AT2639" s="248" t="s">
        <v>170</v>
      </c>
      <c r="AU2639" s="248" t="s">
        <v>83</v>
      </c>
      <c r="AY2639" s="17" t="s">
        <v>168</v>
      </c>
      <c r="BE2639" s="249">
        <f>IF(N2639="základní",J2639,0)</f>
        <v>0</v>
      </c>
      <c r="BF2639" s="249">
        <f>IF(N2639="snížená",J2639,0)</f>
        <v>0</v>
      </c>
      <c r="BG2639" s="249">
        <f>IF(N2639="zákl. přenesená",J2639,0)</f>
        <v>0</v>
      </c>
      <c r="BH2639" s="249">
        <f>IF(N2639="sníž. přenesená",J2639,0)</f>
        <v>0</v>
      </c>
      <c r="BI2639" s="249">
        <f>IF(N2639="nulová",J2639,0)</f>
        <v>0</v>
      </c>
      <c r="BJ2639" s="17" t="s">
        <v>81</v>
      </c>
      <c r="BK2639" s="249">
        <f>ROUND(I2639*H2639,2)</f>
        <v>0</v>
      </c>
      <c r="BL2639" s="17" t="s">
        <v>282</v>
      </c>
      <c r="BM2639" s="248" t="s">
        <v>2627</v>
      </c>
    </row>
    <row r="2640" s="12" customFormat="1">
      <c r="B2640" s="250"/>
      <c r="C2640" s="251"/>
      <c r="D2640" s="252" t="s">
        <v>177</v>
      </c>
      <c r="E2640" s="253" t="s">
        <v>1</v>
      </c>
      <c r="F2640" s="254" t="s">
        <v>194</v>
      </c>
      <c r="G2640" s="251"/>
      <c r="H2640" s="253" t="s">
        <v>1</v>
      </c>
      <c r="I2640" s="255"/>
      <c r="J2640" s="251"/>
      <c r="K2640" s="251"/>
      <c r="L2640" s="256"/>
      <c r="M2640" s="257"/>
      <c r="N2640" s="258"/>
      <c r="O2640" s="258"/>
      <c r="P2640" s="258"/>
      <c r="Q2640" s="258"/>
      <c r="R2640" s="258"/>
      <c r="S2640" s="258"/>
      <c r="T2640" s="259"/>
      <c r="AT2640" s="260" t="s">
        <v>177</v>
      </c>
      <c r="AU2640" s="260" t="s">
        <v>83</v>
      </c>
      <c r="AV2640" s="12" t="s">
        <v>81</v>
      </c>
      <c r="AW2640" s="12" t="s">
        <v>31</v>
      </c>
      <c r="AX2640" s="12" t="s">
        <v>74</v>
      </c>
      <c r="AY2640" s="260" t="s">
        <v>168</v>
      </c>
    </row>
    <row r="2641" s="13" customFormat="1">
      <c r="B2641" s="261"/>
      <c r="C2641" s="262"/>
      <c r="D2641" s="252" t="s">
        <v>177</v>
      </c>
      <c r="E2641" s="263" t="s">
        <v>1</v>
      </c>
      <c r="F2641" s="264" t="s">
        <v>589</v>
      </c>
      <c r="G2641" s="262"/>
      <c r="H2641" s="265">
        <v>5.8799999999999999</v>
      </c>
      <c r="I2641" s="266"/>
      <c r="J2641" s="262"/>
      <c r="K2641" s="262"/>
      <c r="L2641" s="267"/>
      <c r="M2641" s="268"/>
      <c r="N2641" s="269"/>
      <c r="O2641" s="269"/>
      <c r="P2641" s="269"/>
      <c r="Q2641" s="269"/>
      <c r="R2641" s="269"/>
      <c r="S2641" s="269"/>
      <c r="T2641" s="270"/>
      <c r="AT2641" s="271" t="s">
        <v>177</v>
      </c>
      <c r="AU2641" s="271" t="s">
        <v>83</v>
      </c>
      <c r="AV2641" s="13" t="s">
        <v>83</v>
      </c>
      <c r="AW2641" s="13" t="s">
        <v>31</v>
      </c>
      <c r="AX2641" s="13" t="s">
        <v>74</v>
      </c>
      <c r="AY2641" s="271" t="s">
        <v>168</v>
      </c>
    </row>
    <row r="2642" s="14" customFormat="1">
      <c r="B2642" s="272"/>
      <c r="C2642" s="273"/>
      <c r="D2642" s="252" t="s">
        <v>177</v>
      </c>
      <c r="E2642" s="274" t="s">
        <v>1</v>
      </c>
      <c r="F2642" s="275" t="s">
        <v>186</v>
      </c>
      <c r="G2642" s="273"/>
      <c r="H2642" s="276">
        <v>5.8799999999999999</v>
      </c>
      <c r="I2642" s="277"/>
      <c r="J2642" s="273"/>
      <c r="K2642" s="273"/>
      <c r="L2642" s="278"/>
      <c r="M2642" s="279"/>
      <c r="N2642" s="280"/>
      <c r="O2642" s="280"/>
      <c r="P2642" s="280"/>
      <c r="Q2642" s="280"/>
      <c r="R2642" s="280"/>
      <c r="S2642" s="280"/>
      <c r="T2642" s="281"/>
      <c r="AT2642" s="282" t="s">
        <v>177</v>
      </c>
      <c r="AU2642" s="282" t="s">
        <v>83</v>
      </c>
      <c r="AV2642" s="14" t="s">
        <v>175</v>
      </c>
      <c r="AW2642" s="14" t="s">
        <v>31</v>
      </c>
      <c r="AX2642" s="14" t="s">
        <v>81</v>
      </c>
      <c r="AY2642" s="282" t="s">
        <v>168</v>
      </c>
    </row>
    <row r="2643" s="1" customFormat="1" ht="24" customHeight="1">
      <c r="B2643" s="38"/>
      <c r="C2643" s="237" t="s">
        <v>2628</v>
      </c>
      <c r="D2643" s="237" t="s">
        <v>170</v>
      </c>
      <c r="E2643" s="238" t="s">
        <v>2629</v>
      </c>
      <c r="F2643" s="239" t="s">
        <v>2630</v>
      </c>
      <c r="G2643" s="240" t="s">
        <v>226</v>
      </c>
      <c r="H2643" s="241">
        <v>5.8799999999999999</v>
      </c>
      <c r="I2643" s="242"/>
      <c r="J2643" s="243">
        <f>ROUND(I2643*H2643,2)</f>
        <v>0</v>
      </c>
      <c r="K2643" s="239" t="s">
        <v>1</v>
      </c>
      <c r="L2643" s="43"/>
      <c r="M2643" s="244" t="s">
        <v>1</v>
      </c>
      <c r="N2643" s="245" t="s">
        <v>39</v>
      </c>
      <c r="O2643" s="86"/>
      <c r="P2643" s="246">
        <f>O2643*H2643</f>
        <v>0</v>
      </c>
      <c r="Q2643" s="246">
        <v>0</v>
      </c>
      <c r="R2643" s="246">
        <f>Q2643*H2643</f>
        <v>0</v>
      </c>
      <c r="S2643" s="246">
        <v>0</v>
      </c>
      <c r="T2643" s="247">
        <f>S2643*H2643</f>
        <v>0</v>
      </c>
      <c r="AR2643" s="248" t="s">
        <v>282</v>
      </c>
      <c r="AT2643" s="248" t="s">
        <v>170</v>
      </c>
      <c r="AU2643" s="248" t="s">
        <v>83</v>
      </c>
      <c r="AY2643" s="17" t="s">
        <v>168</v>
      </c>
      <c r="BE2643" s="249">
        <f>IF(N2643="základní",J2643,0)</f>
        <v>0</v>
      </c>
      <c r="BF2643" s="249">
        <f>IF(N2643="snížená",J2643,0)</f>
        <v>0</v>
      </c>
      <c r="BG2643" s="249">
        <f>IF(N2643="zákl. přenesená",J2643,0)</f>
        <v>0</v>
      </c>
      <c r="BH2643" s="249">
        <f>IF(N2643="sníž. přenesená",J2643,0)</f>
        <v>0</v>
      </c>
      <c r="BI2643" s="249">
        <f>IF(N2643="nulová",J2643,0)</f>
        <v>0</v>
      </c>
      <c r="BJ2643" s="17" t="s">
        <v>81</v>
      </c>
      <c r="BK2643" s="249">
        <f>ROUND(I2643*H2643,2)</f>
        <v>0</v>
      </c>
      <c r="BL2643" s="17" t="s">
        <v>282</v>
      </c>
      <c r="BM2643" s="248" t="s">
        <v>2631</v>
      </c>
    </row>
    <row r="2644" s="12" customFormat="1">
      <c r="B2644" s="250"/>
      <c r="C2644" s="251"/>
      <c r="D2644" s="252" t="s">
        <v>177</v>
      </c>
      <c r="E2644" s="253" t="s">
        <v>1</v>
      </c>
      <c r="F2644" s="254" t="s">
        <v>194</v>
      </c>
      <c r="G2644" s="251"/>
      <c r="H2644" s="253" t="s">
        <v>1</v>
      </c>
      <c r="I2644" s="255"/>
      <c r="J2644" s="251"/>
      <c r="K2644" s="251"/>
      <c r="L2644" s="256"/>
      <c r="M2644" s="257"/>
      <c r="N2644" s="258"/>
      <c r="O2644" s="258"/>
      <c r="P2644" s="258"/>
      <c r="Q2644" s="258"/>
      <c r="R2644" s="258"/>
      <c r="S2644" s="258"/>
      <c r="T2644" s="259"/>
      <c r="AT2644" s="260" t="s">
        <v>177</v>
      </c>
      <c r="AU2644" s="260" t="s">
        <v>83</v>
      </c>
      <c r="AV2644" s="12" t="s">
        <v>81</v>
      </c>
      <c r="AW2644" s="12" t="s">
        <v>31</v>
      </c>
      <c r="AX2644" s="12" t="s">
        <v>74</v>
      </c>
      <c r="AY2644" s="260" t="s">
        <v>168</v>
      </c>
    </row>
    <row r="2645" s="13" customFormat="1">
      <c r="B2645" s="261"/>
      <c r="C2645" s="262"/>
      <c r="D2645" s="252" t="s">
        <v>177</v>
      </c>
      <c r="E2645" s="263" t="s">
        <v>1</v>
      </c>
      <c r="F2645" s="264" t="s">
        <v>589</v>
      </c>
      <c r="G2645" s="262"/>
      <c r="H2645" s="265">
        <v>5.8799999999999999</v>
      </c>
      <c r="I2645" s="266"/>
      <c r="J2645" s="262"/>
      <c r="K2645" s="262"/>
      <c r="L2645" s="267"/>
      <c r="M2645" s="268"/>
      <c r="N2645" s="269"/>
      <c r="O2645" s="269"/>
      <c r="P2645" s="269"/>
      <c r="Q2645" s="269"/>
      <c r="R2645" s="269"/>
      <c r="S2645" s="269"/>
      <c r="T2645" s="270"/>
      <c r="AT2645" s="271" t="s">
        <v>177</v>
      </c>
      <c r="AU2645" s="271" t="s">
        <v>83</v>
      </c>
      <c r="AV2645" s="13" t="s">
        <v>83</v>
      </c>
      <c r="AW2645" s="13" t="s">
        <v>31</v>
      </c>
      <c r="AX2645" s="13" t="s">
        <v>74</v>
      </c>
      <c r="AY2645" s="271" t="s">
        <v>168</v>
      </c>
    </row>
    <row r="2646" s="14" customFormat="1">
      <c r="B2646" s="272"/>
      <c r="C2646" s="273"/>
      <c r="D2646" s="252" t="s">
        <v>177</v>
      </c>
      <c r="E2646" s="274" t="s">
        <v>1</v>
      </c>
      <c r="F2646" s="275" t="s">
        <v>186</v>
      </c>
      <c r="G2646" s="273"/>
      <c r="H2646" s="276">
        <v>5.8799999999999999</v>
      </c>
      <c r="I2646" s="277"/>
      <c r="J2646" s="273"/>
      <c r="K2646" s="273"/>
      <c r="L2646" s="278"/>
      <c r="M2646" s="279"/>
      <c r="N2646" s="280"/>
      <c r="O2646" s="280"/>
      <c r="P2646" s="280"/>
      <c r="Q2646" s="280"/>
      <c r="R2646" s="280"/>
      <c r="S2646" s="280"/>
      <c r="T2646" s="281"/>
      <c r="AT2646" s="282" t="s">
        <v>177</v>
      </c>
      <c r="AU2646" s="282" t="s">
        <v>83</v>
      </c>
      <c r="AV2646" s="14" t="s">
        <v>175</v>
      </c>
      <c r="AW2646" s="14" t="s">
        <v>31</v>
      </c>
      <c r="AX2646" s="14" t="s">
        <v>81</v>
      </c>
      <c r="AY2646" s="282" t="s">
        <v>168</v>
      </c>
    </row>
    <row r="2647" s="1" customFormat="1" ht="16.5" customHeight="1">
      <c r="B2647" s="38"/>
      <c r="C2647" s="237" t="s">
        <v>2632</v>
      </c>
      <c r="D2647" s="237" t="s">
        <v>170</v>
      </c>
      <c r="E2647" s="238" t="s">
        <v>2633</v>
      </c>
      <c r="F2647" s="239" t="s">
        <v>2634</v>
      </c>
      <c r="G2647" s="240" t="s">
        <v>440</v>
      </c>
      <c r="H2647" s="241">
        <v>2.3999999999999999</v>
      </c>
      <c r="I2647" s="242"/>
      <c r="J2647" s="243">
        <f>ROUND(I2647*H2647,2)</f>
        <v>0</v>
      </c>
      <c r="K2647" s="239" t="s">
        <v>174</v>
      </c>
      <c r="L2647" s="43"/>
      <c r="M2647" s="244" t="s">
        <v>1</v>
      </c>
      <c r="N2647" s="245" t="s">
        <v>39</v>
      </c>
      <c r="O2647" s="86"/>
      <c r="P2647" s="246">
        <f>O2647*H2647</f>
        <v>0</v>
      </c>
      <c r="Q2647" s="246">
        <v>3.0000000000000001E-05</v>
      </c>
      <c r="R2647" s="246">
        <f>Q2647*H2647</f>
        <v>7.2000000000000002E-05</v>
      </c>
      <c r="S2647" s="246">
        <v>0</v>
      </c>
      <c r="T2647" s="247">
        <f>S2647*H2647</f>
        <v>0</v>
      </c>
      <c r="AR2647" s="248" t="s">
        <v>282</v>
      </c>
      <c r="AT2647" s="248" t="s">
        <v>170</v>
      </c>
      <c r="AU2647" s="248" t="s">
        <v>83</v>
      </c>
      <c r="AY2647" s="17" t="s">
        <v>168</v>
      </c>
      <c r="BE2647" s="249">
        <f>IF(N2647="základní",J2647,0)</f>
        <v>0</v>
      </c>
      <c r="BF2647" s="249">
        <f>IF(N2647="snížená",J2647,0)</f>
        <v>0</v>
      </c>
      <c r="BG2647" s="249">
        <f>IF(N2647="zákl. přenesená",J2647,0)</f>
        <v>0</v>
      </c>
      <c r="BH2647" s="249">
        <f>IF(N2647="sníž. přenesená",J2647,0)</f>
        <v>0</v>
      </c>
      <c r="BI2647" s="249">
        <f>IF(N2647="nulová",J2647,0)</f>
        <v>0</v>
      </c>
      <c r="BJ2647" s="17" t="s">
        <v>81</v>
      </c>
      <c r="BK2647" s="249">
        <f>ROUND(I2647*H2647,2)</f>
        <v>0</v>
      </c>
      <c r="BL2647" s="17" t="s">
        <v>282</v>
      </c>
      <c r="BM2647" s="248" t="s">
        <v>2635</v>
      </c>
    </row>
    <row r="2648" s="12" customFormat="1">
      <c r="B2648" s="250"/>
      <c r="C2648" s="251"/>
      <c r="D2648" s="252" t="s">
        <v>177</v>
      </c>
      <c r="E2648" s="253" t="s">
        <v>1</v>
      </c>
      <c r="F2648" s="254" t="s">
        <v>194</v>
      </c>
      <c r="G2648" s="251"/>
      <c r="H2648" s="253" t="s">
        <v>1</v>
      </c>
      <c r="I2648" s="255"/>
      <c r="J2648" s="251"/>
      <c r="K2648" s="251"/>
      <c r="L2648" s="256"/>
      <c r="M2648" s="257"/>
      <c r="N2648" s="258"/>
      <c r="O2648" s="258"/>
      <c r="P2648" s="258"/>
      <c r="Q2648" s="258"/>
      <c r="R2648" s="258"/>
      <c r="S2648" s="258"/>
      <c r="T2648" s="259"/>
      <c r="AT2648" s="260" t="s">
        <v>177</v>
      </c>
      <c r="AU2648" s="260" t="s">
        <v>83</v>
      </c>
      <c r="AV2648" s="12" t="s">
        <v>81</v>
      </c>
      <c r="AW2648" s="12" t="s">
        <v>31</v>
      </c>
      <c r="AX2648" s="12" t="s">
        <v>74</v>
      </c>
      <c r="AY2648" s="260" t="s">
        <v>168</v>
      </c>
    </row>
    <row r="2649" s="13" customFormat="1">
      <c r="B2649" s="261"/>
      <c r="C2649" s="262"/>
      <c r="D2649" s="252" t="s">
        <v>177</v>
      </c>
      <c r="E2649" s="263" t="s">
        <v>1</v>
      </c>
      <c r="F2649" s="264" t="s">
        <v>625</v>
      </c>
      <c r="G2649" s="262"/>
      <c r="H2649" s="265">
        <v>2.3999999999999999</v>
      </c>
      <c r="I2649" s="266"/>
      <c r="J2649" s="262"/>
      <c r="K2649" s="262"/>
      <c r="L2649" s="267"/>
      <c r="M2649" s="268"/>
      <c r="N2649" s="269"/>
      <c r="O2649" s="269"/>
      <c r="P2649" s="269"/>
      <c r="Q2649" s="269"/>
      <c r="R2649" s="269"/>
      <c r="S2649" s="269"/>
      <c r="T2649" s="270"/>
      <c r="AT2649" s="271" t="s">
        <v>177</v>
      </c>
      <c r="AU2649" s="271" t="s">
        <v>83</v>
      </c>
      <c r="AV2649" s="13" t="s">
        <v>83</v>
      </c>
      <c r="AW2649" s="13" t="s">
        <v>31</v>
      </c>
      <c r="AX2649" s="13" t="s">
        <v>74</v>
      </c>
      <c r="AY2649" s="271" t="s">
        <v>168</v>
      </c>
    </row>
    <row r="2650" s="14" customFormat="1">
      <c r="B2650" s="272"/>
      <c r="C2650" s="273"/>
      <c r="D2650" s="252" t="s">
        <v>177</v>
      </c>
      <c r="E2650" s="274" t="s">
        <v>1</v>
      </c>
      <c r="F2650" s="275" t="s">
        <v>186</v>
      </c>
      <c r="G2650" s="273"/>
      <c r="H2650" s="276">
        <v>2.3999999999999999</v>
      </c>
      <c r="I2650" s="277"/>
      <c r="J2650" s="273"/>
      <c r="K2650" s="273"/>
      <c r="L2650" s="278"/>
      <c r="M2650" s="279"/>
      <c r="N2650" s="280"/>
      <c r="O2650" s="280"/>
      <c r="P2650" s="280"/>
      <c r="Q2650" s="280"/>
      <c r="R2650" s="280"/>
      <c r="S2650" s="280"/>
      <c r="T2650" s="281"/>
      <c r="AT2650" s="282" t="s">
        <v>177</v>
      </c>
      <c r="AU2650" s="282" t="s">
        <v>83</v>
      </c>
      <c r="AV2650" s="14" t="s">
        <v>175</v>
      </c>
      <c r="AW2650" s="14" t="s">
        <v>31</v>
      </c>
      <c r="AX2650" s="14" t="s">
        <v>81</v>
      </c>
      <c r="AY2650" s="282" t="s">
        <v>168</v>
      </c>
    </row>
    <row r="2651" s="1" customFormat="1" ht="24" customHeight="1">
      <c r="B2651" s="38"/>
      <c r="C2651" s="237" t="s">
        <v>2636</v>
      </c>
      <c r="D2651" s="237" t="s">
        <v>170</v>
      </c>
      <c r="E2651" s="238" t="s">
        <v>2637</v>
      </c>
      <c r="F2651" s="239" t="s">
        <v>2638</v>
      </c>
      <c r="G2651" s="240" t="s">
        <v>226</v>
      </c>
      <c r="H2651" s="241">
        <v>221.76900000000001</v>
      </c>
      <c r="I2651" s="242"/>
      <c r="J2651" s="243">
        <f>ROUND(I2651*H2651,2)</f>
        <v>0</v>
      </c>
      <c r="K2651" s="239" t="s">
        <v>174</v>
      </c>
      <c r="L2651" s="43"/>
      <c r="M2651" s="244" t="s">
        <v>1</v>
      </c>
      <c r="N2651" s="245" t="s">
        <v>39</v>
      </c>
      <c r="O2651" s="86"/>
      <c r="P2651" s="246">
        <f>O2651*H2651</f>
        <v>0</v>
      </c>
      <c r="Q2651" s="246">
        <v>0.0050000000000000001</v>
      </c>
      <c r="R2651" s="246">
        <f>Q2651*H2651</f>
        <v>1.1088450000000001</v>
      </c>
      <c r="S2651" s="246">
        <v>0</v>
      </c>
      <c r="T2651" s="247">
        <f>S2651*H2651</f>
        <v>0</v>
      </c>
      <c r="AR2651" s="248" t="s">
        <v>282</v>
      </c>
      <c r="AT2651" s="248" t="s">
        <v>170</v>
      </c>
      <c r="AU2651" s="248" t="s">
        <v>83</v>
      </c>
      <c r="AY2651" s="17" t="s">
        <v>168</v>
      </c>
      <c r="BE2651" s="249">
        <f>IF(N2651="základní",J2651,0)</f>
        <v>0</v>
      </c>
      <c r="BF2651" s="249">
        <f>IF(N2651="snížená",J2651,0)</f>
        <v>0</v>
      </c>
      <c r="BG2651" s="249">
        <f>IF(N2651="zákl. přenesená",J2651,0)</f>
        <v>0</v>
      </c>
      <c r="BH2651" s="249">
        <f>IF(N2651="sníž. přenesená",J2651,0)</f>
        <v>0</v>
      </c>
      <c r="BI2651" s="249">
        <f>IF(N2651="nulová",J2651,0)</f>
        <v>0</v>
      </c>
      <c r="BJ2651" s="17" t="s">
        <v>81</v>
      </c>
      <c r="BK2651" s="249">
        <f>ROUND(I2651*H2651,2)</f>
        <v>0</v>
      </c>
      <c r="BL2651" s="17" t="s">
        <v>282</v>
      </c>
      <c r="BM2651" s="248" t="s">
        <v>2639</v>
      </c>
    </row>
    <row r="2652" s="13" customFormat="1">
      <c r="B2652" s="261"/>
      <c r="C2652" s="262"/>
      <c r="D2652" s="252" t="s">
        <v>177</v>
      </c>
      <c r="E2652" s="263" t="s">
        <v>1</v>
      </c>
      <c r="F2652" s="264" t="s">
        <v>2640</v>
      </c>
      <c r="G2652" s="262"/>
      <c r="H2652" s="265">
        <v>47.021000000000001</v>
      </c>
      <c r="I2652" s="266"/>
      <c r="J2652" s="262"/>
      <c r="K2652" s="262"/>
      <c r="L2652" s="267"/>
      <c r="M2652" s="268"/>
      <c r="N2652" s="269"/>
      <c r="O2652" s="269"/>
      <c r="P2652" s="269"/>
      <c r="Q2652" s="269"/>
      <c r="R2652" s="269"/>
      <c r="S2652" s="269"/>
      <c r="T2652" s="270"/>
      <c r="AT2652" s="271" t="s">
        <v>177</v>
      </c>
      <c r="AU2652" s="271" t="s">
        <v>83</v>
      </c>
      <c r="AV2652" s="13" t="s">
        <v>83</v>
      </c>
      <c r="AW2652" s="13" t="s">
        <v>31</v>
      </c>
      <c r="AX2652" s="13" t="s">
        <v>74</v>
      </c>
      <c r="AY2652" s="271" t="s">
        <v>168</v>
      </c>
    </row>
    <row r="2653" s="13" customFormat="1">
      <c r="B2653" s="261"/>
      <c r="C2653" s="262"/>
      <c r="D2653" s="252" t="s">
        <v>177</v>
      </c>
      <c r="E2653" s="263" t="s">
        <v>1</v>
      </c>
      <c r="F2653" s="264" t="s">
        <v>1664</v>
      </c>
      <c r="G2653" s="262"/>
      <c r="H2653" s="265">
        <v>26.986000000000001</v>
      </c>
      <c r="I2653" s="266"/>
      <c r="J2653" s="262"/>
      <c r="K2653" s="262"/>
      <c r="L2653" s="267"/>
      <c r="M2653" s="268"/>
      <c r="N2653" s="269"/>
      <c r="O2653" s="269"/>
      <c r="P2653" s="269"/>
      <c r="Q2653" s="269"/>
      <c r="R2653" s="269"/>
      <c r="S2653" s="269"/>
      <c r="T2653" s="270"/>
      <c r="AT2653" s="271" t="s">
        <v>177</v>
      </c>
      <c r="AU2653" s="271" t="s">
        <v>83</v>
      </c>
      <c r="AV2653" s="13" t="s">
        <v>83</v>
      </c>
      <c r="AW2653" s="13" t="s">
        <v>31</v>
      </c>
      <c r="AX2653" s="13" t="s">
        <v>74</v>
      </c>
      <c r="AY2653" s="271" t="s">
        <v>168</v>
      </c>
    </row>
    <row r="2654" s="13" customFormat="1">
      <c r="B2654" s="261"/>
      <c r="C2654" s="262"/>
      <c r="D2654" s="252" t="s">
        <v>177</v>
      </c>
      <c r="E2654" s="263" t="s">
        <v>1</v>
      </c>
      <c r="F2654" s="264" t="s">
        <v>2641</v>
      </c>
      <c r="G2654" s="262"/>
      <c r="H2654" s="265">
        <v>47.021000000000001</v>
      </c>
      <c r="I2654" s="266"/>
      <c r="J2654" s="262"/>
      <c r="K2654" s="262"/>
      <c r="L2654" s="267"/>
      <c r="M2654" s="268"/>
      <c r="N2654" s="269"/>
      <c r="O2654" s="269"/>
      <c r="P2654" s="269"/>
      <c r="Q2654" s="269"/>
      <c r="R2654" s="269"/>
      <c r="S2654" s="269"/>
      <c r="T2654" s="270"/>
      <c r="AT2654" s="271" t="s">
        <v>177</v>
      </c>
      <c r="AU2654" s="271" t="s">
        <v>83</v>
      </c>
      <c r="AV2654" s="13" t="s">
        <v>83</v>
      </c>
      <c r="AW2654" s="13" t="s">
        <v>31</v>
      </c>
      <c r="AX2654" s="13" t="s">
        <v>74</v>
      </c>
      <c r="AY2654" s="271" t="s">
        <v>168</v>
      </c>
    </row>
    <row r="2655" s="12" customFormat="1">
      <c r="B2655" s="250"/>
      <c r="C2655" s="251"/>
      <c r="D2655" s="252" t="s">
        <v>177</v>
      </c>
      <c r="E2655" s="253" t="s">
        <v>1</v>
      </c>
      <c r="F2655" s="254" t="s">
        <v>633</v>
      </c>
      <c r="G2655" s="251"/>
      <c r="H2655" s="253" t="s">
        <v>1</v>
      </c>
      <c r="I2655" s="255"/>
      <c r="J2655" s="251"/>
      <c r="K2655" s="251"/>
      <c r="L2655" s="256"/>
      <c r="M2655" s="257"/>
      <c r="N2655" s="258"/>
      <c r="O2655" s="258"/>
      <c r="P2655" s="258"/>
      <c r="Q2655" s="258"/>
      <c r="R2655" s="258"/>
      <c r="S2655" s="258"/>
      <c r="T2655" s="259"/>
      <c r="AT2655" s="260" t="s">
        <v>177</v>
      </c>
      <c r="AU2655" s="260" t="s">
        <v>83</v>
      </c>
      <c r="AV2655" s="12" t="s">
        <v>81</v>
      </c>
      <c r="AW2655" s="12" t="s">
        <v>31</v>
      </c>
      <c r="AX2655" s="12" t="s">
        <v>74</v>
      </c>
      <c r="AY2655" s="260" t="s">
        <v>168</v>
      </c>
    </row>
    <row r="2656" s="13" customFormat="1">
      <c r="B2656" s="261"/>
      <c r="C2656" s="262"/>
      <c r="D2656" s="252" t="s">
        <v>177</v>
      </c>
      <c r="E2656" s="263" t="s">
        <v>1</v>
      </c>
      <c r="F2656" s="264" t="s">
        <v>1666</v>
      </c>
      <c r="G2656" s="262"/>
      <c r="H2656" s="265">
        <v>62.789000000000001</v>
      </c>
      <c r="I2656" s="266"/>
      <c r="J2656" s="262"/>
      <c r="K2656" s="262"/>
      <c r="L2656" s="267"/>
      <c r="M2656" s="268"/>
      <c r="N2656" s="269"/>
      <c r="O2656" s="269"/>
      <c r="P2656" s="269"/>
      <c r="Q2656" s="269"/>
      <c r="R2656" s="269"/>
      <c r="S2656" s="269"/>
      <c r="T2656" s="270"/>
      <c r="AT2656" s="271" t="s">
        <v>177</v>
      </c>
      <c r="AU2656" s="271" t="s">
        <v>83</v>
      </c>
      <c r="AV2656" s="13" t="s">
        <v>83</v>
      </c>
      <c r="AW2656" s="13" t="s">
        <v>31</v>
      </c>
      <c r="AX2656" s="13" t="s">
        <v>74</v>
      </c>
      <c r="AY2656" s="271" t="s">
        <v>168</v>
      </c>
    </row>
    <row r="2657" s="13" customFormat="1">
      <c r="B2657" s="261"/>
      <c r="C2657" s="262"/>
      <c r="D2657" s="252" t="s">
        <v>177</v>
      </c>
      <c r="E2657" s="263" t="s">
        <v>1</v>
      </c>
      <c r="F2657" s="264" t="s">
        <v>1667</v>
      </c>
      <c r="G2657" s="262"/>
      <c r="H2657" s="265">
        <v>36.432000000000002</v>
      </c>
      <c r="I2657" s="266"/>
      <c r="J2657" s="262"/>
      <c r="K2657" s="262"/>
      <c r="L2657" s="267"/>
      <c r="M2657" s="268"/>
      <c r="N2657" s="269"/>
      <c r="O2657" s="269"/>
      <c r="P2657" s="269"/>
      <c r="Q2657" s="269"/>
      <c r="R2657" s="269"/>
      <c r="S2657" s="269"/>
      <c r="T2657" s="270"/>
      <c r="AT2657" s="271" t="s">
        <v>177</v>
      </c>
      <c r="AU2657" s="271" t="s">
        <v>83</v>
      </c>
      <c r="AV2657" s="13" t="s">
        <v>83</v>
      </c>
      <c r="AW2657" s="13" t="s">
        <v>31</v>
      </c>
      <c r="AX2657" s="13" t="s">
        <v>74</v>
      </c>
      <c r="AY2657" s="271" t="s">
        <v>168</v>
      </c>
    </row>
    <row r="2658" s="13" customFormat="1">
      <c r="B2658" s="261"/>
      <c r="C2658" s="262"/>
      <c r="D2658" s="252" t="s">
        <v>177</v>
      </c>
      <c r="E2658" s="263" t="s">
        <v>1</v>
      </c>
      <c r="F2658" s="264" t="s">
        <v>1668</v>
      </c>
      <c r="G2658" s="262"/>
      <c r="H2658" s="265">
        <v>1.52</v>
      </c>
      <c r="I2658" s="266"/>
      <c r="J2658" s="262"/>
      <c r="K2658" s="262"/>
      <c r="L2658" s="267"/>
      <c r="M2658" s="268"/>
      <c r="N2658" s="269"/>
      <c r="O2658" s="269"/>
      <c r="P2658" s="269"/>
      <c r="Q2658" s="269"/>
      <c r="R2658" s="269"/>
      <c r="S2658" s="269"/>
      <c r="T2658" s="270"/>
      <c r="AT2658" s="271" t="s">
        <v>177</v>
      </c>
      <c r="AU2658" s="271" t="s">
        <v>83</v>
      </c>
      <c r="AV2658" s="13" t="s">
        <v>83</v>
      </c>
      <c r="AW2658" s="13" t="s">
        <v>31</v>
      </c>
      <c r="AX2658" s="13" t="s">
        <v>74</v>
      </c>
      <c r="AY2658" s="271" t="s">
        <v>168</v>
      </c>
    </row>
    <row r="2659" s="14" customFormat="1">
      <c r="B2659" s="272"/>
      <c r="C2659" s="273"/>
      <c r="D2659" s="252" t="s">
        <v>177</v>
      </c>
      <c r="E2659" s="274" t="s">
        <v>1</v>
      </c>
      <c r="F2659" s="275" t="s">
        <v>186</v>
      </c>
      <c r="G2659" s="273"/>
      <c r="H2659" s="276">
        <v>221.76900000000003</v>
      </c>
      <c r="I2659" s="277"/>
      <c r="J2659" s="273"/>
      <c r="K2659" s="273"/>
      <c r="L2659" s="278"/>
      <c r="M2659" s="279"/>
      <c r="N2659" s="280"/>
      <c r="O2659" s="280"/>
      <c r="P2659" s="280"/>
      <c r="Q2659" s="280"/>
      <c r="R2659" s="280"/>
      <c r="S2659" s="280"/>
      <c r="T2659" s="281"/>
      <c r="AT2659" s="282" t="s">
        <v>177</v>
      </c>
      <c r="AU2659" s="282" t="s">
        <v>83</v>
      </c>
      <c r="AV2659" s="14" t="s">
        <v>175</v>
      </c>
      <c r="AW2659" s="14" t="s">
        <v>31</v>
      </c>
      <c r="AX2659" s="14" t="s">
        <v>81</v>
      </c>
      <c r="AY2659" s="282" t="s">
        <v>168</v>
      </c>
    </row>
    <row r="2660" s="1" customFormat="1" ht="16.5" customHeight="1">
      <c r="B2660" s="38"/>
      <c r="C2660" s="294" t="s">
        <v>2642</v>
      </c>
      <c r="D2660" s="294" t="s">
        <v>418</v>
      </c>
      <c r="E2660" s="295" t="s">
        <v>2643</v>
      </c>
      <c r="F2660" s="296" t="s">
        <v>2644</v>
      </c>
      <c r="G2660" s="297" t="s">
        <v>364</v>
      </c>
      <c r="H2660" s="298">
        <v>12895.879000000001</v>
      </c>
      <c r="I2660" s="299"/>
      <c r="J2660" s="300">
        <f>ROUND(I2660*H2660,2)</f>
        <v>0</v>
      </c>
      <c r="K2660" s="296" t="s">
        <v>174</v>
      </c>
      <c r="L2660" s="301"/>
      <c r="M2660" s="302" t="s">
        <v>1</v>
      </c>
      <c r="N2660" s="303" t="s">
        <v>39</v>
      </c>
      <c r="O2660" s="86"/>
      <c r="P2660" s="246">
        <f>O2660*H2660</f>
        <v>0</v>
      </c>
      <c r="Q2660" s="246">
        <v>0.00050000000000000001</v>
      </c>
      <c r="R2660" s="246">
        <f>Q2660*H2660</f>
        <v>6.4479395000000004</v>
      </c>
      <c r="S2660" s="246">
        <v>0</v>
      </c>
      <c r="T2660" s="247">
        <f>S2660*H2660</f>
        <v>0</v>
      </c>
      <c r="AR2660" s="248" t="s">
        <v>385</v>
      </c>
      <c r="AT2660" s="248" t="s">
        <v>418</v>
      </c>
      <c r="AU2660" s="248" t="s">
        <v>83</v>
      </c>
      <c r="AY2660" s="17" t="s">
        <v>168</v>
      </c>
      <c r="BE2660" s="249">
        <f>IF(N2660="základní",J2660,0)</f>
        <v>0</v>
      </c>
      <c r="BF2660" s="249">
        <f>IF(N2660="snížená",J2660,0)</f>
        <v>0</v>
      </c>
      <c r="BG2660" s="249">
        <f>IF(N2660="zákl. přenesená",J2660,0)</f>
        <v>0</v>
      </c>
      <c r="BH2660" s="249">
        <f>IF(N2660="sníž. přenesená",J2660,0)</f>
        <v>0</v>
      </c>
      <c r="BI2660" s="249">
        <f>IF(N2660="nulová",J2660,0)</f>
        <v>0</v>
      </c>
      <c r="BJ2660" s="17" t="s">
        <v>81</v>
      </c>
      <c r="BK2660" s="249">
        <f>ROUND(I2660*H2660,2)</f>
        <v>0</v>
      </c>
      <c r="BL2660" s="17" t="s">
        <v>282</v>
      </c>
      <c r="BM2660" s="248" t="s">
        <v>2645</v>
      </c>
    </row>
    <row r="2661" s="13" customFormat="1">
      <c r="B2661" s="261"/>
      <c r="C2661" s="262"/>
      <c r="D2661" s="252" t="s">
        <v>177</v>
      </c>
      <c r="E2661" s="263" t="s">
        <v>1</v>
      </c>
      <c r="F2661" s="264" t="s">
        <v>2646</v>
      </c>
      <c r="G2661" s="262"/>
      <c r="H2661" s="265">
        <v>13173.079</v>
      </c>
      <c r="I2661" s="266"/>
      <c r="J2661" s="262"/>
      <c r="K2661" s="262"/>
      <c r="L2661" s="267"/>
      <c r="M2661" s="268"/>
      <c r="N2661" s="269"/>
      <c r="O2661" s="269"/>
      <c r="P2661" s="269"/>
      <c r="Q2661" s="269"/>
      <c r="R2661" s="269"/>
      <c r="S2661" s="269"/>
      <c r="T2661" s="270"/>
      <c r="AT2661" s="271" t="s">
        <v>177</v>
      </c>
      <c r="AU2661" s="271" t="s">
        <v>83</v>
      </c>
      <c r="AV2661" s="13" t="s">
        <v>83</v>
      </c>
      <c r="AW2661" s="13" t="s">
        <v>31</v>
      </c>
      <c r="AX2661" s="13" t="s">
        <v>74</v>
      </c>
      <c r="AY2661" s="271" t="s">
        <v>168</v>
      </c>
    </row>
    <row r="2662" s="13" customFormat="1">
      <c r="B2662" s="261"/>
      <c r="C2662" s="262"/>
      <c r="D2662" s="252" t="s">
        <v>177</v>
      </c>
      <c r="E2662" s="263" t="s">
        <v>1</v>
      </c>
      <c r="F2662" s="264" t="s">
        <v>2647</v>
      </c>
      <c r="G2662" s="262"/>
      <c r="H2662" s="265">
        <v>-277.19999999999999</v>
      </c>
      <c r="I2662" s="266"/>
      <c r="J2662" s="262"/>
      <c r="K2662" s="262"/>
      <c r="L2662" s="267"/>
      <c r="M2662" s="268"/>
      <c r="N2662" s="269"/>
      <c r="O2662" s="269"/>
      <c r="P2662" s="269"/>
      <c r="Q2662" s="269"/>
      <c r="R2662" s="269"/>
      <c r="S2662" s="269"/>
      <c r="T2662" s="270"/>
      <c r="AT2662" s="271" t="s">
        <v>177</v>
      </c>
      <c r="AU2662" s="271" t="s">
        <v>83</v>
      </c>
      <c r="AV2662" s="13" t="s">
        <v>83</v>
      </c>
      <c r="AW2662" s="13" t="s">
        <v>31</v>
      </c>
      <c r="AX2662" s="13" t="s">
        <v>74</v>
      </c>
      <c r="AY2662" s="271" t="s">
        <v>168</v>
      </c>
    </row>
    <row r="2663" s="14" customFormat="1">
      <c r="B2663" s="272"/>
      <c r="C2663" s="273"/>
      <c r="D2663" s="252" t="s">
        <v>177</v>
      </c>
      <c r="E2663" s="274" t="s">
        <v>1</v>
      </c>
      <c r="F2663" s="275" t="s">
        <v>186</v>
      </c>
      <c r="G2663" s="273"/>
      <c r="H2663" s="276">
        <v>12895.878999999999</v>
      </c>
      <c r="I2663" s="277"/>
      <c r="J2663" s="273"/>
      <c r="K2663" s="273"/>
      <c r="L2663" s="278"/>
      <c r="M2663" s="279"/>
      <c r="N2663" s="280"/>
      <c r="O2663" s="280"/>
      <c r="P2663" s="280"/>
      <c r="Q2663" s="280"/>
      <c r="R2663" s="280"/>
      <c r="S2663" s="280"/>
      <c r="T2663" s="281"/>
      <c r="AT2663" s="282" t="s">
        <v>177</v>
      </c>
      <c r="AU2663" s="282" t="s">
        <v>83</v>
      </c>
      <c r="AV2663" s="14" t="s">
        <v>175</v>
      </c>
      <c r="AW2663" s="14" t="s">
        <v>31</v>
      </c>
      <c r="AX2663" s="14" t="s">
        <v>81</v>
      </c>
      <c r="AY2663" s="282" t="s">
        <v>168</v>
      </c>
    </row>
    <row r="2664" s="1" customFormat="1" ht="24" customHeight="1">
      <c r="B2664" s="38"/>
      <c r="C2664" s="294" t="s">
        <v>2648</v>
      </c>
      <c r="D2664" s="294" t="s">
        <v>418</v>
      </c>
      <c r="E2664" s="295" t="s">
        <v>2649</v>
      </c>
      <c r="F2664" s="296" t="s">
        <v>2650</v>
      </c>
      <c r="G2664" s="297" t="s">
        <v>364</v>
      </c>
      <c r="H2664" s="298">
        <v>277.19999999999999</v>
      </c>
      <c r="I2664" s="299"/>
      <c r="J2664" s="300">
        <f>ROUND(I2664*H2664,2)</f>
        <v>0</v>
      </c>
      <c r="K2664" s="296" t="s">
        <v>174</v>
      </c>
      <c r="L2664" s="301"/>
      <c r="M2664" s="302" t="s">
        <v>1</v>
      </c>
      <c r="N2664" s="303" t="s">
        <v>39</v>
      </c>
      <c r="O2664" s="86"/>
      <c r="P2664" s="246">
        <f>O2664*H2664</f>
        <v>0</v>
      </c>
      <c r="Q2664" s="246">
        <v>0.00080000000000000004</v>
      </c>
      <c r="R2664" s="246">
        <f>Q2664*H2664</f>
        <v>0.22176000000000001</v>
      </c>
      <c r="S2664" s="246">
        <v>0</v>
      </c>
      <c r="T2664" s="247">
        <f>S2664*H2664</f>
        <v>0</v>
      </c>
      <c r="AR2664" s="248" t="s">
        <v>385</v>
      </c>
      <c r="AT2664" s="248" t="s">
        <v>418</v>
      </c>
      <c r="AU2664" s="248" t="s">
        <v>83</v>
      </c>
      <c r="AY2664" s="17" t="s">
        <v>168</v>
      </c>
      <c r="BE2664" s="249">
        <f>IF(N2664="základní",J2664,0)</f>
        <v>0</v>
      </c>
      <c r="BF2664" s="249">
        <f>IF(N2664="snížená",J2664,0)</f>
        <v>0</v>
      </c>
      <c r="BG2664" s="249">
        <f>IF(N2664="zákl. přenesená",J2664,0)</f>
        <v>0</v>
      </c>
      <c r="BH2664" s="249">
        <f>IF(N2664="sníž. přenesená",J2664,0)</f>
        <v>0</v>
      </c>
      <c r="BI2664" s="249">
        <f>IF(N2664="nulová",J2664,0)</f>
        <v>0</v>
      </c>
      <c r="BJ2664" s="17" t="s">
        <v>81</v>
      </c>
      <c r="BK2664" s="249">
        <f>ROUND(I2664*H2664,2)</f>
        <v>0</v>
      </c>
      <c r="BL2664" s="17" t="s">
        <v>282</v>
      </c>
      <c r="BM2664" s="248" t="s">
        <v>2651</v>
      </c>
    </row>
    <row r="2665" s="13" customFormat="1">
      <c r="B2665" s="261"/>
      <c r="C2665" s="262"/>
      <c r="D2665" s="252" t="s">
        <v>177</v>
      </c>
      <c r="E2665" s="263" t="s">
        <v>1</v>
      </c>
      <c r="F2665" s="264" t="s">
        <v>2652</v>
      </c>
      <c r="G2665" s="262"/>
      <c r="H2665" s="265">
        <v>277.19999999999999</v>
      </c>
      <c r="I2665" s="266"/>
      <c r="J2665" s="262"/>
      <c r="K2665" s="262"/>
      <c r="L2665" s="267"/>
      <c r="M2665" s="268"/>
      <c r="N2665" s="269"/>
      <c r="O2665" s="269"/>
      <c r="P2665" s="269"/>
      <c r="Q2665" s="269"/>
      <c r="R2665" s="269"/>
      <c r="S2665" s="269"/>
      <c r="T2665" s="270"/>
      <c r="AT2665" s="271" t="s">
        <v>177</v>
      </c>
      <c r="AU2665" s="271" t="s">
        <v>83</v>
      </c>
      <c r="AV2665" s="13" t="s">
        <v>83</v>
      </c>
      <c r="AW2665" s="13" t="s">
        <v>31</v>
      </c>
      <c r="AX2665" s="13" t="s">
        <v>74</v>
      </c>
      <c r="AY2665" s="271" t="s">
        <v>168</v>
      </c>
    </row>
    <row r="2666" s="14" customFormat="1">
      <c r="B2666" s="272"/>
      <c r="C2666" s="273"/>
      <c r="D2666" s="252" t="s">
        <v>177</v>
      </c>
      <c r="E2666" s="274" t="s">
        <v>1</v>
      </c>
      <c r="F2666" s="275" t="s">
        <v>186</v>
      </c>
      <c r="G2666" s="273"/>
      <c r="H2666" s="276">
        <v>277.19999999999999</v>
      </c>
      <c r="I2666" s="277"/>
      <c r="J2666" s="273"/>
      <c r="K2666" s="273"/>
      <c r="L2666" s="278"/>
      <c r="M2666" s="279"/>
      <c r="N2666" s="280"/>
      <c r="O2666" s="280"/>
      <c r="P2666" s="280"/>
      <c r="Q2666" s="280"/>
      <c r="R2666" s="280"/>
      <c r="S2666" s="280"/>
      <c r="T2666" s="281"/>
      <c r="AT2666" s="282" t="s">
        <v>177</v>
      </c>
      <c r="AU2666" s="282" t="s">
        <v>83</v>
      </c>
      <c r="AV2666" s="14" t="s">
        <v>175</v>
      </c>
      <c r="AW2666" s="14" t="s">
        <v>31</v>
      </c>
      <c r="AX2666" s="14" t="s">
        <v>81</v>
      </c>
      <c r="AY2666" s="282" t="s">
        <v>168</v>
      </c>
    </row>
    <row r="2667" s="1" customFormat="1" ht="24" customHeight="1">
      <c r="B2667" s="38"/>
      <c r="C2667" s="237" t="s">
        <v>2653</v>
      </c>
      <c r="D2667" s="237" t="s">
        <v>170</v>
      </c>
      <c r="E2667" s="238" t="s">
        <v>2654</v>
      </c>
      <c r="F2667" s="239" t="s">
        <v>2655</v>
      </c>
      <c r="G2667" s="240" t="s">
        <v>226</v>
      </c>
      <c r="H2667" s="241">
        <v>11.375999999999999</v>
      </c>
      <c r="I2667" s="242"/>
      <c r="J2667" s="243">
        <f>ROUND(I2667*H2667,2)</f>
        <v>0</v>
      </c>
      <c r="K2667" s="239" t="s">
        <v>174</v>
      </c>
      <c r="L2667" s="43"/>
      <c r="M2667" s="244" t="s">
        <v>1</v>
      </c>
      <c r="N2667" s="245" t="s">
        <v>39</v>
      </c>
      <c r="O2667" s="86"/>
      <c r="P2667" s="246">
        <f>O2667*H2667</f>
        <v>0</v>
      </c>
      <c r="Q2667" s="246">
        <v>0</v>
      </c>
      <c r="R2667" s="246">
        <f>Q2667*H2667</f>
        <v>0</v>
      </c>
      <c r="S2667" s="246">
        <v>0</v>
      </c>
      <c r="T2667" s="247">
        <f>S2667*H2667</f>
        <v>0</v>
      </c>
      <c r="AR2667" s="248" t="s">
        <v>282</v>
      </c>
      <c r="AT2667" s="248" t="s">
        <v>170</v>
      </c>
      <c r="AU2667" s="248" t="s">
        <v>83</v>
      </c>
      <c r="AY2667" s="17" t="s">
        <v>168</v>
      </c>
      <c r="BE2667" s="249">
        <f>IF(N2667="základní",J2667,0)</f>
        <v>0</v>
      </c>
      <c r="BF2667" s="249">
        <f>IF(N2667="snížená",J2667,0)</f>
        <v>0</v>
      </c>
      <c r="BG2667" s="249">
        <f>IF(N2667="zákl. přenesená",J2667,0)</f>
        <v>0</v>
      </c>
      <c r="BH2667" s="249">
        <f>IF(N2667="sníž. přenesená",J2667,0)</f>
        <v>0</v>
      </c>
      <c r="BI2667" s="249">
        <f>IF(N2667="nulová",J2667,0)</f>
        <v>0</v>
      </c>
      <c r="BJ2667" s="17" t="s">
        <v>81</v>
      </c>
      <c r="BK2667" s="249">
        <f>ROUND(I2667*H2667,2)</f>
        <v>0</v>
      </c>
      <c r="BL2667" s="17" t="s">
        <v>282</v>
      </c>
      <c r="BM2667" s="248" t="s">
        <v>2656</v>
      </c>
    </row>
    <row r="2668" s="13" customFormat="1">
      <c r="B2668" s="261"/>
      <c r="C2668" s="262"/>
      <c r="D2668" s="252" t="s">
        <v>177</v>
      </c>
      <c r="E2668" s="263" t="s">
        <v>1</v>
      </c>
      <c r="F2668" s="264" t="s">
        <v>2657</v>
      </c>
      <c r="G2668" s="262"/>
      <c r="H2668" s="265">
        <v>5.6879999999999997</v>
      </c>
      <c r="I2668" s="266"/>
      <c r="J2668" s="262"/>
      <c r="K2668" s="262"/>
      <c r="L2668" s="267"/>
      <c r="M2668" s="268"/>
      <c r="N2668" s="269"/>
      <c r="O2668" s="269"/>
      <c r="P2668" s="269"/>
      <c r="Q2668" s="269"/>
      <c r="R2668" s="269"/>
      <c r="S2668" s="269"/>
      <c r="T2668" s="270"/>
      <c r="AT2668" s="271" t="s">
        <v>177</v>
      </c>
      <c r="AU2668" s="271" t="s">
        <v>83</v>
      </c>
      <c r="AV2668" s="13" t="s">
        <v>83</v>
      </c>
      <c r="AW2668" s="13" t="s">
        <v>31</v>
      </c>
      <c r="AX2668" s="13" t="s">
        <v>74</v>
      </c>
      <c r="AY2668" s="271" t="s">
        <v>168</v>
      </c>
    </row>
    <row r="2669" s="13" customFormat="1">
      <c r="B2669" s="261"/>
      <c r="C2669" s="262"/>
      <c r="D2669" s="252" t="s">
        <v>177</v>
      </c>
      <c r="E2669" s="263" t="s">
        <v>1</v>
      </c>
      <c r="F2669" s="264" t="s">
        <v>2658</v>
      </c>
      <c r="G2669" s="262"/>
      <c r="H2669" s="265">
        <v>5.6879999999999997</v>
      </c>
      <c r="I2669" s="266"/>
      <c r="J2669" s="262"/>
      <c r="K2669" s="262"/>
      <c r="L2669" s="267"/>
      <c r="M2669" s="268"/>
      <c r="N2669" s="269"/>
      <c r="O2669" s="269"/>
      <c r="P2669" s="269"/>
      <c r="Q2669" s="269"/>
      <c r="R2669" s="269"/>
      <c r="S2669" s="269"/>
      <c r="T2669" s="270"/>
      <c r="AT2669" s="271" t="s">
        <v>177</v>
      </c>
      <c r="AU2669" s="271" t="s">
        <v>83</v>
      </c>
      <c r="AV2669" s="13" t="s">
        <v>83</v>
      </c>
      <c r="AW2669" s="13" t="s">
        <v>31</v>
      </c>
      <c r="AX2669" s="13" t="s">
        <v>74</v>
      </c>
      <c r="AY2669" s="271" t="s">
        <v>168</v>
      </c>
    </row>
    <row r="2670" s="14" customFormat="1">
      <c r="B2670" s="272"/>
      <c r="C2670" s="273"/>
      <c r="D2670" s="252" t="s">
        <v>177</v>
      </c>
      <c r="E2670" s="274" t="s">
        <v>1</v>
      </c>
      <c r="F2670" s="275" t="s">
        <v>186</v>
      </c>
      <c r="G2670" s="273"/>
      <c r="H2670" s="276">
        <v>11.375999999999999</v>
      </c>
      <c r="I2670" s="277"/>
      <c r="J2670" s="273"/>
      <c r="K2670" s="273"/>
      <c r="L2670" s="278"/>
      <c r="M2670" s="279"/>
      <c r="N2670" s="280"/>
      <c r="O2670" s="280"/>
      <c r="P2670" s="280"/>
      <c r="Q2670" s="280"/>
      <c r="R2670" s="280"/>
      <c r="S2670" s="280"/>
      <c r="T2670" s="281"/>
      <c r="AT2670" s="282" t="s">
        <v>177</v>
      </c>
      <c r="AU2670" s="282" t="s">
        <v>83</v>
      </c>
      <c r="AV2670" s="14" t="s">
        <v>175</v>
      </c>
      <c r="AW2670" s="14" t="s">
        <v>31</v>
      </c>
      <c r="AX2670" s="14" t="s">
        <v>81</v>
      </c>
      <c r="AY2670" s="282" t="s">
        <v>168</v>
      </c>
    </row>
    <row r="2671" s="1" customFormat="1" ht="24" customHeight="1">
      <c r="B2671" s="38"/>
      <c r="C2671" s="237" t="s">
        <v>2659</v>
      </c>
      <c r="D2671" s="237" t="s">
        <v>170</v>
      </c>
      <c r="E2671" s="238" t="s">
        <v>2660</v>
      </c>
      <c r="F2671" s="239" t="s">
        <v>2661</v>
      </c>
      <c r="G2671" s="240" t="s">
        <v>220</v>
      </c>
      <c r="H2671" s="241">
        <v>7.891</v>
      </c>
      <c r="I2671" s="242"/>
      <c r="J2671" s="243">
        <f>ROUND(I2671*H2671,2)</f>
        <v>0</v>
      </c>
      <c r="K2671" s="239" t="s">
        <v>174</v>
      </c>
      <c r="L2671" s="43"/>
      <c r="M2671" s="244" t="s">
        <v>1</v>
      </c>
      <c r="N2671" s="245" t="s">
        <v>39</v>
      </c>
      <c r="O2671" s="86"/>
      <c r="P2671" s="246">
        <f>O2671*H2671</f>
        <v>0</v>
      </c>
      <c r="Q2671" s="246">
        <v>0</v>
      </c>
      <c r="R2671" s="246">
        <f>Q2671*H2671</f>
        <v>0</v>
      </c>
      <c r="S2671" s="246">
        <v>0</v>
      </c>
      <c r="T2671" s="247">
        <f>S2671*H2671</f>
        <v>0</v>
      </c>
      <c r="AR2671" s="248" t="s">
        <v>282</v>
      </c>
      <c r="AT2671" s="248" t="s">
        <v>170</v>
      </c>
      <c r="AU2671" s="248" t="s">
        <v>83</v>
      </c>
      <c r="AY2671" s="17" t="s">
        <v>168</v>
      </c>
      <c r="BE2671" s="249">
        <f>IF(N2671="základní",J2671,0)</f>
        <v>0</v>
      </c>
      <c r="BF2671" s="249">
        <f>IF(N2671="snížená",J2671,0)</f>
        <v>0</v>
      </c>
      <c r="BG2671" s="249">
        <f>IF(N2671="zákl. přenesená",J2671,0)</f>
        <v>0</v>
      </c>
      <c r="BH2671" s="249">
        <f>IF(N2671="sníž. přenesená",J2671,0)</f>
        <v>0</v>
      </c>
      <c r="BI2671" s="249">
        <f>IF(N2671="nulová",J2671,0)</f>
        <v>0</v>
      </c>
      <c r="BJ2671" s="17" t="s">
        <v>81</v>
      </c>
      <c r="BK2671" s="249">
        <f>ROUND(I2671*H2671,2)</f>
        <v>0</v>
      </c>
      <c r="BL2671" s="17" t="s">
        <v>282</v>
      </c>
      <c r="BM2671" s="248" t="s">
        <v>2662</v>
      </c>
    </row>
    <row r="2672" s="11" customFormat="1" ht="22.8" customHeight="1">
      <c r="B2672" s="221"/>
      <c r="C2672" s="222"/>
      <c r="D2672" s="223" t="s">
        <v>73</v>
      </c>
      <c r="E2672" s="235" t="s">
        <v>2663</v>
      </c>
      <c r="F2672" s="235" t="s">
        <v>2664</v>
      </c>
      <c r="G2672" s="222"/>
      <c r="H2672" s="222"/>
      <c r="I2672" s="225"/>
      <c r="J2672" s="236">
        <f>BK2672</f>
        <v>0</v>
      </c>
      <c r="K2672" s="222"/>
      <c r="L2672" s="227"/>
      <c r="M2672" s="228"/>
      <c r="N2672" s="229"/>
      <c r="O2672" s="229"/>
      <c r="P2672" s="230">
        <f>SUM(P2673:P2678)</f>
        <v>0</v>
      </c>
      <c r="Q2672" s="229"/>
      <c r="R2672" s="230">
        <f>SUM(R2673:R2678)</f>
        <v>0.014182689999999998</v>
      </c>
      <c r="S2672" s="229"/>
      <c r="T2672" s="231">
        <f>SUM(T2673:T2678)</f>
        <v>0</v>
      </c>
      <c r="AR2672" s="232" t="s">
        <v>83</v>
      </c>
      <c r="AT2672" s="233" t="s">
        <v>73</v>
      </c>
      <c r="AU2672" s="233" t="s">
        <v>81</v>
      </c>
      <c r="AY2672" s="232" t="s">
        <v>168</v>
      </c>
      <c r="BK2672" s="234">
        <f>SUM(BK2673:BK2678)</f>
        <v>0</v>
      </c>
    </row>
    <row r="2673" s="1" customFormat="1" ht="24" customHeight="1">
      <c r="B2673" s="38"/>
      <c r="C2673" s="237" t="s">
        <v>2665</v>
      </c>
      <c r="D2673" s="237" t="s">
        <v>170</v>
      </c>
      <c r="E2673" s="238" t="s">
        <v>2666</v>
      </c>
      <c r="F2673" s="239" t="s">
        <v>2667</v>
      </c>
      <c r="G2673" s="240" t="s">
        <v>226</v>
      </c>
      <c r="H2673" s="241">
        <v>32.982999999999997</v>
      </c>
      <c r="I2673" s="242"/>
      <c r="J2673" s="243">
        <f>ROUND(I2673*H2673,2)</f>
        <v>0</v>
      </c>
      <c r="K2673" s="239" t="s">
        <v>174</v>
      </c>
      <c r="L2673" s="43"/>
      <c r="M2673" s="244" t="s">
        <v>1</v>
      </c>
      <c r="N2673" s="245" t="s">
        <v>39</v>
      </c>
      <c r="O2673" s="86"/>
      <c r="P2673" s="246">
        <f>O2673*H2673</f>
        <v>0</v>
      </c>
      <c r="Q2673" s="246">
        <v>0.00013999999999999999</v>
      </c>
      <c r="R2673" s="246">
        <f>Q2673*H2673</f>
        <v>0.0046176199999999994</v>
      </c>
      <c r="S2673" s="246">
        <v>0</v>
      </c>
      <c r="T2673" s="247">
        <f>S2673*H2673</f>
        <v>0</v>
      </c>
      <c r="AR2673" s="248" t="s">
        <v>282</v>
      </c>
      <c r="AT2673" s="248" t="s">
        <v>170</v>
      </c>
      <c r="AU2673" s="248" t="s">
        <v>83</v>
      </c>
      <c r="AY2673" s="17" t="s">
        <v>168</v>
      </c>
      <c r="BE2673" s="249">
        <f>IF(N2673="základní",J2673,0)</f>
        <v>0</v>
      </c>
      <c r="BF2673" s="249">
        <f>IF(N2673="snížená",J2673,0)</f>
        <v>0</v>
      </c>
      <c r="BG2673" s="249">
        <f>IF(N2673="zákl. přenesená",J2673,0)</f>
        <v>0</v>
      </c>
      <c r="BH2673" s="249">
        <f>IF(N2673="sníž. přenesená",J2673,0)</f>
        <v>0</v>
      </c>
      <c r="BI2673" s="249">
        <f>IF(N2673="nulová",J2673,0)</f>
        <v>0</v>
      </c>
      <c r="BJ2673" s="17" t="s">
        <v>81</v>
      </c>
      <c r="BK2673" s="249">
        <f>ROUND(I2673*H2673,2)</f>
        <v>0</v>
      </c>
      <c r="BL2673" s="17" t="s">
        <v>282</v>
      </c>
      <c r="BM2673" s="248" t="s">
        <v>2668</v>
      </c>
    </row>
    <row r="2674" s="13" customFormat="1">
      <c r="B2674" s="261"/>
      <c r="C2674" s="262"/>
      <c r="D2674" s="252" t="s">
        <v>177</v>
      </c>
      <c r="E2674" s="263" t="s">
        <v>1</v>
      </c>
      <c r="F2674" s="264" t="s">
        <v>2669</v>
      </c>
      <c r="G2674" s="262"/>
      <c r="H2674" s="265">
        <v>32.982999999999997</v>
      </c>
      <c r="I2674" s="266"/>
      <c r="J2674" s="262"/>
      <c r="K2674" s="262"/>
      <c r="L2674" s="267"/>
      <c r="M2674" s="268"/>
      <c r="N2674" s="269"/>
      <c r="O2674" s="269"/>
      <c r="P2674" s="269"/>
      <c r="Q2674" s="269"/>
      <c r="R2674" s="269"/>
      <c r="S2674" s="269"/>
      <c r="T2674" s="270"/>
      <c r="AT2674" s="271" t="s">
        <v>177</v>
      </c>
      <c r="AU2674" s="271" t="s">
        <v>83</v>
      </c>
      <c r="AV2674" s="13" t="s">
        <v>83</v>
      </c>
      <c r="AW2674" s="13" t="s">
        <v>31</v>
      </c>
      <c r="AX2674" s="13" t="s">
        <v>74</v>
      </c>
      <c r="AY2674" s="271" t="s">
        <v>168</v>
      </c>
    </row>
    <row r="2675" s="14" customFormat="1">
      <c r="B2675" s="272"/>
      <c r="C2675" s="273"/>
      <c r="D2675" s="252" t="s">
        <v>177</v>
      </c>
      <c r="E2675" s="274" t="s">
        <v>1</v>
      </c>
      <c r="F2675" s="275" t="s">
        <v>186</v>
      </c>
      <c r="G2675" s="273"/>
      <c r="H2675" s="276">
        <v>32.982999999999997</v>
      </c>
      <c r="I2675" s="277"/>
      <c r="J2675" s="273"/>
      <c r="K2675" s="273"/>
      <c r="L2675" s="278"/>
      <c r="M2675" s="279"/>
      <c r="N2675" s="280"/>
      <c r="O2675" s="280"/>
      <c r="P2675" s="280"/>
      <c r="Q2675" s="280"/>
      <c r="R2675" s="280"/>
      <c r="S2675" s="280"/>
      <c r="T2675" s="281"/>
      <c r="AT2675" s="282" t="s">
        <v>177</v>
      </c>
      <c r="AU2675" s="282" t="s">
        <v>83</v>
      </c>
      <c r="AV2675" s="14" t="s">
        <v>175</v>
      </c>
      <c r="AW2675" s="14" t="s">
        <v>31</v>
      </c>
      <c r="AX2675" s="14" t="s">
        <v>81</v>
      </c>
      <c r="AY2675" s="282" t="s">
        <v>168</v>
      </c>
    </row>
    <row r="2676" s="1" customFormat="1" ht="24" customHeight="1">
      <c r="B2676" s="38"/>
      <c r="C2676" s="237" t="s">
        <v>2670</v>
      </c>
      <c r="D2676" s="237" t="s">
        <v>170</v>
      </c>
      <c r="E2676" s="238" t="s">
        <v>2671</v>
      </c>
      <c r="F2676" s="239" t="s">
        <v>2672</v>
      </c>
      <c r="G2676" s="240" t="s">
        <v>226</v>
      </c>
      <c r="H2676" s="241">
        <v>32.982999999999997</v>
      </c>
      <c r="I2676" s="242"/>
      <c r="J2676" s="243">
        <f>ROUND(I2676*H2676,2)</f>
        <v>0</v>
      </c>
      <c r="K2676" s="239" t="s">
        <v>174</v>
      </c>
      <c r="L2676" s="43"/>
      <c r="M2676" s="244" t="s">
        <v>1</v>
      </c>
      <c r="N2676" s="245" t="s">
        <v>39</v>
      </c>
      <c r="O2676" s="86"/>
      <c r="P2676" s="246">
        <f>O2676*H2676</f>
        <v>0</v>
      </c>
      <c r="Q2676" s="246">
        <v>0.00029</v>
      </c>
      <c r="R2676" s="246">
        <f>Q2676*H2676</f>
        <v>0.0095650699999999984</v>
      </c>
      <c r="S2676" s="246">
        <v>0</v>
      </c>
      <c r="T2676" s="247">
        <f>S2676*H2676</f>
        <v>0</v>
      </c>
      <c r="AR2676" s="248" t="s">
        <v>282</v>
      </c>
      <c r="AT2676" s="248" t="s">
        <v>170</v>
      </c>
      <c r="AU2676" s="248" t="s">
        <v>83</v>
      </c>
      <c r="AY2676" s="17" t="s">
        <v>168</v>
      </c>
      <c r="BE2676" s="249">
        <f>IF(N2676="základní",J2676,0)</f>
        <v>0</v>
      </c>
      <c r="BF2676" s="249">
        <f>IF(N2676="snížená",J2676,0)</f>
        <v>0</v>
      </c>
      <c r="BG2676" s="249">
        <f>IF(N2676="zákl. přenesená",J2676,0)</f>
        <v>0</v>
      </c>
      <c r="BH2676" s="249">
        <f>IF(N2676="sníž. přenesená",J2676,0)</f>
        <v>0</v>
      </c>
      <c r="BI2676" s="249">
        <f>IF(N2676="nulová",J2676,0)</f>
        <v>0</v>
      </c>
      <c r="BJ2676" s="17" t="s">
        <v>81</v>
      </c>
      <c r="BK2676" s="249">
        <f>ROUND(I2676*H2676,2)</f>
        <v>0</v>
      </c>
      <c r="BL2676" s="17" t="s">
        <v>282</v>
      </c>
      <c r="BM2676" s="248" t="s">
        <v>2673</v>
      </c>
    </row>
    <row r="2677" s="13" customFormat="1">
      <c r="B2677" s="261"/>
      <c r="C2677" s="262"/>
      <c r="D2677" s="252" t="s">
        <v>177</v>
      </c>
      <c r="E2677" s="263" t="s">
        <v>1</v>
      </c>
      <c r="F2677" s="264" t="s">
        <v>2669</v>
      </c>
      <c r="G2677" s="262"/>
      <c r="H2677" s="265">
        <v>32.982999999999997</v>
      </c>
      <c r="I2677" s="266"/>
      <c r="J2677" s="262"/>
      <c r="K2677" s="262"/>
      <c r="L2677" s="267"/>
      <c r="M2677" s="268"/>
      <c r="N2677" s="269"/>
      <c r="O2677" s="269"/>
      <c r="P2677" s="269"/>
      <c r="Q2677" s="269"/>
      <c r="R2677" s="269"/>
      <c r="S2677" s="269"/>
      <c r="T2677" s="270"/>
      <c r="AT2677" s="271" t="s">
        <v>177</v>
      </c>
      <c r="AU2677" s="271" t="s">
        <v>83</v>
      </c>
      <c r="AV2677" s="13" t="s">
        <v>83</v>
      </c>
      <c r="AW2677" s="13" t="s">
        <v>31</v>
      </c>
      <c r="AX2677" s="13" t="s">
        <v>74</v>
      </c>
      <c r="AY2677" s="271" t="s">
        <v>168</v>
      </c>
    </row>
    <row r="2678" s="14" customFormat="1">
      <c r="B2678" s="272"/>
      <c r="C2678" s="273"/>
      <c r="D2678" s="252" t="s">
        <v>177</v>
      </c>
      <c r="E2678" s="274" t="s">
        <v>1</v>
      </c>
      <c r="F2678" s="275" t="s">
        <v>186</v>
      </c>
      <c r="G2678" s="273"/>
      <c r="H2678" s="276">
        <v>32.982999999999997</v>
      </c>
      <c r="I2678" s="277"/>
      <c r="J2678" s="273"/>
      <c r="K2678" s="273"/>
      <c r="L2678" s="278"/>
      <c r="M2678" s="279"/>
      <c r="N2678" s="280"/>
      <c r="O2678" s="280"/>
      <c r="P2678" s="280"/>
      <c r="Q2678" s="280"/>
      <c r="R2678" s="280"/>
      <c r="S2678" s="280"/>
      <c r="T2678" s="281"/>
      <c r="AT2678" s="282" t="s">
        <v>177</v>
      </c>
      <c r="AU2678" s="282" t="s">
        <v>83</v>
      </c>
      <c r="AV2678" s="14" t="s">
        <v>175</v>
      </c>
      <c r="AW2678" s="14" t="s">
        <v>31</v>
      </c>
      <c r="AX2678" s="14" t="s">
        <v>81</v>
      </c>
      <c r="AY2678" s="282" t="s">
        <v>168</v>
      </c>
    </row>
    <row r="2679" s="11" customFormat="1" ht="22.8" customHeight="1">
      <c r="B2679" s="221"/>
      <c r="C2679" s="222"/>
      <c r="D2679" s="223" t="s">
        <v>73</v>
      </c>
      <c r="E2679" s="235" t="s">
        <v>2674</v>
      </c>
      <c r="F2679" s="235" t="s">
        <v>2675</v>
      </c>
      <c r="G2679" s="222"/>
      <c r="H2679" s="222"/>
      <c r="I2679" s="225"/>
      <c r="J2679" s="236">
        <f>BK2679</f>
        <v>0</v>
      </c>
      <c r="K2679" s="222"/>
      <c r="L2679" s="227"/>
      <c r="M2679" s="228"/>
      <c r="N2679" s="229"/>
      <c r="O2679" s="229"/>
      <c r="P2679" s="230">
        <f>SUM(P2680:P2687)</f>
        <v>0</v>
      </c>
      <c r="Q2679" s="229"/>
      <c r="R2679" s="230">
        <f>SUM(R2680:R2687)</f>
        <v>0.27885735</v>
      </c>
      <c r="S2679" s="229"/>
      <c r="T2679" s="231">
        <f>SUM(T2680:T2687)</f>
        <v>0.041025400000000004</v>
      </c>
      <c r="AR2679" s="232" t="s">
        <v>83</v>
      </c>
      <c r="AT2679" s="233" t="s">
        <v>73</v>
      </c>
      <c r="AU2679" s="233" t="s">
        <v>81</v>
      </c>
      <c r="AY2679" s="232" t="s">
        <v>168</v>
      </c>
      <c r="BK2679" s="234">
        <f>SUM(BK2680:BK2687)</f>
        <v>0</v>
      </c>
    </row>
    <row r="2680" s="1" customFormat="1" ht="16.5" customHeight="1">
      <c r="B2680" s="38"/>
      <c r="C2680" s="237" t="s">
        <v>2676</v>
      </c>
      <c r="D2680" s="237" t="s">
        <v>170</v>
      </c>
      <c r="E2680" s="238" t="s">
        <v>2677</v>
      </c>
      <c r="F2680" s="239" t="s">
        <v>2678</v>
      </c>
      <c r="G2680" s="240" t="s">
        <v>226</v>
      </c>
      <c r="H2680" s="241">
        <v>132.34</v>
      </c>
      <c r="I2680" s="242"/>
      <c r="J2680" s="243">
        <f>ROUND(I2680*H2680,2)</f>
        <v>0</v>
      </c>
      <c r="K2680" s="239" t="s">
        <v>174</v>
      </c>
      <c r="L2680" s="43"/>
      <c r="M2680" s="244" t="s">
        <v>1</v>
      </c>
      <c r="N2680" s="245" t="s">
        <v>39</v>
      </c>
      <c r="O2680" s="86"/>
      <c r="P2680" s="246">
        <f>O2680*H2680</f>
        <v>0</v>
      </c>
      <c r="Q2680" s="246">
        <v>0.001</v>
      </c>
      <c r="R2680" s="246">
        <f>Q2680*H2680</f>
        <v>0.13234000000000001</v>
      </c>
      <c r="S2680" s="246">
        <v>0.00031</v>
      </c>
      <c r="T2680" s="247">
        <f>S2680*H2680</f>
        <v>0.041025400000000004</v>
      </c>
      <c r="AR2680" s="248" t="s">
        <v>282</v>
      </c>
      <c r="AT2680" s="248" t="s">
        <v>170</v>
      </c>
      <c r="AU2680" s="248" t="s">
        <v>83</v>
      </c>
      <c r="AY2680" s="17" t="s">
        <v>168</v>
      </c>
      <c r="BE2680" s="249">
        <f>IF(N2680="základní",J2680,0)</f>
        <v>0</v>
      </c>
      <c r="BF2680" s="249">
        <f>IF(N2680="snížená",J2680,0)</f>
        <v>0</v>
      </c>
      <c r="BG2680" s="249">
        <f>IF(N2680="zákl. přenesená",J2680,0)</f>
        <v>0</v>
      </c>
      <c r="BH2680" s="249">
        <f>IF(N2680="sníž. přenesená",J2680,0)</f>
        <v>0</v>
      </c>
      <c r="BI2680" s="249">
        <f>IF(N2680="nulová",J2680,0)</f>
        <v>0</v>
      </c>
      <c r="BJ2680" s="17" t="s">
        <v>81</v>
      </c>
      <c r="BK2680" s="249">
        <f>ROUND(I2680*H2680,2)</f>
        <v>0</v>
      </c>
      <c r="BL2680" s="17" t="s">
        <v>282</v>
      </c>
      <c r="BM2680" s="248" t="s">
        <v>2679</v>
      </c>
    </row>
    <row r="2681" s="13" customFormat="1">
      <c r="B2681" s="261"/>
      <c r="C2681" s="262"/>
      <c r="D2681" s="252" t="s">
        <v>177</v>
      </c>
      <c r="E2681" s="263" t="s">
        <v>1</v>
      </c>
      <c r="F2681" s="264" t="s">
        <v>2680</v>
      </c>
      <c r="G2681" s="262"/>
      <c r="H2681" s="265">
        <v>132.34</v>
      </c>
      <c r="I2681" s="266"/>
      <c r="J2681" s="262"/>
      <c r="K2681" s="262"/>
      <c r="L2681" s="267"/>
      <c r="M2681" s="268"/>
      <c r="N2681" s="269"/>
      <c r="O2681" s="269"/>
      <c r="P2681" s="269"/>
      <c r="Q2681" s="269"/>
      <c r="R2681" s="269"/>
      <c r="S2681" s="269"/>
      <c r="T2681" s="270"/>
      <c r="AT2681" s="271" t="s">
        <v>177</v>
      </c>
      <c r="AU2681" s="271" t="s">
        <v>83</v>
      </c>
      <c r="AV2681" s="13" t="s">
        <v>83</v>
      </c>
      <c r="AW2681" s="13" t="s">
        <v>31</v>
      </c>
      <c r="AX2681" s="13" t="s">
        <v>74</v>
      </c>
      <c r="AY2681" s="271" t="s">
        <v>168</v>
      </c>
    </row>
    <row r="2682" s="14" customFormat="1">
      <c r="B2682" s="272"/>
      <c r="C2682" s="273"/>
      <c r="D2682" s="252" t="s">
        <v>177</v>
      </c>
      <c r="E2682" s="274" t="s">
        <v>1</v>
      </c>
      <c r="F2682" s="275" t="s">
        <v>186</v>
      </c>
      <c r="G2682" s="273"/>
      <c r="H2682" s="276">
        <v>132.34</v>
      </c>
      <c r="I2682" s="277"/>
      <c r="J2682" s="273"/>
      <c r="K2682" s="273"/>
      <c r="L2682" s="278"/>
      <c r="M2682" s="279"/>
      <c r="N2682" s="280"/>
      <c r="O2682" s="280"/>
      <c r="P2682" s="280"/>
      <c r="Q2682" s="280"/>
      <c r="R2682" s="280"/>
      <c r="S2682" s="280"/>
      <c r="T2682" s="281"/>
      <c r="AT2682" s="282" t="s">
        <v>177</v>
      </c>
      <c r="AU2682" s="282" t="s">
        <v>83</v>
      </c>
      <c r="AV2682" s="14" t="s">
        <v>175</v>
      </c>
      <c r="AW2682" s="14" t="s">
        <v>31</v>
      </c>
      <c r="AX2682" s="14" t="s">
        <v>81</v>
      </c>
      <c r="AY2682" s="282" t="s">
        <v>168</v>
      </c>
    </row>
    <row r="2683" s="1" customFormat="1" ht="24" customHeight="1">
      <c r="B2683" s="38"/>
      <c r="C2683" s="237" t="s">
        <v>2681</v>
      </c>
      <c r="D2683" s="237" t="s">
        <v>170</v>
      </c>
      <c r="E2683" s="238" t="s">
        <v>2682</v>
      </c>
      <c r="F2683" s="239" t="s">
        <v>2683</v>
      </c>
      <c r="G2683" s="240" t="s">
        <v>226</v>
      </c>
      <c r="H2683" s="241">
        <v>299.01499999999999</v>
      </c>
      <c r="I2683" s="242"/>
      <c r="J2683" s="243">
        <f>ROUND(I2683*H2683,2)</f>
        <v>0</v>
      </c>
      <c r="K2683" s="239" t="s">
        <v>174</v>
      </c>
      <c r="L2683" s="43"/>
      <c r="M2683" s="244" t="s">
        <v>1</v>
      </c>
      <c r="N2683" s="245" t="s">
        <v>39</v>
      </c>
      <c r="O2683" s="86"/>
      <c r="P2683" s="246">
        <f>O2683*H2683</f>
        <v>0</v>
      </c>
      <c r="Q2683" s="246">
        <v>0.00020000000000000001</v>
      </c>
      <c r="R2683" s="246">
        <f>Q2683*H2683</f>
        <v>0.059803000000000002</v>
      </c>
      <c r="S2683" s="246">
        <v>0</v>
      </c>
      <c r="T2683" s="247">
        <f>S2683*H2683</f>
        <v>0</v>
      </c>
      <c r="AR2683" s="248" t="s">
        <v>282</v>
      </c>
      <c r="AT2683" s="248" t="s">
        <v>170</v>
      </c>
      <c r="AU2683" s="248" t="s">
        <v>83</v>
      </c>
      <c r="AY2683" s="17" t="s">
        <v>168</v>
      </c>
      <c r="BE2683" s="249">
        <f>IF(N2683="základní",J2683,0)</f>
        <v>0</v>
      </c>
      <c r="BF2683" s="249">
        <f>IF(N2683="snížená",J2683,0)</f>
        <v>0</v>
      </c>
      <c r="BG2683" s="249">
        <f>IF(N2683="zákl. přenesená",J2683,0)</f>
        <v>0</v>
      </c>
      <c r="BH2683" s="249">
        <f>IF(N2683="sníž. přenesená",J2683,0)</f>
        <v>0</v>
      </c>
      <c r="BI2683" s="249">
        <f>IF(N2683="nulová",J2683,0)</f>
        <v>0</v>
      </c>
      <c r="BJ2683" s="17" t="s">
        <v>81</v>
      </c>
      <c r="BK2683" s="249">
        <f>ROUND(I2683*H2683,2)</f>
        <v>0</v>
      </c>
      <c r="BL2683" s="17" t="s">
        <v>282</v>
      </c>
      <c r="BM2683" s="248" t="s">
        <v>2684</v>
      </c>
    </row>
    <row r="2684" s="13" customFormat="1">
      <c r="B2684" s="261"/>
      <c r="C2684" s="262"/>
      <c r="D2684" s="252" t="s">
        <v>177</v>
      </c>
      <c r="E2684" s="263" t="s">
        <v>1</v>
      </c>
      <c r="F2684" s="264" t="s">
        <v>2685</v>
      </c>
      <c r="G2684" s="262"/>
      <c r="H2684" s="265">
        <v>132.34</v>
      </c>
      <c r="I2684" s="266"/>
      <c r="J2684" s="262"/>
      <c r="K2684" s="262"/>
      <c r="L2684" s="267"/>
      <c r="M2684" s="268"/>
      <c r="N2684" s="269"/>
      <c r="O2684" s="269"/>
      <c r="P2684" s="269"/>
      <c r="Q2684" s="269"/>
      <c r="R2684" s="269"/>
      <c r="S2684" s="269"/>
      <c r="T2684" s="270"/>
      <c r="AT2684" s="271" t="s">
        <v>177</v>
      </c>
      <c r="AU2684" s="271" t="s">
        <v>83</v>
      </c>
      <c r="AV2684" s="13" t="s">
        <v>83</v>
      </c>
      <c r="AW2684" s="13" t="s">
        <v>31</v>
      </c>
      <c r="AX2684" s="13" t="s">
        <v>74</v>
      </c>
      <c r="AY2684" s="271" t="s">
        <v>168</v>
      </c>
    </row>
    <row r="2685" s="13" customFormat="1">
      <c r="B2685" s="261"/>
      <c r="C2685" s="262"/>
      <c r="D2685" s="252" t="s">
        <v>177</v>
      </c>
      <c r="E2685" s="263" t="s">
        <v>1</v>
      </c>
      <c r="F2685" s="264" t="s">
        <v>2686</v>
      </c>
      <c r="G2685" s="262"/>
      <c r="H2685" s="265">
        <v>166.67500000000001</v>
      </c>
      <c r="I2685" s="266"/>
      <c r="J2685" s="262"/>
      <c r="K2685" s="262"/>
      <c r="L2685" s="267"/>
      <c r="M2685" s="268"/>
      <c r="N2685" s="269"/>
      <c r="O2685" s="269"/>
      <c r="P2685" s="269"/>
      <c r="Q2685" s="269"/>
      <c r="R2685" s="269"/>
      <c r="S2685" s="269"/>
      <c r="T2685" s="270"/>
      <c r="AT2685" s="271" t="s">
        <v>177</v>
      </c>
      <c r="AU2685" s="271" t="s">
        <v>83</v>
      </c>
      <c r="AV2685" s="13" t="s">
        <v>83</v>
      </c>
      <c r="AW2685" s="13" t="s">
        <v>31</v>
      </c>
      <c r="AX2685" s="13" t="s">
        <v>74</v>
      </c>
      <c r="AY2685" s="271" t="s">
        <v>168</v>
      </c>
    </row>
    <row r="2686" s="14" customFormat="1">
      <c r="B2686" s="272"/>
      <c r="C2686" s="273"/>
      <c r="D2686" s="252" t="s">
        <v>177</v>
      </c>
      <c r="E2686" s="274" t="s">
        <v>1</v>
      </c>
      <c r="F2686" s="275" t="s">
        <v>186</v>
      </c>
      <c r="G2686" s="273"/>
      <c r="H2686" s="276">
        <v>299.01499999999999</v>
      </c>
      <c r="I2686" s="277"/>
      <c r="J2686" s="273"/>
      <c r="K2686" s="273"/>
      <c r="L2686" s="278"/>
      <c r="M2686" s="279"/>
      <c r="N2686" s="280"/>
      <c r="O2686" s="280"/>
      <c r="P2686" s="280"/>
      <c r="Q2686" s="280"/>
      <c r="R2686" s="280"/>
      <c r="S2686" s="280"/>
      <c r="T2686" s="281"/>
      <c r="AT2686" s="282" t="s">
        <v>177</v>
      </c>
      <c r="AU2686" s="282" t="s">
        <v>83</v>
      </c>
      <c r="AV2686" s="14" t="s">
        <v>175</v>
      </c>
      <c r="AW2686" s="14" t="s">
        <v>31</v>
      </c>
      <c r="AX2686" s="14" t="s">
        <v>81</v>
      </c>
      <c r="AY2686" s="282" t="s">
        <v>168</v>
      </c>
    </row>
    <row r="2687" s="1" customFormat="1" ht="24" customHeight="1">
      <c r="B2687" s="38"/>
      <c r="C2687" s="237" t="s">
        <v>2687</v>
      </c>
      <c r="D2687" s="237" t="s">
        <v>170</v>
      </c>
      <c r="E2687" s="238" t="s">
        <v>2688</v>
      </c>
      <c r="F2687" s="239" t="s">
        <v>2689</v>
      </c>
      <c r="G2687" s="240" t="s">
        <v>226</v>
      </c>
      <c r="H2687" s="241">
        <v>299.01499999999999</v>
      </c>
      <c r="I2687" s="242"/>
      <c r="J2687" s="243">
        <f>ROUND(I2687*H2687,2)</f>
        <v>0</v>
      </c>
      <c r="K2687" s="239" t="s">
        <v>174</v>
      </c>
      <c r="L2687" s="43"/>
      <c r="M2687" s="304" t="s">
        <v>1</v>
      </c>
      <c r="N2687" s="305" t="s">
        <v>39</v>
      </c>
      <c r="O2687" s="306"/>
      <c r="P2687" s="307">
        <f>O2687*H2687</f>
        <v>0</v>
      </c>
      <c r="Q2687" s="307">
        <v>0.00029</v>
      </c>
      <c r="R2687" s="307">
        <f>Q2687*H2687</f>
        <v>0.086714349999999996</v>
      </c>
      <c r="S2687" s="307">
        <v>0</v>
      </c>
      <c r="T2687" s="308">
        <f>S2687*H2687</f>
        <v>0</v>
      </c>
      <c r="AR2687" s="248" t="s">
        <v>282</v>
      </c>
      <c r="AT2687" s="248" t="s">
        <v>170</v>
      </c>
      <c r="AU2687" s="248" t="s">
        <v>83</v>
      </c>
      <c r="AY2687" s="17" t="s">
        <v>168</v>
      </c>
      <c r="BE2687" s="249">
        <f>IF(N2687="základní",J2687,0)</f>
        <v>0</v>
      </c>
      <c r="BF2687" s="249">
        <f>IF(N2687="snížená",J2687,0)</f>
        <v>0</v>
      </c>
      <c r="BG2687" s="249">
        <f>IF(N2687="zákl. přenesená",J2687,0)</f>
        <v>0</v>
      </c>
      <c r="BH2687" s="249">
        <f>IF(N2687="sníž. přenesená",J2687,0)</f>
        <v>0</v>
      </c>
      <c r="BI2687" s="249">
        <f>IF(N2687="nulová",J2687,0)</f>
        <v>0</v>
      </c>
      <c r="BJ2687" s="17" t="s">
        <v>81</v>
      </c>
      <c r="BK2687" s="249">
        <f>ROUND(I2687*H2687,2)</f>
        <v>0</v>
      </c>
      <c r="BL2687" s="17" t="s">
        <v>282</v>
      </c>
      <c r="BM2687" s="248" t="s">
        <v>2690</v>
      </c>
    </row>
    <row r="2688" s="1" customFormat="1" ht="6.96" customHeight="1">
      <c r="B2688" s="61"/>
      <c r="C2688" s="62"/>
      <c r="D2688" s="62"/>
      <c r="E2688" s="62"/>
      <c r="F2688" s="62"/>
      <c r="G2688" s="62"/>
      <c r="H2688" s="62"/>
      <c r="I2688" s="175"/>
      <c r="J2688" s="62"/>
      <c r="K2688" s="62"/>
      <c r="L2688" s="43"/>
    </row>
  </sheetData>
  <sheetProtection sheet="1" autoFilter="0" formatColumns="0" formatRows="0" objects="1" scenarios="1" spinCount="100000" saltValue="88qWlzbYxLhz4fi9FvnP8DVP3nJ5i24nP1/h7UZ0T9fLSsW9mozSCZyQ0iDECaROTnlO54bzXvD6F/tIKw4rpw==" hashValue="iAJpTVD1dMIEZYVzT1YmBHe9g18UIBou7MM4YKDiM7Bl0p1Z4h+baxD/XLSO/m3yLRzlz+0uie2w+ImHf235Mg==" algorithmName="SHA-512" password="CC35"/>
  <autoFilter ref="C151:K2687"/>
  <mergeCells count="14">
    <mergeCell ref="E7:H7"/>
    <mergeCell ref="E9:H9"/>
    <mergeCell ref="E18:H18"/>
    <mergeCell ref="E27:H27"/>
    <mergeCell ref="E85:H85"/>
    <mergeCell ref="E87:H87"/>
    <mergeCell ref="D126:F126"/>
    <mergeCell ref="D127:F127"/>
    <mergeCell ref="D128:F128"/>
    <mergeCell ref="D129:F129"/>
    <mergeCell ref="D130:F130"/>
    <mergeCell ref="E142:H142"/>
    <mergeCell ref="E144:H14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86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ht="24.96" customHeight="1">
      <c r="B4" s="20"/>
      <c r="D4" s="135" t="s">
        <v>108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Střešní dostavba a stavební úpravy objektu denního stacionáře Jasněnka</v>
      </c>
      <c r="F7" s="137"/>
      <c r="G7" s="137"/>
      <c r="H7" s="137"/>
      <c r="L7" s="20"/>
    </row>
    <row r="8" s="1" customFormat="1" ht="12" customHeight="1">
      <c r="B8" s="43"/>
      <c r="D8" s="137" t="s">
        <v>109</v>
      </c>
      <c r="I8" s="139"/>
      <c r="L8" s="43"/>
    </row>
    <row r="9" s="1" customFormat="1" ht="36.96" customHeight="1">
      <c r="B9" s="43"/>
      <c r="E9" s="140" t="s">
        <v>2691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27. 5. 2021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tr">
        <f>IF('Rekapitulace stavby'!AN10="","",'Rekapitulace stavby'!AN10)</f>
        <v/>
      </c>
      <c r="L14" s="43"/>
    </row>
    <row r="15" s="1" customFormat="1" ht="18" customHeight="1">
      <c r="B15" s="43"/>
      <c r="E15" s="141" t="str">
        <f>IF('Rekapitulace stavby'!E11="","",'Rekapitulace stavby'!E11)</f>
        <v xml:space="preserve"> </v>
      </c>
      <c r="I15" s="142" t="s">
        <v>27</v>
      </c>
      <c r="J15" s="141" t="str">
        <f>IF('Rekapitulace stavby'!AN11="","",'Rekapitulace stavby'!AN11)</f>
        <v/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32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33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14.4" customHeight="1">
      <c r="B30" s="43"/>
      <c r="D30" s="141" t="s">
        <v>111</v>
      </c>
      <c r="I30" s="139"/>
      <c r="J30" s="148">
        <f>J96</f>
        <v>0</v>
      </c>
      <c r="L30" s="43"/>
    </row>
    <row r="31" s="1" customFormat="1" ht="14.4" customHeight="1">
      <c r="B31" s="43"/>
      <c r="D31" s="149" t="s">
        <v>112</v>
      </c>
      <c r="I31" s="139"/>
      <c r="J31" s="148">
        <f>J109</f>
        <v>0</v>
      </c>
      <c r="L31" s="43"/>
    </row>
    <row r="32" s="1" customFormat="1" ht="25.44" customHeight="1">
      <c r="B32" s="43"/>
      <c r="D32" s="150" t="s">
        <v>34</v>
      </c>
      <c r="I32" s="139"/>
      <c r="J32" s="151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7"/>
      <c r="J33" s="78"/>
      <c r="K33" s="78"/>
      <c r="L33" s="43"/>
    </row>
    <row r="34" s="1" customFormat="1" ht="14.4" customHeight="1">
      <c r="B34" s="43"/>
      <c r="F34" s="152" t="s">
        <v>36</v>
      </c>
      <c r="I34" s="153" t="s">
        <v>35</v>
      </c>
      <c r="J34" s="152" t="s">
        <v>37</v>
      </c>
      <c r="L34" s="43"/>
    </row>
    <row r="35" s="1" customFormat="1" ht="14.4" customHeight="1">
      <c r="B35" s="43"/>
      <c r="D35" s="154" t="s">
        <v>38</v>
      </c>
      <c r="E35" s="137" t="s">
        <v>39</v>
      </c>
      <c r="F35" s="155">
        <f>ROUND((SUM(BE109:BE116) + SUM(BE136:BE428)),  2)</f>
        <v>0</v>
      </c>
      <c r="I35" s="156">
        <v>0.20999999999999999</v>
      </c>
      <c r="J35" s="155">
        <f>ROUND(((SUM(BE109:BE116) + SUM(BE136:BE428))*I35),  2)</f>
        <v>0</v>
      </c>
      <c r="L35" s="43"/>
    </row>
    <row r="36" s="1" customFormat="1" ht="14.4" customHeight="1">
      <c r="B36" s="43"/>
      <c r="E36" s="137" t="s">
        <v>40</v>
      </c>
      <c r="F36" s="155">
        <f>ROUND((SUM(BF109:BF116) + SUM(BF136:BF428)),  2)</f>
        <v>0</v>
      </c>
      <c r="I36" s="156">
        <v>0.14999999999999999</v>
      </c>
      <c r="J36" s="155">
        <f>ROUND(((SUM(BF109:BF116) + SUM(BF136:BF428))*I36),  2)</f>
        <v>0</v>
      </c>
      <c r="L36" s="43"/>
    </row>
    <row r="37" hidden="1" s="1" customFormat="1" ht="14.4" customHeight="1">
      <c r="B37" s="43"/>
      <c r="E37" s="137" t="s">
        <v>41</v>
      </c>
      <c r="F37" s="155">
        <f>ROUND((SUM(BG109:BG116) + SUM(BG136:BG428)),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37" t="s">
        <v>42</v>
      </c>
      <c r="F38" s="155">
        <f>ROUND((SUM(BH109:BH116) + SUM(BH136:BH428)),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37" t="s">
        <v>43</v>
      </c>
      <c r="F39" s="155">
        <f>ROUND((SUM(BI109:BI116) + SUM(BI136:BI428)),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39"/>
      <c r="L40" s="43"/>
    </row>
    <row r="41" s="1" customFormat="1" ht="25.44" customHeight="1">
      <c r="B41" s="43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3">
        <f>SUM(J32:J39)</f>
        <v>0</v>
      </c>
      <c r="K41" s="164"/>
      <c r="L41" s="43"/>
    </row>
    <row r="42" s="1" customFormat="1" ht="14.4" customHeight="1">
      <c r="B42" s="43"/>
      <c r="I42" s="13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5" t="s">
        <v>51</v>
      </c>
      <c r="E65" s="166"/>
      <c r="F65" s="166"/>
      <c r="G65" s="165" t="s">
        <v>52</v>
      </c>
      <c r="H65" s="166"/>
      <c r="I65" s="167"/>
      <c r="J65" s="166"/>
      <c r="K65" s="166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43"/>
    </row>
    <row r="77" s="1" customFormat="1" ht="14.4" customHeight="1"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43"/>
    </row>
    <row r="81" s="1" customFormat="1" ht="6.96" customHeight="1"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9" t="str">
        <f>E7</f>
        <v>Střešní dostavba a stavební úpravy objektu denního stacionáře Jasněnka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109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04770002 - ZTI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Uničov</v>
      </c>
      <c r="G89" s="39"/>
      <c r="H89" s="39"/>
      <c r="I89" s="142" t="s">
        <v>22</v>
      </c>
      <c r="J89" s="74" t="str">
        <f>IF(J12="","",J12)</f>
        <v>27. 5. 2021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80" t="s">
        <v>114</v>
      </c>
      <c r="D94" s="181"/>
      <c r="E94" s="181"/>
      <c r="F94" s="181"/>
      <c r="G94" s="181"/>
      <c r="H94" s="181"/>
      <c r="I94" s="182"/>
      <c r="J94" s="183" t="s">
        <v>115</v>
      </c>
      <c r="K94" s="181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4" t="s">
        <v>116</v>
      </c>
      <c r="D96" s="39"/>
      <c r="E96" s="39"/>
      <c r="F96" s="39"/>
      <c r="G96" s="39"/>
      <c r="H96" s="39"/>
      <c r="I96" s="139"/>
      <c r="J96" s="105">
        <f>J136</f>
        <v>0</v>
      </c>
      <c r="K96" s="39"/>
      <c r="L96" s="43"/>
      <c r="AU96" s="17" t="s">
        <v>117</v>
      </c>
    </row>
    <row r="97" s="8" customFormat="1" ht="24.96" customHeight="1">
      <c r="B97" s="185"/>
      <c r="C97" s="186"/>
      <c r="D97" s="187" t="s">
        <v>118</v>
      </c>
      <c r="E97" s="188"/>
      <c r="F97" s="188"/>
      <c r="G97" s="188"/>
      <c r="H97" s="188"/>
      <c r="I97" s="189"/>
      <c r="J97" s="190">
        <f>J137</f>
        <v>0</v>
      </c>
      <c r="K97" s="186"/>
      <c r="L97" s="191"/>
    </row>
    <row r="98" s="9" customFormat="1" ht="19.92" customHeight="1">
      <c r="B98" s="192"/>
      <c r="C98" s="193"/>
      <c r="D98" s="194" t="s">
        <v>124</v>
      </c>
      <c r="E98" s="195"/>
      <c r="F98" s="195"/>
      <c r="G98" s="195"/>
      <c r="H98" s="195"/>
      <c r="I98" s="196"/>
      <c r="J98" s="197">
        <f>J138</f>
        <v>0</v>
      </c>
      <c r="K98" s="193"/>
      <c r="L98" s="198"/>
    </row>
    <row r="99" s="9" customFormat="1" ht="19.92" customHeight="1">
      <c r="B99" s="192"/>
      <c r="C99" s="193"/>
      <c r="D99" s="194" t="s">
        <v>127</v>
      </c>
      <c r="E99" s="195"/>
      <c r="F99" s="195"/>
      <c r="G99" s="195"/>
      <c r="H99" s="195"/>
      <c r="I99" s="196"/>
      <c r="J99" s="197">
        <f>J148</f>
        <v>0</v>
      </c>
      <c r="K99" s="193"/>
      <c r="L99" s="198"/>
    </row>
    <row r="100" s="8" customFormat="1" ht="24.96" customHeight="1">
      <c r="B100" s="185"/>
      <c r="C100" s="186"/>
      <c r="D100" s="187" t="s">
        <v>129</v>
      </c>
      <c r="E100" s="188"/>
      <c r="F100" s="188"/>
      <c r="G100" s="188"/>
      <c r="H100" s="188"/>
      <c r="I100" s="189"/>
      <c r="J100" s="190">
        <f>J154</f>
        <v>0</v>
      </c>
      <c r="K100" s="186"/>
      <c r="L100" s="191"/>
    </row>
    <row r="101" s="9" customFormat="1" ht="19.92" customHeight="1">
      <c r="B101" s="192"/>
      <c r="C101" s="193"/>
      <c r="D101" s="194" t="s">
        <v>2692</v>
      </c>
      <c r="E101" s="195"/>
      <c r="F101" s="195"/>
      <c r="G101" s="195"/>
      <c r="H101" s="195"/>
      <c r="I101" s="196"/>
      <c r="J101" s="197">
        <f>J155</f>
        <v>0</v>
      </c>
      <c r="K101" s="193"/>
      <c r="L101" s="198"/>
    </row>
    <row r="102" s="9" customFormat="1" ht="19.92" customHeight="1">
      <c r="B102" s="192"/>
      <c r="C102" s="193"/>
      <c r="D102" s="194" t="s">
        <v>2693</v>
      </c>
      <c r="E102" s="195"/>
      <c r="F102" s="195"/>
      <c r="G102" s="195"/>
      <c r="H102" s="195"/>
      <c r="I102" s="196"/>
      <c r="J102" s="197">
        <f>J157</f>
        <v>0</v>
      </c>
      <c r="K102" s="193"/>
      <c r="L102" s="198"/>
    </row>
    <row r="103" s="9" customFormat="1" ht="19.92" customHeight="1">
      <c r="B103" s="192"/>
      <c r="C103" s="193"/>
      <c r="D103" s="194" t="s">
        <v>2694</v>
      </c>
      <c r="E103" s="195"/>
      <c r="F103" s="195"/>
      <c r="G103" s="195"/>
      <c r="H103" s="195"/>
      <c r="I103" s="196"/>
      <c r="J103" s="197">
        <f>J193</f>
        <v>0</v>
      </c>
      <c r="K103" s="193"/>
      <c r="L103" s="198"/>
    </row>
    <row r="104" s="9" customFormat="1" ht="19.92" customHeight="1">
      <c r="B104" s="192"/>
      <c r="C104" s="193"/>
      <c r="D104" s="194" t="s">
        <v>2695</v>
      </c>
      <c r="E104" s="195"/>
      <c r="F104" s="195"/>
      <c r="G104" s="195"/>
      <c r="H104" s="195"/>
      <c r="I104" s="196"/>
      <c r="J104" s="197">
        <f>J293</f>
        <v>0</v>
      </c>
      <c r="K104" s="193"/>
      <c r="L104" s="198"/>
    </row>
    <row r="105" s="9" customFormat="1" ht="19.92" customHeight="1">
      <c r="B105" s="192"/>
      <c r="C105" s="193"/>
      <c r="D105" s="194" t="s">
        <v>2696</v>
      </c>
      <c r="E105" s="195"/>
      <c r="F105" s="195"/>
      <c r="G105" s="195"/>
      <c r="H105" s="195"/>
      <c r="I105" s="196"/>
      <c r="J105" s="197">
        <f>J331</f>
        <v>0</v>
      </c>
      <c r="K105" s="193"/>
      <c r="L105" s="198"/>
    </row>
    <row r="106" s="9" customFormat="1" ht="19.92" customHeight="1">
      <c r="B106" s="192"/>
      <c r="C106" s="193"/>
      <c r="D106" s="194" t="s">
        <v>142</v>
      </c>
      <c r="E106" s="195"/>
      <c r="F106" s="195"/>
      <c r="G106" s="195"/>
      <c r="H106" s="195"/>
      <c r="I106" s="196"/>
      <c r="J106" s="197">
        <f>J413</f>
        <v>0</v>
      </c>
      <c r="K106" s="193"/>
      <c r="L106" s="198"/>
    </row>
    <row r="107" s="1" customFormat="1" ht="21.84" customHeight="1">
      <c r="B107" s="38"/>
      <c r="C107" s="39"/>
      <c r="D107" s="39"/>
      <c r="E107" s="39"/>
      <c r="F107" s="39"/>
      <c r="G107" s="39"/>
      <c r="H107" s="39"/>
      <c r="I107" s="139"/>
      <c r="J107" s="39"/>
      <c r="K107" s="39"/>
      <c r="L107" s="43"/>
    </row>
    <row r="108" s="1" customFormat="1" ht="6.96" customHeight="1">
      <c r="B108" s="38"/>
      <c r="C108" s="39"/>
      <c r="D108" s="39"/>
      <c r="E108" s="39"/>
      <c r="F108" s="39"/>
      <c r="G108" s="39"/>
      <c r="H108" s="39"/>
      <c r="I108" s="139"/>
      <c r="J108" s="39"/>
      <c r="K108" s="39"/>
      <c r="L108" s="43"/>
    </row>
    <row r="109" s="1" customFormat="1" ht="29.28" customHeight="1">
      <c r="B109" s="38"/>
      <c r="C109" s="184" t="s">
        <v>144</v>
      </c>
      <c r="D109" s="39"/>
      <c r="E109" s="39"/>
      <c r="F109" s="39"/>
      <c r="G109" s="39"/>
      <c r="H109" s="39"/>
      <c r="I109" s="139"/>
      <c r="J109" s="199">
        <f>ROUND(J110 + J111 + J112 + J113 + J114 + J115,2)</f>
        <v>0</v>
      </c>
      <c r="K109" s="39"/>
      <c r="L109" s="43"/>
      <c r="N109" s="200" t="s">
        <v>38</v>
      </c>
    </row>
    <row r="110" s="1" customFormat="1" ht="18" customHeight="1">
      <c r="B110" s="38"/>
      <c r="C110" s="39"/>
      <c r="D110" s="201" t="s">
        <v>145</v>
      </c>
      <c r="E110" s="202"/>
      <c r="F110" s="202"/>
      <c r="G110" s="39"/>
      <c r="H110" s="39"/>
      <c r="I110" s="139"/>
      <c r="J110" s="203">
        <v>0</v>
      </c>
      <c r="K110" s="39"/>
      <c r="L110" s="204"/>
      <c r="M110" s="139"/>
      <c r="N110" s="205" t="s">
        <v>39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206" t="s">
        <v>106</v>
      </c>
      <c r="AZ110" s="139"/>
      <c r="BA110" s="139"/>
      <c r="BB110" s="139"/>
      <c r="BC110" s="139"/>
      <c r="BD110" s="139"/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206" t="s">
        <v>81</v>
      </c>
      <c r="BK110" s="139"/>
      <c r="BL110" s="139"/>
      <c r="BM110" s="139"/>
    </row>
    <row r="111" s="1" customFormat="1" ht="18" customHeight="1">
      <c r="B111" s="38"/>
      <c r="C111" s="39"/>
      <c r="D111" s="201" t="s">
        <v>146</v>
      </c>
      <c r="E111" s="202"/>
      <c r="F111" s="202"/>
      <c r="G111" s="39"/>
      <c r="H111" s="39"/>
      <c r="I111" s="139"/>
      <c r="J111" s="203">
        <v>0</v>
      </c>
      <c r="K111" s="39"/>
      <c r="L111" s="204"/>
      <c r="M111" s="139"/>
      <c r="N111" s="205" t="s">
        <v>39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206" t="s">
        <v>106</v>
      </c>
      <c r="AZ111" s="139"/>
      <c r="BA111" s="139"/>
      <c r="BB111" s="139"/>
      <c r="BC111" s="139"/>
      <c r="BD111" s="139"/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206" t="s">
        <v>81</v>
      </c>
      <c r="BK111" s="139"/>
      <c r="BL111" s="139"/>
      <c r="BM111" s="139"/>
    </row>
    <row r="112" s="1" customFormat="1" ht="18" customHeight="1">
      <c r="B112" s="38"/>
      <c r="C112" s="39"/>
      <c r="D112" s="201" t="s">
        <v>147</v>
      </c>
      <c r="E112" s="202"/>
      <c r="F112" s="202"/>
      <c r="G112" s="39"/>
      <c r="H112" s="39"/>
      <c r="I112" s="139"/>
      <c r="J112" s="203">
        <v>0</v>
      </c>
      <c r="K112" s="39"/>
      <c r="L112" s="204"/>
      <c r="M112" s="139"/>
      <c r="N112" s="205" t="s">
        <v>39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206" t="s">
        <v>106</v>
      </c>
      <c r="AZ112" s="139"/>
      <c r="BA112" s="139"/>
      <c r="BB112" s="139"/>
      <c r="BC112" s="139"/>
      <c r="BD112" s="139"/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206" t="s">
        <v>81</v>
      </c>
      <c r="BK112" s="139"/>
      <c r="BL112" s="139"/>
      <c r="BM112" s="139"/>
    </row>
    <row r="113" s="1" customFormat="1" ht="18" customHeight="1">
      <c r="B113" s="38"/>
      <c r="C113" s="39"/>
      <c r="D113" s="201" t="s">
        <v>148</v>
      </c>
      <c r="E113" s="202"/>
      <c r="F113" s="202"/>
      <c r="G113" s="39"/>
      <c r="H113" s="39"/>
      <c r="I113" s="139"/>
      <c r="J113" s="203">
        <v>0</v>
      </c>
      <c r="K113" s="39"/>
      <c r="L113" s="204"/>
      <c r="M113" s="139"/>
      <c r="N113" s="205" t="s">
        <v>39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206" t="s">
        <v>106</v>
      </c>
      <c r="AZ113" s="139"/>
      <c r="BA113" s="139"/>
      <c r="BB113" s="139"/>
      <c r="BC113" s="139"/>
      <c r="BD113" s="139"/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206" t="s">
        <v>81</v>
      </c>
      <c r="BK113" s="139"/>
      <c r="BL113" s="139"/>
      <c r="BM113" s="139"/>
    </row>
    <row r="114" s="1" customFormat="1" ht="18" customHeight="1">
      <c r="B114" s="38"/>
      <c r="C114" s="39"/>
      <c r="D114" s="201" t="s">
        <v>149</v>
      </c>
      <c r="E114" s="202"/>
      <c r="F114" s="202"/>
      <c r="G114" s="39"/>
      <c r="H114" s="39"/>
      <c r="I114" s="139"/>
      <c r="J114" s="203">
        <v>0</v>
      </c>
      <c r="K114" s="39"/>
      <c r="L114" s="204"/>
      <c r="M114" s="139"/>
      <c r="N114" s="205" t="s">
        <v>39</v>
      </c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206" t="s">
        <v>106</v>
      </c>
      <c r="AZ114" s="139"/>
      <c r="BA114" s="139"/>
      <c r="BB114" s="139"/>
      <c r="BC114" s="139"/>
      <c r="BD114" s="139"/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206" t="s">
        <v>81</v>
      </c>
      <c r="BK114" s="139"/>
      <c r="BL114" s="139"/>
      <c r="BM114" s="139"/>
    </row>
    <row r="115" s="1" customFormat="1" ht="18" customHeight="1">
      <c r="B115" s="38"/>
      <c r="C115" s="39"/>
      <c r="D115" s="202" t="s">
        <v>150</v>
      </c>
      <c r="E115" s="39"/>
      <c r="F115" s="39"/>
      <c r="G115" s="39"/>
      <c r="H115" s="39"/>
      <c r="I115" s="139"/>
      <c r="J115" s="203">
        <f>ROUND(J30*T115,2)</f>
        <v>0</v>
      </c>
      <c r="K115" s="39"/>
      <c r="L115" s="204"/>
      <c r="M115" s="139"/>
      <c r="N115" s="205" t="s">
        <v>39</v>
      </c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206" t="s">
        <v>151</v>
      </c>
      <c r="AZ115" s="139"/>
      <c r="BA115" s="139"/>
      <c r="BB115" s="139"/>
      <c r="BC115" s="139"/>
      <c r="BD115" s="139"/>
      <c r="BE115" s="207">
        <f>IF(N115="základní",J115,0)</f>
        <v>0</v>
      </c>
      <c r="BF115" s="207">
        <f>IF(N115="snížená",J115,0)</f>
        <v>0</v>
      </c>
      <c r="BG115" s="207">
        <f>IF(N115="zákl. přenesená",J115,0)</f>
        <v>0</v>
      </c>
      <c r="BH115" s="207">
        <f>IF(N115="sníž. přenesená",J115,0)</f>
        <v>0</v>
      </c>
      <c r="BI115" s="207">
        <f>IF(N115="nulová",J115,0)</f>
        <v>0</v>
      </c>
      <c r="BJ115" s="206" t="s">
        <v>81</v>
      </c>
      <c r="BK115" s="139"/>
      <c r="BL115" s="139"/>
      <c r="BM115" s="139"/>
    </row>
    <row r="116" s="1" customFormat="1">
      <c r="B116" s="38"/>
      <c r="C116" s="39"/>
      <c r="D116" s="39"/>
      <c r="E116" s="39"/>
      <c r="F116" s="39"/>
      <c r="G116" s="39"/>
      <c r="H116" s="39"/>
      <c r="I116" s="139"/>
      <c r="J116" s="39"/>
      <c r="K116" s="39"/>
      <c r="L116" s="43"/>
    </row>
    <row r="117" s="1" customFormat="1" ht="29.28" customHeight="1">
      <c r="B117" s="38"/>
      <c r="C117" s="208" t="s">
        <v>152</v>
      </c>
      <c r="D117" s="181"/>
      <c r="E117" s="181"/>
      <c r="F117" s="181"/>
      <c r="G117" s="181"/>
      <c r="H117" s="181"/>
      <c r="I117" s="182"/>
      <c r="J117" s="209">
        <f>ROUND(J96+J109,2)</f>
        <v>0</v>
      </c>
      <c r="K117" s="181"/>
      <c r="L117" s="43"/>
    </row>
    <row r="118" s="1" customFormat="1" ht="6.96" customHeight="1">
      <c r="B118" s="61"/>
      <c r="C118" s="62"/>
      <c r="D118" s="62"/>
      <c r="E118" s="62"/>
      <c r="F118" s="62"/>
      <c r="G118" s="62"/>
      <c r="H118" s="62"/>
      <c r="I118" s="175"/>
      <c r="J118" s="62"/>
      <c r="K118" s="62"/>
      <c r="L118" s="43"/>
    </row>
    <row r="122" s="1" customFormat="1" ht="6.96" customHeight="1">
      <c r="B122" s="63"/>
      <c r="C122" s="64"/>
      <c r="D122" s="64"/>
      <c r="E122" s="64"/>
      <c r="F122" s="64"/>
      <c r="G122" s="64"/>
      <c r="H122" s="64"/>
      <c r="I122" s="178"/>
      <c r="J122" s="64"/>
      <c r="K122" s="64"/>
      <c r="L122" s="43"/>
    </row>
    <row r="123" s="1" customFormat="1" ht="24.96" customHeight="1">
      <c r="B123" s="38"/>
      <c r="C123" s="23" t="s">
        <v>153</v>
      </c>
      <c r="D123" s="39"/>
      <c r="E123" s="39"/>
      <c r="F123" s="39"/>
      <c r="G123" s="39"/>
      <c r="H123" s="39"/>
      <c r="I123" s="139"/>
      <c r="J123" s="39"/>
      <c r="K123" s="39"/>
      <c r="L123" s="43"/>
    </row>
    <row r="124" s="1" customFormat="1" ht="6.96" customHeight="1">
      <c r="B124" s="38"/>
      <c r="C124" s="39"/>
      <c r="D124" s="39"/>
      <c r="E124" s="39"/>
      <c r="F124" s="39"/>
      <c r="G124" s="39"/>
      <c r="H124" s="39"/>
      <c r="I124" s="139"/>
      <c r="J124" s="39"/>
      <c r="K124" s="39"/>
      <c r="L124" s="43"/>
    </row>
    <row r="125" s="1" customFormat="1" ht="12" customHeight="1">
      <c r="B125" s="38"/>
      <c r="C125" s="32" t="s">
        <v>16</v>
      </c>
      <c r="D125" s="39"/>
      <c r="E125" s="39"/>
      <c r="F125" s="39"/>
      <c r="G125" s="39"/>
      <c r="H125" s="39"/>
      <c r="I125" s="139"/>
      <c r="J125" s="39"/>
      <c r="K125" s="39"/>
      <c r="L125" s="43"/>
    </row>
    <row r="126" s="1" customFormat="1" ht="16.5" customHeight="1">
      <c r="B126" s="38"/>
      <c r="C126" s="39"/>
      <c r="D126" s="39"/>
      <c r="E126" s="179" t="str">
        <f>E7</f>
        <v>Střešní dostavba a stavební úpravy objektu denního stacionáře Jasněnka</v>
      </c>
      <c r="F126" s="32"/>
      <c r="G126" s="32"/>
      <c r="H126" s="32"/>
      <c r="I126" s="139"/>
      <c r="J126" s="39"/>
      <c r="K126" s="39"/>
      <c r="L126" s="43"/>
    </row>
    <row r="127" s="1" customFormat="1" ht="12" customHeight="1">
      <c r="B127" s="38"/>
      <c r="C127" s="32" t="s">
        <v>109</v>
      </c>
      <c r="D127" s="39"/>
      <c r="E127" s="39"/>
      <c r="F127" s="39"/>
      <c r="G127" s="39"/>
      <c r="H127" s="39"/>
      <c r="I127" s="139"/>
      <c r="J127" s="39"/>
      <c r="K127" s="39"/>
      <c r="L127" s="43"/>
    </row>
    <row r="128" s="1" customFormat="1" ht="16.5" customHeight="1">
      <c r="B128" s="38"/>
      <c r="C128" s="39"/>
      <c r="D128" s="39"/>
      <c r="E128" s="71" t="str">
        <f>E9</f>
        <v>04770002 - ZTI</v>
      </c>
      <c r="F128" s="39"/>
      <c r="G128" s="39"/>
      <c r="H128" s="39"/>
      <c r="I128" s="139"/>
      <c r="J128" s="39"/>
      <c r="K128" s="39"/>
      <c r="L128" s="43"/>
    </row>
    <row r="129" s="1" customFormat="1" ht="6.96" customHeight="1">
      <c r="B129" s="38"/>
      <c r="C129" s="39"/>
      <c r="D129" s="39"/>
      <c r="E129" s="39"/>
      <c r="F129" s="39"/>
      <c r="G129" s="39"/>
      <c r="H129" s="39"/>
      <c r="I129" s="139"/>
      <c r="J129" s="39"/>
      <c r="K129" s="39"/>
      <c r="L129" s="43"/>
    </row>
    <row r="130" s="1" customFormat="1" ht="12" customHeight="1">
      <c r="B130" s="38"/>
      <c r="C130" s="32" t="s">
        <v>20</v>
      </c>
      <c r="D130" s="39"/>
      <c r="E130" s="39"/>
      <c r="F130" s="27" t="str">
        <f>F12</f>
        <v>Uničov</v>
      </c>
      <c r="G130" s="39"/>
      <c r="H130" s="39"/>
      <c r="I130" s="142" t="s">
        <v>22</v>
      </c>
      <c r="J130" s="74" t="str">
        <f>IF(J12="","",J12)</f>
        <v>27. 5. 2021</v>
      </c>
      <c r="K130" s="39"/>
      <c r="L130" s="43"/>
    </row>
    <row r="131" s="1" customFormat="1" ht="6.96" customHeight="1">
      <c r="B131" s="38"/>
      <c r="C131" s="39"/>
      <c r="D131" s="39"/>
      <c r="E131" s="39"/>
      <c r="F131" s="39"/>
      <c r="G131" s="39"/>
      <c r="H131" s="39"/>
      <c r="I131" s="139"/>
      <c r="J131" s="39"/>
      <c r="K131" s="39"/>
      <c r="L131" s="43"/>
    </row>
    <row r="132" s="1" customFormat="1" ht="15.15" customHeight="1">
      <c r="B132" s="38"/>
      <c r="C132" s="32" t="s">
        <v>24</v>
      </c>
      <c r="D132" s="39"/>
      <c r="E132" s="39"/>
      <c r="F132" s="27" t="str">
        <f>E15</f>
        <v xml:space="preserve"> </v>
      </c>
      <c r="G132" s="39"/>
      <c r="H132" s="39"/>
      <c r="I132" s="142" t="s">
        <v>30</v>
      </c>
      <c r="J132" s="36" t="str">
        <f>E21</f>
        <v xml:space="preserve"> </v>
      </c>
      <c r="K132" s="39"/>
      <c r="L132" s="43"/>
    </row>
    <row r="133" s="1" customFormat="1" ht="15.15" customHeight="1">
      <c r="B133" s="38"/>
      <c r="C133" s="32" t="s">
        <v>28</v>
      </c>
      <c r="D133" s="39"/>
      <c r="E133" s="39"/>
      <c r="F133" s="27" t="str">
        <f>IF(E18="","",E18)</f>
        <v>Vyplň údaj</v>
      </c>
      <c r="G133" s="39"/>
      <c r="H133" s="39"/>
      <c r="I133" s="142" t="s">
        <v>32</v>
      </c>
      <c r="J133" s="36" t="str">
        <f>E24</f>
        <v xml:space="preserve"> </v>
      </c>
      <c r="K133" s="39"/>
      <c r="L133" s="43"/>
    </row>
    <row r="134" s="1" customFormat="1" ht="10.32" customHeight="1">
      <c r="B134" s="38"/>
      <c r="C134" s="39"/>
      <c r="D134" s="39"/>
      <c r="E134" s="39"/>
      <c r="F134" s="39"/>
      <c r="G134" s="39"/>
      <c r="H134" s="39"/>
      <c r="I134" s="139"/>
      <c r="J134" s="39"/>
      <c r="K134" s="39"/>
      <c r="L134" s="43"/>
    </row>
    <row r="135" s="10" customFormat="1" ht="29.28" customHeight="1">
      <c r="B135" s="210"/>
      <c r="C135" s="211" t="s">
        <v>154</v>
      </c>
      <c r="D135" s="212" t="s">
        <v>59</v>
      </c>
      <c r="E135" s="212" t="s">
        <v>55</v>
      </c>
      <c r="F135" s="212" t="s">
        <v>56</v>
      </c>
      <c r="G135" s="212" t="s">
        <v>155</v>
      </c>
      <c r="H135" s="212" t="s">
        <v>156</v>
      </c>
      <c r="I135" s="213" t="s">
        <v>157</v>
      </c>
      <c r="J135" s="214" t="s">
        <v>115</v>
      </c>
      <c r="K135" s="215" t="s">
        <v>158</v>
      </c>
      <c r="L135" s="216"/>
      <c r="M135" s="95" t="s">
        <v>1</v>
      </c>
      <c r="N135" s="96" t="s">
        <v>38</v>
      </c>
      <c r="O135" s="96" t="s">
        <v>159</v>
      </c>
      <c r="P135" s="96" t="s">
        <v>160</v>
      </c>
      <c r="Q135" s="96" t="s">
        <v>161</v>
      </c>
      <c r="R135" s="96" t="s">
        <v>162</v>
      </c>
      <c r="S135" s="96" t="s">
        <v>163</v>
      </c>
      <c r="T135" s="97" t="s">
        <v>164</v>
      </c>
    </row>
    <row r="136" s="1" customFormat="1" ht="22.8" customHeight="1">
      <c r="B136" s="38"/>
      <c r="C136" s="102" t="s">
        <v>165</v>
      </c>
      <c r="D136" s="39"/>
      <c r="E136" s="39"/>
      <c r="F136" s="39"/>
      <c r="G136" s="39"/>
      <c r="H136" s="39"/>
      <c r="I136" s="139"/>
      <c r="J136" s="217">
        <f>BK136</f>
        <v>0</v>
      </c>
      <c r="K136" s="39"/>
      <c r="L136" s="43"/>
      <c r="M136" s="98"/>
      <c r="N136" s="99"/>
      <c r="O136" s="99"/>
      <c r="P136" s="218">
        <f>P137+P154</f>
        <v>0</v>
      </c>
      <c r="Q136" s="99"/>
      <c r="R136" s="218">
        <f>R137+R154</f>
        <v>0.81089499999999992</v>
      </c>
      <c r="S136" s="99"/>
      <c r="T136" s="219">
        <f>T137+T154</f>
        <v>4.2401</v>
      </c>
      <c r="AT136" s="17" t="s">
        <v>73</v>
      </c>
      <c r="AU136" s="17" t="s">
        <v>117</v>
      </c>
      <c r="BK136" s="220">
        <f>BK137+BK154</f>
        <v>0</v>
      </c>
    </row>
    <row r="137" s="11" customFormat="1" ht="25.92" customHeight="1">
      <c r="B137" s="221"/>
      <c r="C137" s="222"/>
      <c r="D137" s="223" t="s">
        <v>73</v>
      </c>
      <c r="E137" s="224" t="s">
        <v>166</v>
      </c>
      <c r="F137" s="224" t="s">
        <v>167</v>
      </c>
      <c r="G137" s="222"/>
      <c r="H137" s="222"/>
      <c r="I137" s="225"/>
      <c r="J137" s="226">
        <f>BK137</f>
        <v>0</v>
      </c>
      <c r="K137" s="222"/>
      <c r="L137" s="227"/>
      <c r="M137" s="228"/>
      <c r="N137" s="229"/>
      <c r="O137" s="229"/>
      <c r="P137" s="230">
        <f>P138+P148</f>
        <v>0</v>
      </c>
      <c r="Q137" s="229"/>
      <c r="R137" s="230">
        <f>R138+R148</f>
        <v>0</v>
      </c>
      <c r="S137" s="229"/>
      <c r="T137" s="231">
        <f>T138+T148</f>
        <v>4.2359999999999998</v>
      </c>
      <c r="AR137" s="232" t="s">
        <v>81</v>
      </c>
      <c r="AT137" s="233" t="s">
        <v>73</v>
      </c>
      <c r="AU137" s="233" t="s">
        <v>74</v>
      </c>
      <c r="AY137" s="232" t="s">
        <v>168</v>
      </c>
      <c r="BK137" s="234">
        <f>BK138+BK148</f>
        <v>0</v>
      </c>
    </row>
    <row r="138" s="11" customFormat="1" ht="22.8" customHeight="1">
      <c r="B138" s="221"/>
      <c r="C138" s="222"/>
      <c r="D138" s="223" t="s">
        <v>73</v>
      </c>
      <c r="E138" s="235" t="s">
        <v>223</v>
      </c>
      <c r="F138" s="235" t="s">
        <v>1040</v>
      </c>
      <c r="G138" s="222"/>
      <c r="H138" s="222"/>
      <c r="I138" s="225"/>
      <c r="J138" s="236">
        <f>BK138</f>
        <v>0</v>
      </c>
      <c r="K138" s="222"/>
      <c r="L138" s="227"/>
      <c r="M138" s="228"/>
      <c r="N138" s="229"/>
      <c r="O138" s="229"/>
      <c r="P138" s="230">
        <f>SUM(P139:P147)</f>
        <v>0</v>
      </c>
      <c r="Q138" s="229"/>
      <c r="R138" s="230">
        <f>SUM(R139:R147)</f>
        <v>0</v>
      </c>
      <c r="S138" s="229"/>
      <c r="T138" s="231">
        <f>SUM(T139:T147)</f>
        <v>4.2359999999999998</v>
      </c>
      <c r="AR138" s="232" t="s">
        <v>81</v>
      </c>
      <c r="AT138" s="233" t="s">
        <v>73</v>
      </c>
      <c r="AU138" s="233" t="s">
        <v>81</v>
      </c>
      <c r="AY138" s="232" t="s">
        <v>168</v>
      </c>
      <c r="BK138" s="234">
        <f>SUM(BK139:BK147)</f>
        <v>0</v>
      </c>
    </row>
    <row r="139" s="1" customFormat="1" ht="24" customHeight="1">
      <c r="B139" s="38"/>
      <c r="C139" s="237" t="s">
        <v>81</v>
      </c>
      <c r="D139" s="237" t="s">
        <v>170</v>
      </c>
      <c r="E139" s="238" t="s">
        <v>2697</v>
      </c>
      <c r="F139" s="239" t="s">
        <v>2698</v>
      </c>
      <c r="G139" s="240" t="s">
        <v>440</v>
      </c>
      <c r="H139" s="241">
        <v>169</v>
      </c>
      <c r="I139" s="242"/>
      <c r="J139" s="243">
        <f>ROUND(I139*H139,2)</f>
        <v>0</v>
      </c>
      <c r="K139" s="239" t="s">
        <v>1482</v>
      </c>
      <c r="L139" s="43"/>
      <c r="M139" s="244" t="s">
        <v>1</v>
      </c>
      <c r="N139" s="245" t="s">
        <v>39</v>
      </c>
      <c r="O139" s="86"/>
      <c r="P139" s="246">
        <f>O139*H139</f>
        <v>0</v>
      </c>
      <c r="Q139" s="246">
        <v>0</v>
      </c>
      <c r="R139" s="246">
        <f>Q139*H139</f>
        <v>0</v>
      </c>
      <c r="S139" s="246">
        <v>0.012999999999999999</v>
      </c>
      <c r="T139" s="247">
        <f>S139*H139</f>
        <v>2.1970000000000001</v>
      </c>
      <c r="AR139" s="248" t="s">
        <v>175</v>
      </c>
      <c r="AT139" s="248" t="s">
        <v>170</v>
      </c>
      <c r="AU139" s="248" t="s">
        <v>83</v>
      </c>
      <c r="AY139" s="17" t="s">
        <v>168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81</v>
      </c>
      <c r="BK139" s="249">
        <f>ROUND(I139*H139,2)</f>
        <v>0</v>
      </c>
      <c r="BL139" s="17" t="s">
        <v>175</v>
      </c>
      <c r="BM139" s="248" t="s">
        <v>2699</v>
      </c>
    </row>
    <row r="140" s="13" customFormat="1">
      <c r="B140" s="261"/>
      <c r="C140" s="262"/>
      <c r="D140" s="252" t="s">
        <v>177</v>
      </c>
      <c r="E140" s="263" t="s">
        <v>1</v>
      </c>
      <c r="F140" s="264" t="s">
        <v>2700</v>
      </c>
      <c r="G140" s="262"/>
      <c r="H140" s="265">
        <v>169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AT140" s="271" t="s">
        <v>177</v>
      </c>
      <c r="AU140" s="271" t="s">
        <v>83</v>
      </c>
      <c r="AV140" s="13" t="s">
        <v>83</v>
      </c>
      <c r="AW140" s="13" t="s">
        <v>31</v>
      </c>
      <c r="AX140" s="13" t="s">
        <v>74</v>
      </c>
      <c r="AY140" s="271" t="s">
        <v>168</v>
      </c>
    </row>
    <row r="141" s="14" customFormat="1">
      <c r="B141" s="272"/>
      <c r="C141" s="273"/>
      <c r="D141" s="252" t="s">
        <v>177</v>
      </c>
      <c r="E141" s="274" t="s">
        <v>1</v>
      </c>
      <c r="F141" s="275" t="s">
        <v>186</v>
      </c>
      <c r="G141" s="273"/>
      <c r="H141" s="276">
        <v>169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AT141" s="282" t="s">
        <v>177</v>
      </c>
      <c r="AU141" s="282" t="s">
        <v>83</v>
      </c>
      <c r="AV141" s="14" t="s">
        <v>175</v>
      </c>
      <c r="AW141" s="14" t="s">
        <v>31</v>
      </c>
      <c r="AX141" s="14" t="s">
        <v>81</v>
      </c>
      <c r="AY141" s="282" t="s">
        <v>168</v>
      </c>
    </row>
    <row r="142" s="1" customFormat="1" ht="16.5" customHeight="1">
      <c r="B142" s="38"/>
      <c r="C142" s="237" t="s">
        <v>83</v>
      </c>
      <c r="D142" s="237" t="s">
        <v>170</v>
      </c>
      <c r="E142" s="238" t="s">
        <v>2701</v>
      </c>
      <c r="F142" s="239" t="s">
        <v>2702</v>
      </c>
      <c r="G142" s="240" t="s">
        <v>440</v>
      </c>
      <c r="H142" s="241">
        <v>50</v>
      </c>
      <c r="I142" s="242"/>
      <c r="J142" s="243">
        <f>ROUND(I142*H142,2)</f>
        <v>0</v>
      </c>
      <c r="K142" s="239" t="s">
        <v>1482</v>
      </c>
      <c r="L142" s="43"/>
      <c r="M142" s="244" t="s">
        <v>1</v>
      </c>
      <c r="N142" s="245" t="s">
        <v>39</v>
      </c>
      <c r="O142" s="86"/>
      <c r="P142" s="246">
        <f>O142*H142</f>
        <v>0</v>
      </c>
      <c r="Q142" s="246">
        <v>0</v>
      </c>
      <c r="R142" s="246">
        <f>Q142*H142</f>
        <v>0</v>
      </c>
      <c r="S142" s="246">
        <v>0.036999999999999998</v>
      </c>
      <c r="T142" s="247">
        <f>S142*H142</f>
        <v>1.8499999999999999</v>
      </c>
      <c r="AR142" s="248" t="s">
        <v>175</v>
      </c>
      <c r="AT142" s="248" t="s">
        <v>170</v>
      </c>
      <c r="AU142" s="248" t="s">
        <v>83</v>
      </c>
      <c r="AY142" s="17" t="s">
        <v>168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81</v>
      </c>
      <c r="BK142" s="249">
        <f>ROUND(I142*H142,2)</f>
        <v>0</v>
      </c>
      <c r="BL142" s="17" t="s">
        <v>175</v>
      </c>
      <c r="BM142" s="248" t="s">
        <v>2703</v>
      </c>
    </row>
    <row r="143" s="13" customFormat="1">
      <c r="B143" s="261"/>
      <c r="C143" s="262"/>
      <c r="D143" s="252" t="s">
        <v>177</v>
      </c>
      <c r="E143" s="263" t="s">
        <v>1</v>
      </c>
      <c r="F143" s="264" t="s">
        <v>2704</v>
      </c>
      <c r="G143" s="262"/>
      <c r="H143" s="265">
        <v>50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AT143" s="271" t="s">
        <v>177</v>
      </c>
      <c r="AU143" s="271" t="s">
        <v>83</v>
      </c>
      <c r="AV143" s="13" t="s">
        <v>83</v>
      </c>
      <c r="AW143" s="13" t="s">
        <v>31</v>
      </c>
      <c r="AX143" s="13" t="s">
        <v>74</v>
      </c>
      <c r="AY143" s="271" t="s">
        <v>168</v>
      </c>
    </row>
    <row r="144" s="14" customFormat="1">
      <c r="B144" s="272"/>
      <c r="C144" s="273"/>
      <c r="D144" s="252" t="s">
        <v>177</v>
      </c>
      <c r="E144" s="274" t="s">
        <v>1</v>
      </c>
      <c r="F144" s="275" t="s">
        <v>186</v>
      </c>
      <c r="G144" s="273"/>
      <c r="H144" s="276">
        <v>50</v>
      </c>
      <c r="I144" s="277"/>
      <c r="J144" s="273"/>
      <c r="K144" s="273"/>
      <c r="L144" s="278"/>
      <c r="M144" s="279"/>
      <c r="N144" s="280"/>
      <c r="O144" s="280"/>
      <c r="P144" s="280"/>
      <c r="Q144" s="280"/>
      <c r="R144" s="280"/>
      <c r="S144" s="280"/>
      <c r="T144" s="281"/>
      <c r="AT144" s="282" t="s">
        <v>177</v>
      </c>
      <c r="AU144" s="282" t="s">
        <v>83</v>
      </c>
      <c r="AV144" s="14" t="s">
        <v>175</v>
      </c>
      <c r="AW144" s="14" t="s">
        <v>31</v>
      </c>
      <c r="AX144" s="14" t="s">
        <v>81</v>
      </c>
      <c r="AY144" s="282" t="s">
        <v>168</v>
      </c>
    </row>
    <row r="145" s="1" customFormat="1" ht="16.5" customHeight="1">
      <c r="B145" s="38"/>
      <c r="C145" s="237" t="s">
        <v>190</v>
      </c>
      <c r="D145" s="237" t="s">
        <v>170</v>
      </c>
      <c r="E145" s="238" t="s">
        <v>2705</v>
      </c>
      <c r="F145" s="239" t="s">
        <v>2706</v>
      </c>
      <c r="G145" s="240" t="s">
        <v>440</v>
      </c>
      <c r="H145" s="241">
        <v>3</v>
      </c>
      <c r="I145" s="242"/>
      <c r="J145" s="243">
        <f>ROUND(I145*H145,2)</f>
        <v>0</v>
      </c>
      <c r="K145" s="239" t="s">
        <v>1482</v>
      </c>
      <c r="L145" s="43"/>
      <c r="M145" s="244" t="s">
        <v>1</v>
      </c>
      <c r="N145" s="245" t="s">
        <v>39</v>
      </c>
      <c r="O145" s="86"/>
      <c r="P145" s="246">
        <f>O145*H145</f>
        <v>0</v>
      </c>
      <c r="Q145" s="246">
        <v>0</v>
      </c>
      <c r="R145" s="246">
        <f>Q145*H145</f>
        <v>0</v>
      </c>
      <c r="S145" s="246">
        <v>0.063</v>
      </c>
      <c r="T145" s="247">
        <f>S145*H145</f>
        <v>0.189</v>
      </c>
      <c r="AR145" s="248" t="s">
        <v>175</v>
      </c>
      <c r="AT145" s="248" t="s">
        <v>170</v>
      </c>
      <c r="AU145" s="248" t="s">
        <v>83</v>
      </c>
      <c r="AY145" s="17" t="s">
        <v>168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81</v>
      </c>
      <c r="BK145" s="249">
        <f>ROUND(I145*H145,2)</f>
        <v>0</v>
      </c>
      <c r="BL145" s="17" t="s">
        <v>175</v>
      </c>
      <c r="BM145" s="248" t="s">
        <v>2707</v>
      </c>
    </row>
    <row r="146" s="13" customFormat="1">
      <c r="B146" s="261"/>
      <c r="C146" s="262"/>
      <c r="D146" s="252" t="s">
        <v>177</v>
      </c>
      <c r="E146" s="263" t="s">
        <v>1</v>
      </c>
      <c r="F146" s="264" t="s">
        <v>2708</v>
      </c>
      <c r="G146" s="262"/>
      <c r="H146" s="265">
        <v>3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AT146" s="271" t="s">
        <v>177</v>
      </c>
      <c r="AU146" s="271" t="s">
        <v>83</v>
      </c>
      <c r="AV146" s="13" t="s">
        <v>83</v>
      </c>
      <c r="AW146" s="13" t="s">
        <v>31</v>
      </c>
      <c r="AX146" s="13" t="s">
        <v>74</v>
      </c>
      <c r="AY146" s="271" t="s">
        <v>168</v>
      </c>
    </row>
    <row r="147" s="14" customFormat="1">
      <c r="B147" s="272"/>
      <c r="C147" s="273"/>
      <c r="D147" s="252" t="s">
        <v>177</v>
      </c>
      <c r="E147" s="274" t="s">
        <v>1</v>
      </c>
      <c r="F147" s="275" t="s">
        <v>186</v>
      </c>
      <c r="G147" s="273"/>
      <c r="H147" s="276">
        <v>3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AT147" s="282" t="s">
        <v>177</v>
      </c>
      <c r="AU147" s="282" t="s">
        <v>83</v>
      </c>
      <c r="AV147" s="14" t="s">
        <v>175</v>
      </c>
      <c r="AW147" s="14" t="s">
        <v>31</v>
      </c>
      <c r="AX147" s="14" t="s">
        <v>81</v>
      </c>
      <c r="AY147" s="282" t="s">
        <v>168</v>
      </c>
    </row>
    <row r="148" s="11" customFormat="1" ht="22.8" customHeight="1">
      <c r="B148" s="221"/>
      <c r="C148" s="222"/>
      <c r="D148" s="223" t="s">
        <v>73</v>
      </c>
      <c r="E148" s="235" t="s">
        <v>1325</v>
      </c>
      <c r="F148" s="235" t="s">
        <v>1326</v>
      </c>
      <c r="G148" s="222"/>
      <c r="H148" s="222"/>
      <c r="I148" s="225"/>
      <c r="J148" s="236">
        <f>BK148</f>
        <v>0</v>
      </c>
      <c r="K148" s="222"/>
      <c r="L148" s="227"/>
      <c r="M148" s="228"/>
      <c r="N148" s="229"/>
      <c r="O148" s="229"/>
      <c r="P148" s="230">
        <f>SUM(P149:P153)</f>
        <v>0</v>
      </c>
      <c r="Q148" s="229"/>
      <c r="R148" s="230">
        <f>SUM(R149:R153)</f>
        <v>0</v>
      </c>
      <c r="S148" s="229"/>
      <c r="T148" s="231">
        <f>SUM(T149:T153)</f>
        <v>0</v>
      </c>
      <c r="AR148" s="232" t="s">
        <v>81</v>
      </c>
      <c r="AT148" s="233" t="s">
        <v>73</v>
      </c>
      <c r="AU148" s="233" t="s">
        <v>81</v>
      </c>
      <c r="AY148" s="232" t="s">
        <v>168</v>
      </c>
      <c r="BK148" s="234">
        <f>SUM(BK149:BK153)</f>
        <v>0</v>
      </c>
    </row>
    <row r="149" s="1" customFormat="1" ht="24" customHeight="1">
      <c r="B149" s="38"/>
      <c r="C149" s="237" t="s">
        <v>175</v>
      </c>
      <c r="D149" s="237" t="s">
        <v>170</v>
      </c>
      <c r="E149" s="238" t="s">
        <v>1328</v>
      </c>
      <c r="F149" s="239" t="s">
        <v>1329</v>
      </c>
      <c r="G149" s="240" t="s">
        <v>220</v>
      </c>
      <c r="H149" s="241">
        <v>4.2400000000000002</v>
      </c>
      <c r="I149" s="242"/>
      <c r="J149" s="243">
        <f>ROUND(I149*H149,2)</f>
        <v>0</v>
      </c>
      <c r="K149" s="239" t="s">
        <v>174</v>
      </c>
      <c r="L149" s="43"/>
      <c r="M149" s="244" t="s">
        <v>1</v>
      </c>
      <c r="N149" s="245" t="s">
        <v>39</v>
      </c>
      <c r="O149" s="86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AR149" s="248" t="s">
        <v>175</v>
      </c>
      <c r="AT149" s="248" t="s">
        <v>170</v>
      </c>
      <c r="AU149" s="248" t="s">
        <v>83</v>
      </c>
      <c r="AY149" s="17" t="s">
        <v>168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81</v>
      </c>
      <c r="BK149" s="249">
        <f>ROUND(I149*H149,2)</f>
        <v>0</v>
      </c>
      <c r="BL149" s="17" t="s">
        <v>175</v>
      </c>
      <c r="BM149" s="248" t="s">
        <v>2709</v>
      </c>
    </row>
    <row r="150" s="1" customFormat="1" ht="24" customHeight="1">
      <c r="B150" s="38"/>
      <c r="C150" s="237" t="s">
        <v>205</v>
      </c>
      <c r="D150" s="237" t="s">
        <v>170</v>
      </c>
      <c r="E150" s="238" t="s">
        <v>1332</v>
      </c>
      <c r="F150" s="239" t="s">
        <v>1333</v>
      </c>
      <c r="G150" s="240" t="s">
        <v>220</v>
      </c>
      <c r="H150" s="241">
        <v>38.159999999999997</v>
      </c>
      <c r="I150" s="242"/>
      <c r="J150" s="243">
        <f>ROUND(I150*H150,2)</f>
        <v>0</v>
      </c>
      <c r="K150" s="239" t="s">
        <v>174</v>
      </c>
      <c r="L150" s="43"/>
      <c r="M150" s="244" t="s">
        <v>1</v>
      </c>
      <c r="N150" s="245" t="s">
        <v>39</v>
      </c>
      <c r="O150" s="86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AR150" s="248" t="s">
        <v>175</v>
      </c>
      <c r="AT150" s="248" t="s">
        <v>170</v>
      </c>
      <c r="AU150" s="248" t="s">
        <v>83</v>
      </c>
      <c r="AY150" s="17" t="s">
        <v>168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81</v>
      </c>
      <c r="BK150" s="249">
        <f>ROUND(I150*H150,2)</f>
        <v>0</v>
      </c>
      <c r="BL150" s="17" t="s">
        <v>175</v>
      </c>
      <c r="BM150" s="248" t="s">
        <v>2710</v>
      </c>
    </row>
    <row r="151" s="13" customFormat="1">
      <c r="B151" s="261"/>
      <c r="C151" s="262"/>
      <c r="D151" s="252" t="s">
        <v>177</v>
      </c>
      <c r="E151" s="262"/>
      <c r="F151" s="264" t="s">
        <v>2711</v>
      </c>
      <c r="G151" s="262"/>
      <c r="H151" s="265">
        <v>38.159999999999997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AT151" s="271" t="s">
        <v>177</v>
      </c>
      <c r="AU151" s="271" t="s">
        <v>83</v>
      </c>
      <c r="AV151" s="13" t="s">
        <v>83</v>
      </c>
      <c r="AW151" s="13" t="s">
        <v>4</v>
      </c>
      <c r="AX151" s="13" t="s">
        <v>81</v>
      </c>
      <c r="AY151" s="271" t="s">
        <v>168</v>
      </c>
    </row>
    <row r="152" s="1" customFormat="1" ht="24" customHeight="1">
      <c r="B152" s="38"/>
      <c r="C152" s="237" t="s">
        <v>209</v>
      </c>
      <c r="D152" s="237" t="s">
        <v>170</v>
      </c>
      <c r="E152" s="238" t="s">
        <v>1336</v>
      </c>
      <c r="F152" s="239" t="s">
        <v>1337</v>
      </c>
      <c r="G152" s="240" t="s">
        <v>220</v>
      </c>
      <c r="H152" s="241">
        <v>4.2400000000000002</v>
      </c>
      <c r="I152" s="242"/>
      <c r="J152" s="243">
        <f>ROUND(I152*H152,2)</f>
        <v>0</v>
      </c>
      <c r="K152" s="239" t="s">
        <v>174</v>
      </c>
      <c r="L152" s="43"/>
      <c r="M152" s="244" t="s">
        <v>1</v>
      </c>
      <c r="N152" s="245" t="s">
        <v>39</v>
      </c>
      <c r="O152" s="86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AR152" s="248" t="s">
        <v>175</v>
      </c>
      <c r="AT152" s="248" t="s">
        <v>170</v>
      </c>
      <c r="AU152" s="248" t="s">
        <v>83</v>
      </c>
      <c r="AY152" s="17" t="s">
        <v>168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81</v>
      </c>
      <c r="BK152" s="249">
        <f>ROUND(I152*H152,2)</f>
        <v>0</v>
      </c>
      <c r="BL152" s="17" t="s">
        <v>175</v>
      </c>
      <c r="BM152" s="248" t="s">
        <v>2712</v>
      </c>
    </row>
    <row r="153" s="1" customFormat="1" ht="24" customHeight="1">
      <c r="B153" s="38"/>
      <c r="C153" s="237" t="s">
        <v>213</v>
      </c>
      <c r="D153" s="237" t="s">
        <v>170</v>
      </c>
      <c r="E153" s="238" t="s">
        <v>2713</v>
      </c>
      <c r="F153" s="239" t="s">
        <v>2714</v>
      </c>
      <c r="G153" s="240" t="s">
        <v>220</v>
      </c>
      <c r="H153" s="241">
        <v>4.2400000000000002</v>
      </c>
      <c r="I153" s="242"/>
      <c r="J153" s="243">
        <f>ROUND(I153*H153,2)</f>
        <v>0</v>
      </c>
      <c r="K153" s="239" t="s">
        <v>174</v>
      </c>
      <c r="L153" s="43"/>
      <c r="M153" s="244" t="s">
        <v>1</v>
      </c>
      <c r="N153" s="245" t="s">
        <v>39</v>
      </c>
      <c r="O153" s="86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AR153" s="248" t="s">
        <v>175</v>
      </c>
      <c r="AT153" s="248" t="s">
        <v>170</v>
      </c>
      <c r="AU153" s="248" t="s">
        <v>83</v>
      </c>
      <c r="AY153" s="17" t="s">
        <v>168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81</v>
      </c>
      <c r="BK153" s="249">
        <f>ROUND(I153*H153,2)</f>
        <v>0</v>
      </c>
      <c r="BL153" s="17" t="s">
        <v>175</v>
      </c>
      <c r="BM153" s="248" t="s">
        <v>2715</v>
      </c>
    </row>
    <row r="154" s="11" customFormat="1" ht="25.92" customHeight="1">
      <c r="B154" s="221"/>
      <c r="C154" s="222"/>
      <c r="D154" s="223" t="s">
        <v>73</v>
      </c>
      <c r="E154" s="224" t="s">
        <v>1373</v>
      </c>
      <c r="F154" s="224" t="s">
        <v>1374</v>
      </c>
      <c r="G154" s="222"/>
      <c r="H154" s="222"/>
      <c r="I154" s="225"/>
      <c r="J154" s="226">
        <f>BK154</f>
        <v>0</v>
      </c>
      <c r="K154" s="222"/>
      <c r="L154" s="227"/>
      <c r="M154" s="228"/>
      <c r="N154" s="229"/>
      <c r="O154" s="229"/>
      <c r="P154" s="230">
        <f>P155+P157+P193+P293+P331+P413</f>
        <v>0</v>
      </c>
      <c r="Q154" s="229"/>
      <c r="R154" s="230">
        <f>R155+R157+R193+R293+R331+R413</f>
        <v>0.81089499999999992</v>
      </c>
      <c r="S154" s="229"/>
      <c r="T154" s="231">
        <f>T155+T157+T193+T293+T331+T413</f>
        <v>0.0041000000000000003</v>
      </c>
      <c r="AR154" s="232" t="s">
        <v>83</v>
      </c>
      <c r="AT154" s="233" t="s">
        <v>73</v>
      </c>
      <c r="AU154" s="233" t="s">
        <v>74</v>
      </c>
      <c r="AY154" s="232" t="s">
        <v>168</v>
      </c>
      <c r="BK154" s="234">
        <f>BK155+BK157+BK193+BK293+BK331+BK413</f>
        <v>0</v>
      </c>
    </row>
    <row r="155" s="11" customFormat="1" ht="22.8" customHeight="1">
      <c r="B155" s="221"/>
      <c r="C155" s="222"/>
      <c r="D155" s="223" t="s">
        <v>73</v>
      </c>
      <c r="E155" s="235" t="s">
        <v>2716</v>
      </c>
      <c r="F155" s="235" t="s">
        <v>2717</v>
      </c>
      <c r="G155" s="222"/>
      <c r="H155" s="222"/>
      <c r="I155" s="225"/>
      <c r="J155" s="236">
        <f>BK155</f>
        <v>0</v>
      </c>
      <c r="K155" s="222"/>
      <c r="L155" s="227"/>
      <c r="M155" s="228"/>
      <c r="N155" s="229"/>
      <c r="O155" s="229"/>
      <c r="P155" s="230">
        <f>P156</f>
        <v>0</v>
      </c>
      <c r="Q155" s="229"/>
      <c r="R155" s="230">
        <f>R156</f>
        <v>0</v>
      </c>
      <c r="S155" s="229"/>
      <c r="T155" s="231">
        <f>T156</f>
        <v>0</v>
      </c>
      <c r="AR155" s="232" t="s">
        <v>81</v>
      </c>
      <c r="AT155" s="233" t="s">
        <v>73</v>
      </c>
      <c r="AU155" s="233" t="s">
        <v>81</v>
      </c>
      <c r="AY155" s="232" t="s">
        <v>168</v>
      </c>
      <c r="BK155" s="234">
        <f>BK156</f>
        <v>0</v>
      </c>
    </row>
    <row r="156" s="1" customFormat="1" ht="36" customHeight="1">
      <c r="B156" s="38"/>
      <c r="C156" s="237" t="s">
        <v>217</v>
      </c>
      <c r="D156" s="237" t="s">
        <v>170</v>
      </c>
      <c r="E156" s="238" t="s">
        <v>2718</v>
      </c>
      <c r="F156" s="239" t="s">
        <v>2719</v>
      </c>
      <c r="G156" s="240" t="s">
        <v>2720</v>
      </c>
      <c r="H156" s="241">
        <v>160</v>
      </c>
      <c r="I156" s="242"/>
      <c r="J156" s="243">
        <f>ROUND(I156*H156,2)</f>
        <v>0</v>
      </c>
      <c r="K156" s="239" t="s">
        <v>1</v>
      </c>
      <c r="L156" s="43"/>
      <c r="M156" s="244" t="s">
        <v>1</v>
      </c>
      <c r="N156" s="245" t="s">
        <v>39</v>
      </c>
      <c r="O156" s="86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AR156" s="248" t="s">
        <v>175</v>
      </c>
      <c r="AT156" s="248" t="s">
        <v>170</v>
      </c>
      <c r="AU156" s="248" t="s">
        <v>83</v>
      </c>
      <c r="AY156" s="17" t="s">
        <v>168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81</v>
      </c>
      <c r="BK156" s="249">
        <f>ROUND(I156*H156,2)</f>
        <v>0</v>
      </c>
      <c r="BL156" s="17" t="s">
        <v>175</v>
      </c>
      <c r="BM156" s="248" t="s">
        <v>2721</v>
      </c>
    </row>
    <row r="157" s="11" customFormat="1" ht="22.8" customHeight="1">
      <c r="B157" s="221"/>
      <c r="C157" s="222"/>
      <c r="D157" s="223" t="s">
        <v>73</v>
      </c>
      <c r="E157" s="235" t="s">
        <v>2722</v>
      </c>
      <c r="F157" s="235" t="s">
        <v>2723</v>
      </c>
      <c r="G157" s="222"/>
      <c r="H157" s="222"/>
      <c r="I157" s="225"/>
      <c r="J157" s="236">
        <f>BK157</f>
        <v>0</v>
      </c>
      <c r="K157" s="222"/>
      <c r="L157" s="227"/>
      <c r="M157" s="228"/>
      <c r="N157" s="229"/>
      <c r="O157" s="229"/>
      <c r="P157" s="230">
        <f>SUM(P158:P192)</f>
        <v>0</v>
      </c>
      <c r="Q157" s="229"/>
      <c r="R157" s="230">
        <f>SUM(R158:R192)</f>
        <v>0.057157000000000006</v>
      </c>
      <c r="S157" s="229"/>
      <c r="T157" s="231">
        <f>SUM(T158:T192)</f>
        <v>0</v>
      </c>
      <c r="AR157" s="232" t="s">
        <v>83</v>
      </c>
      <c r="AT157" s="233" t="s">
        <v>73</v>
      </c>
      <c r="AU157" s="233" t="s">
        <v>81</v>
      </c>
      <c r="AY157" s="232" t="s">
        <v>168</v>
      </c>
      <c r="BK157" s="234">
        <f>SUM(BK158:BK192)</f>
        <v>0</v>
      </c>
    </row>
    <row r="158" s="1" customFormat="1" ht="16.5" customHeight="1">
      <c r="B158" s="38"/>
      <c r="C158" s="237" t="s">
        <v>223</v>
      </c>
      <c r="D158" s="237" t="s">
        <v>170</v>
      </c>
      <c r="E158" s="238" t="s">
        <v>2724</v>
      </c>
      <c r="F158" s="239" t="s">
        <v>2725</v>
      </c>
      <c r="G158" s="240" t="s">
        <v>440</v>
      </c>
      <c r="H158" s="241">
        <v>19.699999999999999</v>
      </c>
      <c r="I158" s="242"/>
      <c r="J158" s="243">
        <f>ROUND(I158*H158,2)</f>
        <v>0</v>
      </c>
      <c r="K158" s="239" t="s">
        <v>1</v>
      </c>
      <c r="L158" s="43"/>
      <c r="M158" s="244" t="s">
        <v>1</v>
      </c>
      <c r="N158" s="245" t="s">
        <v>39</v>
      </c>
      <c r="O158" s="86"/>
      <c r="P158" s="246">
        <f>O158*H158</f>
        <v>0</v>
      </c>
      <c r="Q158" s="246">
        <v>0.00035</v>
      </c>
      <c r="R158" s="246">
        <f>Q158*H158</f>
        <v>0.0068950000000000001</v>
      </c>
      <c r="S158" s="246">
        <v>0</v>
      </c>
      <c r="T158" s="247">
        <f>S158*H158</f>
        <v>0</v>
      </c>
      <c r="AR158" s="248" t="s">
        <v>282</v>
      </c>
      <c r="AT158" s="248" t="s">
        <v>170</v>
      </c>
      <c r="AU158" s="248" t="s">
        <v>83</v>
      </c>
      <c r="AY158" s="17" t="s">
        <v>168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81</v>
      </c>
      <c r="BK158" s="249">
        <f>ROUND(I158*H158,2)</f>
        <v>0</v>
      </c>
      <c r="BL158" s="17" t="s">
        <v>282</v>
      </c>
      <c r="BM158" s="248" t="s">
        <v>2726</v>
      </c>
    </row>
    <row r="159" s="13" customFormat="1">
      <c r="B159" s="261"/>
      <c r="C159" s="262"/>
      <c r="D159" s="252" t="s">
        <v>177</v>
      </c>
      <c r="E159" s="263" t="s">
        <v>1</v>
      </c>
      <c r="F159" s="264" t="s">
        <v>2727</v>
      </c>
      <c r="G159" s="262"/>
      <c r="H159" s="265">
        <v>19.699999999999999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AT159" s="271" t="s">
        <v>177</v>
      </c>
      <c r="AU159" s="271" t="s">
        <v>83</v>
      </c>
      <c r="AV159" s="13" t="s">
        <v>83</v>
      </c>
      <c r="AW159" s="13" t="s">
        <v>31</v>
      </c>
      <c r="AX159" s="13" t="s">
        <v>74</v>
      </c>
      <c r="AY159" s="271" t="s">
        <v>168</v>
      </c>
    </row>
    <row r="160" s="14" customFormat="1">
      <c r="B160" s="272"/>
      <c r="C160" s="273"/>
      <c r="D160" s="252" t="s">
        <v>177</v>
      </c>
      <c r="E160" s="274" t="s">
        <v>1</v>
      </c>
      <c r="F160" s="275" t="s">
        <v>186</v>
      </c>
      <c r="G160" s="273"/>
      <c r="H160" s="276">
        <v>19.699999999999999</v>
      </c>
      <c r="I160" s="277"/>
      <c r="J160" s="273"/>
      <c r="K160" s="273"/>
      <c r="L160" s="278"/>
      <c r="M160" s="279"/>
      <c r="N160" s="280"/>
      <c r="O160" s="280"/>
      <c r="P160" s="280"/>
      <c r="Q160" s="280"/>
      <c r="R160" s="280"/>
      <c r="S160" s="280"/>
      <c r="T160" s="281"/>
      <c r="AT160" s="282" t="s">
        <v>177</v>
      </c>
      <c r="AU160" s="282" t="s">
        <v>83</v>
      </c>
      <c r="AV160" s="14" t="s">
        <v>175</v>
      </c>
      <c r="AW160" s="14" t="s">
        <v>31</v>
      </c>
      <c r="AX160" s="14" t="s">
        <v>81</v>
      </c>
      <c r="AY160" s="282" t="s">
        <v>168</v>
      </c>
    </row>
    <row r="161" s="1" customFormat="1" ht="16.5" customHeight="1">
      <c r="B161" s="38"/>
      <c r="C161" s="237" t="s">
        <v>235</v>
      </c>
      <c r="D161" s="237" t="s">
        <v>170</v>
      </c>
      <c r="E161" s="238" t="s">
        <v>2728</v>
      </c>
      <c r="F161" s="239" t="s">
        <v>2729</v>
      </c>
      <c r="G161" s="240" t="s">
        <v>440</v>
      </c>
      <c r="H161" s="241">
        <v>23.699999999999999</v>
      </c>
      <c r="I161" s="242"/>
      <c r="J161" s="243">
        <f>ROUND(I161*H161,2)</f>
        <v>0</v>
      </c>
      <c r="K161" s="239" t="s">
        <v>1</v>
      </c>
      <c r="L161" s="43"/>
      <c r="M161" s="244" t="s">
        <v>1</v>
      </c>
      <c r="N161" s="245" t="s">
        <v>39</v>
      </c>
      <c r="O161" s="86"/>
      <c r="P161" s="246">
        <f>O161*H161</f>
        <v>0</v>
      </c>
      <c r="Q161" s="246">
        <v>0.00056999999999999998</v>
      </c>
      <c r="R161" s="246">
        <f>Q161*H161</f>
        <v>0.013508999999999998</v>
      </c>
      <c r="S161" s="246">
        <v>0</v>
      </c>
      <c r="T161" s="247">
        <f>S161*H161</f>
        <v>0</v>
      </c>
      <c r="AR161" s="248" t="s">
        <v>282</v>
      </c>
      <c r="AT161" s="248" t="s">
        <v>170</v>
      </c>
      <c r="AU161" s="248" t="s">
        <v>83</v>
      </c>
      <c r="AY161" s="17" t="s">
        <v>168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81</v>
      </c>
      <c r="BK161" s="249">
        <f>ROUND(I161*H161,2)</f>
        <v>0</v>
      </c>
      <c r="BL161" s="17" t="s">
        <v>282</v>
      </c>
      <c r="BM161" s="248" t="s">
        <v>2730</v>
      </c>
    </row>
    <row r="162" s="13" customFormat="1">
      <c r="B162" s="261"/>
      <c r="C162" s="262"/>
      <c r="D162" s="252" t="s">
        <v>177</v>
      </c>
      <c r="E162" s="263" t="s">
        <v>1</v>
      </c>
      <c r="F162" s="264" t="s">
        <v>2731</v>
      </c>
      <c r="G162" s="262"/>
      <c r="H162" s="265">
        <v>23.699999999999999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AT162" s="271" t="s">
        <v>177</v>
      </c>
      <c r="AU162" s="271" t="s">
        <v>83</v>
      </c>
      <c r="AV162" s="13" t="s">
        <v>83</v>
      </c>
      <c r="AW162" s="13" t="s">
        <v>31</v>
      </c>
      <c r="AX162" s="13" t="s">
        <v>74</v>
      </c>
      <c r="AY162" s="271" t="s">
        <v>168</v>
      </c>
    </row>
    <row r="163" s="14" customFormat="1">
      <c r="B163" s="272"/>
      <c r="C163" s="273"/>
      <c r="D163" s="252" t="s">
        <v>177</v>
      </c>
      <c r="E163" s="274" t="s">
        <v>1</v>
      </c>
      <c r="F163" s="275" t="s">
        <v>186</v>
      </c>
      <c r="G163" s="273"/>
      <c r="H163" s="276">
        <v>23.699999999999999</v>
      </c>
      <c r="I163" s="277"/>
      <c r="J163" s="273"/>
      <c r="K163" s="273"/>
      <c r="L163" s="278"/>
      <c r="M163" s="279"/>
      <c r="N163" s="280"/>
      <c r="O163" s="280"/>
      <c r="P163" s="280"/>
      <c r="Q163" s="280"/>
      <c r="R163" s="280"/>
      <c r="S163" s="280"/>
      <c r="T163" s="281"/>
      <c r="AT163" s="282" t="s">
        <v>177</v>
      </c>
      <c r="AU163" s="282" t="s">
        <v>83</v>
      </c>
      <c r="AV163" s="14" t="s">
        <v>175</v>
      </c>
      <c r="AW163" s="14" t="s">
        <v>31</v>
      </c>
      <c r="AX163" s="14" t="s">
        <v>81</v>
      </c>
      <c r="AY163" s="282" t="s">
        <v>168</v>
      </c>
    </row>
    <row r="164" s="1" customFormat="1" ht="16.5" customHeight="1">
      <c r="B164" s="38"/>
      <c r="C164" s="237" t="s">
        <v>245</v>
      </c>
      <c r="D164" s="237" t="s">
        <v>170</v>
      </c>
      <c r="E164" s="238" t="s">
        <v>2732</v>
      </c>
      <c r="F164" s="239" t="s">
        <v>2733</v>
      </c>
      <c r="G164" s="240" t="s">
        <v>440</v>
      </c>
      <c r="H164" s="241">
        <v>14.199999999999999</v>
      </c>
      <c r="I164" s="242"/>
      <c r="J164" s="243">
        <f>ROUND(I164*H164,2)</f>
        <v>0</v>
      </c>
      <c r="K164" s="239" t="s">
        <v>1</v>
      </c>
      <c r="L164" s="43"/>
      <c r="M164" s="244" t="s">
        <v>1</v>
      </c>
      <c r="N164" s="245" t="s">
        <v>39</v>
      </c>
      <c r="O164" s="86"/>
      <c r="P164" s="246">
        <f>O164*H164</f>
        <v>0</v>
      </c>
      <c r="Q164" s="246">
        <v>0.00114</v>
      </c>
      <c r="R164" s="246">
        <f>Q164*H164</f>
        <v>0.016187999999999998</v>
      </c>
      <c r="S164" s="246">
        <v>0</v>
      </c>
      <c r="T164" s="247">
        <f>S164*H164</f>
        <v>0</v>
      </c>
      <c r="AR164" s="248" t="s">
        <v>282</v>
      </c>
      <c r="AT164" s="248" t="s">
        <v>170</v>
      </c>
      <c r="AU164" s="248" t="s">
        <v>83</v>
      </c>
      <c r="AY164" s="17" t="s">
        <v>168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81</v>
      </c>
      <c r="BK164" s="249">
        <f>ROUND(I164*H164,2)</f>
        <v>0</v>
      </c>
      <c r="BL164" s="17" t="s">
        <v>282</v>
      </c>
      <c r="BM164" s="248" t="s">
        <v>2734</v>
      </c>
    </row>
    <row r="165" s="13" customFormat="1">
      <c r="B165" s="261"/>
      <c r="C165" s="262"/>
      <c r="D165" s="252" t="s">
        <v>177</v>
      </c>
      <c r="E165" s="263" t="s">
        <v>1</v>
      </c>
      <c r="F165" s="264" t="s">
        <v>2735</v>
      </c>
      <c r="G165" s="262"/>
      <c r="H165" s="265">
        <v>14.199999999999999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AT165" s="271" t="s">
        <v>177</v>
      </c>
      <c r="AU165" s="271" t="s">
        <v>83</v>
      </c>
      <c r="AV165" s="13" t="s">
        <v>83</v>
      </c>
      <c r="AW165" s="13" t="s">
        <v>31</v>
      </c>
      <c r="AX165" s="13" t="s">
        <v>74</v>
      </c>
      <c r="AY165" s="271" t="s">
        <v>168</v>
      </c>
    </row>
    <row r="166" s="14" customFormat="1">
      <c r="B166" s="272"/>
      <c r="C166" s="273"/>
      <c r="D166" s="252" t="s">
        <v>177</v>
      </c>
      <c r="E166" s="274" t="s">
        <v>1</v>
      </c>
      <c r="F166" s="275" t="s">
        <v>186</v>
      </c>
      <c r="G166" s="273"/>
      <c r="H166" s="276">
        <v>14.199999999999999</v>
      </c>
      <c r="I166" s="277"/>
      <c r="J166" s="273"/>
      <c r="K166" s="273"/>
      <c r="L166" s="278"/>
      <c r="M166" s="279"/>
      <c r="N166" s="280"/>
      <c r="O166" s="280"/>
      <c r="P166" s="280"/>
      <c r="Q166" s="280"/>
      <c r="R166" s="280"/>
      <c r="S166" s="280"/>
      <c r="T166" s="281"/>
      <c r="AT166" s="282" t="s">
        <v>177</v>
      </c>
      <c r="AU166" s="282" t="s">
        <v>83</v>
      </c>
      <c r="AV166" s="14" t="s">
        <v>175</v>
      </c>
      <c r="AW166" s="14" t="s">
        <v>31</v>
      </c>
      <c r="AX166" s="14" t="s">
        <v>81</v>
      </c>
      <c r="AY166" s="282" t="s">
        <v>168</v>
      </c>
    </row>
    <row r="167" s="1" customFormat="1" ht="16.5" customHeight="1">
      <c r="B167" s="38"/>
      <c r="C167" s="237" t="s">
        <v>258</v>
      </c>
      <c r="D167" s="237" t="s">
        <v>170</v>
      </c>
      <c r="E167" s="238" t="s">
        <v>2736</v>
      </c>
      <c r="F167" s="239" t="s">
        <v>2737</v>
      </c>
      <c r="G167" s="240" t="s">
        <v>440</v>
      </c>
      <c r="H167" s="241">
        <v>3.5</v>
      </c>
      <c r="I167" s="242"/>
      <c r="J167" s="243">
        <f>ROUND(I167*H167,2)</f>
        <v>0</v>
      </c>
      <c r="K167" s="239" t="s">
        <v>1</v>
      </c>
      <c r="L167" s="43"/>
      <c r="M167" s="244" t="s">
        <v>1</v>
      </c>
      <c r="N167" s="245" t="s">
        <v>39</v>
      </c>
      <c r="O167" s="86"/>
      <c r="P167" s="246">
        <f>O167*H167</f>
        <v>0</v>
      </c>
      <c r="Q167" s="246">
        <v>0.00139</v>
      </c>
      <c r="R167" s="246">
        <f>Q167*H167</f>
        <v>0.0048649999999999995</v>
      </c>
      <c r="S167" s="246">
        <v>0</v>
      </c>
      <c r="T167" s="247">
        <f>S167*H167</f>
        <v>0</v>
      </c>
      <c r="AR167" s="248" t="s">
        <v>282</v>
      </c>
      <c r="AT167" s="248" t="s">
        <v>170</v>
      </c>
      <c r="AU167" s="248" t="s">
        <v>83</v>
      </c>
      <c r="AY167" s="17" t="s">
        <v>168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81</v>
      </c>
      <c r="BK167" s="249">
        <f>ROUND(I167*H167,2)</f>
        <v>0</v>
      </c>
      <c r="BL167" s="17" t="s">
        <v>282</v>
      </c>
      <c r="BM167" s="248" t="s">
        <v>2738</v>
      </c>
    </row>
    <row r="168" s="13" customFormat="1">
      <c r="B168" s="261"/>
      <c r="C168" s="262"/>
      <c r="D168" s="252" t="s">
        <v>177</v>
      </c>
      <c r="E168" s="263" t="s">
        <v>1</v>
      </c>
      <c r="F168" s="264" t="s">
        <v>2739</v>
      </c>
      <c r="G168" s="262"/>
      <c r="H168" s="265">
        <v>3.5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AT168" s="271" t="s">
        <v>177</v>
      </c>
      <c r="AU168" s="271" t="s">
        <v>83</v>
      </c>
      <c r="AV168" s="13" t="s">
        <v>83</v>
      </c>
      <c r="AW168" s="13" t="s">
        <v>31</v>
      </c>
      <c r="AX168" s="13" t="s">
        <v>74</v>
      </c>
      <c r="AY168" s="271" t="s">
        <v>168</v>
      </c>
    </row>
    <row r="169" s="14" customFormat="1">
      <c r="B169" s="272"/>
      <c r="C169" s="273"/>
      <c r="D169" s="252" t="s">
        <v>177</v>
      </c>
      <c r="E169" s="274" t="s">
        <v>1</v>
      </c>
      <c r="F169" s="275" t="s">
        <v>186</v>
      </c>
      <c r="G169" s="273"/>
      <c r="H169" s="276">
        <v>3.5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AT169" s="282" t="s">
        <v>177</v>
      </c>
      <c r="AU169" s="282" t="s">
        <v>83</v>
      </c>
      <c r="AV169" s="14" t="s">
        <v>175</v>
      </c>
      <c r="AW169" s="14" t="s">
        <v>31</v>
      </c>
      <c r="AX169" s="14" t="s">
        <v>81</v>
      </c>
      <c r="AY169" s="282" t="s">
        <v>168</v>
      </c>
    </row>
    <row r="170" s="1" customFormat="1" ht="16.5" customHeight="1">
      <c r="B170" s="38"/>
      <c r="C170" s="237" t="s">
        <v>264</v>
      </c>
      <c r="D170" s="237" t="s">
        <v>170</v>
      </c>
      <c r="E170" s="238" t="s">
        <v>2740</v>
      </c>
      <c r="F170" s="239" t="s">
        <v>2741</v>
      </c>
      <c r="G170" s="240" t="s">
        <v>364</v>
      </c>
      <c r="H170" s="241">
        <v>8</v>
      </c>
      <c r="I170" s="242"/>
      <c r="J170" s="243">
        <f>ROUND(I170*H170,2)</f>
        <v>0</v>
      </c>
      <c r="K170" s="239" t="s">
        <v>1</v>
      </c>
      <c r="L170" s="43"/>
      <c r="M170" s="244" t="s">
        <v>1</v>
      </c>
      <c r="N170" s="245" t="s">
        <v>39</v>
      </c>
      <c r="O170" s="86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AR170" s="248" t="s">
        <v>282</v>
      </c>
      <c r="AT170" s="248" t="s">
        <v>170</v>
      </c>
      <c r="AU170" s="248" t="s">
        <v>83</v>
      </c>
      <c r="AY170" s="17" t="s">
        <v>168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81</v>
      </c>
      <c r="BK170" s="249">
        <f>ROUND(I170*H170,2)</f>
        <v>0</v>
      </c>
      <c r="BL170" s="17" t="s">
        <v>282</v>
      </c>
      <c r="BM170" s="248" t="s">
        <v>2742</v>
      </c>
    </row>
    <row r="171" s="13" customFormat="1">
      <c r="B171" s="261"/>
      <c r="C171" s="262"/>
      <c r="D171" s="252" t="s">
        <v>177</v>
      </c>
      <c r="E171" s="263" t="s">
        <v>1</v>
      </c>
      <c r="F171" s="264" t="s">
        <v>2743</v>
      </c>
      <c r="G171" s="262"/>
      <c r="H171" s="265">
        <v>2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AT171" s="271" t="s">
        <v>177</v>
      </c>
      <c r="AU171" s="271" t="s">
        <v>83</v>
      </c>
      <c r="AV171" s="13" t="s">
        <v>83</v>
      </c>
      <c r="AW171" s="13" t="s">
        <v>31</v>
      </c>
      <c r="AX171" s="13" t="s">
        <v>74</v>
      </c>
      <c r="AY171" s="271" t="s">
        <v>168</v>
      </c>
    </row>
    <row r="172" s="13" customFormat="1">
      <c r="B172" s="261"/>
      <c r="C172" s="262"/>
      <c r="D172" s="252" t="s">
        <v>177</v>
      </c>
      <c r="E172" s="263" t="s">
        <v>1</v>
      </c>
      <c r="F172" s="264" t="s">
        <v>2744</v>
      </c>
      <c r="G172" s="262"/>
      <c r="H172" s="265">
        <v>1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AT172" s="271" t="s">
        <v>177</v>
      </c>
      <c r="AU172" s="271" t="s">
        <v>83</v>
      </c>
      <c r="AV172" s="13" t="s">
        <v>83</v>
      </c>
      <c r="AW172" s="13" t="s">
        <v>31</v>
      </c>
      <c r="AX172" s="13" t="s">
        <v>74</v>
      </c>
      <c r="AY172" s="271" t="s">
        <v>168</v>
      </c>
    </row>
    <row r="173" s="13" customFormat="1">
      <c r="B173" s="261"/>
      <c r="C173" s="262"/>
      <c r="D173" s="252" t="s">
        <v>177</v>
      </c>
      <c r="E173" s="263" t="s">
        <v>1</v>
      </c>
      <c r="F173" s="264" t="s">
        <v>2745</v>
      </c>
      <c r="G173" s="262"/>
      <c r="H173" s="265">
        <v>5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AT173" s="271" t="s">
        <v>177</v>
      </c>
      <c r="AU173" s="271" t="s">
        <v>83</v>
      </c>
      <c r="AV173" s="13" t="s">
        <v>83</v>
      </c>
      <c r="AW173" s="13" t="s">
        <v>31</v>
      </c>
      <c r="AX173" s="13" t="s">
        <v>74</v>
      </c>
      <c r="AY173" s="271" t="s">
        <v>168</v>
      </c>
    </row>
    <row r="174" s="14" customFormat="1">
      <c r="B174" s="272"/>
      <c r="C174" s="273"/>
      <c r="D174" s="252" t="s">
        <v>177</v>
      </c>
      <c r="E174" s="274" t="s">
        <v>1</v>
      </c>
      <c r="F174" s="275" t="s">
        <v>186</v>
      </c>
      <c r="G174" s="273"/>
      <c r="H174" s="276">
        <v>8</v>
      </c>
      <c r="I174" s="277"/>
      <c r="J174" s="273"/>
      <c r="K174" s="273"/>
      <c r="L174" s="278"/>
      <c r="M174" s="279"/>
      <c r="N174" s="280"/>
      <c r="O174" s="280"/>
      <c r="P174" s="280"/>
      <c r="Q174" s="280"/>
      <c r="R174" s="280"/>
      <c r="S174" s="280"/>
      <c r="T174" s="281"/>
      <c r="AT174" s="282" t="s">
        <v>177</v>
      </c>
      <c r="AU174" s="282" t="s">
        <v>83</v>
      </c>
      <c r="AV174" s="14" t="s">
        <v>175</v>
      </c>
      <c r="AW174" s="14" t="s">
        <v>31</v>
      </c>
      <c r="AX174" s="14" t="s">
        <v>81</v>
      </c>
      <c r="AY174" s="282" t="s">
        <v>168</v>
      </c>
    </row>
    <row r="175" s="1" customFormat="1" ht="16.5" customHeight="1">
      <c r="B175" s="38"/>
      <c r="C175" s="237" t="s">
        <v>270</v>
      </c>
      <c r="D175" s="237" t="s">
        <v>170</v>
      </c>
      <c r="E175" s="238" t="s">
        <v>2746</v>
      </c>
      <c r="F175" s="239" t="s">
        <v>2747</v>
      </c>
      <c r="G175" s="240" t="s">
        <v>364</v>
      </c>
      <c r="H175" s="241">
        <v>2</v>
      </c>
      <c r="I175" s="242"/>
      <c r="J175" s="243">
        <f>ROUND(I175*H175,2)</f>
        <v>0</v>
      </c>
      <c r="K175" s="239" t="s">
        <v>1</v>
      </c>
      <c r="L175" s="43"/>
      <c r="M175" s="244" t="s">
        <v>1</v>
      </c>
      <c r="N175" s="245" t="s">
        <v>39</v>
      </c>
      <c r="O175" s="86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AR175" s="248" t="s">
        <v>282</v>
      </c>
      <c r="AT175" s="248" t="s">
        <v>170</v>
      </c>
      <c r="AU175" s="248" t="s">
        <v>83</v>
      </c>
      <c r="AY175" s="17" t="s">
        <v>168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81</v>
      </c>
      <c r="BK175" s="249">
        <f>ROUND(I175*H175,2)</f>
        <v>0</v>
      </c>
      <c r="BL175" s="17" t="s">
        <v>282</v>
      </c>
      <c r="BM175" s="248" t="s">
        <v>2748</v>
      </c>
    </row>
    <row r="176" s="13" customFormat="1">
      <c r="B176" s="261"/>
      <c r="C176" s="262"/>
      <c r="D176" s="252" t="s">
        <v>177</v>
      </c>
      <c r="E176" s="263" t="s">
        <v>1</v>
      </c>
      <c r="F176" s="264" t="s">
        <v>2749</v>
      </c>
      <c r="G176" s="262"/>
      <c r="H176" s="265">
        <v>1</v>
      </c>
      <c r="I176" s="266"/>
      <c r="J176" s="262"/>
      <c r="K176" s="262"/>
      <c r="L176" s="267"/>
      <c r="M176" s="268"/>
      <c r="N176" s="269"/>
      <c r="O176" s="269"/>
      <c r="P176" s="269"/>
      <c r="Q176" s="269"/>
      <c r="R176" s="269"/>
      <c r="S176" s="269"/>
      <c r="T176" s="270"/>
      <c r="AT176" s="271" t="s">
        <v>177</v>
      </c>
      <c r="AU176" s="271" t="s">
        <v>83</v>
      </c>
      <c r="AV176" s="13" t="s">
        <v>83</v>
      </c>
      <c r="AW176" s="13" t="s">
        <v>31</v>
      </c>
      <c r="AX176" s="13" t="s">
        <v>74</v>
      </c>
      <c r="AY176" s="271" t="s">
        <v>168</v>
      </c>
    </row>
    <row r="177" s="13" customFormat="1">
      <c r="B177" s="261"/>
      <c r="C177" s="262"/>
      <c r="D177" s="252" t="s">
        <v>177</v>
      </c>
      <c r="E177" s="263" t="s">
        <v>1</v>
      </c>
      <c r="F177" s="264" t="s">
        <v>2750</v>
      </c>
      <c r="G177" s="262"/>
      <c r="H177" s="265">
        <v>1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AT177" s="271" t="s">
        <v>177</v>
      </c>
      <c r="AU177" s="271" t="s">
        <v>83</v>
      </c>
      <c r="AV177" s="13" t="s">
        <v>83</v>
      </c>
      <c r="AW177" s="13" t="s">
        <v>31</v>
      </c>
      <c r="AX177" s="13" t="s">
        <v>74</v>
      </c>
      <c r="AY177" s="271" t="s">
        <v>168</v>
      </c>
    </row>
    <row r="178" s="14" customFormat="1">
      <c r="B178" s="272"/>
      <c r="C178" s="273"/>
      <c r="D178" s="252" t="s">
        <v>177</v>
      </c>
      <c r="E178" s="274" t="s">
        <v>1</v>
      </c>
      <c r="F178" s="275" t="s">
        <v>186</v>
      </c>
      <c r="G178" s="273"/>
      <c r="H178" s="276">
        <v>2</v>
      </c>
      <c r="I178" s="277"/>
      <c r="J178" s="273"/>
      <c r="K178" s="273"/>
      <c r="L178" s="278"/>
      <c r="M178" s="279"/>
      <c r="N178" s="280"/>
      <c r="O178" s="280"/>
      <c r="P178" s="280"/>
      <c r="Q178" s="280"/>
      <c r="R178" s="280"/>
      <c r="S178" s="280"/>
      <c r="T178" s="281"/>
      <c r="AT178" s="282" t="s">
        <v>177</v>
      </c>
      <c r="AU178" s="282" t="s">
        <v>83</v>
      </c>
      <c r="AV178" s="14" t="s">
        <v>175</v>
      </c>
      <c r="AW178" s="14" t="s">
        <v>31</v>
      </c>
      <c r="AX178" s="14" t="s">
        <v>81</v>
      </c>
      <c r="AY178" s="282" t="s">
        <v>168</v>
      </c>
    </row>
    <row r="179" s="1" customFormat="1" ht="24" customHeight="1">
      <c r="B179" s="38"/>
      <c r="C179" s="237" t="s">
        <v>8</v>
      </c>
      <c r="D179" s="237" t="s">
        <v>170</v>
      </c>
      <c r="E179" s="238" t="s">
        <v>2751</v>
      </c>
      <c r="F179" s="239" t="s">
        <v>2752</v>
      </c>
      <c r="G179" s="240" t="s">
        <v>364</v>
      </c>
      <c r="H179" s="241">
        <v>1</v>
      </c>
      <c r="I179" s="242"/>
      <c r="J179" s="243">
        <f>ROUND(I179*H179,2)</f>
        <v>0</v>
      </c>
      <c r="K179" s="239" t="s">
        <v>174</v>
      </c>
      <c r="L179" s="43"/>
      <c r="M179" s="244" t="s">
        <v>1</v>
      </c>
      <c r="N179" s="245" t="s">
        <v>39</v>
      </c>
      <c r="O179" s="86"/>
      <c r="P179" s="246">
        <f>O179*H179</f>
        <v>0</v>
      </c>
      <c r="Q179" s="246">
        <v>0.0064200000000000004</v>
      </c>
      <c r="R179" s="246">
        <f>Q179*H179</f>
        <v>0.0064200000000000004</v>
      </c>
      <c r="S179" s="246">
        <v>0</v>
      </c>
      <c r="T179" s="247">
        <f>S179*H179</f>
        <v>0</v>
      </c>
      <c r="AR179" s="248" t="s">
        <v>282</v>
      </c>
      <c r="AT179" s="248" t="s">
        <v>170</v>
      </c>
      <c r="AU179" s="248" t="s">
        <v>83</v>
      </c>
      <c r="AY179" s="17" t="s">
        <v>168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81</v>
      </c>
      <c r="BK179" s="249">
        <f>ROUND(I179*H179,2)</f>
        <v>0</v>
      </c>
      <c r="BL179" s="17" t="s">
        <v>282</v>
      </c>
      <c r="BM179" s="248" t="s">
        <v>2753</v>
      </c>
    </row>
    <row r="180" s="13" customFormat="1">
      <c r="B180" s="261"/>
      <c r="C180" s="262"/>
      <c r="D180" s="252" t="s">
        <v>177</v>
      </c>
      <c r="E180" s="263" t="s">
        <v>1</v>
      </c>
      <c r="F180" s="264" t="s">
        <v>81</v>
      </c>
      <c r="G180" s="262"/>
      <c r="H180" s="265">
        <v>1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AT180" s="271" t="s">
        <v>177</v>
      </c>
      <c r="AU180" s="271" t="s">
        <v>83</v>
      </c>
      <c r="AV180" s="13" t="s">
        <v>83</v>
      </c>
      <c r="AW180" s="13" t="s">
        <v>31</v>
      </c>
      <c r="AX180" s="13" t="s">
        <v>74</v>
      </c>
      <c r="AY180" s="271" t="s">
        <v>168</v>
      </c>
    </row>
    <row r="181" s="14" customFormat="1">
      <c r="B181" s="272"/>
      <c r="C181" s="273"/>
      <c r="D181" s="252" t="s">
        <v>177</v>
      </c>
      <c r="E181" s="274" t="s">
        <v>1</v>
      </c>
      <c r="F181" s="275" t="s">
        <v>186</v>
      </c>
      <c r="G181" s="273"/>
      <c r="H181" s="276">
        <v>1</v>
      </c>
      <c r="I181" s="277"/>
      <c r="J181" s="273"/>
      <c r="K181" s="273"/>
      <c r="L181" s="278"/>
      <c r="M181" s="279"/>
      <c r="N181" s="280"/>
      <c r="O181" s="280"/>
      <c r="P181" s="280"/>
      <c r="Q181" s="280"/>
      <c r="R181" s="280"/>
      <c r="S181" s="280"/>
      <c r="T181" s="281"/>
      <c r="AT181" s="282" t="s">
        <v>177</v>
      </c>
      <c r="AU181" s="282" t="s">
        <v>83</v>
      </c>
      <c r="AV181" s="14" t="s">
        <v>175</v>
      </c>
      <c r="AW181" s="14" t="s">
        <v>31</v>
      </c>
      <c r="AX181" s="14" t="s">
        <v>81</v>
      </c>
      <c r="AY181" s="282" t="s">
        <v>168</v>
      </c>
    </row>
    <row r="182" s="1" customFormat="1" ht="24" customHeight="1">
      <c r="B182" s="38"/>
      <c r="C182" s="237" t="s">
        <v>282</v>
      </c>
      <c r="D182" s="237" t="s">
        <v>170</v>
      </c>
      <c r="E182" s="238" t="s">
        <v>2754</v>
      </c>
      <c r="F182" s="239" t="s">
        <v>2755</v>
      </c>
      <c r="G182" s="240" t="s">
        <v>364</v>
      </c>
      <c r="H182" s="241">
        <v>8</v>
      </c>
      <c r="I182" s="242"/>
      <c r="J182" s="243">
        <f>ROUND(I182*H182,2)</f>
        <v>0</v>
      </c>
      <c r="K182" s="239" t="s">
        <v>174</v>
      </c>
      <c r="L182" s="43"/>
      <c r="M182" s="244" t="s">
        <v>1</v>
      </c>
      <c r="N182" s="245" t="s">
        <v>39</v>
      </c>
      <c r="O182" s="86"/>
      <c r="P182" s="246">
        <f>O182*H182</f>
        <v>0</v>
      </c>
      <c r="Q182" s="246">
        <v>0.0011000000000000001</v>
      </c>
      <c r="R182" s="246">
        <f>Q182*H182</f>
        <v>0.0088000000000000005</v>
      </c>
      <c r="S182" s="246">
        <v>0</v>
      </c>
      <c r="T182" s="247">
        <f>S182*H182</f>
        <v>0</v>
      </c>
      <c r="AR182" s="248" t="s">
        <v>282</v>
      </c>
      <c r="AT182" s="248" t="s">
        <v>170</v>
      </c>
      <c r="AU182" s="248" t="s">
        <v>83</v>
      </c>
      <c r="AY182" s="17" t="s">
        <v>168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81</v>
      </c>
      <c r="BK182" s="249">
        <f>ROUND(I182*H182,2)</f>
        <v>0</v>
      </c>
      <c r="BL182" s="17" t="s">
        <v>282</v>
      </c>
      <c r="BM182" s="248" t="s">
        <v>2756</v>
      </c>
    </row>
    <row r="183" s="13" customFormat="1">
      <c r="B183" s="261"/>
      <c r="C183" s="262"/>
      <c r="D183" s="252" t="s">
        <v>177</v>
      </c>
      <c r="E183" s="263" t="s">
        <v>1</v>
      </c>
      <c r="F183" s="264" t="s">
        <v>2757</v>
      </c>
      <c r="G183" s="262"/>
      <c r="H183" s="265">
        <v>8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AT183" s="271" t="s">
        <v>177</v>
      </c>
      <c r="AU183" s="271" t="s">
        <v>83</v>
      </c>
      <c r="AV183" s="13" t="s">
        <v>83</v>
      </c>
      <c r="AW183" s="13" t="s">
        <v>31</v>
      </c>
      <c r="AX183" s="13" t="s">
        <v>74</v>
      </c>
      <c r="AY183" s="271" t="s">
        <v>168</v>
      </c>
    </row>
    <row r="184" s="14" customFormat="1">
      <c r="B184" s="272"/>
      <c r="C184" s="273"/>
      <c r="D184" s="252" t="s">
        <v>177</v>
      </c>
      <c r="E184" s="274" t="s">
        <v>1</v>
      </c>
      <c r="F184" s="275" t="s">
        <v>186</v>
      </c>
      <c r="G184" s="273"/>
      <c r="H184" s="276">
        <v>8</v>
      </c>
      <c r="I184" s="277"/>
      <c r="J184" s="273"/>
      <c r="K184" s="273"/>
      <c r="L184" s="278"/>
      <c r="M184" s="279"/>
      <c r="N184" s="280"/>
      <c r="O184" s="280"/>
      <c r="P184" s="280"/>
      <c r="Q184" s="280"/>
      <c r="R184" s="280"/>
      <c r="S184" s="280"/>
      <c r="T184" s="281"/>
      <c r="AT184" s="282" t="s">
        <v>177</v>
      </c>
      <c r="AU184" s="282" t="s">
        <v>83</v>
      </c>
      <c r="AV184" s="14" t="s">
        <v>175</v>
      </c>
      <c r="AW184" s="14" t="s">
        <v>31</v>
      </c>
      <c r="AX184" s="14" t="s">
        <v>81</v>
      </c>
      <c r="AY184" s="282" t="s">
        <v>168</v>
      </c>
    </row>
    <row r="185" s="1" customFormat="1" ht="24" customHeight="1">
      <c r="B185" s="38"/>
      <c r="C185" s="237" t="s">
        <v>290</v>
      </c>
      <c r="D185" s="237" t="s">
        <v>170</v>
      </c>
      <c r="E185" s="238" t="s">
        <v>2758</v>
      </c>
      <c r="F185" s="239" t="s">
        <v>2759</v>
      </c>
      <c r="G185" s="240" t="s">
        <v>364</v>
      </c>
      <c r="H185" s="241">
        <v>3</v>
      </c>
      <c r="I185" s="242"/>
      <c r="J185" s="243">
        <f>ROUND(I185*H185,2)</f>
        <v>0</v>
      </c>
      <c r="K185" s="239" t="s">
        <v>174</v>
      </c>
      <c r="L185" s="43"/>
      <c r="M185" s="244" t="s">
        <v>1</v>
      </c>
      <c r="N185" s="245" t="s">
        <v>39</v>
      </c>
      <c r="O185" s="86"/>
      <c r="P185" s="246">
        <f>O185*H185</f>
        <v>0</v>
      </c>
      <c r="Q185" s="246">
        <v>0.00016000000000000001</v>
      </c>
      <c r="R185" s="246">
        <f>Q185*H185</f>
        <v>0.00048000000000000007</v>
      </c>
      <c r="S185" s="246">
        <v>0</v>
      </c>
      <c r="T185" s="247">
        <f>S185*H185</f>
        <v>0</v>
      </c>
      <c r="AR185" s="248" t="s">
        <v>282</v>
      </c>
      <c r="AT185" s="248" t="s">
        <v>170</v>
      </c>
      <c r="AU185" s="248" t="s">
        <v>83</v>
      </c>
      <c r="AY185" s="17" t="s">
        <v>168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81</v>
      </c>
      <c r="BK185" s="249">
        <f>ROUND(I185*H185,2)</f>
        <v>0</v>
      </c>
      <c r="BL185" s="17" t="s">
        <v>282</v>
      </c>
      <c r="BM185" s="248" t="s">
        <v>2760</v>
      </c>
    </row>
    <row r="186" s="13" customFormat="1">
      <c r="B186" s="261"/>
      <c r="C186" s="262"/>
      <c r="D186" s="252" t="s">
        <v>177</v>
      </c>
      <c r="E186" s="263" t="s">
        <v>1</v>
      </c>
      <c r="F186" s="264" t="s">
        <v>190</v>
      </c>
      <c r="G186" s="262"/>
      <c r="H186" s="265">
        <v>3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AT186" s="271" t="s">
        <v>177</v>
      </c>
      <c r="AU186" s="271" t="s">
        <v>83</v>
      </c>
      <c r="AV186" s="13" t="s">
        <v>83</v>
      </c>
      <c r="AW186" s="13" t="s">
        <v>31</v>
      </c>
      <c r="AX186" s="13" t="s">
        <v>74</v>
      </c>
      <c r="AY186" s="271" t="s">
        <v>168</v>
      </c>
    </row>
    <row r="187" s="14" customFormat="1">
      <c r="B187" s="272"/>
      <c r="C187" s="273"/>
      <c r="D187" s="252" t="s">
        <v>177</v>
      </c>
      <c r="E187" s="274" t="s">
        <v>1</v>
      </c>
      <c r="F187" s="275" t="s">
        <v>186</v>
      </c>
      <c r="G187" s="273"/>
      <c r="H187" s="276">
        <v>3</v>
      </c>
      <c r="I187" s="277"/>
      <c r="J187" s="273"/>
      <c r="K187" s="273"/>
      <c r="L187" s="278"/>
      <c r="M187" s="279"/>
      <c r="N187" s="280"/>
      <c r="O187" s="280"/>
      <c r="P187" s="280"/>
      <c r="Q187" s="280"/>
      <c r="R187" s="280"/>
      <c r="S187" s="280"/>
      <c r="T187" s="281"/>
      <c r="AT187" s="282" t="s">
        <v>177</v>
      </c>
      <c r="AU187" s="282" t="s">
        <v>83</v>
      </c>
      <c r="AV187" s="14" t="s">
        <v>175</v>
      </c>
      <c r="AW187" s="14" t="s">
        <v>31</v>
      </c>
      <c r="AX187" s="14" t="s">
        <v>81</v>
      </c>
      <c r="AY187" s="282" t="s">
        <v>168</v>
      </c>
    </row>
    <row r="188" s="1" customFormat="1" ht="16.5" customHeight="1">
      <c r="B188" s="38"/>
      <c r="C188" s="237" t="s">
        <v>298</v>
      </c>
      <c r="D188" s="237" t="s">
        <v>170</v>
      </c>
      <c r="E188" s="238" t="s">
        <v>2761</v>
      </c>
      <c r="F188" s="239" t="s">
        <v>2762</v>
      </c>
      <c r="G188" s="240" t="s">
        <v>440</v>
      </c>
      <c r="H188" s="241">
        <v>61.100000000000001</v>
      </c>
      <c r="I188" s="242"/>
      <c r="J188" s="243">
        <f>ROUND(I188*H188,2)</f>
        <v>0</v>
      </c>
      <c r="K188" s="239" t="s">
        <v>1</v>
      </c>
      <c r="L188" s="43"/>
      <c r="M188" s="244" t="s">
        <v>1</v>
      </c>
      <c r="N188" s="245" t="s">
        <v>39</v>
      </c>
      <c r="O188" s="86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AR188" s="248" t="s">
        <v>282</v>
      </c>
      <c r="AT188" s="248" t="s">
        <v>170</v>
      </c>
      <c r="AU188" s="248" t="s">
        <v>83</v>
      </c>
      <c r="AY188" s="17" t="s">
        <v>168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81</v>
      </c>
      <c r="BK188" s="249">
        <f>ROUND(I188*H188,2)</f>
        <v>0</v>
      </c>
      <c r="BL188" s="17" t="s">
        <v>282</v>
      </c>
      <c r="BM188" s="248" t="s">
        <v>2763</v>
      </c>
    </row>
    <row r="189" s="13" customFormat="1">
      <c r="B189" s="261"/>
      <c r="C189" s="262"/>
      <c r="D189" s="252" t="s">
        <v>177</v>
      </c>
      <c r="E189" s="263" t="s">
        <v>1</v>
      </c>
      <c r="F189" s="264" t="s">
        <v>2764</v>
      </c>
      <c r="G189" s="262"/>
      <c r="H189" s="265">
        <v>61.100000000000001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AT189" s="271" t="s">
        <v>177</v>
      </c>
      <c r="AU189" s="271" t="s">
        <v>83</v>
      </c>
      <c r="AV189" s="13" t="s">
        <v>83</v>
      </c>
      <c r="AW189" s="13" t="s">
        <v>31</v>
      </c>
      <c r="AX189" s="13" t="s">
        <v>74</v>
      </c>
      <c r="AY189" s="271" t="s">
        <v>168</v>
      </c>
    </row>
    <row r="190" s="14" customFormat="1">
      <c r="B190" s="272"/>
      <c r="C190" s="273"/>
      <c r="D190" s="252" t="s">
        <v>177</v>
      </c>
      <c r="E190" s="274" t="s">
        <v>1</v>
      </c>
      <c r="F190" s="275" t="s">
        <v>186</v>
      </c>
      <c r="G190" s="273"/>
      <c r="H190" s="276">
        <v>61.100000000000001</v>
      </c>
      <c r="I190" s="277"/>
      <c r="J190" s="273"/>
      <c r="K190" s="273"/>
      <c r="L190" s="278"/>
      <c r="M190" s="279"/>
      <c r="N190" s="280"/>
      <c r="O190" s="280"/>
      <c r="P190" s="280"/>
      <c r="Q190" s="280"/>
      <c r="R190" s="280"/>
      <c r="S190" s="280"/>
      <c r="T190" s="281"/>
      <c r="AT190" s="282" t="s">
        <v>177</v>
      </c>
      <c r="AU190" s="282" t="s">
        <v>83</v>
      </c>
      <c r="AV190" s="14" t="s">
        <v>175</v>
      </c>
      <c r="AW190" s="14" t="s">
        <v>31</v>
      </c>
      <c r="AX190" s="14" t="s">
        <v>81</v>
      </c>
      <c r="AY190" s="282" t="s">
        <v>168</v>
      </c>
    </row>
    <row r="191" s="1" customFormat="1" ht="24" customHeight="1">
      <c r="B191" s="38"/>
      <c r="C191" s="237" t="s">
        <v>306</v>
      </c>
      <c r="D191" s="237" t="s">
        <v>170</v>
      </c>
      <c r="E191" s="238" t="s">
        <v>2765</v>
      </c>
      <c r="F191" s="239" t="s">
        <v>2766</v>
      </c>
      <c r="G191" s="240" t="s">
        <v>2767</v>
      </c>
      <c r="H191" s="241">
        <v>1</v>
      </c>
      <c r="I191" s="242"/>
      <c r="J191" s="243">
        <f>ROUND(I191*H191,2)</f>
        <v>0</v>
      </c>
      <c r="K191" s="239" t="s">
        <v>1</v>
      </c>
      <c r="L191" s="43"/>
      <c r="M191" s="244" t="s">
        <v>1</v>
      </c>
      <c r="N191" s="245" t="s">
        <v>39</v>
      </c>
      <c r="O191" s="86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AR191" s="248" t="s">
        <v>282</v>
      </c>
      <c r="AT191" s="248" t="s">
        <v>170</v>
      </c>
      <c r="AU191" s="248" t="s">
        <v>83</v>
      </c>
      <c r="AY191" s="17" t="s">
        <v>168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81</v>
      </c>
      <c r="BK191" s="249">
        <f>ROUND(I191*H191,2)</f>
        <v>0</v>
      </c>
      <c r="BL191" s="17" t="s">
        <v>282</v>
      </c>
      <c r="BM191" s="248" t="s">
        <v>2768</v>
      </c>
    </row>
    <row r="192" s="1" customFormat="1" ht="24" customHeight="1">
      <c r="B192" s="38"/>
      <c r="C192" s="237" t="s">
        <v>314</v>
      </c>
      <c r="D192" s="237" t="s">
        <v>170</v>
      </c>
      <c r="E192" s="238" t="s">
        <v>2769</v>
      </c>
      <c r="F192" s="239" t="s">
        <v>2770</v>
      </c>
      <c r="G192" s="240" t="s">
        <v>220</v>
      </c>
      <c r="H192" s="241">
        <v>0.057000000000000002</v>
      </c>
      <c r="I192" s="242"/>
      <c r="J192" s="243">
        <f>ROUND(I192*H192,2)</f>
        <v>0</v>
      </c>
      <c r="K192" s="239" t="s">
        <v>174</v>
      </c>
      <c r="L192" s="43"/>
      <c r="M192" s="244" t="s">
        <v>1</v>
      </c>
      <c r="N192" s="245" t="s">
        <v>39</v>
      </c>
      <c r="O192" s="86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AR192" s="248" t="s">
        <v>282</v>
      </c>
      <c r="AT192" s="248" t="s">
        <v>170</v>
      </c>
      <c r="AU192" s="248" t="s">
        <v>83</v>
      </c>
      <c r="AY192" s="17" t="s">
        <v>168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81</v>
      </c>
      <c r="BK192" s="249">
        <f>ROUND(I192*H192,2)</f>
        <v>0</v>
      </c>
      <c r="BL192" s="17" t="s">
        <v>282</v>
      </c>
      <c r="BM192" s="248" t="s">
        <v>2771</v>
      </c>
    </row>
    <row r="193" s="11" customFormat="1" ht="22.8" customHeight="1">
      <c r="B193" s="221"/>
      <c r="C193" s="222"/>
      <c r="D193" s="223" t="s">
        <v>73</v>
      </c>
      <c r="E193" s="235" t="s">
        <v>2772</v>
      </c>
      <c r="F193" s="235" t="s">
        <v>2773</v>
      </c>
      <c r="G193" s="222"/>
      <c r="H193" s="222"/>
      <c r="I193" s="225"/>
      <c r="J193" s="236">
        <f>BK193</f>
        <v>0</v>
      </c>
      <c r="K193" s="222"/>
      <c r="L193" s="227"/>
      <c r="M193" s="228"/>
      <c r="N193" s="229"/>
      <c r="O193" s="229"/>
      <c r="P193" s="230">
        <f>SUM(P194:P292)</f>
        <v>0</v>
      </c>
      <c r="Q193" s="229"/>
      <c r="R193" s="230">
        <f>SUM(R194:R292)</f>
        <v>0.488898</v>
      </c>
      <c r="S193" s="229"/>
      <c r="T193" s="231">
        <f>SUM(T194:T292)</f>
        <v>0</v>
      </c>
      <c r="AR193" s="232" t="s">
        <v>83</v>
      </c>
      <c r="AT193" s="233" t="s">
        <v>73</v>
      </c>
      <c r="AU193" s="233" t="s">
        <v>81</v>
      </c>
      <c r="AY193" s="232" t="s">
        <v>168</v>
      </c>
      <c r="BK193" s="234">
        <f>SUM(BK194:BK292)</f>
        <v>0</v>
      </c>
    </row>
    <row r="194" s="1" customFormat="1" ht="24" customHeight="1">
      <c r="B194" s="38"/>
      <c r="C194" s="237" t="s">
        <v>7</v>
      </c>
      <c r="D194" s="237" t="s">
        <v>170</v>
      </c>
      <c r="E194" s="238" t="s">
        <v>2774</v>
      </c>
      <c r="F194" s="239" t="s">
        <v>2775</v>
      </c>
      <c r="G194" s="240" t="s">
        <v>440</v>
      </c>
      <c r="H194" s="241">
        <v>4.4000000000000004</v>
      </c>
      <c r="I194" s="242"/>
      <c r="J194" s="243">
        <f>ROUND(I194*H194,2)</f>
        <v>0</v>
      </c>
      <c r="K194" s="239" t="s">
        <v>174</v>
      </c>
      <c r="L194" s="43"/>
      <c r="M194" s="244" t="s">
        <v>1</v>
      </c>
      <c r="N194" s="245" t="s">
        <v>39</v>
      </c>
      <c r="O194" s="86"/>
      <c r="P194" s="246">
        <f>O194*H194</f>
        <v>0</v>
      </c>
      <c r="Q194" s="246">
        <v>0.00157</v>
      </c>
      <c r="R194" s="246">
        <f>Q194*H194</f>
        <v>0.0069080000000000009</v>
      </c>
      <c r="S194" s="246">
        <v>0</v>
      </c>
      <c r="T194" s="247">
        <f>S194*H194</f>
        <v>0</v>
      </c>
      <c r="AR194" s="248" t="s">
        <v>282</v>
      </c>
      <c r="AT194" s="248" t="s">
        <v>170</v>
      </c>
      <c r="AU194" s="248" t="s">
        <v>83</v>
      </c>
      <c r="AY194" s="17" t="s">
        <v>168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81</v>
      </c>
      <c r="BK194" s="249">
        <f>ROUND(I194*H194,2)</f>
        <v>0</v>
      </c>
      <c r="BL194" s="17" t="s">
        <v>282</v>
      </c>
      <c r="BM194" s="248" t="s">
        <v>2776</v>
      </c>
    </row>
    <row r="195" s="13" customFormat="1">
      <c r="B195" s="261"/>
      <c r="C195" s="262"/>
      <c r="D195" s="252" t="s">
        <v>177</v>
      </c>
      <c r="E195" s="263" t="s">
        <v>1</v>
      </c>
      <c r="F195" s="264" t="s">
        <v>2777</v>
      </c>
      <c r="G195" s="262"/>
      <c r="H195" s="265">
        <v>4.4000000000000004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AT195" s="271" t="s">
        <v>177</v>
      </c>
      <c r="AU195" s="271" t="s">
        <v>83</v>
      </c>
      <c r="AV195" s="13" t="s">
        <v>83</v>
      </c>
      <c r="AW195" s="13" t="s">
        <v>31</v>
      </c>
      <c r="AX195" s="13" t="s">
        <v>74</v>
      </c>
      <c r="AY195" s="271" t="s">
        <v>168</v>
      </c>
    </row>
    <row r="196" s="14" customFormat="1">
      <c r="B196" s="272"/>
      <c r="C196" s="273"/>
      <c r="D196" s="252" t="s">
        <v>177</v>
      </c>
      <c r="E196" s="274" t="s">
        <v>1</v>
      </c>
      <c r="F196" s="275" t="s">
        <v>186</v>
      </c>
      <c r="G196" s="273"/>
      <c r="H196" s="276">
        <v>4.4000000000000004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AT196" s="282" t="s">
        <v>177</v>
      </c>
      <c r="AU196" s="282" t="s">
        <v>83</v>
      </c>
      <c r="AV196" s="14" t="s">
        <v>175</v>
      </c>
      <c r="AW196" s="14" t="s">
        <v>31</v>
      </c>
      <c r="AX196" s="14" t="s">
        <v>81</v>
      </c>
      <c r="AY196" s="282" t="s">
        <v>168</v>
      </c>
    </row>
    <row r="197" s="1" customFormat="1" ht="24" customHeight="1">
      <c r="B197" s="38"/>
      <c r="C197" s="237" t="s">
        <v>328</v>
      </c>
      <c r="D197" s="237" t="s">
        <v>170</v>
      </c>
      <c r="E197" s="238" t="s">
        <v>2778</v>
      </c>
      <c r="F197" s="239" t="s">
        <v>2779</v>
      </c>
      <c r="G197" s="240" t="s">
        <v>440</v>
      </c>
      <c r="H197" s="241">
        <v>3.3999999999999999</v>
      </c>
      <c r="I197" s="242"/>
      <c r="J197" s="243">
        <f>ROUND(I197*H197,2)</f>
        <v>0</v>
      </c>
      <c r="K197" s="239" t="s">
        <v>174</v>
      </c>
      <c r="L197" s="43"/>
      <c r="M197" s="244" t="s">
        <v>1</v>
      </c>
      <c r="N197" s="245" t="s">
        <v>39</v>
      </c>
      <c r="O197" s="86"/>
      <c r="P197" s="246">
        <f>O197*H197</f>
        <v>0</v>
      </c>
      <c r="Q197" s="246">
        <v>0.0024499999999999999</v>
      </c>
      <c r="R197" s="246">
        <f>Q197*H197</f>
        <v>0.0083299999999999989</v>
      </c>
      <c r="S197" s="246">
        <v>0</v>
      </c>
      <c r="T197" s="247">
        <f>S197*H197</f>
        <v>0</v>
      </c>
      <c r="AR197" s="248" t="s">
        <v>282</v>
      </c>
      <c r="AT197" s="248" t="s">
        <v>170</v>
      </c>
      <c r="AU197" s="248" t="s">
        <v>83</v>
      </c>
      <c r="AY197" s="17" t="s">
        <v>168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81</v>
      </c>
      <c r="BK197" s="249">
        <f>ROUND(I197*H197,2)</f>
        <v>0</v>
      </c>
      <c r="BL197" s="17" t="s">
        <v>282</v>
      </c>
      <c r="BM197" s="248" t="s">
        <v>2780</v>
      </c>
    </row>
    <row r="198" s="13" customFormat="1">
      <c r="B198" s="261"/>
      <c r="C198" s="262"/>
      <c r="D198" s="252" t="s">
        <v>177</v>
      </c>
      <c r="E198" s="263" t="s">
        <v>1</v>
      </c>
      <c r="F198" s="264" t="s">
        <v>2781</v>
      </c>
      <c r="G198" s="262"/>
      <c r="H198" s="265">
        <v>3.3999999999999999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AT198" s="271" t="s">
        <v>177</v>
      </c>
      <c r="AU198" s="271" t="s">
        <v>83</v>
      </c>
      <c r="AV198" s="13" t="s">
        <v>83</v>
      </c>
      <c r="AW198" s="13" t="s">
        <v>31</v>
      </c>
      <c r="AX198" s="13" t="s">
        <v>74</v>
      </c>
      <c r="AY198" s="271" t="s">
        <v>168</v>
      </c>
    </row>
    <row r="199" s="14" customFormat="1">
      <c r="B199" s="272"/>
      <c r="C199" s="273"/>
      <c r="D199" s="252" t="s">
        <v>177</v>
      </c>
      <c r="E199" s="274" t="s">
        <v>1</v>
      </c>
      <c r="F199" s="275" t="s">
        <v>186</v>
      </c>
      <c r="G199" s="273"/>
      <c r="H199" s="276">
        <v>3.3999999999999999</v>
      </c>
      <c r="I199" s="277"/>
      <c r="J199" s="273"/>
      <c r="K199" s="273"/>
      <c r="L199" s="278"/>
      <c r="M199" s="279"/>
      <c r="N199" s="280"/>
      <c r="O199" s="280"/>
      <c r="P199" s="280"/>
      <c r="Q199" s="280"/>
      <c r="R199" s="280"/>
      <c r="S199" s="280"/>
      <c r="T199" s="281"/>
      <c r="AT199" s="282" t="s">
        <v>177</v>
      </c>
      <c r="AU199" s="282" t="s">
        <v>83</v>
      </c>
      <c r="AV199" s="14" t="s">
        <v>175</v>
      </c>
      <c r="AW199" s="14" t="s">
        <v>31</v>
      </c>
      <c r="AX199" s="14" t="s">
        <v>81</v>
      </c>
      <c r="AY199" s="282" t="s">
        <v>168</v>
      </c>
    </row>
    <row r="200" s="1" customFormat="1" ht="24" customHeight="1">
      <c r="B200" s="38"/>
      <c r="C200" s="237" t="s">
        <v>335</v>
      </c>
      <c r="D200" s="237" t="s">
        <v>170</v>
      </c>
      <c r="E200" s="238" t="s">
        <v>2782</v>
      </c>
      <c r="F200" s="239" t="s">
        <v>2783</v>
      </c>
      <c r="G200" s="240" t="s">
        <v>440</v>
      </c>
      <c r="H200" s="241">
        <v>20.699999999999999</v>
      </c>
      <c r="I200" s="242"/>
      <c r="J200" s="243">
        <f>ROUND(I200*H200,2)</f>
        <v>0</v>
      </c>
      <c r="K200" s="239" t="s">
        <v>174</v>
      </c>
      <c r="L200" s="43"/>
      <c r="M200" s="244" t="s">
        <v>1</v>
      </c>
      <c r="N200" s="245" t="s">
        <v>39</v>
      </c>
      <c r="O200" s="86"/>
      <c r="P200" s="246">
        <f>O200*H200</f>
        <v>0</v>
      </c>
      <c r="Q200" s="246">
        <v>0.0030899999999999999</v>
      </c>
      <c r="R200" s="246">
        <f>Q200*H200</f>
        <v>0.063962999999999992</v>
      </c>
      <c r="S200" s="246">
        <v>0</v>
      </c>
      <c r="T200" s="247">
        <f>S200*H200</f>
        <v>0</v>
      </c>
      <c r="AR200" s="248" t="s">
        <v>282</v>
      </c>
      <c r="AT200" s="248" t="s">
        <v>170</v>
      </c>
      <c r="AU200" s="248" t="s">
        <v>83</v>
      </c>
      <c r="AY200" s="17" t="s">
        <v>168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81</v>
      </c>
      <c r="BK200" s="249">
        <f>ROUND(I200*H200,2)</f>
        <v>0</v>
      </c>
      <c r="BL200" s="17" t="s">
        <v>282</v>
      </c>
      <c r="BM200" s="248" t="s">
        <v>2784</v>
      </c>
    </row>
    <row r="201" s="13" customFormat="1">
      <c r="B201" s="261"/>
      <c r="C201" s="262"/>
      <c r="D201" s="252" t="s">
        <v>177</v>
      </c>
      <c r="E201" s="263" t="s">
        <v>1</v>
      </c>
      <c r="F201" s="264" t="s">
        <v>2785</v>
      </c>
      <c r="G201" s="262"/>
      <c r="H201" s="265">
        <v>20.699999999999999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AT201" s="271" t="s">
        <v>177</v>
      </c>
      <c r="AU201" s="271" t="s">
        <v>83</v>
      </c>
      <c r="AV201" s="13" t="s">
        <v>83</v>
      </c>
      <c r="AW201" s="13" t="s">
        <v>31</v>
      </c>
      <c r="AX201" s="13" t="s">
        <v>74</v>
      </c>
      <c r="AY201" s="271" t="s">
        <v>168</v>
      </c>
    </row>
    <row r="202" s="14" customFormat="1">
      <c r="B202" s="272"/>
      <c r="C202" s="273"/>
      <c r="D202" s="252" t="s">
        <v>177</v>
      </c>
      <c r="E202" s="274" t="s">
        <v>1</v>
      </c>
      <c r="F202" s="275" t="s">
        <v>186</v>
      </c>
      <c r="G202" s="273"/>
      <c r="H202" s="276">
        <v>20.699999999999999</v>
      </c>
      <c r="I202" s="277"/>
      <c r="J202" s="273"/>
      <c r="K202" s="273"/>
      <c r="L202" s="278"/>
      <c r="M202" s="279"/>
      <c r="N202" s="280"/>
      <c r="O202" s="280"/>
      <c r="P202" s="280"/>
      <c r="Q202" s="280"/>
      <c r="R202" s="280"/>
      <c r="S202" s="280"/>
      <c r="T202" s="281"/>
      <c r="AT202" s="282" t="s">
        <v>177</v>
      </c>
      <c r="AU202" s="282" t="s">
        <v>83</v>
      </c>
      <c r="AV202" s="14" t="s">
        <v>175</v>
      </c>
      <c r="AW202" s="14" t="s">
        <v>31</v>
      </c>
      <c r="AX202" s="14" t="s">
        <v>81</v>
      </c>
      <c r="AY202" s="282" t="s">
        <v>168</v>
      </c>
    </row>
    <row r="203" s="1" customFormat="1" ht="24" customHeight="1">
      <c r="B203" s="38"/>
      <c r="C203" s="237" t="s">
        <v>341</v>
      </c>
      <c r="D203" s="237" t="s">
        <v>170</v>
      </c>
      <c r="E203" s="238" t="s">
        <v>2786</v>
      </c>
      <c r="F203" s="239" t="s">
        <v>2787</v>
      </c>
      <c r="G203" s="240" t="s">
        <v>440</v>
      </c>
      <c r="H203" s="241">
        <v>25.600000000000001</v>
      </c>
      <c r="I203" s="242"/>
      <c r="J203" s="243">
        <f>ROUND(I203*H203,2)</f>
        <v>0</v>
      </c>
      <c r="K203" s="239" t="s">
        <v>174</v>
      </c>
      <c r="L203" s="43"/>
      <c r="M203" s="244" t="s">
        <v>1</v>
      </c>
      <c r="N203" s="245" t="s">
        <v>39</v>
      </c>
      <c r="O203" s="86"/>
      <c r="P203" s="246">
        <f>O203*H203</f>
        <v>0</v>
      </c>
      <c r="Q203" s="246">
        <v>0.0045100000000000001</v>
      </c>
      <c r="R203" s="246">
        <f>Q203*H203</f>
        <v>0.115456</v>
      </c>
      <c r="S203" s="246">
        <v>0</v>
      </c>
      <c r="T203" s="247">
        <f>S203*H203</f>
        <v>0</v>
      </c>
      <c r="AR203" s="248" t="s">
        <v>282</v>
      </c>
      <c r="AT203" s="248" t="s">
        <v>170</v>
      </c>
      <c r="AU203" s="248" t="s">
        <v>83</v>
      </c>
      <c r="AY203" s="17" t="s">
        <v>168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81</v>
      </c>
      <c r="BK203" s="249">
        <f>ROUND(I203*H203,2)</f>
        <v>0</v>
      </c>
      <c r="BL203" s="17" t="s">
        <v>282</v>
      </c>
      <c r="BM203" s="248" t="s">
        <v>2788</v>
      </c>
    </row>
    <row r="204" s="13" customFormat="1">
      <c r="B204" s="261"/>
      <c r="C204" s="262"/>
      <c r="D204" s="252" t="s">
        <v>177</v>
      </c>
      <c r="E204" s="263" t="s">
        <v>1</v>
      </c>
      <c r="F204" s="264" t="s">
        <v>2789</v>
      </c>
      <c r="G204" s="262"/>
      <c r="H204" s="265">
        <v>25.600000000000001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AT204" s="271" t="s">
        <v>177</v>
      </c>
      <c r="AU204" s="271" t="s">
        <v>83</v>
      </c>
      <c r="AV204" s="13" t="s">
        <v>83</v>
      </c>
      <c r="AW204" s="13" t="s">
        <v>31</v>
      </c>
      <c r="AX204" s="13" t="s">
        <v>74</v>
      </c>
      <c r="AY204" s="271" t="s">
        <v>168</v>
      </c>
    </row>
    <row r="205" s="14" customFormat="1">
      <c r="B205" s="272"/>
      <c r="C205" s="273"/>
      <c r="D205" s="252" t="s">
        <v>177</v>
      </c>
      <c r="E205" s="274" t="s">
        <v>1</v>
      </c>
      <c r="F205" s="275" t="s">
        <v>186</v>
      </c>
      <c r="G205" s="273"/>
      <c r="H205" s="276">
        <v>25.600000000000001</v>
      </c>
      <c r="I205" s="277"/>
      <c r="J205" s="273"/>
      <c r="K205" s="273"/>
      <c r="L205" s="278"/>
      <c r="M205" s="279"/>
      <c r="N205" s="280"/>
      <c r="O205" s="280"/>
      <c r="P205" s="280"/>
      <c r="Q205" s="280"/>
      <c r="R205" s="280"/>
      <c r="S205" s="280"/>
      <c r="T205" s="281"/>
      <c r="AT205" s="282" t="s">
        <v>177</v>
      </c>
      <c r="AU205" s="282" t="s">
        <v>83</v>
      </c>
      <c r="AV205" s="14" t="s">
        <v>175</v>
      </c>
      <c r="AW205" s="14" t="s">
        <v>31</v>
      </c>
      <c r="AX205" s="14" t="s">
        <v>81</v>
      </c>
      <c r="AY205" s="282" t="s">
        <v>168</v>
      </c>
    </row>
    <row r="206" s="1" customFormat="1" ht="24" customHeight="1">
      <c r="B206" s="38"/>
      <c r="C206" s="237" t="s">
        <v>346</v>
      </c>
      <c r="D206" s="237" t="s">
        <v>170</v>
      </c>
      <c r="E206" s="238" t="s">
        <v>2790</v>
      </c>
      <c r="F206" s="239" t="s">
        <v>2791</v>
      </c>
      <c r="G206" s="240" t="s">
        <v>440</v>
      </c>
      <c r="H206" s="241">
        <v>3.7999999999999998</v>
      </c>
      <c r="I206" s="242"/>
      <c r="J206" s="243">
        <f>ROUND(I206*H206,2)</f>
        <v>0</v>
      </c>
      <c r="K206" s="239" t="s">
        <v>174</v>
      </c>
      <c r="L206" s="43"/>
      <c r="M206" s="244" t="s">
        <v>1</v>
      </c>
      <c r="N206" s="245" t="s">
        <v>39</v>
      </c>
      <c r="O206" s="86"/>
      <c r="P206" s="246">
        <f>O206*H206</f>
        <v>0</v>
      </c>
      <c r="Q206" s="246">
        <v>0.0051799999999999997</v>
      </c>
      <c r="R206" s="246">
        <f>Q206*H206</f>
        <v>0.019683999999999997</v>
      </c>
      <c r="S206" s="246">
        <v>0</v>
      </c>
      <c r="T206" s="247">
        <f>S206*H206</f>
        <v>0</v>
      </c>
      <c r="AR206" s="248" t="s">
        <v>282</v>
      </c>
      <c r="AT206" s="248" t="s">
        <v>170</v>
      </c>
      <c r="AU206" s="248" t="s">
        <v>83</v>
      </c>
      <c r="AY206" s="17" t="s">
        <v>168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81</v>
      </c>
      <c r="BK206" s="249">
        <f>ROUND(I206*H206,2)</f>
        <v>0</v>
      </c>
      <c r="BL206" s="17" t="s">
        <v>282</v>
      </c>
      <c r="BM206" s="248" t="s">
        <v>2792</v>
      </c>
    </row>
    <row r="207" s="13" customFormat="1">
      <c r="B207" s="261"/>
      <c r="C207" s="262"/>
      <c r="D207" s="252" t="s">
        <v>177</v>
      </c>
      <c r="E207" s="263" t="s">
        <v>1</v>
      </c>
      <c r="F207" s="264" t="s">
        <v>2793</v>
      </c>
      <c r="G207" s="262"/>
      <c r="H207" s="265">
        <v>3.7999999999999998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AT207" s="271" t="s">
        <v>177</v>
      </c>
      <c r="AU207" s="271" t="s">
        <v>83</v>
      </c>
      <c r="AV207" s="13" t="s">
        <v>83</v>
      </c>
      <c r="AW207" s="13" t="s">
        <v>31</v>
      </c>
      <c r="AX207" s="13" t="s">
        <v>74</v>
      </c>
      <c r="AY207" s="271" t="s">
        <v>168</v>
      </c>
    </row>
    <row r="208" s="14" customFormat="1">
      <c r="B208" s="272"/>
      <c r="C208" s="273"/>
      <c r="D208" s="252" t="s">
        <v>177</v>
      </c>
      <c r="E208" s="274" t="s">
        <v>1</v>
      </c>
      <c r="F208" s="275" t="s">
        <v>186</v>
      </c>
      <c r="G208" s="273"/>
      <c r="H208" s="276">
        <v>3.7999999999999998</v>
      </c>
      <c r="I208" s="277"/>
      <c r="J208" s="273"/>
      <c r="K208" s="273"/>
      <c r="L208" s="278"/>
      <c r="M208" s="279"/>
      <c r="N208" s="280"/>
      <c r="O208" s="280"/>
      <c r="P208" s="280"/>
      <c r="Q208" s="280"/>
      <c r="R208" s="280"/>
      <c r="S208" s="280"/>
      <c r="T208" s="281"/>
      <c r="AT208" s="282" t="s">
        <v>177</v>
      </c>
      <c r="AU208" s="282" t="s">
        <v>83</v>
      </c>
      <c r="AV208" s="14" t="s">
        <v>175</v>
      </c>
      <c r="AW208" s="14" t="s">
        <v>31</v>
      </c>
      <c r="AX208" s="14" t="s">
        <v>81</v>
      </c>
      <c r="AY208" s="282" t="s">
        <v>168</v>
      </c>
    </row>
    <row r="209" s="1" customFormat="1" ht="24" customHeight="1">
      <c r="B209" s="38"/>
      <c r="C209" s="237" t="s">
        <v>350</v>
      </c>
      <c r="D209" s="237" t="s">
        <v>170</v>
      </c>
      <c r="E209" s="238" t="s">
        <v>2794</v>
      </c>
      <c r="F209" s="239" t="s">
        <v>2795</v>
      </c>
      <c r="G209" s="240" t="s">
        <v>440</v>
      </c>
      <c r="H209" s="241">
        <v>12.6</v>
      </c>
      <c r="I209" s="242"/>
      <c r="J209" s="243">
        <f>ROUND(I209*H209,2)</f>
        <v>0</v>
      </c>
      <c r="K209" s="239" t="s">
        <v>1</v>
      </c>
      <c r="L209" s="43"/>
      <c r="M209" s="244" t="s">
        <v>1</v>
      </c>
      <c r="N209" s="245" t="s">
        <v>39</v>
      </c>
      <c r="O209" s="86"/>
      <c r="P209" s="246">
        <f>O209*H209</f>
        <v>0</v>
      </c>
      <c r="Q209" s="246">
        <v>0.00040000000000000002</v>
      </c>
      <c r="R209" s="246">
        <f>Q209*H209</f>
        <v>0.0050400000000000002</v>
      </c>
      <c r="S209" s="246">
        <v>0</v>
      </c>
      <c r="T209" s="247">
        <f>S209*H209</f>
        <v>0</v>
      </c>
      <c r="AR209" s="248" t="s">
        <v>282</v>
      </c>
      <c r="AT209" s="248" t="s">
        <v>170</v>
      </c>
      <c r="AU209" s="248" t="s">
        <v>83</v>
      </c>
      <c r="AY209" s="17" t="s">
        <v>168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81</v>
      </c>
      <c r="BK209" s="249">
        <f>ROUND(I209*H209,2)</f>
        <v>0</v>
      </c>
      <c r="BL209" s="17" t="s">
        <v>282</v>
      </c>
      <c r="BM209" s="248" t="s">
        <v>2796</v>
      </c>
    </row>
    <row r="210" s="13" customFormat="1">
      <c r="B210" s="261"/>
      <c r="C210" s="262"/>
      <c r="D210" s="252" t="s">
        <v>177</v>
      </c>
      <c r="E210" s="263" t="s">
        <v>1</v>
      </c>
      <c r="F210" s="264" t="s">
        <v>2797</v>
      </c>
      <c r="G210" s="262"/>
      <c r="H210" s="265">
        <v>12.6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AT210" s="271" t="s">
        <v>177</v>
      </c>
      <c r="AU210" s="271" t="s">
        <v>83</v>
      </c>
      <c r="AV210" s="13" t="s">
        <v>83</v>
      </c>
      <c r="AW210" s="13" t="s">
        <v>31</v>
      </c>
      <c r="AX210" s="13" t="s">
        <v>74</v>
      </c>
      <c r="AY210" s="271" t="s">
        <v>168</v>
      </c>
    </row>
    <row r="211" s="14" customFormat="1">
      <c r="B211" s="272"/>
      <c r="C211" s="273"/>
      <c r="D211" s="252" t="s">
        <v>177</v>
      </c>
      <c r="E211" s="274" t="s">
        <v>1</v>
      </c>
      <c r="F211" s="275" t="s">
        <v>186</v>
      </c>
      <c r="G211" s="273"/>
      <c r="H211" s="276">
        <v>12.6</v>
      </c>
      <c r="I211" s="277"/>
      <c r="J211" s="273"/>
      <c r="K211" s="273"/>
      <c r="L211" s="278"/>
      <c r="M211" s="279"/>
      <c r="N211" s="280"/>
      <c r="O211" s="280"/>
      <c r="P211" s="280"/>
      <c r="Q211" s="280"/>
      <c r="R211" s="280"/>
      <c r="S211" s="280"/>
      <c r="T211" s="281"/>
      <c r="AT211" s="282" t="s">
        <v>177</v>
      </c>
      <c r="AU211" s="282" t="s">
        <v>83</v>
      </c>
      <c r="AV211" s="14" t="s">
        <v>175</v>
      </c>
      <c r="AW211" s="14" t="s">
        <v>31</v>
      </c>
      <c r="AX211" s="14" t="s">
        <v>81</v>
      </c>
      <c r="AY211" s="282" t="s">
        <v>168</v>
      </c>
    </row>
    <row r="212" s="1" customFormat="1" ht="24" customHeight="1">
      <c r="B212" s="38"/>
      <c r="C212" s="237" t="s">
        <v>355</v>
      </c>
      <c r="D212" s="237" t="s">
        <v>170</v>
      </c>
      <c r="E212" s="238" t="s">
        <v>2798</v>
      </c>
      <c r="F212" s="239" t="s">
        <v>2799</v>
      </c>
      <c r="G212" s="240" t="s">
        <v>440</v>
      </c>
      <c r="H212" s="241">
        <v>18.399999999999999</v>
      </c>
      <c r="I212" s="242"/>
      <c r="J212" s="243">
        <f>ROUND(I212*H212,2)</f>
        <v>0</v>
      </c>
      <c r="K212" s="239" t="s">
        <v>1</v>
      </c>
      <c r="L212" s="43"/>
      <c r="M212" s="244" t="s">
        <v>1</v>
      </c>
      <c r="N212" s="245" t="s">
        <v>39</v>
      </c>
      <c r="O212" s="86"/>
      <c r="P212" s="246">
        <f>O212*H212</f>
        <v>0</v>
      </c>
      <c r="Q212" s="246">
        <v>0.00066</v>
      </c>
      <c r="R212" s="246">
        <f>Q212*H212</f>
        <v>0.012143999999999999</v>
      </c>
      <c r="S212" s="246">
        <v>0</v>
      </c>
      <c r="T212" s="247">
        <f>S212*H212</f>
        <v>0</v>
      </c>
      <c r="AR212" s="248" t="s">
        <v>282</v>
      </c>
      <c r="AT212" s="248" t="s">
        <v>170</v>
      </c>
      <c r="AU212" s="248" t="s">
        <v>83</v>
      </c>
      <c r="AY212" s="17" t="s">
        <v>168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81</v>
      </c>
      <c r="BK212" s="249">
        <f>ROUND(I212*H212,2)</f>
        <v>0</v>
      </c>
      <c r="BL212" s="17" t="s">
        <v>282</v>
      </c>
      <c r="BM212" s="248" t="s">
        <v>2800</v>
      </c>
    </row>
    <row r="213" s="13" customFormat="1">
      <c r="B213" s="261"/>
      <c r="C213" s="262"/>
      <c r="D213" s="252" t="s">
        <v>177</v>
      </c>
      <c r="E213" s="263" t="s">
        <v>1</v>
      </c>
      <c r="F213" s="264" t="s">
        <v>2801</v>
      </c>
      <c r="G213" s="262"/>
      <c r="H213" s="265">
        <v>18.399999999999999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AT213" s="271" t="s">
        <v>177</v>
      </c>
      <c r="AU213" s="271" t="s">
        <v>83</v>
      </c>
      <c r="AV213" s="13" t="s">
        <v>83</v>
      </c>
      <c r="AW213" s="13" t="s">
        <v>31</v>
      </c>
      <c r="AX213" s="13" t="s">
        <v>74</v>
      </c>
      <c r="AY213" s="271" t="s">
        <v>168</v>
      </c>
    </row>
    <row r="214" s="14" customFormat="1">
      <c r="B214" s="272"/>
      <c r="C214" s="273"/>
      <c r="D214" s="252" t="s">
        <v>177</v>
      </c>
      <c r="E214" s="274" t="s">
        <v>1</v>
      </c>
      <c r="F214" s="275" t="s">
        <v>186</v>
      </c>
      <c r="G214" s="273"/>
      <c r="H214" s="276">
        <v>18.399999999999999</v>
      </c>
      <c r="I214" s="277"/>
      <c r="J214" s="273"/>
      <c r="K214" s="273"/>
      <c r="L214" s="278"/>
      <c r="M214" s="279"/>
      <c r="N214" s="280"/>
      <c r="O214" s="280"/>
      <c r="P214" s="280"/>
      <c r="Q214" s="280"/>
      <c r="R214" s="280"/>
      <c r="S214" s="280"/>
      <c r="T214" s="281"/>
      <c r="AT214" s="282" t="s">
        <v>177</v>
      </c>
      <c r="AU214" s="282" t="s">
        <v>83</v>
      </c>
      <c r="AV214" s="14" t="s">
        <v>175</v>
      </c>
      <c r="AW214" s="14" t="s">
        <v>31</v>
      </c>
      <c r="AX214" s="14" t="s">
        <v>81</v>
      </c>
      <c r="AY214" s="282" t="s">
        <v>168</v>
      </c>
    </row>
    <row r="215" s="1" customFormat="1" ht="24" customHeight="1">
      <c r="B215" s="38"/>
      <c r="C215" s="237" t="s">
        <v>361</v>
      </c>
      <c r="D215" s="237" t="s">
        <v>170</v>
      </c>
      <c r="E215" s="238" t="s">
        <v>2802</v>
      </c>
      <c r="F215" s="239" t="s">
        <v>2803</v>
      </c>
      <c r="G215" s="240" t="s">
        <v>440</v>
      </c>
      <c r="H215" s="241">
        <v>6.5999999999999996</v>
      </c>
      <c r="I215" s="242"/>
      <c r="J215" s="243">
        <f>ROUND(I215*H215,2)</f>
        <v>0</v>
      </c>
      <c r="K215" s="239" t="s">
        <v>1</v>
      </c>
      <c r="L215" s="43"/>
      <c r="M215" s="244" t="s">
        <v>1</v>
      </c>
      <c r="N215" s="245" t="s">
        <v>39</v>
      </c>
      <c r="O215" s="86"/>
      <c r="P215" s="246">
        <f>O215*H215</f>
        <v>0</v>
      </c>
      <c r="Q215" s="246">
        <v>0.00091</v>
      </c>
      <c r="R215" s="246">
        <f>Q215*H215</f>
        <v>0.0060060000000000001</v>
      </c>
      <c r="S215" s="246">
        <v>0</v>
      </c>
      <c r="T215" s="247">
        <f>S215*H215</f>
        <v>0</v>
      </c>
      <c r="AR215" s="248" t="s">
        <v>282</v>
      </c>
      <c r="AT215" s="248" t="s">
        <v>170</v>
      </c>
      <c r="AU215" s="248" t="s">
        <v>83</v>
      </c>
      <c r="AY215" s="17" t="s">
        <v>168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81</v>
      </c>
      <c r="BK215" s="249">
        <f>ROUND(I215*H215,2)</f>
        <v>0</v>
      </c>
      <c r="BL215" s="17" t="s">
        <v>282</v>
      </c>
      <c r="BM215" s="248" t="s">
        <v>2804</v>
      </c>
    </row>
    <row r="216" s="13" customFormat="1">
      <c r="B216" s="261"/>
      <c r="C216" s="262"/>
      <c r="D216" s="252" t="s">
        <v>177</v>
      </c>
      <c r="E216" s="263" t="s">
        <v>1</v>
      </c>
      <c r="F216" s="264" t="s">
        <v>2805</v>
      </c>
      <c r="G216" s="262"/>
      <c r="H216" s="265">
        <v>6.5999999999999996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AT216" s="271" t="s">
        <v>177</v>
      </c>
      <c r="AU216" s="271" t="s">
        <v>83</v>
      </c>
      <c r="AV216" s="13" t="s">
        <v>83</v>
      </c>
      <c r="AW216" s="13" t="s">
        <v>31</v>
      </c>
      <c r="AX216" s="13" t="s">
        <v>74</v>
      </c>
      <c r="AY216" s="271" t="s">
        <v>168</v>
      </c>
    </row>
    <row r="217" s="14" customFormat="1">
      <c r="B217" s="272"/>
      <c r="C217" s="273"/>
      <c r="D217" s="252" t="s">
        <v>177</v>
      </c>
      <c r="E217" s="274" t="s">
        <v>1</v>
      </c>
      <c r="F217" s="275" t="s">
        <v>186</v>
      </c>
      <c r="G217" s="273"/>
      <c r="H217" s="276">
        <v>6.5999999999999996</v>
      </c>
      <c r="I217" s="277"/>
      <c r="J217" s="273"/>
      <c r="K217" s="273"/>
      <c r="L217" s="278"/>
      <c r="M217" s="279"/>
      <c r="N217" s="280"/>
      <c r="O217" s="280"/>
      <c r="P217" s="280"/>
      <c r="Q217" s="280"/>
      <c r="R217" s="280"/>
      <c r="S217" s="280"/>
      <c r="T217" s="281"/>
      <c r="AT217" s="282" t="s">
        <v>177</v>
      </c>
      <c r="AU217" s="282" t="s">
        <v>83</v>
      </c>
      <c r="AV217" s="14" t="s">
        <v>175</v>
      </c>
      <c r="AW217" s="14" t="s">
        <v>31</v>
      </c>
      <c r="AX217" s="14" t="s">
        <v>81</v>
      </c>
      <c r="AY217" s="282" t="s">
        <v>168</v>
      </c>
    </row>
    <row r="218" s="1" customFormat="1" ht="24" customHeight="1">
      <c r="B218" s="38"/>
      <c r="C218" s="237" t="s">
        <v>369</v>
      </c>
      <c r="D218" s="237" t="s">
        <v>170</v>
      </c>
      <c r="E218" s="238" t="s">
        <v>2806</v>
      </c>
      <c r="F218" s="239" t="s">
        <v>2807</v>
      </c>
      <c r="G218" s="240" t="s">
        <v>440</v>
      </c>
      <c r="H218" s="241">
        <v>6.4000000000000004</v>
      </c>
      <c r="I218" s="242"/>
      <c r="J218" s="243">
        <f>ROUND(I218*H218,2)</f>
        <v>0</v>
      </c>
      <c r="K218" s="239" t="s">
        <v>1</v>
      </c>
      <c r="L218" s="43"/>
      <c r="M218" s="244" t="s">
        <v>1</v>
      </c>
      <c r="N218" s="245" t="s">
        <v>39</v>
      </c>
      <c r="O218" s="86"/>
      <c r="P218" s="246">
        <f>O218*H218</f>
        <v>0</v>
      </c>
      <c r="Q218" s="246">
        <v>0.0011900000000000001</v>
      </c>
      <c r="R218" s="246">
        <f>Q218*H218</f>
        <v>0.0076160000000000012</v>
      </c>
      <c r="S218" s="246">
        <v>0</v>
      </c>
      <c r="T218" s="247">
        <f>S218*H218</f>
        <v>0</v>
      </c>
      <c r="AR218" s="248" t="s">
        <v>282</v>
      </c>
      <c r="AT218" s="248" t="s">
        <v>170</v>
      </c>
      <c r="AU218" s="248" t="s">
        <v>83</v>
      </c>
      <c r="AY218" s="17" t="s">
        <v>168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81</v>
      </c>
      <c r="BK218" s="249">
        <f>ROUND(I218*H218,2)</f>
        <v>0</v>
      </c>
      <c r="BL218" s="17" t="s">
        <v>282</v>
      </c>
      <c r="BM218" s="248" t="s">
        <v>2808</v>
      </c>
    </row>
    <row r="219" s="13" customFormat="1">
      <c r="B219" s="261"/>
      <c r="C219" s="262"/>
      <c r="D219" s="252" t="s">
        <v>177</v>
      </c>
      <c r="E219" s="263" t="s">
        <v>1</v>
      </c>
      <c r="F219" s="264" t="s">
        <v>2809</v>
      </c>
      <c r="G219" s="262"/>
      <c r="H219" s="265">
        <v>6.4000000000000004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AT219" s="271" t="s">
        <v>177</v>
      </c>
      <c r="AU219" s="271" t="s">
        <v>83</v>
      </c>
      <c r="AV219" s="13" t="s">
        <v>83</v>
      </c>
      <c r="AW219" s="13" t="s">
        <v>31</v>
      </c>
      <c r="AX219" s="13" t="s">
        <v>74</v>
      </c>
      <c r="AY219" s="271" t="s">
        <v>168</v>
      </c>
    </row>
    <row r="220" s="14" customFormat="1">
      <c r="B220" s="272"/>
      <c r="C220" s="273"/>
      <c r="D220" s="252" t="s">
        <v>177</v>
      </c>
      <c r="E220" s="274" t="s">
        <v>1</v>
      </c>
      <c r="F220" s="275" t="s">
        <v>186</v>
      </c>
      <c r="G220" s="273"/>
      <c r="H220" s="276">
        <v>6.4000000000000004</v>
      </c>
      <c r="I220" s="277"/>
      <c r="J220" s="273"/>
      <c r="K220" s="273"/>
      <c r="L220" s="278"/>
      <c r="M220" s="279"/>
      <c r="N220" s="280"/>
      <c r="O220" s="280"/>
      <c r="P220" s="280"/>
      <c r="Q220" s="280"/>
      <c r="R220" s="280"/>
      <c r="S220" s="280"/>
      <c r="T220" s="281"/>
      <c r="AT220" s="282" t="s">
        <v>177</v>
      </c>
      <c r="AU220" s="282" t="s">
        <v>83</v>
      </c>
      <c r="AV220" s="14" t="s">
        <v>175</v>
      </c>
      <c r="AW220" s="14" t="s">
        <v>31</v>
      </c>
      <c r="AX220" s="14" t="s">
        <v>81</v>
      </c>
      <c r="AY220" s="282" t="s">
        <v>168</v>
      </c>
    </row>
    <row r="221" s="1" customFormat="1" ht="24" customHeight="1">
      <c r="B221" s="38"/>
      <c r="C221" s="237" t="s">
        <v>374</v>
      </c>
      <c r="D221" s="237" t="s">
        <v>170</v>
      </c>
      <c r="E221" s="238" t="s">
        <v>2810</v>
      </c>
      <c r="F221" s="239" t="s">
        <v>2811</v>
      </c>
      <c r="G221" s="240" t="s">
        <v>440</v>
      </c>
      <c r="H221" s="241">
        <v>9.8000000000000007</v>
      </c>
      <c r="I221" s="242"/>
      <c r="J221" s="243">
        <f>ROUND(I221*H221,2)</f>
        <v>0</v>
      </c>
      <c r="K221" s="239" t="s">
        <v>1</v>
      </c>
      <c r="L221" s="43"/>
      <c r="M221" s="244" t="s">
        <v>1</v>
      </c>
      <c r="N221" s="245" t="s">
        <v>39</v>
      </c>
      <c r="O221" s="86"/>
      <c r="P221" s="246">
        <f>O221*H221</f>
        <v>0</v>
      </c>
      <c r="Q221" s="246">
        <v>0.00069999999999999999</v>
      </c>
      <c r="R221" s="246">
        <f>Q221*H221</f>
        <v>0.0068600000000000006</v>
      </c>
      <c r="S221" s="246">
        <v>0</v>
      </c>
      <c r="T221" s="247">
        <f>S221*H221</f>
        <v>0</v>
      </c>
      <c r="AR221" s="248" t="s">
        <v>282</v>
      </c>
      <c r="AT221" s="248" t="s">
        <v>170</v>
      </c>
      <c r="AU221" s="248" t="s">
        <v>83</v>
      </c>
      <c r="AY221" s="17" t="s">
        <v>168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81</v>
      </c>
      <c r="BK221" s="249">
        <f>ROUND(I221*H221,2)</f>
        <v>0</v>
      </c>
      <c r="BL221" s="17" t="s">
        <v>282</v>
      </c>
      <c r="BM221" s="248" t="s">
        <v>2812</v>
      </c>
    </row>
    <row r="222" s="13" customFormat="1">
      <c r="B222" s="261"/>
      <c r="C222" s="262"/>
      <c r="D222" s="252" t="s">
        <v>177</v>
      </c>
      <c r="E222" s="263" t="s">
        <v>1</v>
      </c>
      <c r="F222" s="264" t="s">
        <v>2813</v>
      </c>
      <c r="G222" s="262"/>
      <c r="H222" s="265">
        <v>9.8000000000000007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AT222" s="271" t="s">
        <v>177</v>
      </c>
      <c r="AU222" s="271" t="s">
        <v>83</v>
      </c>
      <c r="AV222" s="13" t="s">
        <v>83</v>
      </c>
      <c r="AW222" s="13" t="s">
        <v>31</v>
      </c>
      <c r="AX222" s="13" t="s">
        <v>74</v>
      </c>
      <c r="AY222" s="271" t="s">
        <v>168</v>
      </c>
    </row>
    <row r="223" s="14" customFormat="1">
      <c r="B223" s="272"/>
      <c r="C223" s="273"/>
      <c r="D223" s="252" t="s">
        <v>177</v>
      </c>
      <c r="E223" s="274" t="s">
        <v>1</v>
      </c>
      <c r="F223" s="275" t="s">
        <v>186</v>
      </c>
      <c r="G223" s="273"/>
      <c r="H223" s="276">
        <v>9.8000000000000007</v>
      </c>
      <c r="I223" s="277"/>
      <c r="J223" s="273"/>
      <c r="K223" s="273"/>
      <c r="L223" s="278"/>
      <c r="M223" s="279"/>
      <c r="N223" s="280"/>
      <c r="O223" s="280"/>
      <c r="P223" s="280"/>
      <c r="Q223" s="280"/>
      <c r="R223" s="280"/>
      <c r="S223" s="280"/>
      <c r="T223" s="281"/>
      <c r="AT223" s="282" t="s">
        <v>177</v>
      </c>
      <c r="AU223" s="282" t="s">
        <v>83</v>
      </c>
      <c r="AV223" s="14" t="s">
        <v>175</v>
      </c>
      <c r="AW223" s="14" t="s">
        <v>31</v>
      </c>
      <c r="AX223" s="14" t="s">
        <v>81</v>
      </c>
      <c r="AY223" s="282" t="s">
        <v>168</v>
      </c>
    </row>
    <row r="224" s="1" customFormat="1" ht="24" customHeight="1">
      <c r="B224" s="38"/>
      <c r="C224" s="237" t="s">
        <v>380</v>
      </c>
      <c r="D224" s="237" t="s">
        <v>170</v>
      </c>
      <c r="E224" s="238" t="s">
        <v>2814</v>
      </c>
      <c r="F224" s="239" t="s">
        <v>2815</v>
      </c>
      <c r="G224" s="240" t="s">
        <v>440</v>
      </c>
      <c r="H224" s="241">
        <v>26.899999999999999</v>
      </c>
      <c r="I224" s="242"/>
      <c r="J224" s="243">
        <f>ROUND(I224*H224,2)</f>
        <v>0</v>
      </c>
      <c r="K224" s="239" t="s">
        <v>1</v>
      </c>
      <c r="L224" s="43"/>
      <c r="M224" s="244" t="s">
        <v>1</v>
      </c>
      <c r="N224" s="245" t="s">
        <v>39</v>
      </c>
      <c r="O224" s="86"/>
      <c r="P224" s="246">
        <f>O224*H224</f>
        <v>0</v>
      </c>
      <c r="Q224" s="246">
        <v>0.00077999999999999999</v>
      </c>
      <c r="R224" s="246">
        <f>Q224*H224</f>
        <v>0.020981999999999997</v>
      </c>
      <c r="S224" s="246">
        <v>0</v>
      </c>
      <c r="T224" s="247">
        <f>S224*H224</f>
        <v>0</v>
      </c>
      <c r="AR224" s="248" t="s">
        <v>282</v>
      </c>
      <c r="AT224" s="248" t="s">
        <v>170</v>
      </c>
      <c r="AU224" s="248" t="s">
        <v>83</v>
      </c>
      <c r="AY224" s="17" t="s">
        <v>168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81</v>
      </c>
      <c r="BK224" s="249">
        <f>ROUND(I224*H224,2)</f>
        <v>0</v>
      </c>
      <c r="BL224" s="17" t="s">
        <v>282</v>
      </c>
      <c r="BM224" s="248" t="s">
        <v>2816</v>
      </c>
    </row>
    <row r="225" s="13" customFormat="1">
      <c r="B225" s="261"/>
      <c r="C225" s="262"/>
      <c r="D225" s="252" t="s">
        <v>177</v>
      </c>
      <c r="E225" s="263" t="s">
        <v>1</v>
      </c>
      <c r="F225" s="264" t="s">
        <v>2817</v>
      </c>
      <c r="G225" s="262"/>
      <c r="H225" s="265">
        <v>26.899999999999999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AT225" s="271" t="s">
        <v>177</v>
      </c>
      <c r="AU225" s="271" t="s">
        <v>83</v>
      </c>
      <c r="AV225" s="13" t="s">
        <v>83</v>
      </c>
      <c r="AW225" s="13" t="s">
        <v>31</v>
      </c>
      <c r="AX225" s="13" t="s">
        <v>74</v>
      </c>
      <c r="AY225" s="271" t="s">
        <v>168</v>
      </c>
    </row>
    <row r="226" s="14" customFormat="1">
      <c r="B226" s="272"/>
      <c r="C226" s="273"/>
      <c r="D226" s="252" t="s">
        <v>177</v>
      </c>
      <c r="E226" s="274" t="s">
        <v>1</v>
      </c>
      <c r="F226" s="275" t="s">
        <v>186</v>
      </c>
      <c r="G226" s="273"/>
      <c r="H226" s="276">
        <v>26.899999999999999</v>
      </c>
      <c r="I226" s="277"/>
      <c r="J226" s="273"/>
      <c r="K226" s="273"/>
      <c r="L226" s="278"/>
      <c r="M226" s="279"/>
      <c r="N226" s="280"/>
      <c r="O226" s="280"/>
      <c r="P226" s="280"/>
      <c r="Q226" s="280"/>
      <c r="R226" s="280"/>
      <c r="S226" s="280"/>
      <c r="T226" s="281"/>
      <c r="AT226" s="282" t="s">
        <v>177</v>
      </c>
      <c r="AU226" s="282" t="s">
        <v>83</v>
      </c>
      <c r="AV226" s="14" t="s">
        <v>175</v>
      </c>
      <c r="AW226" s="14" t="s">
        <v>31</v>
      </c>
      <c r="AX226" s="14" t="s">
        <v>81</v>
      </c>
      <c r="AY226" s="282" t="s">
        <v>168</v>
      </c>
    </row>
    <row r="227" s="1" customFormat="1" ht="24" customHeight="1">
      <c r="B227" s="38"/>
      <c r="C227" s="237" t="s">
        <v>385</v>
      </c>
      <c r="D227" s="237" t="s">
        <v>170</v>
      </c>
      <c r="E227" s="238" t="s">
        <v>2818</v>
      </c>
      <c r="F227" s="239" t="s">
        <v>2819</v>
      </c>
      <c r="G227" s="240" t="s">
        <v>440</v>
      </c>
      <c r="H227" s="241">
        <v>53.899999999999999</v>
      </c>
      <c r="I227" s="242"/>
      <c r="J227" s="243">
        <f>ROUND(I227*H227,2)</f>
        <v>0</v>
      </c>
      <c r="K227" s="239" t="s">
        <v>1</v>
      </c>
      <c r="L227" s="43"/>
      <c r="M227" s="244" t="s">
        <v>1</v>
      </c>
      <c r="N227" s="245" t="s">
        <v>39</v>
      </c>
      <c r="O227" s="86"/>
      <c r="P227" s="246">
        <f>O227*H227</f>
        <v>0</v>
      </c>
      <c r="Q227" s="246">
        <v>0.00096000000000000002</v>
      </c>
      <c r="R227" s="246">
        <f>Q227*H227</f>
        <v>0.051743999999999998</v>
      </c>
      <c r="S227" s="246">
        <v>0</v>
      </c>
      <c r="T227" s="247">
        <f>S227*H227</f>
        <v>0</v>
      </c>
      <c r="AR227" s="248" t="s">
        <v>282</v>
      </c>
      <c r="AT227" s="248" t="s">
        <v>170</v>
      </c>
      <c r="AU227" s="248" t="s">
        <v>83</v>
      </c>
      <c r="AY227" s="17" t="s">
        <v>168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81</v>
      </c>
      <c r="BK227" s="249">
        <f>ROUND(I227*H227,2)</f>
        <v>0</v>
      </c>
      <c r="BL227" s="17" t="s">
        <v>282</v>
      </c>
      <c r="BM227" s="248" t="s">
        <v>2820</v>
      </c>
    </row>
    <row r="228" s="13" customFormat="1">
      <c r="B228" s="261"/>
      <c r="C228" s="262"/>
      <c r="D228" s="252" t="s">
        <v>177</v>
      </c>
      <c r="E228" s="263" t="s">
        <v>1</v>
      </c>
      <c r="F228" s="264" t="s">
        <v>2821</v>
      </c>
      <c r="G228" s="262"/>
      <c r="H228" s="265">
        <v>53.899999999999999</v>
      </c>
      <c r="I228" s="266"/>
      <c r="J228" s="262"/>
      <c r="K228" s="262"/>
      <c r="L228" s="267"/>
      <c r="M228" s="268"/>
      <c r="N228" s="269"/>
      <c r="O228" s="269"/>
      <c r="P228" s="269"/>
      <c r="Q228" s="269"/>
      <c r="R228" s="269"/>
      <c r="S228" s="269"/>
      <c r="T228" s="270"/>
      <c r="AT228" s="271" t="s">
        <v>177</v>
      </c>
      <c r="AU228" s="271" t="s">
        <v>83</v>
      </c>
      <c r="AV228" s="13" t="s">
        <v>83</v>
      </c>
      <c r="AW228" s="13" t="s">
        <v>31</v>
      </c>
      <c r="AX228" s="13" t="s">
        <v>74</v>
      </c>
      <c r="AY228" s="271" t="s">
        <v>168</v>
      </c>
    </row>
    <row r="229" s="14" customFormat="1">
      <c r="B229" s="272"/>
      <c r="C229" s="273"/>
      <c r="D229" s="252" t="s">
        <v>177</v>
      </c>
      <c r="E229" s="274" t="s">
        <v>1</v>
      </c>
      <c r="F229" s="275" t="s">
        <v>186</v>
      </c>
      <c r="G229" s="273"/>
      <c r="H229" s="276">
        <v>53.899999999999999</v>
      </c>
      <c r="I229" s="277"/>
      <c r="J229" s="273"/>
      <c r="K229" s="273"/>
      <c r="L229" s="278"/>
      <c r="M229" s="279"/>
      <c r="N229" s="280"/>
      <c r="O229" s="280"/>
      <c r="P229" s="280"/>
      <c r="Q229" s="280"/>
      <c r="R229" s="280"/>
      <c r="S229" s="280"/>
      <c r="T229" s="281"/>
      <c r="AT229" s="282" t="s">
        <v>177</v>
      </c>
      <c r="AU229" s="282" t="s">
        <v>83</v>
      </c>
      <c r="AV229" s="14" t="s">
        <v>175</v>
      </c>
      <c r="AW229" s="14" t="s">
        <v>31</v>
      </c>
      <c r="AX229" s="14" t="s">
        <v>81</v>
      </c>
      <c r="AY229" s="282" t="s">
        <v>168</v>
      </c>
    </row>
    <row r="230" s="1" customFormat="1" ht="24" customHeight="1">
      <c r="B230" s="38"/>
      <c r="C230" s="237" t="s">
        <v>389</v>
      </c>
      <c r="D230" s="237" t="s">
        <v>170</v>
      </c>
      <c r="E230" s="238" t="s">
        <v>2822</v>
      </c>
      <c r="F230" s="239" t="s">
        <v>2823</v>
      </c>
      <c r="G230" s="240" t="s">
        <v>440</v>
      </c>
      <c r="H230" s="241">
        <v>38.5</v>
      </c>
      <c r="I230" s="242"/>
      <c r="J230" s="243">
        <f>ROUND(I230*H230,2)</f>
        <v>0</v>
      </c>
      <c r="K230" s="239" t="s">
        <v>1</v>
      </c>
      <c r="L230" s="43"/>
      <c r="M230" s="244" t="s">
        <v>1</v>
      </c>
      <c r="N230" s="245" t="s">
        <v>39</v>
      </c>
      <c r="O230" s="86"/>
      <c r="P230" s="246">
        <f>O230*H230</f>
        <v>0</v>
      </c>
      <c r="Q230" s="246">
        <v>0.00125</v>
      </c>
      <c r="R230" s="246">
        <f>Q230*H230</f>
        <v>0.048125000000000001</v>
      </c>
      <c r="S230" s="246">
        <v>0</v>
      </c>
      <c r="T230" s="247">
        <f>S230*H230</f>
        <v>0</v>
      </c>
      <c r="AR230" s="248" t="s">
        <v>282</v>
      </c>
      <c r="AT230" s="248" t="s">
        <v>170</v>
      </c>
      <c r="AU230" s="248" t="s">
        <v>83</v>
      </c>
      <c r="AY230" s="17" t="s">
        <v>168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81</v>
      </c>
      <c r="BK230" s="249">
        <f>ROUND(I230*H230,2)</f>
        <v>0</v>
      </c>
      <c r="BL230" s="17" t="s">
        <v>282</v>
      </c>
      <c r="BM230" s="248" t="s">
        <v>2824</v>
      </c>
    </row>
    <row r="231" s="13" customFormat="1">
      <c r="B231" s="261"/>
      <c r="C231" s="262"/>
      <c r="D231" s="252" t="s">
        <v>177</v>
      </c>
      <c r="E231" s="263" t="s">
        <v>1</v>
      </c>
      <c r="F231" s="264" t="s">
        <v>2825</v>
      </c>
      <c r="G231" s="262"/>
      <c r="H231" s="265">
        <v>38.5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AT231" s="271" t="s">
        <v>177</v>
      </c>
      <c r="AU231" s="271" t="s">
        <v>83</v>
      </c>
      <c r="AV231" s="13" t="s">
        <v>83</v>
      </c>
      <c r="AW231" s="13" t="s">
        <v>31</v>
      </c>
      <c r="AX231" s="13" t="s">
        <v>74</v>
      </c>
      <c r="AY231" s="271" t="s">
        <v>168</v>
      </c>
    </row>
    <row r="232" s="14" customFormat="1">
      <c r="B232" s="272"/>
      <c r="C232" s="273"/>
      <c r="D232" s="252" t="s">
        <v>177</v>
      </c>
      <c r="E232" s="274" t="s">
        <v>1</v>
      </c>
      <c r="F232" s="275" t="s">
        <v>186</v>
      </c>
      <c r="G232" s="273"/>
      <c r="H232" s="276">
        <v>38.5</v>
      </c>
      <c r="I232" s="277"/>
      <c r="J232" s="273"/>
      <c r="K232" s="273"/>
      <c r="L232" s="278"/>
      <c r="M232" s="279"/>
      <c r="N232" s="280"/>
      <c r="O232" s="280"/>
      <c r="P232" s="280"/>
      <c r="Q232" s="280"/>
      <c r="R232" s="280"/>
      <c r="S232" s="280"/>
      <c r="T232" s="281"/>
      <c r="AT232" s="282" t="s">
        <v>177</v>
      </c>
      <c r="AU232" s="282" t="s">
        <v>83</v>
      </c>
      <c r="AV232" s="14" t="s">
        <v>175</v>
      </c>
      <c r="AW232" s="14" t="s">
        <v>31</v>
      </c>
      <c r="AX232" s="14" t="s">
        <v>81</v>
      </c>
      <c r="AY232" s="282" t="s">
        <v>168</v>
      </c>
    </row>
    <row r="233" s="1" customFormat="1" ht="24" customHeight="1">
      <c r="B233" s="38"/>
      <c r="C233" s="237" t="s">
        <v>394</v>
      </c>
      <c r="D233" s="237" t="s">
        <v>170</v>
      </c>
      <c r="E233" s="238" t="s">
        <v>2826</v>
      </c>
      <c r="F233" s="239" t="s">
        <v>2827</v>
      </c>
      <c r="G233" s="240" t="s">
        <v>440</v>
      </c>
      <c r="H233" s="241">
        <v>3.2000000000000002</v>
      </c>
      <c r="I233" s="242"/>
      <c r="J233" s="243">
        <f>ROUND(I233*H233,2)</f>
        <v>0</v>
      </c>
      <c r="K233" s="239" t="s">
        <v>174</v>
      </c>
      <c r="L233" s="43"/>
      <c r="M233" s="244" t="s">
        <v>1</v>
      </c>
      <c r="N233" s="245" t="s">
        <v>39</v>
      </c>
      <c r="O233" s="86"/>
      <c r="P233" s="246">
        <f>O233*H233</f>
        <v>0</v>
      </c>
      <c r="Q233" s="246">
        <v>0.0025600000000000002</v>
      </c>
      <c r="R233" s="246">
        <f>Q233*H233</f>
        <v>0.0081920000000000014</v>
      </c>
      <c r="S233" s="246">
        <v>0</v>
      </c>
      <c r="T233" s="247">
        <f>S233*H233</f>
        <v>0</v>
      </c>
      <c r="AR233" s="248" t="s">
        <v>282</v>
      </c>
      <c r="AT233" s="248" t="s">
        <v>170</v>
      </c>
      <c r="AU233" s="248" t="s">
        <v>83</v>
      </c>
      <c r="AY233" s="17" t="s">
        <v>168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81</v>
      </c>
      <c r="BK233" s="249">
        <f>ROUND(I233*H233,2)</f>
        <v>0</v>
      </c>
      <c r="BL233" s="17" t="s">
        <v>282</v>
      </c>
      <c r="BM233" s="248" t="s">
        <v>2828</v>
      </c>
    </row>
    <row r="234" s="13" customFormat="1">
      <c r="B234" s="261"/>
      <c r="C234" s="262"/>
      <c r="D234" s="252" t="s">
        <v>177</v>
      </c>
      <c r="E234" s="263" t="s">
        <v>1</v>
      </c>
      <c r="F234" s="264" t="s">
        <v>2829</v>
      </c>
      <c r="G234" s="262"/>
      <c r="H234" s="265">
        <v>3.2000000000000002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AT234" s="271" t="s">
        <v>177</v>
      </c>
      <c r="AU234" s="271" t="s">
        <v>83</v>
      </c>
      <c r="AV234" s="13" t="s">
        <v>83</v>
      </c>
      <c r="AW234" s="13" t="s">
        <v>31</v>
      </c>
      <c r="AX234" s="13" t="s">
        <v>74</v>
      </c>
      <c r="AY234" s="271" t="s">
        <v>168</v>
      </c>
    </row>
    <row r="235" s="14" customFormat="1">
      <c r="B235" s="272"/>
      <c r="C235" s="273"/>
      <c r="D235" s="252" t="s">
        <v>177</v>
      </c>
      <c r="E235" s="274" t="s">
        <v>1</v>
      </c>
      <c r="F235" s="275" t="s">
        <v>186</v>
      </c>
      <c r="G235" s="273"/>
      <c r="H235" s="276">
        <v>3.2000000000000002</v>
      </c>
      <c r="I235" s="277"/>
      <c r="J235" s="273"/>
      <c r="K235" s="273"/>
      <c r="L235" s="278"/>
      <c r="M235" s="279"/>
      <c r="N235" s="280"/>
      <c r="O235" s="280"/>
      <c r="P235" s="280"/>
      <c r="Q235" s="280"/>
      <c r="R235" s="280"/>
      <c r="S235" s="280"/>
      <c r="T235" s="281"/>
      <c r="AT235" s="282" t="s">
        <v>177</v>
      </c>
      <c r="AU235" s="282" t="s">
        <v>83</v>
      </c>
      <c r="AV235" s="14" t="s">
        <v>175</v>
      </c>
      <c r="AW235" s="14" t="s">
        <v>31</v>
      </c>
      <c r="AX235" s="14" t="s">
        <v>81</v>
      </c>
      <c r="AY235" s="282" t="s">
        <v>168</v>
      </c>
    </row>
    <row r="236" s="1" customFormat="1" ht="36" customHeight="1">
      <c r="B236" s="38"/>
      <c r="C236" s="237" t="s">
        <v>398</v>
      </c>
      <c r="D236" s="237" t="s">
        <v>170</v>
      </c>
      <c r="E236" s="238" t="s">
        <v>2830</v>
      </c>
      <c r="F236" s="239" t="s">
        <v>2831</v>
      </c>
      <c r="G236" s="240" t="s">
        <v>440</v>
      </c>
      <c r="H236" s="241">
        <v>7.7999999999999998</v>
      </c>
      <c r="I236" s="242"/>
      <c r="J236" s="243">
        <f>ROUND(I236*H236,2)</f>
        <v>0</v>
      </c>
      <c r="K236" s="239" t="s">
        <v>174</v>
      </c>
      <c r="L236" s="43"/>
      <c r="M236" s="244" t="s">
        <v>1</v>
      </c>
      <c r="N236" s="245" t="s">
        <v>39</v>
      </c>
      <c r="O236" s="86"/>
      <c r="P236" s="246">
        <f>O236*H236</f>
        <v>0</v>
      </c>
      <c r="Q236" s="246">
        <v>0.00012</v>
      </c>
      <c r="R236" s="246">
        <f>Q236*H236</f>
        <v>0.00093599999999999998</v>
      </c>
      <c r="S236" s="246">
        <v>0</v>
      </c>
      <c r="T236" s="247">
        <f>S236*H236</f>
        <v>0</v>
      </c>
      <c r="AR236" s="248" t="s">
        <v>282</v>
      </c>
      <c r="AT236" s="248" t="s">
        <v>170</v>
      </c>
      <c r="AU236" s="248" t="s">
        <v>83</v>
      </c>
      <c r="AY236" s="17" t="s">
        <v>168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81</v>
      </c>
      <c r="BK236" s="249">
        <f>ROUND(I236*H236,2)</f>
        <v>0</v>
      </c>
      <c r="BL236" s="17" t="s">
        <v>282</v>
      </c>
      <c r="BM236" s="248" t="s">
        <v>2832</v>
      </c>
    </row>
    <row r="237" s="13" customFormat="1">
      <c r="B237" s="261"/>
      <c r="C237" s="262"/>
      <c r="D237" s="252" t="s">
        <v>177</v>
      </c>
      <c r="E237" s="263" t="s">
        <v>1</v>
      </c>
      <c r="F237" s="264" t="s">
        <v>2833</v>
      </c>
      <c r="G237" s="262"/>
      <c r="H237" s="265">
        <v>7.7999999999999998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AT237" s="271" t="s">
        <v>177</v>
      </c>
      <c r="AU237" s="271" t="s">
        <v>83</v>
      </c>
      <c r="AV237" s="13" t="s">
        <v>83</v>
      </c>
      <c r="AW237" s="13" t="s">
        <v>31</v>
      </c>
      <c r="AX237" s="13" t="s">
        <v>74</v>
      </c>
      <c r="AY237" s="271" t="s">
        <v>168</v>
      </c>
    </row>
    <row r="238" s="14" customFormat="1">
      <c r="B238" s="272"/>
      <c r="C238" s="273"/>
      <c r="D238" s="252" t="s">
        <v>177</v>
      </c>
      <c r="E238" s="274" t="s">
        <v>1</v>
      </c>
      <c r="F238" s="275" t="s">
        <v>186</v>
      </c>
      <c r="G238" s="273"/>
      <c r="H238" s="276">
        <v>7.7999999999999998</v>
      </c>
      <c r="I238" s="277"/>
      <c r="J238" s="273"/>
      <c r="K238" s="273"/>
      <c r="L238" s="278"/>
      <c r="M238" s="279"/>
      <c r="N238" s="280"/>
      <c r="O238" s="280"/>
      <c r="P238" s="280"/>
      <c r="Q238" s="280"/>
      <c r="R238" s="280"/>
      <c r="S238" s="280"/>
      <c r="T238" s="281"/>
      <c r="AT238" s="282" t="s">
        <v>177</v>
      </c>
      <c r="AU238" s="282" t="s">
        <v>83</v>
      </c>
      <c r="AV238" s="14" t="s">
        <v>175</v>
      </c>
      <c r="AW238" s="14" t="s">
        <v>31</v>
      </c>
      <c r="AX238" s="14" t="s">
        <v>81</v>
      </c>
      <c r="AY238" s="282" t="s">
        <v>168</v>
      </c>
    </row>
    <row r="239" s="1" customFormat="1" ht="36" customHeight="1">
      <c r="B239" s="38"/>
      <c r="C239" s="237" t="s">
        <v>402</v>
      </c>
      <c r="D239" s="237" t="s">
        <v>170</v>
      </c>
      <c r="E239" s="238" t="s">
        <v>2834</v>
      </c>
      <c r="F239" s="239" t="s">
        <v>2835</v>
      </c>
      <c r="G239" s="240" t="s">
        <v>440</v>
      </c>
      <c r="H239" s="241">
        <v>50.100000000000001</v>
      </c>
      <c r="I239" s="242"/>
      <c r="J239" s="243">
        <f>ROUND(I239*H239,2)</f>
        <v>0</v>
      </c>
      <c r="K239" s="239" t="s">
        <v>1</v>
      </c>
      <c r="L239" s="43"/>
      <c r="M239" s="244" t="s">
        <v>1</v>
      </c>
      <c r="N239" s="245" t="s">
        <v>39</v>
      </c>
      <c r="O239" s="86"/>
      <c r="P239" s="246">
        <f>O239*H239</f>
        <v>0</v>
      </c>
      <c r="Q239" s="246">
        <v>0.00016000000000000001</v>
      </c>
      <c r="R239" s="246">
        <f>Q239*H239</f>
        <v>0.0080160000000000006</v>
      </c>
      <c r="S239" s="246">
        <v>0</v>
      </c>
      <c r="T239" s="247">
        <f>S239*H239</f>
        <v>0</v>
      </c>
      <c r="AR239" s="248" t="s">
        <v>282</v>
      </c>
      <c r="AT239" s="248" t="s">
        <v>170</v>
      </c>
      <c r="AU239" s="248" t="s">
        <v>83</v>
      </c>
      <c r="AY239" s="17" t="s">
        <v>168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81</v>
      </c>
      <c r="BK239" s="249">
        <f>ROUND(I239*H239,2)</f>
        <v>0</v>
      </c>
      <c r="BL239" s="17" t="s">
        <v>282</v>
      </c>
      <c r="BM239" s="248" t="s">
        <v>2836</v>
      </c>
    </row>
    <row r="240" s="13" customFormat="1">
      <c r="B240" s="261"/>
      <c r="C240" s="262"/>
      <c r="D240" s="252" t="s">
        <v>177</v>
      </c>
      <c r="E240" s="263" t="s">
        <v>1</v>
      </c>
      <c r="F240" s="264" t="s">
        <v>2837</v>
      </c>
      <c r="G240" s="262"/>
      <c r="H240" s="265">
        <v>50.100000000000001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AT240" s="271" t="s">
        <v>177</v>
      </c>
      <c r="AU240" s="271" t="s">
        <v>83</v>
      </c>
      <c r="AV240" s="13" t="s">
        <v>83</v>
      </c>
      <c r="AW240" s="13" t="s">
        <v>31</v>
      </c>
      <c r="AX240" s="13" t="s">
        <v>74</v>
      </c>
      <c r="AY240" s="271" t="s">
        <v>168</v>
      </c>
    </row>
    <row r="241" s="14" customFormat="1">
      <c r="B241" s="272"/>
      <c r="C241" s="273"/>
      <c r="D241" s="252" t="s">
        <v>177</v>
      </c>
      <c r="E241" s="274" t="s">
        <v>1</v>
      </c>
      <c r="F241" s="275" t="s">
        <v>186</v>
      </c>
      <c r="G241" s="273"/>
      <c r="H241" s="276">
        <v>50.100000000000001</v>
      </c>
      <c r="I241" s="277"/>
      <c r="J241" s="273"/>
      <c r="K241" s="273"/>
      <c r="L241" s="278"/>
      <c r="M241" s="279"/>
      <c r="N241" s="280"/>
      <c r="O241" s="280"/>
      <c r="P241" s="280"/>
      <c r="Q241" s="280"/>
      <c r="R241" s="280"/>
      <c r="S241" s="280"/>
      <c r="T241" s="281"/>
      <c r="AT241" s="282" t="s">
        <v>177</v>
      </c>
      <c r="AU241" s="282" t="s">
        <v>83</v>
      </c>
      <c r="AV241" s="14" t="s">
        <v>175</v>
      </c>
      <c r="AW241" s="14" t="s">
        <v>31</v>
      </c>
      <c r="AX241" s="14" t="s">
        <v>81</v>
      </c>
      <c r="AY241" s="282" t="s">
        <v>168</v>
      </c>
    </row>
    <row r="242" s="1" customFormat="1" ht="36" customHeight="1">
      <c r="B242" s="38"/>
      <c r="C242" s="237" t="s">
        <v>406</v>
      </c>
      <c r="D242" s="237" t="s">
        <v>170</v>
      </c>
      <c r="E242" s="238" t="s">
        <v>2838</v>
      </c>
      <c r="F242" s="239" t="s">
        <v>2839</v>
      </c>
      <c r="G242" s="240" t="s">
        <v>440</v>
      </c>
      <c r="H242" s="241">
        <v>67.700000000000003</v>
      </c>
      <c r="I242" s="242"/>
      <c r="J242" s="243">
        <f>ROUND(I242*H242,2)</f>
        <v>0</v>
      </c>
      <c r="K242" s="239" t="s">
        <v>1</v>
      </c>
      <c r="L242" s="43"/>
      <c r="M242" s="244" t="s">
        <v>1</v>
      </c>
      <c r="N242" s="245" t="s">
        <v>39</v>
      </c>
      <c r="O242" s="86"/>
      <c r="P242" s="246">
        <f>O242*H242</f>
        <v>0</v>
      </c>
      <c r="Q242" s="246">
        <v>0.00020000000000000001</v>
      </c>
      <c r="R242" s="246">
        <f>Q242*H242</f>
        <v>0.013540000000000002</v>
      </c>
      <c r="S242" s="246">
        <v>0</v>
      </c>
      <c r="T242" s="247">
        <f>S242*H242</f>
        <v>0</v>
      </c>
      <c r="AR242" s="248" t="s">
        <v>282</v>
      </c>
      <c r="AT242" s="248" t="s">
        <v>170</v>
      </c>
      <c r="AU242" s="248" t="s">
        <v>83</v>
      </c>
      <c r="AY242" s="17" t="s">
        <v>168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81</v>
      </c>
      <c r="BK242" s="249">
        <f>ROUND(I242*H242,2)</f>
        <v>0</v>
      </c>
      <c r="BL242" s="17" t="s">
        <v>282</v>
      </c>
      <c r="BM242" s="248" t="s">
        <v>2840</v>
      </c>
    </row>
    <row r="243" s="13" customFormat="1">
      <c r="B243" s="261"/>
      <c r="C243" s="262"/>
      <c r="D243" s="252" t="s">
        <v>177</v>
      </c>
      <c r="E243" s="263" t="s">
        <v>1</v>
      </c>
      <c r="F243" s="264" t="s">
        <v>2841</v>
      </c>
      <c r="G243" s="262"/>
      <c r="H243" s="265">
        <v>31</v>
      </c>
      <c r="I243" s="266"/>
      <c r="J243" s="262"/>
      <c r="K243" s="262"/>
      <c r="L243" s="267"/>
      <c r="M243" s="268"/>
      <c r="N243" s="269"/>
      <c r="O243" s="269"/>
      <c r="P243" s="269"/>
      <c r="Q243" s="269"/>
      <c r="R243" s="269"/>
      <c r="S243" s="269"/>
      <c r="T243" s="270"/>
      <c r="AT243" s="271" t="s">
        <v>177</v>
      </c>
      <c r="AU243" s="271" t="s">
        <v>83</v>
      </c>
      <c r="AV243" s="13" t="s">
        <v>83</v>
      </c>
      <c r="AW243" s="13" t="s">
        <v>31</v>
      </c>
      <c r="AX243" s="13" t="s">
        <v>74</v>
      </c>
      <c r="AY243" s="271" t="s">
        <v>168</v>
      </c>
    </row>
    <row r="244" s="13" customFormat="1">
      <c r="B244" s="261"/>
      <c r="C244" s="262"/>
      <c r="D244" s="252" t="s">
        <v>177</v>
      </c>
      <c r="E244" s="263" t="s">
        <v>1</v>
      </c>
      <c r="F244" s="264" t="s">
        <v>2842</v>
      </c>
      <c r="G244" s="262"/>
      <c r="H244" s="265">
        <v>36.700000000000003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AT244" s="271" t="s">
        <v>177</v>
      </c>
      <c r="AU244" s="271" t="s">
        <v>83</v>
      </c>
      <c r="AV244" s="13" t="s">
        <v>83</v>
      </c>
      <c r="AW244" s="13" t="s">
        <v>31</v>
      </c>
      <c r="AX244" s="13" t="s">
        <v>74</v>
      </c>
      <c r="AY244" s="271" t="s">
        <v>168</v>
      </c>
    </row>
    <row r="245" s="14" customFormat="1">
      <c r="B245" s="272"/>
      <c r="C245" s="273"/>
      <c r="D245" s="252" t="s">
        <v>177</v>
      </c>
      <c r="E245" s="274" t="s">
        <v>1</v>
      </c>
      <c r="F245" s="275" t="s">
        <v>186</v>
      </c>
      <c r="G245" s="273"/>
      <c r="H245" s="276">
        <v>67.700000000000003</v>
      </c>
      <c r="I245" s="277"/>
      <c r="J245" s="273"/>
      <c r="K245" s="273"/>
      <c r="L245" s="278"/>
      <c r="M245" s="279"/>
      <c r="N245" s="280"/>
      <c r="O245" s="280"/>
      <c r="P245" s="280"/>
      <c r="Q245" s="280"/>
      <c r="R245" s="280"/>
      <c r="S245" s="280"/>
      <c r="T245" s="281"/>
      <c r="AT245" s="282" t="s">
        <v>177</v>
      </c>
      <c r="AU245" s="282" t="s">
        <v>83</v>
      </c>
      <c r="AV245" s="14" t="s">
        <v>175</v>
      </c>
      <c r="AW245" s="14" t="s">
        <v>31</v>
      </c>
      <c r="AX245" s="14" t="s">
        <v>81</v>
      </c>
      <c r="AY245" s="282" t="s">
        <v>168</v>
      </c>
    </row>
    <row r="246" s="1" customFormat="1" ht="36" customHeight="1">
      <c r="B246" s="38"/>
      <c r="C246" s="237" t="s">
        <v>417</v>
      </c>
      <c r="D246" s="237" t="s">
        <v>170</v>
      </c>
      <c r="E246" s="238" t="s">
        <v>2843</v>
      </c>
      <c r="F246" s="239" t="s">
        <v>2844</v>
      </c>
      <c r="G246" s="240" t="s">
        <v>440</v>
      </c>
      <c r="H246" s="241">
        <v>118.40000000000001</v>
      </c>
      <c r="I246" s="242"/>
      <c r="J246" s="243">
        <f>ROUND(I246*H246,2)</f>
        <v>0</v>
      </c>
      <c r="K246" s="239" t="s">
        <v>1</v>
      </c>
      <c r="L246" s="43"/>
      <c r="M246" s="244" t="s">
        <v>1</v>
      </c>
      <c r="N246" s="245" t="s">
        <v>39</v>
      </c>
      <c r="O246" s="86"/>
      <c r="P246" s="246">
        <f>O246*H246</f>
        <v>0</v>
      </c>
      <c r="Q246" s="246">
        <v>0.00024000000000000001</v>
      </c>
      <c r="R246" s="246">
        <f>Q246*H246</f>
        <v>0.028416000000000004</v>
      </c>
      <c r="S246" s="246">
        <v>0</v>
      </c>
      <c r="T246" s="247">
        <f>S246*H246</f>
        <v>0</v>
      </c>
      <c r="AR246" s="248" t="s">
        <v>282</v>
      </c>
      <c r="AT246" s="248" t="s">
        <v>170</v>
      </c>
      <c r="AU246" s="248" t="s">
        <v>83</v>
      </c>
      <c r="AY246" s="17" t="s">
        <v>168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81</v>
      </c>
      <c r="BK246" s="249">
        <f>ROUND(I246*H246,2)</f>
        <v>0</v>
      </c>
      <c r="BL246" s="17" t="s">
        <v>282</v>
      </c>
      <c r="BM246" s="248" t="s">
        <v>2845</v>
      </c>
    </row>
    <row r="247" s="13" customFormat="1">
      <c r="B247" s="261"/>
      <c r="C247" s="262"/>
      <c r="D247" s="252" t="s">
        <v>177</v>
      </c>
      <c r="E247" s="263" t="s">
        <v>1</v>
      </c>
      <c r="F247" s="264" t="s">
        <v>2846</v>
      </c>
      <c r="G247" s="262"/>
      <c r="H247" s="265">
        <v>22.800000000000001</v>
      </c>
      <c r="I247" s="266"/>
      <c r="J247" s="262"/>
      <c r="K247" s="262"/>
      <c r="L247" s="267"/>
      <c r="M247" s="268"/>
      <c r="N247" s="269"/>
      <c r="O247" s="269"/>
      <c r="P247" s="269"/>
      <c r="Q247" s="269"/>
      <c r="R247" s="269"/>
      <c r="S247" s="269"/>
      <c r="T247" s="270"/>
      <c r="AT247" s="271" t="s">
        <v>177</v>
      </c>
      <c r="AU247" s="271" t="s">
        <v>83</v>
      </c>
      <c r="AV247" s="13" t="s">
        <v>83</v>
      </c>
      <c r="AW247" s="13" t="s">
        <v>31</v>
      </c>
      <c r="AX247" s="13" t="s">
        <v>74</v>
      </c>
      <c r="AY247" s="271" t="s">
        <v>168</v>
      </c>
    </row>
    <row r="248" s="13" customFormat="1">
      <c r="B248" s="261"/>
      <c r="C248" s="262"/>
      <c r="D248" s="252" t="s">
        <v>177</v>
      </c>
      <c r="E248" s="263" t="s">
        <v>1</v>
      </c>
      <c r="F248" s="264" t="s">
        <v>2847</v>
      </c>
      <c r="G248" s="262"/>
      <c r="H248" s="265">
        <v>95.599999999999994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AT248" s="271" t="s">
        <v>177</v>
      </c>
      <c r="AU248" s="271" t="s">
        <v>83</v>
      </c>
      <c r="AV248" s="13" t="s">
        <v>83</v>
      </c>
      <c r="AW248" s="13" t="s">
        <v>31</v>
      </c>
      <c r="AX248" s="13" t="s">
        <v>74</v>
      </c>
      <c r="AY248" s="271" t="s">
        <v>168</v>
      </c>
    </row>
    <row r="249" s="14" customFormat="1">
      <c r="B249" s="272"/>
      <c r="C249" s="273"/>
      <c r="D249" s="252" t="s">
        <v>177</v>
      </c>
      <c r="E249" s="274" t="s">
        <v>1</v>
      </c>
      <c r="F249" s="275" t="s">
        <v>186</v>
      </c>
      <c r="G249" s="273"/>
      <c r="H249" s="276">
        <v>118.39999999999999</v>
      </c>
      <c r="I249" s="277"/>
      <c r="J249" s="273"/>
      <c r="K249" s="273"/>
      <c r="L249" s="278"/>
      <c r="M249" s="279"/>
      <c r="N249" s="280"/>
      <c r="O249" s="280"/>
      <c r="P249" s="280"/>
      <c r="Q249" s="280"/>
      <c r="R249" s="280"/>
      <c r="S249" s="280"/>
      <c r="T249" s="281"/>
      <c r="AT249" s="282" t="s">
        <v>177</v>
      </c>
      <c r="AU249" s="282" t="s">
        <v>83</v>
      </c>
      <c r="AV249" s="14" t="s">
        <v>175</v>
      </c>
      <c r="AW249" s="14" t="s">
        <v>31</v>
      </c>
      <c r="AX249" s="14" t="s">
        <v>81</v>
      </c>
      <c r="AY249" s="282" t="s">
        <v>168</v>
      </c>
    </row>
    <row r="250" s="1" customFormat="1" ht="16.5" customHeight="1">
      <c r="B250" s="38"/>
      <c r="C250" s="237" t="s">
        <v>427</v>
      </c>
      <c r="D250" s="237" t="s">
        <v>170</v>
      </c>
      <c r="E250" s="238" t="s">
        <v>2848</v>
      </c>
      <c r="F250" s="239" t="s">
        <v>2849</v>
      </c>
      <c r="G250" s="240" t="s">
        <v>364</v>
      </c>
      <c r="H250" s="241">
        <v>19</v>
      </c>
      <c r="I250" s="242"/>
      <c r="J250" s="243">
        <f>ROUND(I250*H250,2)</f>
        <v>0</v>
      </c>
      <c r="K250" s="239" t="s">
        <v>1</v>
      </c>
      <c r="L250" s="43"/>
      <c r="M250" s="244" t="s">
        <v>1</v>
      </c>
      <c r="N250" s="245" t="s">
        <v>39</v>
      </c>
      <c r="O250" s="86"/>
      <c r="P250" s="246">
        <f>O250*H250</f>
        <v>0</v>
      </c>
      <c r="Q250" s="246">
        <v>0</v>
      </c>
      <c r="R250" s="246">
        <f>Q250*H250</f>
        <v>0</v>
      </c>
      <c r="S250" s="246">
        <v>0</v>
      </c>
      <c r="T250" s="247">
        <f>S250*H250</f>
        <v>0</v>
      </c>
      <c r="AR250" s="248" t="s">
        <v>282</v>
      </c>
      <c r="AT250" s="248" t="s">
        <v>170</v>
      </c>
      <c r="AU250" s="248" t="s">
        <v>83</v>
      </c>
      <c r="AY250" s="17" t="s">
        <v>168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81</v>
      </c>
      <c r="BK250" s="249">
        <f>ROUND(I250*H250,2)</f>
        <v>0</v>
      </c>
      <c r="BL250" s="17" t="s">
        <v>282</v>
      </c>
      <c r="BM250" s="248" t="s">
        <v>2850</v>
      </c>
    </row>
    <row r="251" s="13" customFormat="1">
      <c r="B251" s="261"/>
      <c r="C251" s="262"/>
      <c r="D251" s="252" t="s">
        <v>177</v>
      </c>
      <c r="E251" s="263" t="s">
        <v>1</v>
      </c>
      <c r="F251" s="264" t="s">
        <v>2851</v>
      </c>
      <c r="G251" s="262"/>
      <c r="H251" s="265">
        <v>4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AT251" s="271" t="s">
        <v>177</v>
      </c>
      <c r="AU251" s="271" t="s">
        <v>83</v>
      </c>
      <c r="AV251" s="13" t="s">
        <v>83</v>
      </c>
      <c r="AW251" s="13" t="s">
        <v>31</v>
      </c>
      <c r="AX251" s="13" t="s">
        <v>74</v>
      </c>
      <c r="AY251" s="271" t="s">
        <v>168</v>
      </c>
    </row>
    <row r="252" s="13" customFormat="1">
      <c r="B252" s="261"/>
      <c r="C252" s="262"/>
      <c r="D252" s="252" t="s">
        <v>177</v>
      </c>
      <c r="E252" s="263" t="s">
        <v>1</v>
      </c>
      <c r="F252" s="264" t="s">
        <v>2852</v>
      </c>
      <c r="G252" s="262"/>
      <c r="H252" s="265">
        <v>2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AT252" s="271" t="s">
        <v>177</v>
      </c>
      <c r="AU252" s="271" t="s">
        <v>83</v>
      </c>
      <c r="AV252" s="13" t="s">
        <v>83</v>
      </c>
      <c r="AW252" s="13" t="s">
        <v>31</v>
      </c>
      <c r="AX252" s="13" t="s">
        <v>74</v>
      </c>
      <c r="AY252" s="271" t="s">
        <v>168</v>
      </c>
    </row>
    <row r="253" s="13" customFormat="1">
      <c r="B253" s="261"/>
      <c r="C253" s="262"/>
      <c r="D253" s="252" t="s">
        <v>177</v>
      </c>
      <c r="E253" s="263" t="s">
        <v>1</v>
      </c>
      <c r="F253" s="264" t="s">
        <v>2853</v>
      </c>
      <c r="G253" s="262"/>
      <c r="H253" s="265">
        <v>10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AT253" s="271" t="s">
        <v>177</v>
      </c>
      <c r="AU253" s="271" t="s">
        <v>83</v>
      </c>
      <c r="AV253" s="13" t="s">
        <v>83</v>
      </c>
      <c r="AW253" s="13" t="s">
        <v>31</v>
      </c>
      <c r="AX253" s="13" t="s">
        <v>74</v>
      </c>
      <c r="AY253" s="271" t="s">
        <v>168</v>
      </c>
    </row>
    <row r="254" s="13" customFormat="1">
      <c r="B254" s="261"/>
      <c r="C254" s="262"/>
      <c r="D254" s="252" t="s">
        <v>177</v>
      </c>
      <c r="E254" s="263" t="s">
        <v>1</v>
      </c>
      <c r="F254" s="264" t="s">
        <v>2749</v>
      </c>
      <c r="G254" s="262"/>
      <c r="H254" s="265">
        <v>1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AT254" s="271" t="s">
        <v>177</v>
      </c>
      <c r="AU254" s="271" t="s">
        <v>83</v>
      </c>
      <c r="AV254" s="13" t="s">
        <v>83</v>
      </c>
      <c r="AW254" s="13" t="s">
        <v>31</v>
      </c>
      <c r="AX254" s="13" t="s">
        <v>74</v>
      </c>
      <c r="AY254" s="271" t="s">
        <v>168</v>
      </c>
    </row>
    <row r="255" s="13" customFormat="1">
      <c r="B255" s="261"/>
      <c r="C255" s="262"/>
      <c r="D255" s="252" t="s">
        <v>177</v>
      </c>
      <c r="E255" s="263" t="s">
        <v>1</v>
      </c>
      <c r="F255" s="264" t="s">
        <v>2854</v>
      </c>
      <c r="G255" s="262"/>
      <c r="H255" s="265">
        <v>2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AT255" s="271" t="s">
        <v>177</v>
      </c>
      <c r="AU255" s="271" t="s">
        <v>83</v>
      </c>
      <c r="AV255" s="13" t="s">
        <v>83</v>
      </c>
      <c r="AW255" s="13" t="s">
        <v>31</v>
      </c>
      <c r="AX255" s="13" t="s">
        <v>74</v>
      </c>
      <c r="AY255" s="271" t="s">
        <v>168</v>
      </c>
    </row>
    <row r="256" s="14" customFormat="1">
      <c r="B256" s="272"/>
      <c r="C256" s="273"/>
      <c r="D256" s="252" t="s">
        <v>177</v>
      </c>
      <c r="E256" s="274" t="s">
        <v>1</v>
      </c>
      <c r="F256" s="275" t="s">
        <v>186</v>
      </c>
      <c r="G256" s="273"/>
      <c r="H256" s="276">
        <v>19</v>
      </c>
      <c r="I256" s="277"/>
      <c r="J256" s="273"/>
      <c r="K256" s="273"/>
      <c r="L256" s="278"/>
      <c r="M256" s="279"/>
      <c r="N256" s="280"/>
      <c r="O256" s="280"/>
      <c r="P256" s="280"/>
      <c r="Q256" s="280"/>
      <c r="R256" s="280"/>
      <c r="S256" s="280"/>
      <c r="T256" s="281"/>
      <c r="AT256" s="282" t="s">
        <v>177</v>
      </c>
      <c r="AU256" s="282" t="s">
        <v>83</v>
      </c>
      <c r="AV256" s="14" t="s">
        <v>175</v>
      </c>
      <c r="AW256" s="14" t="s">
        <v>31</v>
      </c>
      <c r="AX256" s="14" t="s">
        <v>81</v>
      </c>
      <c r="AY256" s="282" t="s">
        <v>168</v>
      </c>
    </row>
    <row r="257" s="1" customFormat="1" ht="16.5" customHeight="1">
      <c r="B257" s="38"/>
      <c r="C257" s="237" t="s">
        <v>432</v>
      </c>
      <c r="D257" s="237" t="s">
        <v>170</v>
      </c>
      <c r="E257" s="238" t="s">
        <v>2855</v>
      </c>
      <c r="F257" s="239" t="s">
        <v>2856</v>
      </c>
      <c r="G257" s="240" t="s">
        <v>364</v>
      </c>
      <c r="H257" s="241">
        <v>1</v>
      </c>
      <c r="I257" s="242"/>
      <c r="J257" s="243">
        <f>ROUND(I257*H257,2)</f>
        <v>0</v>
      </c>
      <c r="K257" s="239" t="s">
        <v>174</v>
      </c>
      <c r="L257" s="43"/>
      <c r="M257" s="244" t="s">
        <v>1</v>
      </c>
      <c r="N257" s="245" t="s">
        <v>39</v>
      </c>
      <c r="O257" s="86"/>
      <c r="P257" s="246">
        <f>O257*H257</f>
        <v>0</v>
      </c>
      <c r="Q257" s="246">
        <v>0.00021000000000000001</v>
      </c>
      <c r="R257" s="246">
        <f>Q257*H257</f>
        <v>0.00021000000000000001</v>
      </c>
      <c r="S257" s="246">
        <v>0</v>
      </c>
      <c r="T257" s="247">
        <f>S257*H257</f>
        <v>0</v>
      </c>
      <c r="AR257" s="248" t="s">
        <v>282</v>
      </c>
      <c r="AT257" s="248" t="s">
        <v>170</v>
      </c>
      <c r="AU257" s="248" t="s">
        <v>83</v>
      </c>
      <c r="AY257" s="17" t="s">
        <v>168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81</v>
      </c>
      <c r="BK257" s="249">
        <f>ROUND(I257*H257,2)</f>
        <v>0</v>
      </c>
      <c r="BL257" s="17" t="s">
        <v>282</v>
      </c>
      <c r="BM257" s="248" t="s">
        <v>2857</v>
      </c>
    </row>
    <row r="258" s="13" customFormat="1">
      <c r="B258" s="261"/>
      <c r="C258" s="262"/>
      <c r="D258" s="252" t="s">
        <v>177</v>
      </c>
      <c r="E258" s="263" t="s">
        <v>1</v>
      </c>
      <c r="F258" s="264" t="s">
        <v>81</v>
      </c>
      <c r="G258" s="262"/>
      <c r="H258" s="265">
        <v>1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AT258" s="271" t="s">
        <v>177</v>
      </c>
      <c r="AU258" s="271" t="s">
        <v>83</v>
      </c>
      <c r="AV258" s="13" t="s">
        <v>83</v>
      </c>
      <c r="AW258" s="13" t="s">
        <v>31</v>
      </c>
      <c r="AX258" s="13" t="s">
        <v>74</v>
      </c>
      <c r="AY258" s="271" t="s">
        <v>168</v>
      </c>
    </row>
    <row r="259" s="14" customFormat="1">
      <c r="B259" s="272"/>
      <c r="C259" s="273"/>
      <c r="D259" s="252" t="s">
        <v>177</v>
      </c>
      <c r="E259" s="274" t="s">
        <v>1</v>
      </c>
      <c r="F259" s="275" t="s">
        <v>186</v>
      </c>
      <c r="G259" s="273"/>
      <c r="H259" s="276">
        <v>1</v>
      </c>
      <c r="I259" s="277"/>
      <c r="J259" s="273"/>
      <c r="K259" s="273"/>
      <c r="L259" s="278"/>
      <c r="M259" s="279"/>
      <c r="N259" s="280"/>
      <c r="O259" s="280"/>
      <c r="P259" s="280"/>
      <c r="Q259" s="280"/>
      <c r="R259" s="280"/>
      <c r="S259" s="280"/>
      <c r="T259" s="281"/>
      <c r="AT259" s="282" t="s">
        <v>177</v>
      </c>
      <c r="AU259" s="282" t="s">
        <v>83</v>
      </c>
      <c r="AV259" s="14" t="s">
        <v>175</v>
      </c>
      <c r="AW259" s="14" t="s">
        <v>31</v>
      </c>
      <c r="AX259" s="14" t="s">
        <v>81</v>
      </c>
      <c r="AY259" s="282" t="s">
        <v>168</v>
      </c>
    </row>
    <row r="260" s="1" customFormat="1" ht="24" customHeight="1">
      <c r="B260" s="38"/>
      <c r="C260" s="237" t="s">
        <v>437</v>
      </c>
      <c r="D260" s="237" t="s">
        <v>170</v>
      </c>
      <c r="E260" s="238" t="s">
        <v>2858</v>
      </c>
      <c r="F260" s="239" t="s">
        <v>2859</v>
      </c>
      <c r="G260" s="240" t="s">
        <v>364</v>
      </c>
      <c r="H260" s="241">
        <v>4</v>
      </c>
      <c r="I260" s="242"/>
      <c r="J260" s="243">
        <f>ROUND(I260*H260,2)</f>
        <v>0</v>
      </c>
      <c r="K260" s="239" t="s">
        <v>1</v>
      </c>
      <c r="L260" s="43"/>
      <c r="M260" s="244" t="s">
        <v>1</v>
      </c>
      <c r="N260" s="245" t="s">
        <v>39</v>
      </c>
      <c r="O260" s="86"/>
      <c r="P260" s="246">
        <f>O260*H260</f>
        <v>0</v>
      </c>
      <c r="Q260" s="246">
        <v>0.00021000000000000001</v>
      </c>
      <c r="R260" s="246">
        <f>Q260*H260</f>
        <v>0.00084000000000000003</v>
      </c>
      <c r="S260" s="246">
        <v>0</v>
      </c>
      <c r="T260" s="247">
        <f>S260*H260</f>
        <v>0</v>
      </c>
      <c r="AR260" s="248" t="s">
        <v>282</v>
      </c>
      <c r="AT260" s="248" t="s">
        <v>170</v>
      </c>
      <c r="AU260" s="248" t="s">
        <v>83</v>
      </c>
      <c r="AY260" s="17" t="s">
        <v>168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81</v>
      </c>
      <c r="BK260" s="249">
        <f>ROUND(I260*H260,2)</f>
        <v>0</v>
      </c>
      <c r="BL260" s="17" t="s">
        <v>282</v>
      </c>
      <c r="BM260" s="248" t="s">
        <v>2860</v>
      </c>
    </row>
    <row r="261" s="13" customFormat="1">
      <c r="B261" s="261"/>
      <c r="C261" s="262"/>
      <c r="D261" s="252" t="s">
        <v>177</v>
      </c>
      <c r="E261" s="263" t="s">
        <v>1</v>
      </c>
      <c r="F261" s="264" t="s">
        <v>175</v>
      </c>
      <c r="G261" s="262"/>
      <c r="H261" s="265">
        <v>4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AT261" s="271" t="s">
        <v>177</v>
      </c>
      <c r="AU261" s="271" t="s">
        <v>83</v>
      </c>
      <c r="AV261" s="13" t="s">
        <v>83</v>
      </c>
      <c r="AW261" s="13" t="s">
        <v>31</v>
      </c>
      <c r="AX261" s="13" t="s">
        <v>74</v>
      </c>
      <c r="AY261" s="271" t="s">
        <v>168</v>
      </c>
    </row>
    <row r="262" s="14" customFormat="1">
      <c r="B262" s="272"/>
      <c r="C262" s="273"/>
      <c r="D262" s="252" t="s">
        <v>177</v>
      </c>
      <c r="E262" s="274" t="s">
        <v>1</v>
      </c>
      <c r="F262" s="275" t="s">
        <v>186</v>
      </c>
      <c r="G262" s="273"/>
      <c r="H262" s="276">
        <v>4</v>
      </c>
      <c r="I262" s="277"/>
      <c r="J262" s="273"/>
      <c r="K262" s="273"/>
      <c r="L262" s="278"/>
      <c r="M262" s="279"/>
      <c r="N262" s="280"/>
      <c r="O262" s="280"/>
      <c r="P262" s="280"/>
      <c r="Q262" s="280"/>
      <c r="R262" s="280"/>
      <c r="S262" s="280"/>
      <c r="T262" s="281"/>
      <c r="AT262" s="282" t="s">
        <v>177</v>
      </c>
      <c r="AU262" s="282" t="s">
        <v>83</v>
      </c>
      <c r="AV262" s="14" t="s">
        <v>175</v>
      </c>
      <c r="AW262" s="14" t="s">
        <v>31</v>
      </c>
      <c r="AX262" s="14" t="s">
        <v>81</v>
      </c>
      <c r="AY262" s="282" t="s">
        <v>168</v>
      </c>
    </row>
    <row r="263" s="1" customFormat="1" ht="16.5" customHeight="1">
      <c r="B263" s="38"/>
      <c r="C263" s="237" t="s">
        <v>445</v>
      </c>
      <c r="D263" s="237" t="s">
        <v>170</v>
      </c>
      <c r="E263" s="238" t="s">
        <v>2861</v>
      </c>
      <c r="F263" s="239" t="s">
        <v>2862</v>
      </c>
      <c r="G263" s="240" t="s">
        <v>364</v>
      </c>
      <c r="H263" s="241">
        <v>1</v>
      </c>
      <c r="I263" s="242"/>
      <c r="J263" s="243">
        <f>ROUND(I263*H263,2)</f>
        <v>0</v>
      </c>
      <c r="K263" s="239" t="s">
        <v>174</v>
      </c>
      <c r="L263" s="43"/>
      <c r="M263" s="244" t="s">
        <v>1</v>
      </c>
      <c r="N263" s="245" t="s">
        <v>39</v>
      </c>
      <c r="O263" s="86"/>
      <c r="P263" s="246">
        <f>O263*H263</f>
        <v>0</v>
      </c>
      <c r="Q263" s="246">
        <v>0.00034000000000000002</v>
      </c>
      <c r="R263" s="246">
        <f>Q263*H263</f>
        <v>0.00034000000000000002</v>
      </c>
      <c r="S263" s="246">
        <v>0</v>
      </c>
      <c r="T263" s="247">
        <f>S263*H263</f>
        <v>0</v>
      </c>
      <c r="AR263" s="248" t="s">
        <v>282</v>
      </c>
      <c r="AT263" s="248" t="s">
        <v>170</v>
      </c>
      <c r="AU263" s="248" t="s">
        <v>83</v>
      </c>
      <c r="AY263" s="17" t="s">
        <v>168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81</v>
      </c>
      <c r="BK263" s="249">
        <f>ROUND(I263*H263,2)</f>
        <v>0</v>
      </c>
      <c r="BL263" s="17" t="s">
        <v>282</v>
      </c>
      <c r="BM263" s="248" t="s">
        <v>2863</v>
      </c>
    </row>
    <row r="264" s="13" customFormat="1">
      <c r="B264" s="261"/>
      <c r="C264" s="262"/>
      <c r="D264" s="252" t="s">
        <v>177</v>
      </c>
      <c r="E264" s="263" t="s">
        <v>1</v>
      </c>
      <c r="F264" s="264" t="s">
        <v>81</v>
      </c>
      <c r="G264" s="262"/>
      <c r="H264" s="265">
        <v>1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AT264" s="271" t="s">
        <v>177</v>
      </c>
      <c r="AU264" s="271" t="s">
        <v>83</v>
      </c>
      <c r="AV264" s="13" t="s">
        <v>83</v>
      </c>
      <c r="AW264" s="13" t="s">
        <v>31</v>
      </c>
      <c r="AX264" s="13" t="s">
        <v>74</v>
      </c>
      <c r="AY264" s="271" t="s">
        <v>168</v>
      </c>
    </row>
    <row r="265" s="14" customFormat="1">
      <c r="B265" s="272"/>
      <c r="C265" s="273"/>
      <c r="D265" s="252" t="s">
        <v>177</v>
      </c>
      <c r="E265" s="274" t="s">
        <v>1</v>
      </c>
      <c r="F265" s="275" t="s">
        <v>186</v>
      </c>
      <c r="G265" s="273"/>
      <c r="H265" s="276">
        <v>1</v>
      </c>
      <c r="I265" s="277"/>
      <c r="J265" s="273"/>
      <c r="K265" s="273"/>
      <c r="L265" s="278"/>
      <c r="M265" s="279"/>
      <c r="N265" s="280"/>
      <c r="O265" s="280"/>
      <c r="P265" s="280"/>
      <c r="Q265" s="280"/>
      <c r="R265" s="280"/>
      <c r="S265" s="280"/>
      <c r="T265" s="281"/>
      <c r="AT265" s="282" t="s">
        <v>177</v>
      </c>
      <c r="AU265" s="282" t="s">
        <v>83</v>
      </c>
      <c r="AV265" s="14" t="s">
        <v>175</v>
      </c>
      <c r="AW265" s="14" t="s">
        <v>31</v>
      </c>
      <c r="AX265" s="14" t="s">
        <v>81</v>
      </c>
      <c r="AY265" s="282" t="s">
        <v>168</v>
      </c>
    </row>
    <row r="266" s="1" customFormat="1" ht="24" customHeight="1">
      <c r="B266" s="38"/>
      <c r="C266" s="237" t="s">
        <v>452</v>
      </c>
      <c r="D266" s="237" t="s">
        <v>170</v>
      </c>
      <c r="E266" s="238" t="s">
        <v>2864</v>
      </c>
      <c r="F266" s="239" t="s">
        <v>2865</v>
      </c>
      <c r="G266" s="240" t="s">
        <v>364</v>
      </c>
      <c r="H266" s="241">
        <v>6</v>
      </c>
      <c r="I266" s="242"/>
      <c r="J266" s="243">
        <f>ROUND(I266*H266,2)</f>
        <v>0</v>
      </c>
      <c r="K266" s="239" t="s">
        <v>1</v>
      </c>
      <c r="L266" s="43"/>
      <c r="M266" s="244" t="s">
        <v>1</v>
      </c>
      <c r="N266" s="245" t="s">
        <v>39</v>
      </c>
      <c r="O266" s="86"/>
      <c r="P266" s="246">
        <f>O266*H266</f>
        <v>0</v>
      </c>
      <c r="Q266" s="246">
        <v>0.00034000000000000002</v>
      </c>
      <c r="R266" s="246">
        <f>Q266*H266</f>
        <v>0.0020400000000000001</v>
      </c>
      <c r="S266" s="246">
        <v>0</v>
      </c>
      <c r="T266" s="247">
        <f>S266*H266</f>
        <v>0</v>
      </c>
      <c r="AR266" s="248" t="s">
        <v>282</v>
      </c>
      <c r="AT266" s="248" t="s">
        <v>170</v>
      </c>
      <c r="AU266" s="248" t="s">
        <v>83</v>
      </c>
      <c r="AY266" s="17" t="s">
        <v>168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81</v>
      </c>
      <c r="BK266" s="249">
        <f>ROUND(I266*H266,2)</f>
        <v>0</v>
      </c>
      <c r="BL266" s="17" t="s">
        <v>282</v>
      </c>
      <c r="BM266" s="248" t="s">
        <v>2866</v>
      </c>
    </row>
    <row r="267" s="13" customFormat="1">
      <c r="B267" s="261"/>
      <c r="C267" s="262"/>
      <c r="D267" s="252" t="s">
        <v>177</v>
      </c>
      <c r="E267" s="263" t="s">
        <v>1</v>
      </c>
      <c r="F267" s="264" t="s">
        <v>209</v>
      </c>
      <c r="G267" s="262"/>
      <c r="H267" s="265">
        <v>6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AT267" s="271" t="s">
        <v>177</v>
      </c>
      <c r="AU267" s="271" t="s">
        <v>83</v>
      </c>
      <c r="AV267" s="13" t="s">
        <v>83</v>
      </c>
      <c r="AW267" s="13" t="s">
        <v>31</v>
      </c>
      <c r="AX267" s="13" t="s">
        <v>74</v>
      </c>
      <c r="AY267" s="271" t="s">
        <v>168</v>
      </c>
    </row>
    <row r="268" s="14" customFormat="1">
      <c r="B268" s="272"/>
      <c r="C268" s="273"/>
      <c r="D268" s="252" t="s">
        <v>177</v>
      </c>
      <c r="E268" s="274" t="s">
        <v>1</v>
      </c>
      <c r="F268" s="275" t="s">
        <v>186</v>
      </c>
      <c r="G268" s="273"/>
      <c r="H268" s="276">
        <v>6</v>
      </c>
      <c r="I268" s="277"/>
      <c r="J268" s="273"/>
      <c r="K268" s="273"/>
      <c r="L268" s="278"/>
      <c r="M268" s="279"/>
      <c r="N268" s="280"/>
      <c r="O268" s="280"/>
      <c r="P268" s="280"/>
      <c r="Q268" s="280"/>
      <c r="R268" s="280"/>
      <c r="S268" s="280"/>
      <c r="T268" s="281"/>
      <c r="AT268" s="282" t="s">
        <v>177</v>
      </c>
      <c r="AU268" s="282" t="s">
        <v>83</v>
      </c>
      <c r="AV268" s="14" t="s">
        <v>175</v>
      </c>
      <c r="AW268" s="14" t="s">
        <v>31</v>
      </c>
      <c r="AX268" s="14" t="s">
        <v>81</v>
      </c>
      <c r="AY268" s="282" t="s">
        <v>168</v>
      </c>
    </row>
    <row r="269" s="1" customFormat="1" ht="16.5" customHeight="1">
      <c r="B269" s="38"/>
      <c r="C269" s="237" t="s">
        <v>456</v>
      </c>
      <c r="D269" s="237" t="s">
        <v>170</v>
      </c>
      <c r="E269" s="238" t="s">
        <v>2867</v>
      </c>
      <c r="F269" s="239" t="s">
        <v>2868</v>
      </c>
      <c r="G269" s="240" t="s">
        <v>364</v>
      </c>
      <c r="H269" s="241">
        <v>3</v>
      </c>
      <c r="I269" s="242"/>
      <c r="J269" s="243">
        <f>ROUND(I269*H269,2)</f>
        <v>0</v>
      </c>
      <c r="K269" s="239" t="s">
        <v>174</v>
      </c>
      <c r="L269" s="43"/>
      <c r="M269" s="244" t="s">
        <v>1</v>
      </c>
      <c r="N269" s="245" t="s">
        <v>39</v>
      </c>
      <c r="O269" s="86"/>
      <c r="P269" s="246">
        <f>O269*H269</f>
        <v>0</v>
      </c>
      <c r="Q269" s="246">
        <v>0.00050000000000000001</v>
      </c>
      <c r="R269" s="246">
        <f>Q269*H269</f>
        <v>0.0015</v>
      </c>
      <c r="S269" s="246">
        <v>0</v>
      </c>
      <c r="T269" s="247">
        <f>S269*H269</f>
        <v>0</v>
      </c>
      <c r="AR269" s="248" t="s">
        <v>282</v>
      </c>
      <c r="AT269" s="248" t="s">
        <v>170</v>
      </c>
      <c r="AU269" s="248" t="s">
        <v>83</v>
      </c>
      <c r="AY269" s="17" t="s">
        <v>168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81</v>
      </c>
      <c r="BK269" s="249">
        <f>ROUND(I269*H269,2)</f>
        <v>0</v>
      </c>
      <c r="BL269" s="17" t="s">
        <v>282</v>
      </c>
      <c r="BM269" s="248" t="s">
        <v>2869</v>
      </c>
    </row>
    <row r="270" s="13" customFormat="1">
      <c r="B270" s="261"/>
      <c r="C270" s="262"/>
      <c r="D270" s="252" t="s">
        <v>177</v>
      </c>
      <c r="E270" s="263" t="s">
        <v>1</v>
      </c>
      <c r="F270" s="264" t="s">
        <v>190</v>
      </c>
      <c r="G270" s="262"/>
      <c r="H270" s="265">
        <v>3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AT270" s="271" t="s">
        <v>177</v>
      </c>
      <c r="AU270" s="271" t="s">
        <v>83</v>
      </c>
      <c r="AV270" s="13" t="s">
        <v>83</v>
      </c>
      <c r="AW270" s="13" t="s">
        <v>31</v>
      </c>
      <c r="AX270" s="13" t="s">
        <v>74</v>
      </c>
      <c r="AY270" s="271" t="s">
        <v>168</v>
      </c>
    </row>
    <row r="271" s="14" customFormat="1">
      <c r="B271" s="272"/>
      <c r="C271" s="273"/>
      <c r="D271" s="252" t="s">
        <v>177</v>
      </c>
      <c r="E271" s="274" t="s">
        <v>1</v>
      </c>
      <c r="F271" s="275" t="s">
        <v>186</v>
      </c>
      <c r="G271" s="273"/>
      <c r="H271" s="276">
        <v>3</v>
      </c>
      <c r="I271" s="277"/>
      <c r="J271" s="273"/>
      <c r="K271" s="273"/>
      <c r="L271" s="278"/>
      <c r="M271" s="279"/>
      <c r="N271" s="280"/>
      <c r="O271" s="280"/>
      <c r="P271" s="280"/>
      <c r="Q271" s="280"/>
      <c r="R271" s="280"/>
      <c r="S271" s="280"/>
      <c r="T271" s="281"/>
      <c r="AT271" s="282" t="s">
        <v>177</v>
      </c>
      <c r="AU271" s="282" t="s">
        <v>83</v>
      </c>
      <c r="AV271" s="14" t="s">
        <v>175</v>
      </c>
      <c r="AW271" s="14" t="s">
        <v>31</v>
      </c>
      <c r="AX271" s="14" t="s">
        <v>81</v>
      </c>
      <c r="AY271" s="282" t="s">
        <v>168</v>
      </c>
    </row>
    <row r="272" s="1" customFormat="1" ht="24" customHeight="1">
      <c r="B272" s="38"/>
      <c r="C272" s="237" t="s">
        <v>464</v>
      </c>
      <c r="D272" s="237" t="s">
        <v>170</v>
      </c>
      <c r="E272" s="238" t="s">
        <v>2870</v>
      </c>
      <c r="F272" s="239" t="s">
        <v>2871</v>
      </c>
      <c r="G272" s="240" t="s">
        <v>364</v>
      </c>
      <c r="H272" s="241">
        <v>4</v>
      </c>
      <c r="I272" s="242"/>
      <c r="J272" s="243">
        <f>ROUND(I272*H272,2)</f>
        <v>0</v>
      </c>
      <c r="K272" s="239" t="s">
        <v>1</v>
      </c>
      <c r="L272" s="43"/>
      <c r="M272" s="244" t="s">
        <v>1</v>
      </c>
      <c r="N272" s="245" t="s">
        <v>39</v>
      </c>
      <c r="O272" s="86"/>
      <c r="P272" s="246">
        <f>O272*H272</f>
        <v>0</v>
      </c>
      <c r="Q272" s="246">
        <v>0.00050000000000000001</v>
      </c>
      <c r="R272" s="246">
        <f>Q272*H272</f>
        <v>0.002</v>
      </c>
      <c r="S272" s="246">
        <v>0</v>
      </c>
      <c r="T272" s="247">
        <f>S272*H272</f>
        <v>0</v>
      </c>
      <c r="AR272" s="248" t="s">
        <v>282</v>
      </c>
      <c r="AT272" s="248" t="s">
        <v>170</v>
      </c>
      <c r="AU272" s="248" t="s">
        <v>83</v>
      </c>
      <c r="AY272" s="17" t="s">
        <v>168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81</v>
      </c>
      <c r="BK272" s="249">
        <f>ROUND(I272*H272,2)</f>
        <v>0</v>
      </c>
      <c r="BL272" s="17" t="s">
        <v>282</v>
      </c>
      <c r="BM272" s="248" t="s">
        <v>2872</v>
      </c>
    </row>
    <row r="273" s="13" customFormat="1">
      <c r="B273" s="261"/>
      <c r="C273" s="262"/>
      <c r="D273" s="252" t="s">
        <v>177</v>
      </c>
      <c r="E273" s="263" t="s">
        <v>1</v>
      </c>
      <c r="F273" s="264" t="s">
        <v>175</v>
      </c>
      <c r="G273" s="262"/>
      <c r="H273" s="265">
        <v>4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AT273" s="271" t="s">
        <v>177</v>
      </c>
      <c r="AU273" s="271" t="s">
        <v>83</v>
      </c>
      <c r="AV273" s="13" t="s">
        <v>83</v>
      </c>
      <c r="AW273" s="13" t="s">
        <v>31</v>
      </c>
      <c r="AX273" s="13" t="s">
        <v>74</v>
      </c>
      <c r="AY273" s="271" t="s">
        <v>168</v>
      </c>
    </row>
    <row r="274" s="14" customFormat="1">
      <c r="B274" s="272"/>
      <c r="C274" s="273"/>
      <c r="D274" s="252" t="s">
        <v>177</v>
      </c>
      <c r="E274" s="274" t="s">
        <v>1</v>
      </c>
      <c r="F274" s="275" t="s">
        <v>186</v>
      </c>
      <c r="G274" s="273"/>
      <c r="H274" s="276">
        <v>4</v>
      </c>
      <c r="I274" s="277"/>
      <c r="J274" s="273"/>
      <c r="K274" s="273"/>
      <c r="L274" s="278"/>
      <c r="M274" s="279"/>
      <c r="N274" s="280"/>
      <c r="O274" s="280"/>
      <c r="P274" s="280"/>
      <c r="Q274" s="280"/>
      <c r="R274" s="280"/>
      <c r="S274" s="280"/>
      <c r="T274" s="281"/>
      <c r="AT274" s="282" t="s">
        <v>177</v>
      </c>
      <c r="AU274" s="282" t="s">
        <v>83</v>
      </c>
      <c r="AV274" s="14" t="s">
        <v>175</v>
      </c>
      <c r="AW274" s="14" t="s">
        <v>31</v>
      </c>
      <c r="AX274" s="14" t="s">
        <v>81</v>
      </c>
      <c r="AY274" s="282" t="s">
        <v>168</v>
      </c>
    </row>
    <row r="275" s="1" customFormat="1" ht="16.5" customHeight="1">
      <c r="B275" s="38"/>
      <c r="C275" s="237" t="s">
        <v>472</v>
      </c>
      <c r="D275" s="237" t="s">
        <v>170</v>
      </c>
      <c r="E275" s="238" t="s">
        <v>2873</v>
      </c>
      <c r="F275" s="239" t="s">
        <v>2874</v>
      </c>
      <c r="G275" s="240" t="s">
        <v>364</v>
      </c>
      <c r="H275" s="241">
        <v>3</v>
      </c>
      <c r="I275" s="242"/>
      <c r="J275" s="243">
        <f>ROUND(I275*H275,2)</f>
        <v>0</v>
      </c>
      <c r="K275" s="239" t="s">
        <v>1</v>
      </c>
      <c r="L275" s="43"/>
      <c r="M275" s="244" t="s">
        <v>1</v>
      </c>
      <c r="N275" s="245" t="s">
        <v>39</v>
      </c>
      <c r="O275" s="86"/>
      <c r="P275" s="246">
        <f>O275*H275</f>
        <v>0</v>
      </c>
      <c r="Q275" s="246">
        <v>0.00069999999999999999</v>
      </c>
      <c r="R275" s="246">
        <f>Q275*H275</f>
        <v>0.0020999999999999999</v>
      </c>
      <c r="S275" s="246">
        <v>0</v>
      </c>
      <c r="T275" s="247">
        <f>S275*H275</f>
        <v>0</v>
      </c>
      <c r="AR275" s="248" t="s">
        <v>282</v>
      </c>
      <c r="AT275" s="248" t="s">
        <v>170</v>
      </c>
      <c r="AU275" s="248" t="s">
        <v>83</v>
      </c>
      <c r="AY275" s="17" t="s">
        <v>168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7" t="s">
        <v>81</v>
      </c>
      <c r="BK275" s="249">
        <f>ROUND(I275*H275,2)</f>
        <v>0</v>
      </c>
      <c r="BL275" s="17" t="s">
        <v>282</v>
      </c>
      <c r="BM275" s="248" t="s">
        <v>2875</v>
      </c>
    </row>
    <row r="276" s="13" customFormat="1">
      <c r="B276" s="261"/>
      <c r="C276" s="262"/>
      <c r="D276" s="252" t="s">
        <v>177</v>
      </c>
      <c r="E276" s="263" t="s">
        <v>1</v>
      </c>
      <c r="F276" s="264" t="s">
        <v>190</v>
      </c>
      <c r="G276" s="262"/>
      <c r="H276" s="265">
        <v>3</v>
      </c>
      <c r="I276" s="266"/>
      <c r="J276" s="262"/>
      <c r="K276" s="262"/>
      <c r="L276" s="267"/>
      <c r="M276" s="268"/>
      <c r="N276" s="269"/>
      <c r="O276" s="269"/>
      <c r="P276" s="269"/>
      <c r="Q276" s="269"/>
      <c r="R276" s="269"/>
      <c r="S276" s="269"/>
      <c r="T276" s="270"/>
      <c r="AT276" s="271" t="s">
        <v>177</v>
      </c>
      <c r="AU276" s="271" t="s">
        <v>83</v>
      </c>
      <c r="AV276" s="13" t="s">
        <v>83</v>
      </c>
      <c r="AW276" s="13" t="s">
        <v>31</v>
      </c>
      <c r="AX276" s="13" t="s">
        <v>74</v>
      </c>
      <c r="AY276" s="271" t="s">
        <v>168</v>
      </c>
    </row>
    <row r="277" s="14" customFormat="1">
      <c r="B277" s="272"/>
      <c r="C277" s="273"/>
      <c r="D277" s="252" t="s">
        <v>177</v>
      </c>
      <c r="E277" s="274" t="s">
        <v>1</v>
      </c>
      <c r="F277" s="275" t="s">
        <v>186</v>
      </c>
      <c r="G277" s="273"/>
      <c r="H277" s="276">
        <v>3</v>
      </c>
      <c r="I277" s="277"/>
      <c r="J277" s="273"/>
      <c r="K277" s="273"/>
      <c r="L277" s="278"/>
      <c r="M277" s="279"/>
      <c r="N277" s="280"/>
      <c r="O277" s="280"/>
      <c r="P277" s="280"/>
      <c r="Q277" s="280"/>
      <c r="R277" s="280"/>
      <c r="S277" s="280"/>
      <c r="T277" s="281"/>
      <c r="AT277" s="282" t="s">
        <v>177</v>
      </c>
      <c r="AU277" s="282" t="s">
        <v>83</v>
      </c>
      <c r="AV277" s="14" t="s">
        <v>175</v>
      </c>
      <c r="AW277" s="14" t="s">
        <v>31</v>
      </c>
      <c r="AX277" s="14" t="s">
        <v>81</v>
      </c>
      <c r="AY277" s="282" t="s">
        <v>168</v>
      </c>
    </row>
    <row r="278" s="1" customFormat="1" ht="16.5" customHeight="1">
      <c r="B278" s="38"/>
      <c r="C278" s="237" t="s">
        <v>476</v>
      </c>
      <c r="D278" s="237" t="s">
        <v>170</v>
      </c>
      <c r="E278" s="238" t="s">
        <v>2876</v>
      </c>
      <c r="F278" s="239" t="s">
        <v>2877</v>
      </c>
      <c r="G278" s="240" t="s">
        <v>364</v>
      </c>
      <c r="H278" s="241">
        <v>1</v>
      </c>
      <c r="I278" s="242"/>
      <c r="J278" s="243">
        <f>ROUND(I278*H278,2)</f>
        <v>0</v>
      </c>
      <c r="K278" s="239" t="s">
        <v>1</v>
      </c>
      <c r="L278" s="43"/>
      <c r="M278" s="244" t="s">
        <v>1</v>
      </c>
      <c r="N278" s="245" t="s">
        <v>39</v>
      </c>
      <c r="O278" s="86"/>
      <c r="P278" s="246">
        <f>O278*H278</f>
        <v>0</v>
      </c>
      <c r="Q278" s="246">
        <v>0.00107</v>
      </c>
      <c r="R278" s="246">
        <f>Q278*H278</f>
        <v>0.00107</v>
      </c>
      <c r="S278" s="246">
        <v>0</v>
      </c>
      <c r="T278" s="247">
        <f>S278*H278</f>
        <v>0</v>
      </c>
      <c r="AR278" s="248" t="s">
        <v>282</v>
      </c>
      <c r="AT278" s="248" t="s">
        <v>170</v>
      </c>
      <c r="AU278" s="248" t="s">
        <v>83</v>
      </c>
      <c r="AY278" s="17" t="s">
        <v>168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81</v>
      </c>
      <c r="BK278" s="249">
        <f>ROUND(I278*H278,2)</f>
        <v>0</v>
      </c>
      <c r="BL278" s="17" t="s">
        <v>282</v>
      </c>
      <c r="BM278" s="248" t="s">
        <v>2878</v>
      </c>
    </row>
    <row r="279" s="13" customFormat="1">
      <c r="B279" s="261"/>
      <c r="C279" s="262"/>
      <c r="D279" s="252" t="s">
        <v>177</v>
      </c>
      <c r="E279" s="263" t="s">
        <v>1</v>
      </c>
      <c r="F279" s="264" t="s">
        <v>81</v>
      </c>
      <c r="G279" s="262"/>
      <c r="H279" s="265">
        <v>1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AT279" s="271" t="s">
        <v>177</v>
      </c>
      <c r="AU279" s="271" t="s">
        <v>83</v>
      </c>
      <c r="AV279" s="13" t="s">
        <v>83</v>
      </c>
      <c r="AW279" s="13" t="s">
        <v>31</v>
      </c>
      <c r="AX279" s="13" t="s">
        <v>74</v>
      </c>
      <c r="AY279" s="271" t="s">
        <v>168</v>
      </c>
    </row>
    <row r="280" s="14" customFormat="1">
      <c r="B280" s="272"/>
      <c r="C280" s="273"/>
      <c r="D280" s="252" t="s">
        <v>177</v>
      </c>
      <c r="E280" s="274" t="s">
        <v>1</v>
      </c>
      <c r="F280" s="275" t="s">
        <v>186</v>
      </c>
      <c r="G280" s="273"/>
      <c r="H280" s="276">
        <v>1</v>
      </c>
      <c r="I280" s="277"/>
      <c r="J280" s="273"/>
      <c r="K280" s="273"/>
      <c r="L280" s="278"/>
      <c r="M280" s="279"/>
      <c r="N280" s="280"/>
      <c r="O280" s="280"/>
      <c r="P280" s="280"/>
      <c r="Q280" s="280"/>
      <c r="R280" s="280"/>
      <c r="S280" s="280"/>
      <c r="T280" s="281"/>
      <c r="AT280" s="282" t="s">
        <v>177</v>
      </c>
      <c r="AU280" s="282" t="s">
        <v>83</v>
      </c>
      <c r="AV280" s="14" t="s">
        <v>175</v>
      </c>
      <c r="AW280" s="14" t="s">
        <v>31</v>
      </c>
      <c r="AX280" s="14" t="s">
        <v>81</v>
      </c>
      <c r="AY280" s="282" t="s">
        <v>168</v>
      </c>
    </row>
    <row r="281" s="1" customFormat="1" ht="36" customHeight="1">
      <c r="B281" s="38"/>
      <c r="C281" s="237" t="s">
        <v>491</v>
      </c>
      <c r="D281" s="237" t="s">
        <v>170</v>
      </c>
      <c r="E281" s="238" t="s">
        <v>2879</v>
      </c>
      <c r="F281" s="239" t="s">
        <v>2880</v>
      </c>
      <c r="G281" s="240" t="s">
        <v>2767</v>
      </c>
      <c r="H281" s="241">
        <v>1</v>
      </c>
      <c r="I281" s="242"/>
      <c r="J281" s="243">
        <f>ROUND(I281*H281,2)</f>
        <v>0</v>
      </c>
      <c r="K281" s="239" t="s">
        <v>1</v>
      </c>
      <c r="L281" s="43"/>
      <c r="M281" s="244" t="s">
        <v>1</v>
      </c>
      <c r="N281" s="245" t="s">
        <v>39</v>
      </c>
      <c r="O281" s="86"/>
      <c r="P281" s="246">
        <f>O281*H281</f>
        <v>0</v>
      </c>
      <c r="Q281" s="246">
        <v>0</v>
      </c>
      <c r="R281" s="246">
        <f>Q281*H281</f>
        <v>0</v>
      </c>
      <c r="S281" s="246">
        <v>0</v>
      </c>
      <c r="T281" s="247">
        <f>S281*H281</f>
        <v>0</v>
      </c>
      <c r="AR281" s="248" t="s">
        <v>282</v>
      </c>
      <c r="AT281" s="248" t="s">
        <v>170</v>
      </c>
      <c r="AU281" s="248" t="s">
        <v>83</v>
      </c>
      <c r="AY281" s="17" t="s">
        <v>168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81</v>
      </c>
      <c r="BK281" s="249">
        <f>ROUND(I281*H281,2)</f>
        <v>0</v>
      </c>
      <c r="BL281" s="17" t="s">
        <v>282</v>
      </c>
      <c r="BM281" s="248" t="s">
        <v>2881</v>
      </c>
    </row>
    <row r="282" s="1" customFormat="1" ht="16.5" customHeight="1">
      <c r="B282" s="38"/>
      <c r="C282" s="237" t="s">
        <v>498</v>
      </c>
      <c r="D282" s="237" t="s">
        <v>170</v>
      </c>
      <c r="E282" s="238" t="s">
        <v>2882</v>
      </c>
      <c r="F282" s="239" t="s">
        <v>2883</v>
      </c>
      <c r="G282" s="240" t="s">
        <v>440</v>
      </c>
      <c r="H282" s="241">
        <v>234.19999999999999</v>
      </c>
      <c r="I282" s="242"/>
      <c r="J282" s="243">
        <f>ROUND(I282*H282,2)</f>
        <v>0</v>
      </c>
      <c r="K282" s="239" t="s">
        <v>1</v>
      </c>
      <c r="L282" s="43"/>
      <c r="M282" s="244" t="s">
        <v>1</v>
      </c>
      <c r="N282" s="245" t="s">
        <v>39</v>
      </c>
      <c r="O282" s="86"/>
      <c r="P282" s="246">
        <f>O282*H282</f>
        <v>0</v>
      </c>
      <c r="Q282" s="246">
        <v>0.00019000000000000001</v>
      </c>
      <c r="R282" s="246">
        <f>Q282*H282</f>
        <v>0.044498000000000003</v>
      </c>
      <c r="S282" s="246">
        <v>0</v>
      </c>
      <c r="T282" s="247">
        <f>S282*H282</f>
        <v>0</v>
      </c>
      <c r="AR282" s="248" t="s">
        <v>282</v>
      </c>
      <c r="AT282" s="248" t="s">
        <v>170</v>
      </c>
      <c r="AU282" s="248" t="s">
        <v>83</v>
      </c>
      <c r="AY282" s="17" t="s">
        <v>168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17" t="s">
        <v>81</v>
      </c>
      <c r="BK282" s="249">
        <f>ROUND(I282*H282,2)</f>
        <v>0</v>
      </c>
      <c r="BL282" s="17" t="s">
        <v>282</v>
      </c>
      <c r="BM282" s="248" t="s">
        <v>2884</v>
      </c>
    </row>
    <row r="283" s="13" customFormat="1">
      <c r="B283" s="261"/>
      <c r="C283" s="262"/>
      <c r="D283" s="252" t="s">
        <v>177</v>
      </c>
      <c r="E283" s="263" t="s">
        <v>1</v>
      </c>
      <c r="F283" s="264" t="s">
        <v>2885</v>
      </c>
      <c r="G283" s="262"/>
      <c r="H283" s="265">
        <v>57.899999999999999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AT283" s="271" t="s">
        <v>177</v>
      </c>
      <c r="AU283" s="271" t="s">
        <v>83</v>
      </c>
      <c r="AV283" s="13" t="s">
        <v>83</v>
      </c>
      <c r="AW283" s="13" t="s">
        <v>31</v>
      </c>
      <c r="AX283" s="13" t="s">
        <v>74</v>
      </c>
      <c r="AY283" s="271" t="s">
        <v>168</v>
      </c>
    </row>
    <row r="284" s="13" customFormat="1">
      <c r="B284" s="261"/>
      <c r="C284" s="262"/>
      <c r="D284" s="252" t="s">
        <v>177</v>
      </c>
      <c r="E284" s="263" t="s">
        <v>1</v>
      </c>
      <c r="F284" s="264" t="s">
        <v>2886</v>
      </c>
      <c r="G284" s="262"/>
      <c r="H284" s="265">
        <v>44</v>
      </c>
      <c r="I284" s="266"/>
      <c r="J284" s="262"/>
      <c r="K284" s="262"/>
      <c r="L284" s="267"/>
      <c r="M284" s="268"/>
      <c r="N284" s="269"/>
      <c r="O284" s="269"/>
      <c r="P284" s="269"/>
      <c r="Q284" s="269"/>
      <c r="R284" s="269"/>
      <c r="S284" s="269"/>
      <c r="T284" s="270"/>
      <c r="AT284" s="271" t="s">
        <v>177</v>
      </c>
      <c r="AU284" s="271" t="s">
        <v>83</v>
      </c>
      <c r="AV284" s="13" t="s">
        <v>83</v>
      </c>
      <c r="AW284" s="13" t="s">
        <v>31</v>
      </c>
      <c r="AX284" s="13" t="s">
        <v>74</v>
      </c>
      <c r="AY284" s="271" t="s">
        <v>168</v>
      </c>
    </row>
    <row r="285" s="13" customFormat="1">
      <c r="B285" s="261"/>
      <c r="C285" s="262"/>
      <c r="D285" s="252" t="s">
        <v>177</v>
      </c>
      <c r="E285" s="263" t="s">
        <v>1</v>
      </c>
      <c r="F285" s="264" t="s">
        <v>2887</v>
      </c>
      <c r="G285" s="262"/>
      <c r="H285" s="265">
        <v>132.30000000000001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AT285" s="271" t="s">
        <v>177</v>
      </c>
      <c r="AU285" s="271" t="s">
        <v>83</v>
      </c>
      <c r="AV285" s="13" t="s">
        <v>83</v>
      </c>
      <c r="AW285" s="13" t="s">
        <v>31</v>
      </c>
      <c r="AX285" s="13" t="s">
        <v>74</v>
      </c>
      <c r="AY285" s="271" t="s">
        <v>168</v>
      </c>
    </row>
    <row r="286" s="14" customFormat="1">
      <c r="B286" s="272"/>
      <c r="C286" s="273"/>
      <c r="D286" s="252" t="s">
        <v>177</v>
      </c>
      <c r="E286" s="274" t="s">
        <v>1</v>
      </c>
      <c r="F286" s="275" t="s">
        <v>186</v>
      </c>
      <c r="G286" s="273"/>
      <c r="H286" s="276">
        <v>234.20000000000002</v>
      </c>
      <c r="I286" s="277"/>
      <c r="J286" s="273"/>
      <c r="K286" s="273"/>
      <c r="L286" s="278"/>
      <c r="M286" s="279"/>
      <c r="N286" s="280"/>
      <c r="O286" s="280"/>
      <c r="P286" s="280"/>
      <c r="Q286" s="280"/>
      <c r="R286" s="280"/>
      <c r="S286" s="280"/>
      <c r="T286" s="281"/>
      <c r="AT286" s="282" t="s">
        <v>177</v>
      </c>
      <c r="AU286" s="282" t="s">
        <v>83</v>
      </c>
      <c r="AV286" s="14" t="s">
        <v>175</v>
      </c>
      <c r="AW286" s="14" t="s">
        <v>31</v>
      </c>
      <c r="AX286" s="14" t="s">
        <v>81</v>
      </c>
      <c r="AY286" s="282" t="s">
        <v>168</v>
      </c>
    </row>
    <row r="287" s="1" customFormat="1" ht="16.5" customHeight="1">
      <c r="B287" s="38"/>
      <c r="C287" s="237" t="s">
        <v>503</v>
      </c>
      <c r="D287" s="237" t="s">
        <v>170</v>
      </c>
      <c r="E287" s="238" t="s">
        <v>2888</v>
      </c>
      <c r="F287" s="239" t="s">
        <v>2889</v>
      </c>
      <c r="G287" s="240" t="s">
        <v>440</v>
      </c>
      <c r="H287" s="241">
        <v>234.19999999999999</v>
      </c>
      <c r="I287" s="242"/>
      <c r="J287" s="243">
        <f>ROUND(I287*H287,2)</f>
        <v>0</v>
      </c>
      <c r="K287" s="239" t="s">
        <v>1</v>
      </c>
      <c r="L287" s="43"/>
      <c r="M287" s="244" t="s">
        <v>1</v>
      </c>
      <c r="N287" s="245" t="s">
        <v>39</v>
      </c>
      <c r="O287" s="86"/>
      <c r="P287" s="246">
        <f>O287*H287</f>
        <v>0</v>
      </c>
      <c r="Q287" s="246">
        <v>1.0000000000000001E-05</v>
      </c>
      <c r="R287" s="246">
        <f>Q287*H287</f>
        <v>0.0023419999999999999</v>
      </c>
      <c r="S287" s="246">
        <v>0</v>
      </c>
      <c r="T287" s="247">
        <f>S287*H287</f>
        <v>0</v>
      </c>
      <c r="AR287" s="248" t="s">
        <v>282</v>
      </c>
      <c r="AT287" s="248" t="s">
        <v>170</v>
      </c>
      <c r="AU287" s="248" t="s">
        <v>83</v>
      </c>
      <c r="AY287" s="17" t="s">
        <v>168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81</v>
      </c>
      <c r="BK287" s="249">
        <f>ROUND(I287*H287,2)</f>
        <v>0</v>
      </c>
      <c r="BL287" s="17" t="s">
        <v>282</v>
      </c>
      <c r="BM287" s="248" t="s">
        <v>2890</v>
      </c>
    </row>
    <row r="288" s="1" customFormat="1" ht="24" customHeight="1">
      <c r="B288" s="38"/>
      <c r="C288" s="237" t="s">
        <v>507</v>
      </c>
      <c r="D288" s="237" t="s">
        <v>170</v>
      </c>
      <c r="E288" s="238" t="s">
        <v>2891</v>
      </c>
      <c r="F288" s="239" t="s">
        <v>2892</v>
      </c>
      <c r="G288" s="240" t="s">
        <v>364</v>
      </c>
      <c r="H288" s="241">
        <v>1</v>
      </c>
      <c r="I288" s="242"/>
      <c r="J288" s="243">
        <f>ROUND(I288*H288,2)</f>
        <v>0</v>
      </c>
      <c r="K288" s="239" t="s">
        <v>1</v>
      </c>
      <c r="L288" s="43"/>
      <c r="M288" s="244" t="s">
        <v>1</v>
      </c>
      <c r="N288" s="245" t="s">
        <v>39</v>
      </c>
      <c r="O288" s="86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AR288" s="248" t="s">
        <v>282</v>
      </c>
      <c r="AT288" s="248" t="s">
        <v>170</v>
      </c>
      <c r="AU288" s="248" t="s">
        <v>83</v>
      </c>
      <c r="AY288" s="17" t="s">
        <v>168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81</v>
      </c>
      <c r="BK288" s="249">
        <f>ROUND(I288*H288,2)</f>
        <v>0</v>
      </c>
      <c r="BL288" s="17" t="s">
        <v>282</v>
      </c>
      <c r="BM288" s="248" t="s">
        <v>2893</v>
      </c>
    </row>
    <row r="289" s="13" customFormat="1">
      <c r="B289" s="261"/>
      <c r="C289" s="262"/>
      <c r="D289" s="252" t="s">
        <v>177</v>
      </c>
      <c r="E289" s="263" t="s">
        <v>1</v>
      </c>
      <c r="F289" s="264" t="s">
        <v>81</v>
      </c>
      <c r="G289" s="262"/>
      <c r="H289" s="265">
        <v>1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AT289" s="271" t="s">
        <v>177</v>
      </c>
      <c r="AU289" s="271" t="s">
        <v>83</v>
      </c>
      <c r="AV289" s="13" t="s">
        <v>83</v>
      </c>
      <c r="AW289" s="13" t="s">
        <v>31</v>
      </c>
      <c r="AX289" s="13" t="s">
        <v>74</v>
      </c>
      <c r="AY289" s="271" t="s">
        <v>168</v>
      </c>
    </row>
    <row r="290" s="14" customFormat="1">
      <c r="B290" s="272"/>
      <c r="C290" s="273"/>
      <c r="D290" s="252" t="s">
        <v>177</v>
      </c>
      <c r="E290" s="274" t="s">
        <v>1</v>
      </c>
      <c r="F290" s="275" t="s">
        <v>186</v>
      </c>
      <c r="G290" s="273"/>
      <c r="H290" s="276">
        <v>1</v>
      </c>
      <c r="I290" s="277"/>
      <c r="J290" s="273"/>
      <c r="K290" s="273"/>
      <c r="L290" s="278"/>
      <c r="M290" s="279"/>
      <c r="N290" s="280"/>
      <c r="O290" s="280"/>
      <c r="P290" s="280"/>
      <c r="Q290" s="280"/>
      <c r="R290" s="280"/>
      <c r="S290" s="280"/>
      <c r="T290" s="281"/>
      <c r="AT290" s="282" t="s">
        <v>177</v>
      </c>
      <c r="AU290" s="282" t="s">
        <v>83</v>
      </c>
      <c r="AV290" s="14" t="s">
        <v>175</v>
      </c>
      <c r="AW290" s="14" t="s">
        <v>31</v>
      </c>
      <c r="AX290" s="14" t="s">
        <v>81</v>
      </c>
      <c r="AY290" s="282" t="s">
        <v>168</v>
      </c>
    </row>
    <row r="291" s="1" customFormat="1" ht="16.5" customHeight="1">
      <c r="B291" s="38"/>
      <c r="C291" s="237" t="s">
        <v>513</v>
      </c>
      <c r="D291" s="237" t="s">
        <v>170</v>
      </c>
      <c r="E291" s="238" t="s">
        <v>2894</v>
      </c>
      <c r="F291" s="239" t="s">
        <v>2895</v>
      </c>
      <c r="G291" s="240" t="s">
        <v>2767</v>
      </c>
      <c r="H291" s="241">
        <v>1</v>
      </c>
      <c r="I291" s="242"/>
      <c r="J291" s="243">
        <f>ROUND(I291*H291,2)</f>
        <v>0</v>
      </c>
      <c r="K291" s="239" t="s">
        <v>1</v>
      </c>
      <c r="L291" s="43"/>
      <c r="M291" s="244" t="s">
        <v>1</v>
      </c>
      <c r="N291" s="245" t="s">
        <v>39</v>
      </c>
      <c r="O291" s="86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AR291" s="248" t="s">
        <v>282</v>
      </c>
      <c r="AT291" s="248" t="s">
        <v>170</v>
      </c>
      <c r="AU291" s="248" t="s">
        <v>83</v>
      </c>
      <c r="AY291" s="17" t="s">
        <v>168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81</v>
      </c>
      <c r="BK291" s="249">
        <f>ROUND(I291*H291,2)</f>
        <v>0</v>
      </c>
      <c r="BL291" s="17" t="s">
        <v>282</v>
      </c>
      <c r="BM291" s="248" t="s">
        <v>2896</v>
      </c>
    </row>
    <row r="292" s="1" customFormat="1" ht="24" customHeight="1">
      <c r="B292" s="38"/>
      <c r="C292" s="237" t="s">
        <v>517</v>
      </c>
      <c r="D292" s="237" t="s">
        <v>170</v>
      </c>
      <c r="E292" s="238" t="s">
        <v>2897</v>
      </c>
      <c r="F292" s="239" t="s">
        <v>2898</v>
      </c>
      <c r="G292" s="240" t="s">
        <v>220</v>
      </c>
      <c r="H292" s="241">
        <v>0.48899999999999999</v>
      </c>
      <c r="I292" s="242"/>
      <c r="J292" s="243">
        <f>ROUND(I292*H292,2)</f>
        <v>0</v>
      </c>
      <c r="K292" s="239" t="s">
        <v>174</v>
      </c>
      <c r="L292" s="43"/>
      <c r="M292" s="244" t="s">
        <v>1</v>
      </c>
      <c r="N292" s="245" t="s">
        <v>39</v>
      </c>
      <c r="O292" s="86"/>
      <c r="P292" s="246">
        <f>O292*H292</f>
        <v>0</v>
      </c>
      <c r="Q292" s="246">
        <v>0</v>
      </c>
      <c r="R292" s="246">
        <f>Q292*H292</f>
        <v>0</v>
      </c>
      <c r="S292" s="246">
        <v>0</v>
      </c>
      <c r="T292" s="247">
        <f>S292*H292</f>
        <v>0</v>
      </c>
      <c r="AR292" s="248" t="s">
        <v>282</v>
      </c>
      <c r="AT292" s="248" t="s">
        <v>170</v>
      </c>
      <c r="AU292" s="248" t="s">
        <v>83</v>
      </c>
      <c r="AY292" s="17" t="s">
        <v>168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7" t="s">
        <v>81</v>
      </c>
      <c r="BK292" s="249">
        <f>ROUND(I292*H292,2)</f>
        <v>0</v>
      </c>
      <c r="BL292" s="17" t="s">
        <v>282</v>
      </c>
      <c r="BM292" s="248" t="s">
        <v>2899</v>
      </c>
    </row>
    <row r="293" s="11" customFormat="1" ht="22.8" customHeight="1">
      <c r="B293" s="221"/>
      <c r="C293" s="222"/>
      <c r="D293" s="223" t="s">
        <v>73</v>
      </c>
      <c r="E293" s="235" t="s">
        <v>2900</v>
      </c>
      <c r="F293" s="235" t="s">
        <v>2901</v>
      </c>
      <c r="G293" s="222"/>
      <c r="H293" s="222"/>
      <c r="I293" s="225"/>
      <c r="J293" s="236">
        <f>BK293</f>
        <v>0</v>
      </c>
      <c r="K293" s="222"/>
      <c r="L293" s="227"/>
      <c r="M293" s="228"/>
      <c r="N293" s="229"/>
      <c r="O293" s="229"/>
      <c r="P293" s="230">
        <f>SUM(P294:P330)</f>
        <v>0</v>
      </c>
      <c r="Q293" s="229"/>
      <c r="R293" s="230">
        <f>SUM(R294:R330)</f>
        <v>0.018939999999999995</v>
      </c>
      <c r="S293" s="229"/>
      <c r="T293" s="231">
        <f>SUM(T294:T330)</f>
        <v>0.0041000000000000003</v>
      </c>
      <c r="AR293" s="232" t="s">
        <v>83</v>
      </c>
      <c r="AT293" s="233" t="s">
        <v>73</v>
      </c>
      <c r="AU293" s="233" t="s">
        <v>81</v>
      </c>
      <c r="AY293" s="232" t="s">
        <v>168</v>
      </c>
      <c r="BK293" s="234">
        <f>SUM(BK294:BK330)</f>
        <v>0</v>
      </c>
    </row>
    <row r="294" s="1" customFormat="1" ht="16.5" customHeight="1">
      <c r="B294" s="38"/>
      <c r="C294" s="237" t="s">
        <v>528</v>
      </c>
      <c r="D294" s="237" t="s">
        <v>170</v>
      </c>
      <c r="E294" s="238" t="s">
        <v>2902</v>
      </c>
      <c r="F294" s="239" t="s">
        <v>2903</v>
      </c>
      <c r="G294" s="240" t="s">
        <v>364</v>
      </c>
      <c r="H294" s="241">
        <v>1</v>
      </c>
      <c r="I294" s="242"/>
      <c r="J294" s="243">
        <f>ROUND(I294*H294,2)</f>
        <v>0</v>
      </c>
      <c r="K294" s="239" t="s">
        <v>1</v>
      </c>
      <c r="L294" s="43"/>
      <c r="M294" s="244" t="s">
        <v>1</v>
      </c>
      <c r="N294" s="245" t="s">
        <v>39</v>
      </c>
      <c r="O294" s="86"/>
      <c r="P294" s="246">
        <f>O294*H294</f>
        <v>0</v>
      </c>
      <c r="Q294" s="246">
        <v>0</v>
      </c>
      <c r="R294" s="246">
        <f>Q294*H294</f>
        <v>0</v>
      </c>
      <c r="S294" s="246">
        <v>0</v>
      </c>
      <c r="T294" s="247">
        <f>S294*H294</f>
        <v>0</v>
      </c>
      <c r="AR294" s="248" t="s">
        <v>282</v>
      </c>
      <c r="AT294" s="248" t="s">
        <v>170</v>
      </c>
      <c r="AU294" s="248" t="s">
        <v>83</v>
      </c>
      <c r="AY294" s="17" t="s">
        <v>168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81</v>
      </c>
      <c r="BK294" s="249">
        <f>ROUND(I294*H294,2)</f>
        <v>0</v>
      </c>
      <c r="BL294" s="17" t="s">
        <v>282</v>
      </c>
      <c r="BM294" s="248" t="s">
        <v>2904</v>
      </c>
    </row>
    <row r="295" s="13" customFormat="1">
      <c r="B295" s="261"/>
      <c r="C295" s="262"/>
      <c r="D295" s="252" t="s">
        <v>177</v>
      </c>
      <c r="E295" s="263" t="s">
        <v>1</v>
      </c>
      <c r="F295" s="264" t="s">
        <v>81</v>
      </c>
      <c r="G295" s="262"/>
      <c r="H295" s="265">
        <v>1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AT295" s="271" t="s">
        <v>177</v>
      </c>
      <c r="AU295" s="271" t="s">
        <v>83</v>
      </c>
      <c r="AV295" s="13" t="s">
        <v>83</v>
      </c>
      <c r="AW295" s="13" t="s">
        <v>31</v>
      </c>
      <c r="AX295" s="13" t="s">
        <v>74</v>
      </c>
      <c r="AY295" s="271" t="s">
        <v>168</v>
      </c>
    </row>
    <row r="296" s="14" customFormat="1">
      <c r="B296" s="272"/>
      <c r="C296" s="273"/>
      <c r="D296" s="252" t="s">
        <v>177</v>
      </c>
      <c r="E296" s="274" t="s">
        <v>1</v>
      </c>
      <c r="F296" s="275" t="s">
        <v>186</v>
      </c>
      <c r="G296" s="273"/>
      <c r="H296" s="276">
        <v>1</v>
      </c>
      <c r="I296" s="277"/>
      <c r="J296" s="273"/>
      <c r="K296" s="273"/>
      <c r="L296" s="278"/>
      <c r="M296" s="279"/>
      <c r="N296" s="280"/>
      <c r="O296" s="280"/>
      <c r="P296" s="280"/>
      <c r="Q296" s="280"/>
      <c r="R296" s="280"/>
      <c r="S296" s="280"/>
      <c r="T296" s="281"/>
      <c r="AT296" s="282" t="s">
        <v>177</v>
      </c>
      <c r="AU296" s="282" t="s">
        <v>83</v>
      </c>
      <c r="AV296" s="14" t="s">
        <v>175</v>
      </c>
      <c r="AW296" s="14" t="s">
        <v>31</v>
      </c>
      <c r="AX296" s="14" t="s">
        <v>81</v>
      </c>
      <c r="AY296" s="282" t="s">
        <v>168</v>
      </c>
    </row>
    <row r="297" s="1" customFormat="1" ht="24" customHeight="1">
      <c r="B297" s="38"/>
      <c r="C297" s="237" t="s">
        <v>533</v>
      </c>
      <c r="D297" s="237" t="s">
        <v>170</v>
      </c>
      <c r="E297" s="238" t="s">
        <v>2905</v>
      </c>
      <c r="F297" s="239" t="s">
        <v>2906</v>
      </c>
      <c r="G297" s="240" t="s">
        <v>440</v>
      </c>
      <c r="H297" s="241">
        <v>6</v>
      </c>
      <c r="I297" s="242"/>
      <c r="J297" s="243">
        <f>ROUND(I297*H297,2)</f>
        <v>0</v>
      </c>
      <c r="K297" s="239" t="s">
        <v>174</v>
      </c>
      <c r="L297" s="43"/>
      <c r="M297" s="244" t="s">
        <v>1</v>
      </c>
      <c r="N297" s="245" t="s">
        <v>39</v>
      </c>
      <c r="O297" s="86"/>
      <c r="P297" s="246">
        <f>O297*H297</f>
        <v>0</v>
      </c>
      <c r="Q297" s="246">
        <v>0.0027000000000000001</v>
      </c>
      <c r="R297" s="246">
        <f>Q297*H297</f>
        <v>0.016199999999999999</v>
      </c>
      <c r="S297" s="246">
        <v>0</v>
      </c>
      <c r="T297" s="247">
        <f>S297*H297</f>
        <v>0</v>
      </c>
      <c r="AR297" s="248" t="s">
        <v>282</v>
      </c>
      <c r="AT297" s="248" t="s">
        <v>170</v>
      </c>
      <c r="AU297" s="248" t="s">
        <v>83</v>
      </c>
      <c r="AY297" s="17" t="s">
        <v>168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81</v>
      </c>
      <c r="BK297" s="249">
        <f>ROUND(I297*H297,2)</f>
        <v>0</v>
      </c>
      <c r="BL297" s="17" t="s">
        <v>282</v>
      </c>
      <c r="BM297" s="248" t="s">
        <v>2907</v>
      </c>
    </row>
    <row r="298" s="13" customFormat="1">
      <c r="B298" s="261"/>
      <c r="C298" s="262"/>
      <c r="D298" s="252" t="s">
        <v>177</v>
      </c>
      <c r="E298" s="263" t="s">
        <v>1</v>
      </c>
      <c r="F298" s="264" t="s">
        <v>2908</v>
      </c>
      <c r="G298" s="262"/>
      <c r="H298" s="265">
        <v>6</v>
      </c>
      <c r="I298" s="266"/>
      <c r="J298" s="262"/>
      <c r="K298" s="262"/>
      <c r="L298" s="267"/>
      <c r="M298" s="268"/>
      <c r="N298" s="269"/>
      <c r="O298" s="269"/>
      <c r="P298" s="269"/>
      <c r="Q298" s="269"/>
      <c r="R298" s="269"/>
      <c r="S298" s="269"/>
      <c r="T298" s="270"/>
      <c r="AT298" s="271" t="s">
        <v>177</v>
      </c>
      <c r="AU298" s="271" t="s">
        <v>83</v>
      </c>
      <c r="AV298" s="13" t="s">
        <v>83</v>
      </c>
      <c r="AW298" s="13" t="s">
        <v>31</v>
      </c>
      <c r="AX298" s="13" t="s">
        <v>74</v>
      </c>
      <c r="AY298" s="271" t="s">
        <v>168</v>
      </c>
    </row>
    <row r="299" s="14" customFormat="1">
      <c r="B299" s="272"/>
      <c r="C299" s="273"/>
      <c r="D299" s="252" t="s">
        <v>177</v>
      </c>
      <c r="E299" s="274" t="s">
        <v>1</v>
      </c>
      <c r="F299" s="275" t="s">
        <v>186</v>
      </c>
      <c r="G299" s="273"/>
      <c r="H299" s="276">
        <v>6</v>
      </c>
      <c r="I299" s="277"/>
      <c r="J299" s="273"/>
      <c r="K299" s="273"/>
      <c r="L299" s="278"/>
      <c r="M299" s="279"/>
      <c r="N299" s="280"/>
      <c r="O299" s="280"/>
      <c r="P299" s="280"/>
      <c r="Q299" s="280"/>
      <c r="R299" s="280"/>
      <c r="S299" s="280"/>
      <c r="T299" s="281"/>
      <c r="AT299" s="282" t="s">
        <v>177</v>
      </c>
      <c r="AU299" s="282" t="s">
        <v>83</v>
      </c>
      <c r="AV299" s="14" t="s">
        <v>175</v>
      </c>
      <c r="AW299" s="14" t="s">
        <v>31</v>
      </c>
      <c r="AX299" s="14" t="s">
        <v>81</v>
      </c>
      <c r="AY299" s="282" t="s">
        <v>168</v>
      </c>
    </row>
    <row r="300" s="1" customFormat="1" ht="24" customHeight="1">
      <c r="B300" s="38"/>
      <c r="C300" s="237" t="s">
        <v>539</v>
      </c>
      <c r="D300" s="237" t="s">
        <v>170</v>
      </c>
      <c r="E300" s="238" t="s">
        <v>2909</v>
      </c>
      <c r="F300" s="239" t="s">
        <v>2910</v>
      </c>
      <c r="G300" s="240" t="s">
        <v>364</v>
      </c>
      <c r="H300" s="241">
        <v>1</v>
      </c>
      <c r="I300" s="242"/>
      <c r="J300" s="243">
        <f>ROUND(I300*H300,2)</f>
        <v>0</v>
      </c>
      <c r="K300" s="239" t="s">
        <v>174</v>
      </c>
      <c r="L300" s="43"/>
      <c r="M300" s="244" t="s">
        <v>1</v>
      </c>
      <c r="N300" s="245" t="s">
        <v>39</v>
      </c>
      <c r="O300" s="86"/>
      <c r="P300" s="246">
        <f>O300*H300</f>
        <v>0</v>
      </c>
      <c r="Q300" s="246">
        <v>0.00038000000000000002</v>
      </c>
      <c r="R300" s="246">
        <f>Q300*H300</f>
        <v>0.00038000000000000002</v>
      </c>
      <c r="S300" s="246">
        <v>0</v>
      </c>
      <c r="T300" s="247">
        <f>S300*H300</f>
        <v>0</v>
      </c>
      <c r="AR300" s="248" t="s">
        <v>282</v>
      </c>
      <c r="AT300" s="248" t="s">
        <v>170</v>
      </c>
      <c r="AU300" s="248" t="s">
        <v>83</v>
      </c>
      <c r="AY300" s="17" t="s">
        <v>168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7" t="s">
        <v>81</v>
      </c>
      <c r="BK300" s="249">
        <f>ROUND(I300*H300,2)</f>
        <v>0</v>
      </c>
      <c r="BL300" s="17" t="s">
        <v>282</v>
      </c>
      <c r="BM300" s="248" t="s">
        <v>2911</v>
      </c>
    </row>
    <row r="301" s="13" customFormat="1">
      <c r="B301" s="261"/>
      <c r="C301" s="262"/>
      <c r="D301" s="252" t="s">
        <v>177</v>
      </c>
      <c r="E301" s="263" t="s">
        <v>1</v>
      </c>
      <c r="F301" s="264" t="s">
        <v>81</v>
      </c>
      <c r="G301" s="262"/>
      <c r="H301" s="265">
        <v>1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AT301" s="271" t="s">
        <v>177</v>
      </c>
      <c r="AU301" s="271" t="s">
        <v>83</v>
      </c>
      <c r="AV301" s="13" t="s">
        <v>83</v>
      </c>
      <c r="AW301" s="13" t="s">
        <v>31</v>
      </c>
      <c r="AX301" s="13" t="s">
        <v>74</v>
      </c>
      <c r="AY301" s="271" t="s">
        <v>168</v>
      </c>
    </row>
    <row r="302" s="14" customFormat="1">
      <c r="B302" s="272"/>
      <c r="C302" s="273"/>
      <c r="D302" s="252" t="s">
        <v>177</v>
      </c>
      <c r="E302" s="274" t="s">
        <v>1</v>
      </c>
      <c r="F302" s="275" t="s">
        <v>186</v>
      </c>
      <c r="G302" s="273"/>
      <c r="H302" s="276">
        <v>1</v>
      </c>
      <c r="I302" s="277"/>
      <c r="J302" s="273"/>
      <c r="K302" s="273"/>
      <c r="L302" s="278"/>
      <c r="M302" s="279"/>
      <c r="N302" s="280"/>
      <c r="O302" s="280"/>
      <c r="P302" s="280"/>
      <c r="Q302" s="280"/>
      <c r="R302" s="280"/>
      <c r="S302" s="280"/>
      <c r="T302" s="281"/>
      <c r="AT302" s="282" t="s">
        <v>177</v>
      </c>
      <c r="AU302" s="282" t="s">
        <v>83</v>
      </c>
      <c r="AV302" s="14" t="s">
        <v>175</v>
      </c>
      <c r="AW302" s="14" t="s">
        <v>31</v>
      </c>
      <c r="AX302" s="14" t="s">
        <v>81</v>
      </c>
      <c r="AY302" s="282" t="s">
        <v>168</v>
      </c>
    </row>
    <row r="303" s="1" customFormat="1" ht="24" customHeight="1">
      <c r="B303" s="38"/>
      <c r="C303" s="237" t="s">
        <v>548</v>
      </c>
      <c r="D303" s="237" t="s">
        <v>170</v>
      </c>
      <c r="E303" s="238" t="s">
        <v>2912</v>
      </c>
      <c r="F303" s="239" t="s">
        <v>2913</v>
      </c>
      <c r="G303" s="240" t="s">
        <v>364</v>
      </c>
      <c r="H303" s="241">
        <v>1</v>
      </c>
      <c r="I303" s="242"/>
      <c r="J303" s="243">
        <f>ROUND(I303*H303,2)</f>
        <v>0</v>
      </c>
      <c r="K303" s="239" t="s">
        <v>174</v>
      </c>
      <c r="L303" s="43"/>
      <c r="M303" s="244" t="s">
        <v>1</v>
      </c>
      <c r="N303" s="245" t="s">
        <v>39</v>
      </c>
      <c r="O303" s="86"/>
      <c r="P303" s="246">
        <f>O303*H303</f>
        <v>0</v>
      </c>
      <c r="Q303" s="246">
        <v>0.0020799999999999998</v>
      </c>
      <c r="R303" s="246">
        <f>Q303*H303</f>
        <v>0.0020799999999999998</v>
      </c>
      <c r="S303" s="246">
        <v>0</v>
      </c>
      <c r="T303" s="247">
        <f>S303*H303</f>
        <v>0</v>
      </c>
      <c r="AR303" s="248" t="s">
        <v>282</v>
      </c>
      <c r="AT303" s="248" t="s">
        <v>170</v>
      </c>
      <c r="AU303" s="248" t="s">
        <v>83</v>
      </c>
      <c r="AY303" s="17" t="s">
        <v>168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7" t="s">
        <v>81</v>
      </c>
      <c r="BK303" s="249">
        <f>ROUND(I303*H303,2)</f>
        <v>0</v>
      </c>
      <c r="BL303" s="17" t="s">
        <v>282</v>
      </c>
      <c r="BM303" s="248" t="s">
        <v>2914</v>
      </c>
    </row>
    <row r="304" s="13" customFormat="1">
      <c r="B304" s="261"/>
      <c r="C304" s="262"/>
      <c r="D304" s="252" t="s">
        <v>177</v>
      </c>
      <c r="E304" s="263" t="s">
        <v>1</v>
      </c>
      <c r="F304" s="264" t="s">
        <v>81</v>
      </c>
      <c r="G304" s="262"/>
      <c r="H304" s="265">
        <v>1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AT304" s="271" t="s">
        <v>177</v>
      </c>
      <c r="AU304" s="271" t="s">
        <v>83</v>
      </c>
      <c r="AV304" s="13" t="s">
        <v>83</v>
      </c>
      <c r="AW304" s="13" t="s">
        <v>31</v>
      </c>
      <c r="AX304" s="13" t="s">
        <v>74</v>
      </c>
      <c r="AY304" s="271" t="s">
        <v>168</v>
      </c>
    </row>
    <row r="305" s="14" customFormat="1">
      <c r="B305" s="272"/>
      <c r="C305" s="273"/>
      <c r="D305" s="252" t="s">
        <v>177</v>
      </c>
      <c r="E305" s="274" t="s">
        <v>1</v>
      </c>
      <c r="F305" s="275" t="s">
        <v>186</v>
      </c>
      <c r="G305" s="273"/>
      <c r="H305" s="276">
        <v>1</v>
      </c>
      <c r="I305" s="277"/>
      <c r="J305" s="273"/>
      <c r="K305" s="273"/>
      <c r="L305" s="278"/>
      <c r="M305" s="279"/>
      <c r="N305" s="280"/>
      <c r="O305" s="280"/>
      <c r="P305" s="280"/>
      <c r="Q305" s="280"/>
      <c r="R305" s="280"/>
      <c r="S305" s="280"/>
      <c r="T305" s="281"/>
      <c r="AT305" s="282" t="s">
        <v>177</v>
      </c>
      <c r="AU305" s="282" t="s">
        <v>83</v>
      </c>
      <c r="AV305" s="14" t="s">
        <v>175</v>
      </c>
      <c r="AW305" s="14" t="s">
        <v>31</v>
      </c>
      <c r="AX305" s="14" t="s">
        <v>81</v>
      </c>
      <c r="AY305" s="282" t="s">
        <v>168</v>
      </c>
    </row>
    <row r="306" s="1" customFormat="1" ht="24" customHeight="1">
      <c r="B306" s="38"/>
      <c r="C306" s="237" t="s">
        <v>555</v>
      </c>
      <c r="D306" s="237" t="s">
        <v>170</v>
      </c>
      <c r="E306" s="238" t="s">
        <v>2915</v>
      </c>
      <c r="F306" s="239" t="s">
        <v>2916</v>
      </c>
      <c r="G306" s="240" t="s">
        <v>364</v>
      </c>
      <c r="H306" s="241">
        <v>1</v>
      </c>
      <c r="I306" s="242"/>
      <c r="J306" s="243">
        <f>ROUND(I306*H306,2)</f>
        <v>0</v>
      </c>
      <c r="K306" s="239" t="s">
        <v>174</v>
      </c>
      <c r="L306" s="43"/>
      <c r="M306" s="244" t="s">
        <v>1</v>
      </c>
      <c r="N306" s="245" t="s">
        <v>39</v>
      </c>
      <c r="O306" s="86"/>
      <c r="P306" s="246">
        <f>O306*H306</f>
        <v>0</v>
      </c>
      <c r="Q306" s="246">
        <v>0.00027999999999999998</v>
      </c>
      <c r="R306" s="246">
        <f>Q306*H306</f>
        <v>0.00027999999999999998</v>
      </c>
      <c r="S306" s="246">
        <v>0.0041000000000000003</v>
      </c>
      <c r="T306" s="247">
        <f>S306*H306</f>
        <v>0.0041000000000000003</v>
      </c>
      <c r="AR306" s="248" t="s">
        <v>282</v>
      </c>
      <c r="AT306" s="248" t="s">
        <v>170</v>
      </c>
      <c r="AU306" s="248" t="s">
        <v>83</v>
      </c>
      <c r="AY306" s="17" t="s">
        <v>168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81</v>
      </c>
      <c r="BK306" s="249">
        <f>ROUND(I306*H306,2)</f>
        <v>0</v>
      </c>
      <c r="BL306" s="17" t="s">
        <v>282</v>
      </c>
      <c r="BM306" s="248" t="s">
        <v>2917</v>
      </c>
    </row>
    <row r="307" s="13" customFormat="1">
      <c r="B307" s="261"/>
      <c r="C307" s="262"/>
      <c r="D307" s="252" t="s">
        <v>177</v>
      </c>
      <c r="E307" s="263" t="s">
        <v>1</v>
      </c>
      <c r="F307" s="264" t="s">
        <v>81</v>
      </c>
      <c r="G307" s="262"/>
      <c r="H307" s="265">
        <v>1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AT307" s="271" t="s">
        <v>177</v>
      </c>
      <c r="AU307" s="271" t="s">
        <v>83</v>
      </c>
      <c r="AV307" s="13" t="s">
        <v>83</v>
      </c>
      <c r="AW307" s="13" t="s">
        <v>31</v>
      </c>
      <c r="AX307" s="13" t="s">
        <v>74</v>
      </c>
      <c r="AY307" s="271" t="s">
        <v>168</v>
      </c>
    </row>
    <row r="308" s="14" customFormat="1">
      <c r="B308" s="272"/>
      <c r="C308" s="273"/>
      <c r="D308" s="252" t="s">
        <v>177</v>
      </c>
      <c r="E308" s="274" t="s">
        <v>1</v>
      </c>
      <c r="F308" s="275" t="s">
        <v>186</v>
      </c>
      <c r="G308" s="273"/>
      <c r="H308" s="276">
        <v>1</v>
      </c>
      <c r="I308" s="277"/>
      <c r="J308" s="273"/>
      <c r="K308" s="273"/>
      <c r="L308" s="278"/>
      <c r="M308" s="279"/>
      <c r="N308" s="280"/>
      <c r="O308" s="280"/>
      <c r="P308" s="280"/>
      <c r="Q308" s="280"/>
      <c r="R308" s="280"/>
      <c r="S308" s="280"/>
      <c r="T308" s="281"/>
      <c r="AT308" s="282" t="s">
        <v>177</v>
      </c>
      <c r="AU308" s="282" t="s">
        <v>83</v>
      </c>
      <c r="AV308" s="14" t="s">
        <v>175</v>
      </c>
      <c r="AW308" s="14" t="s">
        <v>31</v>
      </c>
      <c r="AX308" s="14" t="s">
        <v>81</v>
      </c>
      <c r="AY308" s="282" t="s">
        <v>168</v>
      </c>
    </row>
    <row r="309" s="1" customFormat="1" ht="16.5" customHeight="1">
      <c r="B309" s="38"/>
      <c r="C309" s="237" t="s">
        <v>559</v>
      </c>
      <c r="D309" s="237" t="s">
        <v>170</v>
      </c>
      <c r="E309" s="238" t="s">
        <v>2918</v>
      </c>
      <c r="F309" s="239" t="s">
        <v>2919</v>
      </c>
      <c r="G309" s="240" t="s">
        <v>364</v>
      </c>
      <c r="H309" s="241">
        <v>1</v>
      </c>
      <c r="I309" s="242"/>
      <c r="J309" s="243">
        <f>ROUND(I309*H309,2)</f>
        <v>0</v>
      </c>
      <c r="K309" s="239" t="s">
        <v>1</v>
      </c>
      <c r="L309" s="43"/>
      <c r="M309" s="244" t="s">
        <v>1</v>
      </c>
      <c r="N309" s="245" t="s">
        <v>39</v>
      </c>
      <c r="O309" s="86"/>
      <c r="P309" s="246">
        <f>O309*H309</f>
        <v>0</v>
      </c>
      <c r="Q309" s="246">
        <v>0</v>
      </c>
      <c r="R309" s="246">
        <f>Q309*H309</f>
        <v>0</v>
      </c>
      <c r="S309" s="246">
        <v>0</v>
      </c>
      <c r="T309" s="247">
        <f>S309*H309</f>
        <v>0</v>
      </c>
      <c r="AR309" s="248" t="s">
        <v>282</v>
      </c>
      <c r="AT309" s="248" t="s">
        <v>170</v>
      </c>
      <c r="AU309" s="248" t="s">
        <v>83</v>
      </c>
      <c r="AY309" s="17" t="s">
        <v>168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81</v>
      </c>
      <c r="BK309" s="249">
        <f>ROUND(I309*H309,2)</f>
        <v>0</v>
      </c>
      <c r="BL309" s="17" t="s">
        <v>282</v>
      </c>
      <c r="BM309" s="248" t="s">
        <v>2920</v>
      </c>
    </row>
    <row r="310" s="13" customFormat="1">
      <c r="B310" s="261"/>
      <c r="C310" s="262"/>
      <c r="D310" s="252" t="s">
        <v>177</v>
      </c>
      <c r="E310" s="263" t="s">
        <v>1</v>
      </c>
      <c r="F310" s="264" t="s">
        <v>81</v>
      </c>
      <c r="G310" s="262"/>
      <c r="H310" s="265">
        <v>1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AT310" s="271" t="s">
        <v>177</v>
      </c>
      <c r="AU310" s="271" t="s">
        <v>83</v>
      </c>
      <c r="AV310" s="13" t="s">
        <v>83</v>
      </c>
      <c r="AW310" s="13" t="s">
        <v>31</v>
      </c>
      <c r="AX310" s="13" t="s">
        <v>74</v>
      </c>
      <c r="AY310" s="271" t="s">
        <v>168</v>
      </c>
    </row>
    <row r="311" s="14" customFormat="1">
      <c r="B311" s="272"/>
      <c r="C311" s="273"/>
      <c r="D311" s="252" t="s">
        <v>177</v>
      </c>
      <c r="E311" s="274" t="s">
        <v>1</v>
      </c>
      <c r="F311" s="275" t="s">
        <v>186</v>
      </c>
      <c r="G311" s="273"/>
      <c r="H311" s="276">
        <v>1</v>
      </c>
      <c r="I311" s="277"/>
      <c r="J311" s="273"/>
      <c r="K311" s="273"/>
      <c r="L311" s="278"/>
      <c r="M311" s="279"/>
      <c r="N311" s="280"/>
      <c r="O311" s="280"/>
      <c r="P311" s="280"/>
      <c r="Q311" s="280"/>
      <c r="R311" s="280"/>
      <c r="S311" s="280"/>
      <c r="T311" s="281"/>
      <c r="AT311" s="282" t="s">
        <v>177</v>
      </c>
      <c r="AU311" s="282" t="s">
        <v>83</v>
      </c>
      <c r="AV311" s="14" t="s">
        <v>175</v>
      </c>
      <c r="AW311" s="14" t="s">
        <v>31</v>
      </c>
      <c r="AX311" s="14" t="s">
        <v>81</v>
      </c>
      <c r="AY311" s="282" t="s">
        <v>168</v>
      </c>
    </row>
    <row r="312" s="1" customFormat="1" ht="16.5" customHeight="1">
      <c r="B312" s="38"/>
      <c r="C312" s="237" t="s">
        <v>563</v>
      </c>
      <c r="D312" s="237" t="s">
        <v>170</v>
      </c>
      <c r="E312" s="238" t="s">
        <v>2921</v>
      </c>
      <c r="F312" s="239" t="s">
        <v>2922</v>
      </c>
      <c r="G312" s="240" t="s">
        <v>2923</v>
      </c>
      <c r="H312" s="241">
        <v>1</v>
      </c>
      <c r="I312" s="242"/>
      <c r="J312" s="243">
        <f>ROUND(I312*H312,2)</f>
        <v>0</v>
      </c>
      <c r="K312" s="239" t="s">
        <v>1</v>
      </c>
      <c r="L312" s="43"/>
      <c r="M312" s="244" t="s">
        <v>1</v>
      </c>
      <c r="N312" s="245" t="s">
        <v>39</v>
      </c>
      <c r="O312" s="86"/>
      <c r="P312" s="246">
        <f>O312*H312</f>
        <v>0</v>
      </c>
      <c r="Q312" s="246">
        <v>0</v>
      </c>
      <c r="R312" s="246">
        <f>Q312*H312</f>
        <v>0</v>
      </c>
      <c r="S312" s="246">
        <v>0</v>
      </c>
      <c r="T312" s="247">
        <f>S312*H312</f>
        <v>0</v>
      </c>
      <c r="AR312" s="248" t="s">
        <v>282</v>
      </c>
      <c r="AT312" s="248" t="s">
        <v>170</v>
      </c>
      <c r="AU312" s="248" t="s">
        <v>83</v>
      </c>
      <c r="AY312" s="17" t="s">
        <v>168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7" t="s">
        <v>81</v>
      </c>
      <c r="BK312" s="249">
        <f>ROUND(I312*H312,2)</f>
        <v>0</v>
      </c>
      <c r="BL312" s="17" t="s">
        <v>282</v>
      </c>
      <c r="BM312" s="248" t="s">
        <v>2924</v>
      </c>
    </row>
    <row r="313" s="13" customFormat="1">
      <c r="B313" s="261"/>
      <c r="C313" s="262"/>
      <c r="D313" s="252" t="s">
        <v>177</v>
      </c>
      <c r="E313" s="263" t="s">
        <v>1</v>
      </c>
      <c r="F313" s="264" t="s">
        <v>81</v>
      </c>
      <c r="G313" s="262"/>
      <c r="H313" s="265">
        <v>1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AT313" s="271" t="s">
        <v>177</v>
      </c>
      <c r="AU313" s="271" t="s">
        <v>83</v>
      </c>
      <c r="AV313" s="13" t="s">
        <v>83</v>
      </c>
      <c r="AW313" s="13" t="s">
        <v>31</v>
      </c>
      <c r="AX313" s="13" t="s">
        <v>74</v>
      </c>
      <c r="AY313" s="271" t="s">
        <v>168</v>
      </c>
    </row>
    <row r="314" s="14" customFormat="1">
      <c r="B314" s="272"/>
      <c r="C314" s="273"/>
      <c r="D314" s="252" t="s">
        <v>177</v>
      </c>
      <c r="E314" s="274" t="s">
        <v>1</v>
      </c>
      <c r="F314" s="275" t="s">
        <v>186</v>
      </c>
      <c r="G314" s="273"/>
      <c r="H314" s="276">
        <v>1</v>
      </c>
      <c r="I314" s="277"/>
      <c r="J314" s="273"/>
      <c r="K314" s="273"/>
      <c r="L314" s="278"/>
      <c r="M314" s="279"/>
      <c r="N314" s="280"/>
      <c r="O314" s="280"/>
      <c r="P314" s="280"/>
      <c r="Q314" s="280"/>
      <c r="R314" s="280"/>
      <c r="S314" s="280"/>
      <c r="T314" s="281"/>
      <c r="AT314" s="282" t="s">
        <v>177</v>
      </c>
      <c r="AU314" s="282" t="s">
        <v>83</v>
      </c>
      <c r="AV314" s="14" t="s">
        <v>175</v>
      </c>
      <c r="AW314" s="14" t="s">
        <v>31</v>
      </c>
      <c r="AX314" s="14" t="s">
        <v>81</v>
      </c>
      <c r="AY314" s="282" t="s">
        <v>168</v>
      </c>
    </row>
    <row r="315" s="1" customFormat="1" ht="24" customHeight="1">
      <c r="B315" s="38"/>
      <c r="C315" s="237" t="s">
        <v>584</v>
      </c>
      <c r="D315" s="237" t="s">
        <v>170</v>
      </c>
      <c r="E315" s="238" t="s">
        <v>2925</v>
      </c>
      <c r="F315" s="239" t="s">
        <v>2926</v>
      </c>
      <c r="G315" s="240" t="s">
        <v>2923</v>
      </c>
      <c r="H315" s="241">
        <v>1</v>
      </c>
      <c r="I315" s="242"/>
      <c r="J315" s="243">
        <f>ROUND(I315*H315,2)</f>
        <v>0</v>
      </c>
      <c r="K315" s="239" t="s">
        <v>1</v>
      </c>
      <c r="L315" s="43"/>
      <c r="M315" s="244" t="s">
        <v>1</v>
      </c>
      <c r="N315" s="245" t="s">
        <v>39</v>
      </c>
      <c r="O315" s="86"/>
      <c r="P315" s="246">
        <f>O315*H315</f>
        <v>0</v>
      </c>
      <c r="Q315" s="246">
        <v>0</v>
      </c>
      <c r="R315" s="246">
        <f>Q315*H315</f>
        <v>0</v>
      </c>
      <c r="S315" s="246">
        <v>0</v>
      </c>
      <c r="T315" s="247">
        <f>S315*H315</f>
        <v>0</v>
      </c>
      <c r="AR315" s="248" t="s">
        <v>282</v>
      </c>
      <c r="AT315" s="248" t="s">
        <v>170</v>
      </c>
      <c r="AU315" s="248" t="s">
        <v>83</v>
      </c>
      <c r="AY315" s="17" t="s">
        <v>168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81</v>
      </c>
      <c r="BK315" s="249">
        <f>ROUND(I315*H315,2)</f>
        <v>0</v>
      </c>
      <c r="BL315" s="17" t="s">
        <v>282</v>
      </c>
      <c r="BM315" s="248" t="s">
        <v>2927</v>
      </c>
    </row>
    <row r="316" s="13" customFormat="1">
      <c r="B316" s="261"/>
      <c r="C316" s="262"/>
      <c r="D316" s="252" t="s">
        <v>177</v>
      </c>
      <c r="E316" s="263" t="s">
        <v>1</v>
      </c>
      <c r="F316" s="264" t="s">
        <v>81</v>
      </c>
      <c r="G316" s="262"/>
      <c r="H316" s="265">
        <v>1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AT316" s="271" t="s">
        <v>177</v>
      </c>
      <c r="AU316" s="271" t="s">
        <v>83</v>
      </c>
      <c r="AV316" s="13" t="s">
        <v>83</v>
      </c>
      <c r="AW316" s="13" t="s">
        <v>31</v>
      </c>
      <c r="AX316" s="13" t="s">
        <v>74</v>
      </c>
      <c r="AY316" s="271" t="s">
        <v>168</v>
      </c>
    </row>
    <row r="317" s="14" customFormat="1">
      <c r="B317" s="272"/>
      <c r="C317" s="273"/>
      <c r="D317" s="252" t="s">
        <v>177</v>
      </c>
      <c r="E317" s="274" t="s">
        <v>1</v>
      </c>
      <c r="F317" s="275" t="s">
        <v>186</v>
      </c>
      <c r="G317" s="273"/>
      <c r="H317" s="276">
        <v>1</v>
      </c>
      <c r="I317" s="277"/>
      <c r="J317" s="273"/>
      <c r="K317" s="273"/>
      <c r="L317" s="278"/>
      <c r="M317" s="279"/>
      <c r="N317" s="280"/>
      <c r="O317" s="280"/>
      <c r="P317" s="280"/>
      <c r="Q317" s="280"/>
      <c r="R317" s="280"/>
      <c r="S317" s="280"/>
      <c r="T317" s="281"/>
      <c r="AT317" s="282" t="s">
        <v>177</v>
      </c>
      <c r="AU317" s="282" t="s">
        <v>83</v>
      </c>
      <c r="AV317" s="14" t="s">
        <v>175</v>
      </c>
      <c r="AW317" s="14" t="s">
        <v>31</v>
      </c>
      <c r="AX317" s="14" t="s">
        <v>81</v>
      </c>
      <c r="AY317" s="282" t="s">
        <v>168</v>
      </c>
    </row>
    <row r="318" s="1" customFormat="1" ht="16.5" customHeight="1">
      <c r="B318" s="38"/>
      <c r="C318" s="237" t="s">
        <v>590</v>
      </c>
      <c r="D318" s="237" t="s">
        <v>170</v>
      </c>
      <c r="E318" s="238" t="s">
        <v>2928</v>
      </c>
      <c r="F318" s="239" t="s">
        <v>2929</v>
      </c>
      <c r="G318" s="240" t="s">
        <v>2923</v>
      </c>
      <c r="H318" s="241">
        <v>1</v>
      </c>
      <c r="I318" s="242"/>
      <c r="J318" s="243">
        <f>ROUND(I318*H318,2)</f>
        <v>0</v>
      </c>
      <c r="K318" s="239" t="s">
        <v>1</v>
      </c>
      <c r="L318" s="43"/>
      <c r="M318" s="244" t="s">
        <v>1</v>
      </c>
      <c r="N318" s="245" t="s">
        <v>39</v>
      </c>
      <c r="O318" s="86"/>
      <c r="P318" s="246">
        <f>O318*H318</f>
        <v>0</v>
      </c>
      <c r="Q318" s="246">
        <v>0</v>
      </c>
      <c r="R318" s="246">
        <f>Q318*H318</f>
        <v>0</v>
      </c>
      <c r="S318" s="246">
        <v>0</v>
      </c>
      <c r="T318" s="247">
        <f>S318*H318</f>
        <v>0</v>
      </c>
      <c r="AR318" s="248" t="s">
        <v>282</v>
      </c>
      <c r="AT318" s="248" t="s">
        <v>170</v>
      </c>
      <c r="AU318" s="248" t="s">
        <v>83</v>
      </c>
      <c r="AY318" s="17" t="s">
        <v>168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81</v>
      </c>
      <c r="BK318" s="249">
        <f>ROUND(I318*H318,2)</f>
        <v>0</v>
      </c>
      <c r="BL318" s="17" t="s">
        <v>282</v>
      </c>
      <c r="BM318" s="248" t="s">
        <v>2930</v>
      </c>
    </row>
    <row r="319" s="13" customFormat="1">
      <c r="B319" s="261"/>
      <c r="C319" s="262"/>
      <c r="D319" s="252" t="s">
        <v>177</v>
      </c>
      <c r="E319" s="263" t="s">
        <v>1</v>
      </c>
      <c r="F319" s="264" t="s">
        <v>81</v>
      </c>
      <c r="G319" s="262"/>
      <c r="H319" s="265">
        <v>1</v>
      </c>
      <c r="I319" s="266"/>
      <c r="J319" s="262"/>
      <c r="K319" s="262"/>
      <c r="L319" s="267"/>
      <c r="M319" s="268"/>
      <c r="N319" s="269"/>
      <c r="O319" s="269"/>
      <c r="P319" s="269"/>
      <c r="Q319" s="269"/>
      <c r="R319" s="269"/>
      <c r="S319" s="269"/>
      <c r="T319" s="270"/>
      <c r="AT319" s="271" t="s">
        <v>177</v>
      </c>
      <c r="AU319" s="271" t="s">
        <v>83</v>
      </c>
      <c r="AV319" s="13" t="s">
        <v>83</v>
      </c>
      <c r="AW319" s="13" t="s">
        <v>31</v>
      </c>
      <c r="AX319" s="13" t="s">
        <v>74</v>
      </c>
      <c r="AY319" s="271" t="s">
        <v>168</v>
      </c>
    </row>
    <row r="320" s="14" customFormat="1">
      <c r="B320" s="272"/>
      <c r="C320" s="273"/>
      <c r="D320" s="252" t="s">
        <v>177</v>
      </c>
      <c r="E320" s="274" t="s">
        <v>1</v>
      </c>
      <c r="F320" s="275" t="s">
        <v>186</v>
      </c>
      <c r="G320" s="273"/>
      <c r="H320" s="276">
        <v>1</v>
      </c>
      <c r="I320" s="277"/>
      <c r="J320" s="273"/>
      <c r="K320" s="273"/>
      <c r="L320" s="278"/>
      <c r="M320" s="279"/>
      <c r="N320" s="280"/>
      <c r="O320" s="280"/>
      <c r="P320" s="280"/>
      <c r="Q320" s="280"/>
      <c r="R320" s="280"/>
      <c r="S320" s="280"/>
      <c r="T320" s="281"/>
      <c r="AT320" s="282" t="s">
        <v>177</v>
      </c>
      <c r="AU320" s="282" t="s">
        <v>83</v>
      </c>
      <c r="AV320" s="14" t="s">
        <v>175</v>
      </c>
      <c r="AW320" s="14" t="s">
        <v>31</v>
      </c>
      <c r="AX320" s="14" t="s">
        <v>81</v>
      </c>
      <c r="AY320" s="282" t="s">
        <v>168</v>
      </c>
    </row>
    <row r="321" s="1" customFormat="1" ht="24" customHeight="1">
      <c r="B321" s="38"/>
      <c r="C321" s="237" t="s">
        <v>595</v>
      </c>
      <c r="D321" s="237" t="s">
        <v>170</v>
      </c>
      <c r="E321" s="238" t="s">
        <v>2931</v>
      </c>
      <c r="F321" s="239" t="s">
        <v>2932</v>
      </c>
      <c r="G321" s="240" t="s">
        <v>2767</v>
      </c>
      <c r="H321" s="241">
        <v>1</v>
      </c>
      <c r="I321" s="242"/>
      <c r="J321" s="243">
        <f>ROUND(I321*H321,2)</f>
        <v>0</v>
      </c>
      <c r="K321" s="239" t="s">
        <v>1</v>
      </c>
      <c r="L321" s="43"/>
      <c r="M321" s="244" t="s">
        <v>1</v>
      </c>
      <c r="N321" s="245" t="s">
        <v>39</v>
      </c>
      <c r="O321" s="86"/>
      <c r="P321" s="246">
        <f>O321*H321</f>
        <v>0</v>
      </c>
      <c r="Q321" s="246">
        <v>0</v>
      </c>
      <c r="R321" s="246">
        <f>Q321*H321</f>
        <v>0</v>
      </c>
      <c r="S321" s="246">
        <v>0</v>
      </c>
      <c r="T321" s="247">
        <f>S321*H321</f>
        <v>0</v>
      </c>
      <c r="AR321" s="248" t="s">
        <v>282</v>
      </c>
      <c r="AT321" s="248" t="s">
        <v>170</v>
      </c>
      <c r="AU321" s="248" t="s">
        <v>83</v>
      </c>
      <c r="AY321" s="17" t="s">
        <v>168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7" t="s">
        <v>81</v>
      </c>
      <c r="BK321" s="249">
        <f>ROUND(I321*H321,2)</f>
        <v>0</v>
      </c>
      <c r="BL321" s="17" t="s">
        <v>282</v>
      </c>
      <c r="BM321" s="248" t="s">
        <v>2933</v>
      </c>
    </row>
    <row r="322" s="13" customFormat="1">
      <c r="B322" s="261"/>
      <c r="C322" s="262"/>
      <c r="D322" s="252" t="s">
        <v>177</v>
      </c>
      <c r="E322" s="263" t="s">
        <v>1</v>
      </c>
      <c r="F322" s="264" t="s">
        <v>81</v>
      </c>
      <c r="G322" s="262"/>
      <c r="H322" s="265">
        <v>1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AT322" s="271" t="s">
        <v>177</v>
      </c>
      <c r="AU322" s="271" t="s">
        <v>83</v>
      </c>
      <c r="AV322" s="13" t="s">
        <v>83</v>
      </c>
      <c r="AW322" s="13" t="s">
        <v>31</v>
      </c>
      <c r="AX322" s="13" t="s">
        <v>74</v>
      </c>
      <c r="AY322" s="271" t="s">
        <v>168</v>
      </c>
    </row>
    <row r="323" s="14" customFormat="1">
      <c r="B323" s="272"/>
      <c r="C323" s="273"/>
      <c r="D323" s="252" t="s">
        <v>177</v>
      </c>
      <c r="E323" s="274" t="s">
        <v>1</v>
      </c>
      <c r="F323" s="275" t="s">
        <v>186</v>
      </c>
      <c r="G323" s="273"/>
      <c r="H323" s="276">
        <v>1</v>
      </c>
      <c r="I323" s="277"/>
      <c r="J323" s="273"/>
      <c r="K323" s="273"/>
      <c r="L323" s="278"/>
      <c r="M323" s="279"/>
      <c r="N323" s="280"/>
      <c r="O323" s="280"/>
      <c r="P323" s="280"/>
      <c r="Q323" s="280"/>
      <c r="R323" s="280"/>
      <c r="S323" s="280"/>
      <c r="T323" s="281"/>
      <c r="AT323" s="282" t="s">
        <v>177</v>
      </c>
      <c r="AU323" s="282" t="s">
        <v>83</v>
      </c>
      <c r="AV323" s="14" t="s">
        <v>175</v>
      </c>
      <c r="AW323" s="14" t="s">
        <v>31</v>
      </c>
      <c r="AX323" s="14" t="s">
        <v>81</v>
      </c>
      <c r="AY323" s="282" t="s">
        <v>168</v>
      </c>
    </row>
    <row r="324" s="1" customFormat="1" ht="16.5" customHeight="1">
      <c r="B324" s="38"/>
      <c r="C324" s="237" t="s">
        <v>620</v>
      </c>
      <c r="D324" s="237" t="s">
        <v>170</v>
      </c>
      <c r="E324" s="238" t="s">
        <v>2934</v>
      </c>
      <c r="F324" s="239" t="s">
        <v>2935</v>
      </c>
      <c r="G324" s="240" t="s">
        <v>2923</v>
      </c>
      <c r="H324" s="241">
        <v>1</v>
      </c>
      <c r="I324" s="242"/>
      <c r="J324" s="243">
        <f>ROUND(I324*H324,2)</f>
        <v>0</v>
      </c>
      <c r="K324" s="239" t="s">
        <v>1</v>
      </c>
      <c r="L324" s="43"/>
      <c r="M324" s="244" t="s">
        <v>1</v>
      </c>
      <c r="N324" s="245" t="s">
        <v>39</v>
      </c>
      <c r="O324" s="86"/>
      <c r="P324" s="246">
        <f>O324*H324</f>
        <v>0</v>
      </c>
      <c r="Q324" s="246">
        <v>0</v>
      </c>
      <c r="R324" s="246">
        <f>Q324*H324</f>
        <v>0</v>
      </c>
      <c r="S324" s="246">
        <v>0</v>
      </c>
      <c r="T324" s="247">
        <f>S324*H324</f>
        <v>0</v>
      </c>
      <c r="AR324" s="248" t="s">
        <v>282</v>
      </c>
      <c r="AT324" s="248" t="s">
        <v>170</v>
      </c>
      <c r="AU324" s="248" t="s">
        <v>83</v>
      </c>
      <c r="AY324" s="17" t="s">
        <v>168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7" t="s">
        <v>81</v>
      </c>
      <c r="BK324" s="249">
        <f>ROUND(I324*H324,2)</f>
        <v>0</v>
      </c>
      <c r="BL324" s="17" t="s">
        <v>282</v>
      </c>
      <c r="BM324" s="248" t="s">
        <v>2936</v>
      </c>
    </row>
    <row r="325" s="13" customFormat="1">
      <c r="B325" s="261"/>
      <c r="C325" s="262"/>
      <c r="D325" s="252" t="s">
        <v>177</v>
      </c>
      <c r="E325" s="263" t="s">
        <v>1</v>
      </c>
      <c r="F325" s="264" t="s">
        <v>81</v>
      </c>
      <c r="G325" s="262"/>
      <c r="H325" s="265">
        <v>1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AT325" s="271" t="s">
        <v>177</v>
      </c>
      <c r="AU325" s="271" t="s">
        <v>83</v>
      </c>
      <c r="AV325" s="13" t="s">
        <v>83</v>
      </c>
      <c r="AW325" s="13" t="s">
        <v>31</v>
      </c>
      <c r="AX325" s="13" t="s">
        <v>74</v>
      </c>
      <c r="AY325" s="271" t="s">
        <v>168</v>
      </c>
    </row>
    <row r="326" s="14" customFormat="1">
      <c r="B326" s="272"/>
      <c r="C326" s="273"/>
      <c r="D326" s="252" t="s">
        <v>177</v>
      </c>
      <c r="E326" s="274" t="s">
        <v>1</v>
      </c>
      <c r="F326" s="275" t="s">
        <v>186</v>
      </c>
      <c r="G326" s="273"/>
      <c r="H326" s="276">
        <v>1</v>
      </c>
      <c r="I326" s="277"/>
      <c r="J326" s="273"/>
      <c r="K326" s="273"/>
      <c r="L326" s="278"/>
      <c r="M326" s="279"/>
      <c r="N326" s="280"/>
      <c r="O326" s="280"/>
      <c r="P326" s="280"/>
      <c r="Q326" s="280"/>
      <c r="R326" s="280"/>
      <c r="S326" s="280"/>
      <c r="T326" s="281"/>
      <c r="AT326" s="282" t="s">
        <v>177</v>
      </c>
      <c r="AU326" s="282" t="s">
        <v>83</v>
      </c>
      <c r="AV326" s="14" t="s">
        <v>175</v>
      </c>
      <c r="AW326" s="14" t="s">
        <v>31</v>
      </c>
      <c r="AX326" s="14" t="s">
        <v>81</v>
      </c>
      <c r="AY326" s="282" t="s">
        <v>168</v>
      </c>
    </row>
    <row r="327" s="1" customFormat="1" ht="36" customHeight="1">
      <c r="B327" s="38"/>
      <c r="C327" s="237" t="s">
        <v>626</v>
      </c>
      <c r="D327" s="237" t="s">
        <v>170</v>
      </c>
      <c r="E327" s="238" t="s">
        <v>2937</v>
      </c>
      <c r="F327" s="239" t="s">
        <v>2938</v>
      </c>
      <c r="G327" s="240" t="s">
        <v>364</v>
      </c>
      <c r="H327" s="241">
        <v>1</v>
      </c>
      <c r="I327" s="242"/>
      <c r="J327" s="243">
        <f>ROUND(I327*H327,2)</f>
        <v>0</v>
      </c>
      <c r="K327" s="239" t="s">
        <v>1</v>
      </c>
      <c r="L327" s="43"/>
      <c r="M327" s="244" t="s">
        <v>1</v>
      </c>
      <c r="N327" s="245" t="s">
        <v>39</v>
      </c>
      <c r="O327" s="86"/>
      <c r="P327" s="246">
        <f>O327*H327</f>
        <v>0</v>
      </c>
      <c r="Q327" s="246">
        <v>0</v>
      </c>
      <c r="R327" s="246">
        <f>Q327*H327</f>
        <v>0</v>
      </c>
      <c r="S327" s="246">
        <v>0</v>
      </c>
      <c r="T327" s="247">
        <f>S327*H327</f>
        <v>0</v>
      </c>
      <c r="AR327" s="248" t="s">
        <v>282</v>
      </c>
      <c r="AT327" s="248" t="s">
        <v>170</v>
      </c>
      <c r="AU327" s="248" t="s">
        <v>83</v>
      </c>
      <c r="AY327" s="17" t="s">
        <v>168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7" t="s">
        <v>81</v>
      </c>
      <c r="BK327" s="249">
        <f>ROUND(I327*H327,2)</f>
        <v>0</v>
      </c>
      <c r="BL327" s="17" t="s">
        <v>282</v>
      </c>
      <c r="BM327" s="248" t="s">
        <v>2939</v>
      </c>
    </row>
    <row r="328" s="13" customFormat="1">
      <c r="B328" s="261"/>
      <c r="C328" s="262"/>
      <c r="D328" s="252" t="s">
        <v>177</v>
      </c>
      <c r="E328" s="263" t="s">
        <v>1</v>
      </c>
      <c r="F328" s="264" t="s">
        <v>81</v>
      </c>
      <c r="G328" s="262"/>
      <c r="H328" s="265">
        <v>1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AT328" s="271" t="s">
        <v>177</v>
      </c>
      <c r="AU328" s="271" t="s">
        <v>83</v>
      </c>
      <c r="AV328" s="13" t="s">
        <v>83</v>
      </c>
      <c r="AW328" s="13" t="s">
        <v>31</v>
      </c>
      <c r="AX328" s="13" t="s">
        <v>74</v>
      </c>
      <c r="AY328" s="271" t="s">
        <v>168</v>
      </c>
    </row>
    <row r="329" s="14" customFormat="1">
      <c r="B329" s="272"/>
      <c r="C329" s="273"/>
      <c r="D329" s="252" t="s">
        <v>177</v>
      </c>
      <c r="E329" s="274" t="s">
        <v>1</v>
      </c>
      <c r="F329" s="275" t="s">
        <v>186</v>
      </c>
      <c r="G329" s="273"/>
      <c r="H329" s="276">
        <v>1</v>
      </c>
      <c r="I329" s="277"/>
      <c r="J329" s="273"/>
      <c r="K329" s="273"/>
      <c r="L329" s="278"/>
      <c r="M329" s="279"/>
      <c r="N329" s="280"/>
      <c r="O329" s="280"/>
      <c r="P329" s="280"/>
      <c r="Q329" s="280"/>
      <c r="R329" s="280"/>
      <c r="S329" s="280"/>
      <c r="T329" s="281"/>
      <c r="AT329" s="282" t="s">
        <v>177</v>
      </c>
      <c r="AU329" s="282" t="s">
        <v>83</v>
      </c>
      <c r="AV329" s="14" t="s">
        <v>175</v>
      </c>
      <c r="AW329" s="14" t="s">
        <v>31</v>
      </c>
      <c r="AX329" s="14" t="s">
        <v>81</v>
      </c>
      <c r="AY329" s="282" t="s">
        <v>168</v>
      </c>
    </row>
    <row r="330" s="1" customFormat="1" ht="24" customHeight="1">
      <c r="B330" s="38"/>
      <c r="C330" s="237" t="s">
        <v>640</v>
      </c>
      <c r="D330" s="237" t="s">
        <v>170</v>
      </c>
      <c r="E330" s="238" t="s">
        <v>2940</v>
      </c>
      <c r="F330" s="239" t="s">
        <v>2941</v>
      </c>
      <c r="G330" s="240" t="s">
        <v>220</v>
      </c>
      <c r="H330" s="241">
        <v>0.119</v>
      </c>
      <c r="I330" s="242"/>
      <c r="J330" s="243">
        <f>ROUND(I330*H330,2)</f>
        <v>0</v>
      </c>
      <c r="K330" s="239" t="s">
        <v>174</v>
      </c>
      <c r="L330" s="43"/>
      <c r="M330" s="244" t="s">
        <v>1</v>
      </c>
      <c r="N330" s="245" t="s">
        <v>39</v>
      </c>
      <c r="O330" s="86"/>
      <c r="P330" s="246">
        <f>O330*H330</f>
        <v>0</v>
      </c>
      <c r="Q330" s="246">
        <v>0</v>
      </c>
      <c r="R330" s="246">
        <f>Q330*H330</f>
        <v>0</v>
      </c>
      <c r="S330" s="246">
        <v>0</v>
      </c>
      <c r="T330" s="247">
        <f>S330*H330</f>
        <v>0</v>
      </c>
      <c r="AR330" s="248" t="s">
        <v>282</v>
      </c>
      <c r="AT330" s="248" t="s">
        <v>170</v>
      </c>
      <c r="AU330" s="248" t="s">
        <v>83</v>
      </c>
      <c r="AY330" s="17" t="s">
        <v>168</v>
      </c>
      <c r="BE330" s="249">
        <f>IF(N330="základní",J330,0)</f>
        <v>0</v>
      </c>
      <c r="BF330" s="249">
        <f>IF(N330="snížená",J330,0)</f>
        <v>0</v>
      </c>
      <c r="BG330" s="249">
        <f>IF(N330="zákl. přenesená",J330,0)</f>
        <v>0</v>
      </c>
      <c r="BH330" s="249">
        <f>IF(N330="sníž. přenesená",J330,0)</f>
        <v>0</v>
      </c>
      <c r="BI330" s="249">
        <f>IF(N330="nulová",J330,0)</f>
        <v>0</v>
      </c>
      <c r="BJ330" s="17" t="s">
        <v>81</v>
      </c>
      <c r="BK330" s="249">
        <f>ROUND(I330*H330,2)</f>
        <v>0</v>
      </c>
      <c r="BL330" s="17" t="s">
        <v>282</v>
      </c>
      <c r="BM330" s="248" t="s">
        <v>2942</v>
      </c>
    </row>
    <row r="331" s="11" customFormat="1" ht="22.8" customHeight="1">
      <c r="B331" s="221"/>
      <c r="C331" s="222"/>
      <c r="D331" s="223" t="s">
        <v>73</v>
      </c>
      <c r="E331" s="235" t="s">
        <v>2943</v>
      </c>
      <c r="F331" s="235" t="s">
        <v>2944</v>
      </c>
      <c r="G331" s="222"/>
      <c r="H331" s="222"/>
      <c r="I331" s="225"/>
      <c r="J331" s="236">
        <f>BK331</f>
        <v>0</v>
      </c>
      <c r="K331" s="222"/>
      <c r="L331" s="227"/>
      <c r="M331" s="228"/>
      <c r="N331" s="229"/>
      <c r="O331" s="229"/>
      <c r="P331" s="230">
        <f>SUM(P332:P412)</f>
        <v>0</v>
      </c>
      <c r="Q331" s="229"/>
      <c r="R331" s="230">
        <f>SUM(R332:R412)</f>
        <v>0.24512000000000001</v>
      </c>
      <c r="S331" s="229"/>
      <c r="T331" s="231">
        <f>SUM(T332:T412)</f>
        <v>0</v>
      </c>
      <c r="AR331" s="232" t="s">
        <v>83</v>
      </c>
      <c r="AT331" s="233" t="s">
        <v>73</v>
      </c>
      <c r="AU331" s="233" t="s">
        <v>81</v>
      </c>
      <c r="AY331" s="232" t="s">
        <v>168</v>
      </c>
      <c r="BK331" s="234">
        <f>SUM(BK332:BK412)</f>
        <v>0</v>
      </c>
    </row>
    <row r="332" s="1" customFormat="1" ht="36" customHeight="1">
      <c r="B332" s="38"/>
      <c r="C332" s="237" t="s">
        <v>644</v>
      </c>
      <c r="D332" s="237" t="s">
        <v>170</v>
      </c>
      <c r="E332" s="238" t="s">
        <v>2945</v>
      </c>
      <c r="F332" s="239" t="s">
        <v>2946</v>
      </c>
      <c r="G332" s="240" t="s">
        <v>2947</v>
      </c>
      <c r="H332" s="241">
        <v>1</v>
      </c>
      <c r="I332" s="242"/>
      <c r="J332" s="243">
        <f>ROUND(I332*H332,2)</f>
        <v>0</v>
      </c>
      <c r="K332" s="239" t="s">
        <v>1</v>
      </c>
      <c r="L332" s="43"/>
      <c r="M332" s="244" t="s">
        <v>1</v>
      </c>
      <c r="N332" s="245" t="s">
        <v>39</v>
      </c>
      <c r="O332" s="86"/>
      <c r="P332" s="246">
        <f>O332*H332</f>
        <v>0</v>
      </c>
      <c r="Q332" s="246">
        <v>0.013820000000000001</v>
      </c>
      <c r="R332" s="246">
        <f>Q332*H332</f>
        <v>0.013820000000000001</v>
      </c>
      <c r="S332" s="246">
        <v>0</v>
      </c>
      <c r="T332" s="247">
        <f>S332*H332</f>
        <v>0</v>
      </c>
      <c r="AR332" s="248" t="s">
        <v>282</v>
      </c>
      <c r="AT332" s="248" t="s">
        <v>170</v>
      </c>
      <c r="AU332" s="248" t="s">
        <v>83</v>
      </c>
      <c r="AY332" s="17" t="s">
        <v>168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81</v>
      </c>
      <c r="BK332" s="249">
        <f>ROUND(I332*H332,2)</f>
        <v>0</v>
      </c>
      <c r="BL332" s="17" t="s">
        <v>282</v>
      </c>
      <c r="BM332" s="248" t="s">
        <v>2948</v>
      </c>
    </row>
    <row r="333" s="13" customFormat="1">
      <c r="B333" s="261"/>
      <c r="C333" s="262"/>
      <c r="D333" s="252" t="s">
        <v>177</v>
      </c>
      <c r="E333" s="263" t="s">
        <v>1</v>
      </c>
      <c r="F333" s="264" t="s">
        <v>81</v>
      </c>
      <c r="G333" s="262"/>
      <c r="H333" s="265">
        <v>1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AT333" s="271" t="s">
        <v>177</v>
      </c>
      <c r="AU333" s="271" t="s">
        <v>83</v>
      </c>
      <c r="AV333" s="13" t="s">
        <v>83</v>
      </c>
      <c r="AW333" s="13" t="s">
        <v>31</v>
      </c>
      <c r="AX333" s="13" t="s">
        <v>74</v>
      </c>
      <c r="AY333" s="271" t="s">
        <v>168</v>
      </c>
    </row>
    <row r="334" s="14" customFormat="1">
      <c r="B334" s="272"/>
      <c r="C334" s="273"/>
      <c r="D334" s="252" t="s">
        <v>177</v>
      </c>
      <c r="E334" s="274" t="s">
        <v>1</v>
      </c>
      <c r="F334" s="275" t="s">
        <v>186</v>
      </c>
      <c r="G334" s="273"/>
      <c r="H334" s="276">
        <v>1</v>
      </c>
      <c r="I334" s="277"/>
      <c r="J334" s="273"/>
      <c r="K334" s="273"/>
      <c r="L334" s="278"/>
      <c r="M334" s="279"/>
      <c r="N334" s="280"/>
      <c r="O334" s="280"/>
      <c r="P334" s="280"/>
      <c r="Q334" s="280"/>
      <c r="R334" s="280"/>
      <c r="S334" s="280"/>
      <c r="T334" s="281"/>
      <c r="AT334" s="282" t="s">
        <v>177</v>
      </c>
      <c r="AU334" s="282" t="s">
        <v>83</v>
      </c>
      <c r="AV334" s="14" t="s">
        <v>175</v>
      </c>
      <c r="AW334" s="14" t="s">
        <v>31</v>
      </c>
      <c r="AX334" s="14" t="s">
        <v>81</v>
      </c>
      <c r="AY334" s="282" t="s">
        <v>168</v>
      </c>
    </row>
    <row r="335" s="1" customFormat="1" ht="16.5" customHeight="1">
      <c r="B335" s="38"/>
      <c r="C335" s="237" t="s">
        <v>648</v>
      </c>
      <c r="D335" s="237" t="s">
        <v>170</v>
      </c>
      <c r="E335" s="238" t="s">
        <v>2949</v>
      </c>
      <c r="F335" s="239" t="s">
        <v>2950</v>
      </c>
      <c r="G335" s="240" t="s">
        <v>2947</v>
      </c>
      <c r="H335" s="241">
        <v>5</v>
      </c>
      <c r="I335" s="242"/>
      <c r="J335" s="243">
        <f>ROUND(I335*H335,2)</f>
        <v>0</v>
      </c>
      <c r="K335" s="239" t="s">
        <v>1</v>
      </c>
      <c r="L335" s="43"/>
      <c r="M335" s="244" t="s">
        <v>1</v>
      </c>
      <c r="N335" s="245" t="s">
        <v>39</v>
      </c>
      <c r="O335" s="86"/>
      <c r="P335" s="246">
        <f>O335*H335</f>
        <v>0</v>
      </c>
      <c r="Q335" s="246">
        <v>0.0018500000000000001</v>
      </c>
      <c r="R335" s="246">
        <f>Q335*H335</f>
        <v>0.0092500000000000013</v>
      </c>
      <c r="S335" s="246">
        <v>0</v>
      </c>
      <c r="T335" s="247">
        <f>S335*H335</f>
        <v>0</v>
      </c>
      <c r="AR335" s="248" t="s">
        <v>282</v>
      </c>
      <c r="AT335" s="248" t="s">
        <v>170</v>
      </c>
      <c r="AU335" s="248" t="s">
        <v>83</v>
      </c>
      <c r="AY335" s="17" t="s">
        <v>168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81</v>
      </c>
      <c r="BK335" s="249">
        <f>ROUND(I335*H335,2)</f>
        <v>0</v>
      </c>
      <c r="BL335" s="17" t="s">
        <v>282</v>
      </c>
      <c r="BM335" s="248" t="s">
        <v>2951</v>
      </c>
    </row>
    <row r="336" s="13" customFormat="1">
      <c r="B336" s="261"/>
      <c r="C336" s="262"/>
      <c r="D336" s="252" t="s">
        <v>177</v>
      </c>
      <c r="E336" s="263" t="s">
        <v>1</v>
      </c>
      <c r="F336" s="264" t="s">
        <v>2952</v>
      </c>
      <c r="G336" s="262"/>
      <c r="H336" s="265">
        <v>5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AT336" s="271" t="s">
        <v>177</v>
      </c>
      <c r="AU336" s="271" t="s">
        <v>83</v>
      </c>
      <c r="AV336" s="13" t="s">
        <v>83</v>
      </c>
      <c r="AW336" s="13" t="s">
        <v>31</v>
      </c>
      <c r="AX336" s="13" t="s">
        <v>74</v>
      </c>
      <c r="AY336" s="271" t="s">
        <v>168</v>
      </c>
    </row>
    <row r="337" s="14" customFormat="1">
      <c r="B337" s="272"/>
      <c r="C337" s="273"/>
      <c r="D337" s="252" t="s">
        <v>177</v>
      </c>
      <c r="E337" s="274" t="s">
        <v>1</v>
      </c>
      <c r="F337" s="275" t="s">
        <v>186</v>
      </c>
      <c r="G337" s="273"/>
      <c r="H337" s="276">
        <v>5</v>
      </c>
      <c r="I337" s="277"/>
      <c r="J337" s="273"/>
      <c r="K337" s="273"/>
      <c r="L337" s="278"/>
      <c r="M337" s="279"/>
      <c r="N337" s="280"/>
      <c r="O337" s="280"/>
      <c r="P337" s="280"/>
      <c r="Q337" s="280"/>
      <c r="R337" s="280"/>
      <c r="S337" s="280"/>
      <c r="T337" s="281"/>
      <c r="AT337" s="282" t="s">
        <v>177</v>
      </c>
      <c r="AU337" s="282" t="s">
        <v>83</v>
      </c>
      <c r="AV337" s="14" t="s">
        <v>175</v>
      </c>
      <c r="AW337" s="14" t="s">
        <v>31</v>
      </c>
      <c r="AX337" s="14" t="s">
        <v>81</v>
      </c>
      <c r="AY337" s="282" t="s">
        <v>168</v>
      </c>
    </row>
    <row r="338" s="1" customFormat="1" ht="16.5" customHeight="1">
      <c r="B338" s="38"/>
      <c r="C338" s="294" t="s">
        <v>653</v>
      </c>
      <c r="D338" s="294" t="s">
        <v>418</v>
      </c>
      <c r="E338" s="295" t="s">
        <v>2953</v>
      </c>
      <c r="F338" s="296" t="s">
        <v>2954</v>
      </c>
      <c r="G338" s="297" t="s">
        <v>364</v>
      </c>
      <c r="H338" s="298">
        <v>4</v>
      </c>
      <c r="I338" s="299"/>
      <c r="J338" s="300">
        <f>ROUND(I338*H338,2)</f>
        <v>0</v>
      </c>
      <c r="K338" s="296" t="s">
        <v>1</v>
      </c>
      <c r="L338" s="301"/>
      <c r="M338" s="302" t="s">
        <v>1</v>
      </c>
      <c r="N338" s="303" t="s">
        <v>39</v>
      </c>
      <c r="O338" s="86"/>
      <c r="P338" s="246">
        <f>O338*H338</f>
        <v>0</v>
      </c>
      <c r="Q338" s="246">
        <v>0.016</v>
      </c>
      <c r="R338" s="246">
        <f>Q338*H338</f>
        <v>0.064000000000000001</v>
      </c>
      <c r="S338" s="246">
        <v>0</v>
      </c>
      <c r="T338" s="247">
        <f>S338*H338</f>
        <v>0</v>
      </c>
      <c r="AR338" s="248" t="s">
        <v>385</v>
      </c>
      <c r="AT338" s="248" t="s">
        <v>418</v>
      </c>
      <c r="AU338" s="248" t="s">
        <v>83</v>
      </c>
      <c r="AY338" s="17" t="s">
        <v>168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81</v>
      </c>
      <c r="BK338" s="249">
        <f>ROUND(I338*H338,2)</f>
        <v>0</v>
      </c>
      <c r="BL338" s="17" t="s">
        <v>282</v>
      </c>
      <c r="BM338" s="248" t="s">
        <v>2955</v>
      </c>
    </row>
    <row r="339" s="13" customFormat="1">
      <c r="B339" s="261"/>
      <c r="C339" s="262"/>
      <c r="D339" s="252" t="s">
        <v>177</v>
      </c>
      <c r="E339" s="263" t="s">
        <v>1</v>
      </c>
      <c r="F339" s="264" t="s">
        <v>175</v>
      </c>
      <c r="G339" s="262"/>
      <c r="H339" s="265">
        <v>4</v>
      </c>
      <c r="I339" s="266"/>
      <c r="J339" s="262"/>
      <c r="K339" s="262"/>
      <c r="L339" s="267"/>
      <c r="M339" s="268"/>
      <c r="N339" s="269"/>
      <c r="O339" s="269"/>
      <c r="P339" s="269"/>
      <c r="Q339" s="269"/>
      <c r="R339" s="269"/>
      <c r="S339" s="269"/>
      <c r="T339" s="270"/>
      <c r="AT339" s="271" t="s">
        <v>177</v>
      </c>
      <c r="AU339" s="271" t="s">
        <v>83</v>
      </c>
      <c r="AV339" s="13" t="s">
        <v>83</v>
      </c>
      <c r="AW339" s="13" t="s">
        <v>31</v>
      </c>
      <c r="AX339" s="13" t="s">
        <v>74</v>
      </c>
      <c r="AY339" s="271" t="s">
        <v>168</v>
      </c>
    </row>
    <row r="340" s="14" customFormat="1">
      <c r="B340" s="272"/>
      <c r="C340" s="273"/>
      <c r="D340" s="252" t="s">
        <v>177</v>
      </c>
      <c r="E340" s="274" t="s">
        <v>1</v>
      </c>
      <c r="F340" s="275" t="s">
        <v>186</v>
      </c>
      <c r="G340" s="273"/>
      <c r="H340" s="276">
        <v>4</v>
      </c>
      <c r="I340" s="277"/>
      <c r="J340" s="273"/>
      <c r="K340" s="273"/>
      <c r="L340" s="278"/>
      <c r="M340" s="279"/>
      <c r="N340" s="280"/>
      <c r="O340" s="280"/>
      <c r="P340" s="280"/>
      <c r="Q340" s="280"/>
      <c r="R340" s="280"/>
      <c r="S340" s="280"/>
      <c r="T340" s="281"/>
      <c r="AT340" s="282" t="s">
        <v>177</v>
      </c>
      <c r="AU340" s="282" t="s">
        <v>83</v>
      </c>
      <c r="AV340" s="14" t="s">
        <v>175</v>
      </c>
      <c r="AW340" s="14" t="s">
        <v>31</v>
      </c>
      <c r="AX340" s="14" t="s">
        <v>81</v>
      </c>
      <c r="AY340" s="282" t="s">
        <v>168</v>
      </c>
    </row>
    <row r="341" s="1" customFormat="1" ht="24" customHeight="1">
      <c r="B341" s="38"/>
      <c r="C341" s="294" t="s">
        <v>657</v>
      </c>
      <c r="D341" s="294" t="s">
        <v>418</v>
      </c>
      <c r="E341" s="295" t="s">
        <v>2956</v>
      </c>
      <c r="F341" s="296" t="s">
        <v>2957</v>
      </c>
      <c r="G341" s="297" t="s">
        <v>364</v>
      </c>
      <c r="H341" s="298">
        <v>1</v>
      </c>
      <c r="I341" s="299"/>
      <c r="J341" s="300">
        <f>ROUND(I341*H341,2)</f>
        <v>0</v>
      </c>
      <c r="K341" s="296" t="s">
        <v>1</v>
      </c>
      <c r="L341" s="301"/>
      <c r="M341" s="302" t="s">
        <v>1</v>
      </c>
      <c r="N341" s="303" t="s">
        <v>39</v>
      </c>
      <c r="O341" s="86"/>
      <c r="P341" s="246">
        <f>O341*H341</f>
        <v>0</v>
      </c>
      <c r="Q341" s="246">
        <v>0.016</v>
      </c>
      <c r="R341" s="246">
        <f>Q341*H341</f>
        <v>0.016</v>
      </c>
      <c r="S341" s="246">
        <v>0</v>
      </c>
      <c r="T341" s="247">
        <f>S341*H341</f>
        <v>0</v>
      </c>
      <c r="AR341" s="248" t="s">
        <v>385</v>
      </c>
      <c r="AT341" s="248" t="s">
        <v>418</v>
      </c>
      <c r="AU341" s="248" t="s">
        <v>83</v>
      </c>
      <c r="AY341" s="17" t="s">
        <v>168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7" t="s">
        <v>81</v>
      </c>
      <c r="BK341" s="249">
        <f>ROUND(I341*H341,2)</f>
        <v>0</v>
      </c>
      <c r="BL341" s="17" t="s">
        <v>282</v>
      </c>
      <c r="BM341" s="248" t="s">
        <v>2958</v>
      </c>
    </row>
    <row r="342" s="13" customFormat="1">
      <c r="B342" s="261"/>
      <c r="C342" s="262"/>
      <c r="D342" s="252" t="s">
        <v>177</v>
      </c>
      <c r="E342" s="263" t="s">
        <v>1</v>
      </c>
      <c r="F342" s="264" t="s">
        <v>81</v>
      </c>
      <c r="G342" s="262"/>
      <c r="H342" s="265">
        <v>1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AT342" s="271" t="s">
        <v>177</v>
      </c>
      <c r="AU342" s="271" t="s">
        <v>83</v>
      </c>
      <c r="AV342" s="13" t="s">
        <v>83</v>
      </c>
      <c r="AW342" s="13" t="s">
        <v>31</v>
      </c>
      <c r="AX342" s="13" t="s">
        <v>74</v>
      </c>
      <c r="AY342" s="271" t="s">
        <v>168</v>
      </c>
    </row>
    <row r="343" s="14" customFormat="1">
      <c r="B343" s="272"/>
      <c r="C343" s="273"/>
      <c r="D343" s="252" t="s">
        <v>177</v>
      </c>
      <c r="E343" s="274" t="s">
        <v>1</v>
      </c>
      <c r="F343" s="275" t="s">
        <v>186</v>
      </c>
      <c r="G343" s="273"/>
      <c r="H343" s="276">
        <v>1</v>
      </c>
      <c r="I343" s="277"/>
      <c r="J343" s="273"/>
      <c r="K343" s="273"/>
      <c r="L343" s="278"/>
      <c r="M343" s="279"/>
      <c r="N343" s="280"/>
      <c r="O343" s="280"/>
      <c r="P343" s="280"/>
      <c r="Q343" s="280"/>
      <c r="R343" s="280"/>
      <c r="S343" s="280"/>
      <c r="T343" s="281"/>
      <c r="AT343" s="282" t="s">
        <v>177</v>
      </c>
      <c r="AU343" s="282" t="s">
        <v>83</v>
      </c>
      <c r="AV343" s="14" t="s">
        <v>175</v>
      </c>
      <c r="AW343" s="14" t="s">
        <v>31</v>
      </c>
      <c r="AX343" s="14" t="s">
        <v>81</v>
      </c>
      <c r="AY343" s="282" t="s">
        <v>168</v>
      </c>
    </row>
    <row r="344" s="1" customFormat="1" ht="36" customHeight="1">
      <c r="B344" s="38"/>
      <c r="C344" s="237" t="s">
        <v>664</v>
      </c>
      <c r="D344" s="237" t="s">
        <v>170</v>
      </c>
      <c r="E344" s="238" t="s">
        <v>2959</v>
      </c>
      <c r="F344" s="239" t="s">
        <v>2960</v>
      </c>
      <c r="G344" s="240" t="s">
        <v>2947</v>
      </c>
      <c r="H344" s="241">
        <v>1</v>
      </c>
      <c r="I344" s="242"/>
      <c r="J344" s="243">
        <f>ROUND(I344*H344,2)</f>
        <v>0</v>
      </c>
      <c r="K344" s="239" t="s">
        <v>1</v>
      </c>
      <c r="L344" s="43"/>
      <c r="M344" s="244" t="s">
        <v>1</v>
      </c>
      <c r="N344" s="245" t="s">
        <v>39</v>
      </c>
      <c r="O344" s="86"/>
      <c r="P344" s="246">
        <f>O344*H344</f>
        <v>0</v>
      </c>
      <c r="Q344" s="246">
        <v>0.11042</v>
      </c>
      <c r="R344" s="246">
        <f>Q344*H344</f>
        <v>0.11042</v>
      </c>
      <c r="S344" s="246">
        <v>0</v>
      </c>
      <c r="T344" s="247">
        <f>S344*H344</f>
        <v>0</v>
      </c>
      <c r="AR344" s="248" t="s">
        <v>282</v>
      </c>
      <c r="AT344" s="248" t="s">
        <v>170</v>
      </c>
      <c r="AU344" s="248" t="s">
        <v>83</v>
      </c>
      <c r="AY344" s="17" t="s">
        <v>168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7" t="s">
        <v>81</v>
      </c>
      <c r="BK344" s="249">
        <f>ROUND(I344*H344,2)</f>
        <v>0</v>
      </c>
      <c r="BL344" s="17" t="s">
        <v>282</v>
      </c>
      <c r="BM344" s="248" t="s">
        <v>2961</v>
      </c>
    </row>
    <row r="345" s="13" customFormat="1">
      <c r="B345" s="261"/>
      <c r="C345" s="262"/>
      <c r="D345" s="252" t="s">
        <v>177</v>
      </c>
      <c r="E345" s="263" t="s">
        <v>1</v>
      </c>
      <c r="F345" s="264" t="s">
        <v>2962</v>
      </c>
      <c r="G345" s="262"/>
      <c r="H345" s="265">
        <v>1</v>
      </c>
      <c r="I345" s="266"/>
      <c r="J345" s="262"/>
      <c r="K345" s="262"/>
      <c r="L345" s="267"/>
      <c r="M345" s="268"/>
      <c r="N345" s="269"/>
      <c r="O345" s="269"/>
      <c r="P345" s="269"/>
      <c r="Q345" s="269"/>
      <c r="R345" s="269"/>
      <c r="S345" s="269"/>
      <c r="T345" s="270"/>
      <c r="AT345" s="271" t="s">
        <v>177</v>
      </c>
      <c r="AU345" s="271" t="s">
        <v>83</v>
      </c>
      <c r="AV345" s="13" t="s">
        <v>83</v>
      </c>
      <c r="AW345" s="13" t="s">
        <v>31</v>
      </c>
      <c r="AX345" s="13" t="s">
        <v>74</v>
      </c>
      <c r="AY345" s="271" t="s">
        <v>168</v>
      </c>
    </row>
    <row r="346" s="14" customFormat="1">
      <c r="B346" s="272"/>
      <c r="C346" s="273"/>
      <c r="D346" s="252" t="s">
        <v>177</v>
      </c>
      <c r="E346" s="274" t="s">
        <v>1</v>
      </c>
      <c r="F346" s="275" t="s">
        <v>186</v>
      </c>
      <c r="G346" s="273"/>
      <c r="H346" s="276">
        <v>1</v>
      </c>
      <c r="I346" s="277"/>
      <c r="J346" s="273"/>
      <c r="K346" s="273"/>
      <c r="L346" s="278"/>
      <c r="M346" s="279"/>
      <c r="N346" s="280"/>
      <c r="O346" s="280"/>
      <c r="P346" s="280"/>
      <c r="Q346" s="280"/>
      <c r="R346" s="280"/>
      <c r="S346" s="280"/>
      <c r="T346" s="281"/>
      <c r="AT346" s="282" t="s">
        <v>177</v>
      </c>
      <c r="AU346" s="282" t="s">
        <v>83</v>
      </c>
      <c r="AV346" s="14" t="s">
        <v>175</v>
      </c>
      <c r="AW346" s="14" t="s">
        <v>31</v>
      </c>
      <c r="AX346" s="14" t="s">
        <v>81</v>
      </c>
      <c r="AY346" s="282" t="s">
        <v>168</v>
      </c>
    </row>
    <row r="347" s="1" customFormat="1" ht="24" customHeight="1">
      <c r="B347" s="38"/>
      <c r="C347" s="237" t="s">
        <v>669</v>
      </c>
      <c r="D347" s="237" t="s">
        <v>170</v>
      </c>
      <c r="E347" s="238" t="s">
        <v>2963</v>
      </c>
      <c r="F347" s="239" t="s">
        <v>2964</v>
      </c>
      <c r="G347" s="240" t="s">
        <v>2947</v>
      </c>
      <c r="H347" s="241">
        <v>1</v>
      </c>
      <c r="I347" s="242"/>
      <c r="J347" s="243">
        <f>ROUND(I347*H347,2)</f>
        <v>0</v>
      </c>
      <c r="K347" s="239" t="s">
        <v>1</v>
      </c>
      <c r="L347" s="43"/>
      <c r="M347" s="244" t="s">
        <v>1</v>
      </c>
      <c r="N347" s="245" t="s">
        <v>39</v>
      </c>
      <c r="O347" s="86"/>
      <c r="P347" s="246">
        <f>O347*H347</f>
        <v>0</v>
      </c>
      <c r="Q347" s="246">
        <v>0.0147</v>
      </c>
      <c r="R347" s="246">
        <f>Q347*H347</f>
        <v>0.0147</v>
      </c>
      <c r="S347" s="246">
        <v>0</v>
      </c>
      <c r="T347" s="247">
        <f>S347*H347</f>
        <v>0</v>
      </c>
      <c r="AR347" s="248" t="s">
        <v>282</v>
      </c>
      <c r="AT347" s="248" t="s">
        <v>170</v>
      </c>
      <c r="AU347" s="248" t="s">
        <v>83</v>
      </c>
      <c r="AY347" s="17" t="s">
        <v>168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7" t="s">
        <v>81</v>
      </c>
      <c r="BK347" s="249">
        <f>ROUND(I347*H347,2)</f>
        <v>0</v>
      </c>
      <c r="BL347" s="17" t="s">
        <v>282</v>
      </c>
      <c r="BM347" s="248" t="s">
        <v>2965</v>
      </c>
    </row>
    <row r="348" s="13" customFormat="1">
      <c r="B348" s="261"/>
      <c r="C348" s="262"/>
      <c r="D348" s="252" t="s">
        <v>177</v>
      </c>
      <c r="E348" s="263" t="s">
        <v>1</v>
      </c>
      <c r="F348" s="264" t="s">
        <v>81</v>
      </c>
      <c r="G348" s="262"/>
      <c r="H348" s="265">
        <v>1</v>
      </c>
      <c r="I348" s="266"/>
      <c r="J348" s="262"/>
      <c r="K348" s="262"/>
      <c r="L348" s="267"/>
      <c r="M348" s="268"/>
      <c r="N348" s="269"/>
      <c r="O348" s="269"/>
      <c r="P348" s="269"/>
      <c r="Q348" s="269"/>
      <c r="R348" s="269"/>
      <c r="S348" s="269"/>
      <c r="T348" s="270"/>
      <c r="AT348" s="271" t="s">
        <v>177</v>
      </c>
      <c r="AU348" s="271" t="s">
        <v>83</v>
      </c>
      <c r="AV348" s="13" t="s">
        <v>83</v>
      </c>
      <c r="AW348" s="13" t="s">
        <v>31</v>
      </c>
      <c r="AX348" s="13" t="s">
        <v>74</v>
      </c>
      <c r="AY348" s="271" t="s">
        <v>168</v>
      </c>
    </row>
    <row r="349" s="14" customFormat="1">
      <c r="B349" s="272"/>
      <c r="C349" s="273"/>
      <c r="D349" s="252" t="s">
        <v>177</v>
      </c>
      <c r="E349" s="274" t="s">
        <v>1</v>
      </c>
      <c r="F349" s="275" t="s">
        <v>186</v>
      </c>
      <c r="G349" s="273"/>
      <c r="H349" s="276">
        <v>1</v>
      </c>
      <c r="I349" s="277"/>
      <c r="J349" s="273"/>
      <c r="K349" s="273"/>
      <c r="L349" s="278"/>
      <c r="M349" s="279"/>
      <c r="N349" s="280"/>
      <c r="O349" s="280"/>
      <c r="P349" s="280"/>
      <c r="Q349" s="280"/>
      <c r="R349" s="280"/>
      <c r="S349" s="280"/>
      <c r="T349" s="281"/>
      <c r="AT349" s="282" t="s">
        <v>177</v>
      </c>
      <c r="AU349" s="282" t="s">
        <v>83</v>
      </c>
      <c r="AV349" s="14" t="s">
        <v>175</v>
      </c>
      <c r="AW349" s="14" t="s">
        <v>31</v>
      </c>
      <c r="AX349" s="14" t="s">
        <v>81</v>
      </c>
      <c r="AY349" s="282" t="s">
        <v>168</v>
      </c>
    </row>
    <row r="350" s="1" customFormat="1" ht="24" customHeight="1">
      <c r="B350" s="38"/>
      <c r="C350" s="237" t="s">
        <v>696</v>
      </c>
      <c r="D350" s="237" t="s">
        <v>170</v>
      </c>
      <c r="E350" s="238" t="s">
        <v>2966</v>
      </c>
      <c r="F350" s="239" t="s">
        <v>2967</v>
      </c>
      <c r="G350" s="240" t="s">
        <v>2947</v>
      </c>
      <c r="H350" s="241">
        <v>1</v>
      </c>
      <c r="I350" s="242"/>
      <c r="J350" s="243">
        <f>ROUND(I350*H350,2)</f>
        <v>0</v>
      </c>
      <c r="K350" s="239" t="s">
        <v>1</v>
      </c>
      <c r="L350" s="43"/>
      <c r="M350" s="244" t="s">
        <v>1</v>
      </c>
      <c r="N350" s="245" t="s">
        <v>39</v>
      </c>
      <c r="O350" s="86"/>
      <c r="P350" s="246">
        <f>O350*H350</f>
        <v>0</v>
      </c>
      <c r="Q350" s="246">
        <v>0</v>
      </c>
      <c r="R350" s="246">
        <f>Q350*H350</f>
        <v>0</v>
      </c>
      <c r="S350" s="246">
        <v>0</v>
      </c>
      <c r="T350" s="247">
        <f>S350*H350</f>
        <v>0</v>
      </c>
      <c r="AR350" s="248" t="s">
        <v>282</v>
      </c>
      <c r="AT350" s="248" t="s">
        <v>170</v>
      </c>
      <c r="AU350" s="248" t="s">
        <v>83</v>
      </c>
      <c r="AY350" s="17" t="s">
        <v>168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17" t="s">
        <v>81</v>
      </c>
      <c r="BK350" s="249">
        <f>ROUND(I350*H350,2)</f>
        <v>0</v>
      </c>
      <c r="BL350" s="17" t="s">
        <v>282</v>
      </c>
      <c r="BM350" s="248" t="s">
        <v>2968</v>
      </c>
    </row>
    <row r="351" s="13" customFormat="1">
      <c r="B351" s="261"/>
      <c r="C351" s="262"/>
      <c r="D351" s="252" t="s">
        <v>177</v>
      </c>
      <c r="E351" s="263" t="s">
        <v>1</v>
      </c>
      <c r="F351" s="264" t="s">
        <v>2969</v>
      </c>
      <c r="G351" s="262"/>
      <c r="H351" s="265">
        <v>1</v>
      </c>
      <c r="I351" s="266"/>
      <c r="J351" s="262"/>
      <c r="K351" s="262"/>
      <c r="L351" s="267"/>
      <c r="M351" s="268"/>
      <c r="N351" s="269"/>
      <c r="O351" s="269"/>
      <c r="P351" s="269"/>
      <c r="Q351" s="269"/>
      <c r="R351" s="269"/>
      <c r="S351" s="269"/>
      <c r="T351" s="270"/>
      <c r="AT351" s="271" t="s">
        <v>177</v>
      </c>
      <c r="AU351" s="271" t="s">
        <v>83</v>
      </c>
      <c r="AV351" s="13" t="s">
        <v>83</v>
      </c>
      <c r="AW351" s="13" t="s">
        <v>31</v>
      </c>
      <c r="AX351" s="13" t="s">
        <v>74</v>
      </c>
      <c r="AY351" s="271" t="s">
        <v>168</v>
      </c>
    </row>
    <row r="352" s="14" customFormat="1">
      <c r="B352" s="272"/>
      <c r="C352" s="273"/>
      <c r="D352" s="252" t="s">
        <v>177</v>
      </c>
      <c r="E352" s="274" t="s">
        <v>1</v>
      </c>
      <c r="F352" s="275" t="s">
        <v>186</v>
      </c>
      <c r="G352" s="273"/>
      <c r="H352" s="276">
        <v>1</v>
      </c>
      <c r="I352" s="277"/>
      <c r="J352" s="273"/>
      <c r="K352" s="273"/>
      <c r="L352" s="278"/>
      <c r="M352" s="279"/>
      <c r="N352" s="280"/>
      <c r="O352" s="280"/>
      <c r="P352" s="280"/>
      <c r="Q352" s="280"/>
      <c r="R352" s="280"/>
      <c r="S352" s="280"/>
      <c r="T352" s="281"/>
      <c r="AT352" s="282" t="s">
        <v>177</v>
      </c>
      <c r="AU352" s="282" t="s">
        <v>83</v>
      </c>
      <c r="AV352" s="14" t="s">
        <v>175</v>
      </c>
      <c r="AW352" s="14" t="s">
        <v>31</v>
      </c>
      <c r="AX352" s="14" t="s">
        <v>81</v>
      </c>
      <c r="AY352" s="282" t="s">
        <v>168</v>
      </c>
    </row>
    <row r="353" s="1" customFormat="1" ht="16.5" customHeight="1">
      <c r="B353" s="38"/>
      <c r="C353" s="237" t="s">
        <v>724</v>
      </c>
      <c r="D353" s="237" t="s">
        <v>170</v>
      </c>
      <c r="E353" s="238" t="s">
        <v>2970</v>
      </c>
      <c r="F353" s="239" t="s">
        <v>2971</v>
      </c>
      <c r="G353" s="240" t="s">
        <v>2947</v>
      </c>
      <c r="H353" s="241">
        <v>12</v>
      </c>
      <c r="I353" s="242"/>
      <c r="J353" s="243">
        <f>ROUND(I353*H353,2)</f>
        <v>0</v>
      </c>
      <c r="K353" s="239" t="s">
        <v>1</v>
      </c>
      <c r="L353" s="43"/>
      <c r="M353" s="244" t="s">
        <v>1</v>
      </c>
      <c r="N353" s="245" t="s">
        <v>39</v>
      </c>
      <c r="O353" s="86"/>
      <c r="P353" s="246">
        <f>O353*H353</f>
        <v>0</v>
      </c>
      <c r="Q353" s="246">
        <v>0</v>
      </c>
      <c r="R353" s="246">
        <f>Q353*H353</f>
        <v>0</v>
      </c>
      <c r="S353" s="246">
        <v>0</v>
      </c>
      <c r="T353" s="247">
        <f>S353*H353</f>
        <v>0</v>
      </c>
      <c r="AR353" s="248" t="s">
        <v>282</v>
      </c>
      <c r="AT353" s="248" t="s">
        <v>170</v>
      </c>
      <c r="AU353" s="248" t="s">
        <v>83</v>
      </c>
      <c r="AY353" s="17" t="s">
        <v>168</v>
      </c>
      <c r="BE353" s="249">
        <f>IF(N353="základní",J353,0)</f>
        <v>0</v>
      </c>
      <c r="BF353" s="249">
        <f>IF(N353="snížená",J353,0)</f>
        <v>0</v>
      </c>
      <c r="BG353" s="249">
        <f>IF(N353="zákl. přenesená",J353,0)</f>
        <v>0</v>
      </c>
      <c r="BH353" s="249">
        <f>IF(N353="sníž. přenesená",J353,0)</f>
        <v>0</v>
      </c>
      <c r="BI353" s="249">
        <f>IF(N353="nulová",J353,0)</f>
        <v>0</v>
      </c>
      <c r="BJ353" s="17" t="s">
        <v>81</v>
      </c>
      <c r="BK353" s="249">
        <f>ROUND(I353*H353,2)</f>
        <v>0</v>
      </c>
      <c r="BL353" s="17" t="s">
        <v>282</v>
      </c>
      <c r="BM353" s="248" t="s">
        <v>2972</v>
      </c>
    </row>
    <row r="354" s="13" customFormat="1">
      <c r="B354" s="261"/>
      <c r="C354" s="262"/>
      <c r="D354" s="252" t="s">
        <v>177</v>
      </c>
      <c r="E354" s="263" t="s">
        <v>1</v>
      </c>
      <c r="F354" s="264" t="s">
        <v>2973</v>
      </c>
      <c r="G354" s="262"/>
      <c r="H354" s="265">
        <v>2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AT354" s="271" t="s">
        <v>177</v>
      </c>
      <c r="AU354" s="271" t="s">
        <v>83</v>
      </c>
      <c r="AV354" s="13" t="s">
        <v>83</v>
      </c>
      <c r="AW354" s="13" t="s">
        <v>31</v>
      </c>
      <c r="AX354" s="13" t="s">
        <v>74</v>
      </c>
      <c r="AY354" s="271" t="s">
        <v>168</v>
      </c>
    </row>
    <row r="355" s="13" customFormat="1">
      <c r="B355" s="261"/>
      <c r="C355" s="262"/>
      <c r="D355" s="252" t="s">
        <v>177</v>
      </c>
      <c r="E355" s="263" t="s">
        <v>1</v>
      </c>
      <c r="F355" s="264" t="s">
        <v>2853</v>
      </c>
      <c r="G355" s="262"/>
      <c r="H355" s="265">
        <v>10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AT355" s="271" t="s">
        <v>177</v>
      </c>
      <c r="AU355" s="271" t="s">
        <v>83</v>
      </c>
      <c r="AV355" s="13" t="s">
        <v>83</v>
      </c>
      <c r="AW355" s="13" t="s">
        <v>31</v>
      </c>
      <c r="AX355" s="13" t="s">
        <v>74</v>
      </c>
      <c r="AY355" s="271" t="s">
        <v>168</v>
      </c>
    </row>
    <row r="356" s="14" customFormat="1">
      <c r="B356" s="272"/>
      <c r="C356" s="273"/>
      <c r="D356" s="252" t="s">
        <v>177</v>
      </c>
      <c r="E356" s="274" t="s">
        <v>1</v>
      </c>
      <c r="F356" s="275" t="s">
        <v>186</v>
      </c>
      <c r="G356" s="273"/>
      <c r="H356" s="276">
        <v>12</v>
      </c>
      <c r="I356" s="277"/>
      <c r="J356" s="273"/>
      <c r="K356" s="273"/>
      <c r="L356" s="278"/>
      <c r="M356" s="279"/>
      <c r="N356" s="280"/>
      <c r="O356" s="280"/>
      <c r="P356" s="280"/>
      <c r="Q356" s="280"/>
      <c r="R356" s="280"/>
      <c r="S356" s="280"/>
      <c r="T356" s="281"/>
      <c r="AT356" s="282" t="s">
        <v>177</v>
      </c>
      <c r="AU356" s="282" t="s">
        <v>83</v>
      </c>
      <c r="AV356" s="14" t="s">
        <v>175</v>
      </c>
      <c r="AW356" s="14" t="s">
        <v>31</v>
      </c>
      <c r="AX356" s="14" t="s">
        <v>81</v>
      </c>
      <c r="AY356" s="282" t="s">
        <v>168</v>
      </c>
    </row>
    <row r="357" s="1" customFormat="1" ht="24" customHeight="1">
      <c r="B357" s="38"/>
      <c r="C357" s="237" t="s">
        <v>729</v>
      </c>
      <c r="D357" s="237" t="s">
        <v>170</v>
      </c>
      <c r="E357" s="238" t="s">
        <v>2974</v>
      </c>
      <c r="F357" s="239" t="s">
        <v>2975</v>
      </c>
      <c r="G357" s="240" t="s">
        <v>2947</v>
      </c>
      <c r="H357" s="241">
        <v>1</v>
      </c>
      <c r="I357" s="242"/>
      <c r="J357" s="243">
        <f>ROUND(I357*H357,2)</f>
        <v>0</v>
      </c>
      <c r="K357" s="239" t="s">
        <v>1</v>
      </c>
      <c r="L357" s="43"/>
      <c r="M357" s="244" t="s">
        <v>1</v>
      </c>
      <c r="N357" s="245" t="s">
        <v>39</v>
      </c>
      <c r="O357" s="86"/>
      <c r="P357" s="246">
        <f>O357*H357</f>
        <v>0</v>
      </c>
      <c r="Q357" s="246">
        <v>0.0018</v>
      </c>
      <c r="R357" s="246">
        <f>Q357*H357</f>
        <v>0.0018</v>
      </c>
      <c r="S357" s="246">
        <v>0</v>
      </c>
      <c r="T357" s="247">
        <f>S357*H357</f>
        <v>0</v>
      </c>
      <c r="AR357" s="248" t="s">
        <v>282</v>
      </c>
      <c r="AT357" s="248" t="s">
        <v>170</v>
      </c>
      <c r="AU357" s="248" t="s">
        <v>83</v>
      </c>
      <c r="AY357" s="17" t="s">
        <v>168</v>
      </c>
      <c r="BE357" s="249">
        <f>IF(N357="základní",J357,0)</f>
        <v>0</v>
      </c>
      <c r="BF357" s="249">
        <f>IF(N357="snížená",J357,0)</f>
        <v>0</v>
      </c>
      <c r="BG357" s="249">
        <f>IF(N357="zákl. přenesená",J357,0)</f>
        <v>0</v>
      </c>
      <c r="BH357" s="249">
        <f>IF(N357="sníž. přenesená",J357,0)</f>
        <v>0</v>
      </c>
      <c r="BI357" s="249">
        <f>IF(N357="nulová",J357,0)</f>
        <v>0</v>
      </c>
      <c r="BJ357" s="17" t="s">
        <v>81</v>
      </c>
      <c r="BK357" s="249">
        <f>ROUND(I357*H357,2)</f>
        <v>0</v>
      </c>
      <c r="BL357" s="17" t="s">
        <v>282</v>
      </c>
      <c r="BM357" s="248" t="s">
        <v>2976</v>
      </c>
    </row>
    <row r="358" s="13" customFormat="1">
      <c r="B358" s="261"/>
      <c r="C358" s="262"/>
      <c r="D358" s="252" t="s">
        <v>177</v>
      </c>
      <c r="E358" s="263" t="s">
        <v>1</v>
      </c>
      <c r="F358" s="264" t="s">
        <v>81</v>
      </c>
      <c r="G358" s="262"/>
      <c r="H358" s="265">
        <v>1</v>
      </c>
      <c r="I358" s="266"/>
      <c r="J358" s="262"/>
      <c r="K358" s="262"/>
      <c r="L358" s="267"/>
      <c r="M358" s="268"/>
      <c r="N358" s="269"/>
      <c r="O358" s="269"/>
      <c r="P358" s="269"/>
      <c r="Q358" s="269"/>
      <c r="R358" s="269"/>
      <c r="S358" s="269"/>
      <c r="T358" s="270"/>
      <c r="AT358" s="271" t="s">
        <v>177</v>
      </c>
      <c r="AU358" s="271" t="s">
        <v>83</v>
      </c>
      <c r="AV358" s="13" t="s">
        <v>83</v>
      </c>
      <c r="AW358" s="13" t="s">
        <v>31</v>
      </c>
      <c r="AX358" s="13" t="s">
        <v>74</v>
      </c>
      <c r="AY358" s="271" t="s">
        <v>168</v>
      </c>
    </row>
    <row r="359" s="14" customFormat="1">
      <c r="B359" s="272"/>
      <c r="C359" s="273"/>
      <c r="D359" s="252" t="s">
        <v>177</v>
      </c>
      <c r="E359" s="274" t="s">
        <v>1</v>
      </c>
      <c r="F359" s="275" t="s">
        <v>186</v>
      </c>
      <c r="G359" s="273"/>
      <c r="H359" s="276">
        <v>1</v>
      </c>
      <c r="I359" s="277"/>
      <c r="J359" s="273"/>
      <c r="K359" s="273"/>
      <c r="L359" s="278"/>
      <c r="M359" s="279"/>
      <c r="N359" s="280"/>
      <c r="O359" s="280"/>
      <c r="P359" s="280"/>
      <c r="Q359" s="280"/>
      <c r="R359" s="280"/>
      <c r="S359" s="280"/>
      <c r="T359" s="281"/>
      <c r="AT359" s="282" t="s">
        <v>177</v>
      </c>
      <c r="AU359" s="282" t="s">
        <v>83</v>
      </c>
      <c r="AV359" s="14" t="s">
        <v>175</v>
      </c>
      <c r="AW359" s="14" t="s">
        <v>31</v>
      </c>
      <c r="AX359" s="14" t="s">
        <v>81</v>
      </c>
      <c r="AY359" s="282" t="s">
        <v>168</v>
      </c>
    </row>
    <row r="360" s="1" customFormat="1" ht="16.5" customHeight="1">
      <c r="B360" s="38"/>
      <c r="C360" s="237" t="s">
        <v>736</v>
      </c>
      <c r="D360" s="237" t="s">
        <v>170</v>
      </c>
      <c r="E360" s="238" t="s">
        <v>2977</v>
      </c>
      <c r="F360" s="239" t="s">
        <v>2978</v>
      </c>
      <c r="G360" s="240" t="s">
        <v>364</v>
      </c>
      <c r="H360" s="241">
        <v>5</v>
      </c>
      <c r="I360" s="242"/>
      <c r="J360" s="243">
        <f>ROUND(I360*H360,2)</f>
        <v>0</v>
      </c>
      <c r="K360" s="239" t="s">
        <v>1</v>
      </c>
      <c r="L360" s="43"/>
      <c r="M360" s="244" t="s">
        <v>1</v>
      </c>
      <c r="N360" s="245" t="s">
        <v>39</v>
      </c>
      <c r="O360" s="86"/>
      <c r="P360" s="246">
        <f>O360*H360</f>
        <v>0</v>
      </c>
      <c r="Q360" s="246">
        <v>0</v>
      </c>
      <c r="R360" s="246">
        <f>Q360*H360</f>
        <v>0</v>
      </c>
      <c r="S360" s="246">
        <v>0</v>
      </c>
      <c r="T360" s="247">
        <f>S360*H360</f>
        <v>0</v>
      </c>
      <c r="AR360" s="248" t="s">
        <v>282</v>
      </c>
      <c r="AT360" s="248" t="s">
        <v>170</v>
      </c>
      <c r="AU360" s="248" t="s">
        <v>83</v>
      </c>
      <c r="AY360" s="17" t="s">
        <v>168</v>
      </c>
      <c r="BE360" s="249">
        <f>IF(N360="základní",J360,0)</f>
        <v>0</v>
      </c>
      <c r="BF360" s="249">
        <f>IF(N360="snížená",J360,0)</f>
        <v>0</v>
      </c>
      <c r="BG360" s="249">
        <f>IF(N360="zákl. přenesená",J360,0)</f>
        <v>0</v>
      </c>
      <c r="BH360" s="249">
        <f>IF(N360="sníž. přenesená",J360,0)</f>
        <v>0</v>
      </c>
      <c r="BI360" s="249">
        <f>IF(N360="nulová",J360,0)</f>
        <v>0</v>
      </c>
      <c r="BJ360" s="17" t="s">
        <v>81</v>
      </c>
      <c r="BK360" s="249">
        <f>ROUND(I360*H360,2)</f>
        <v>0</v>
      </c>
      <c r="BL360" s="17" t="s">
        <v>282</v>
      </c>
      <c r="BM360" s="248" t="s">
        <v>2979</v>
      </c>
    </row>
    <row r="361" s="13" customFormat="1">
      <c r="B361" s="261"/>
      <c r="C361" s="262"/>
      <c r="D361" s="252" t="s">
        <v>177</v>
      </c>
      <c r="E361" s="263" t="s">
        <v>1</v>
      </c>
      <c r="F361" s="264" t="s">
        <v>205</v>
      </c>
      <c r="G361" s="262"/>
      <c r="H361" s="265">
        <v>5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AT361" s="271" t="s">
        <v>177</v>
      </c>
      <c r="AU361" s="271" t="s">
        <v>83</v>
      </c>
      <c r="AV361" s="13" t="s">
        <v>83</v>
      </c>
      <c r="AW361" s="13" t="s">
        <v>31</v>
      </c>
      <c r="AX361" s="13" t="s">
        <v>74</v>
      </c>
      <c r="AY361" s="271" t="s">
        <v>168</v>
      </c>
    </row>
    <row r="362" s="14" customFormat="1">
      <c r="B362" s="272"/>
      <c r="C362" s="273"/>
      <c r="D362" s="252" t="s">
        <v>177</v>
      </c>
      <c r="E362" s="274" t="s">
        <v>1</v>
      </c>
      <c r="F362" s="275" t="s">
        <v>186</v>
      </c>
      <c r="G362" s="273"/>
      <c r="H362" s="276">
        <v>5</v>
      </c>
      <c r="I362" s="277"/>
      <c r="J362" s="273"/>
      <c r="K362" s="273"/>
      <c r="L362" s="278"/>
      <c r="M362" s="279"/>
      <c r="N362" s="280"/>
      <c r="O362" s="280"/>
      <c r="P362" s="280"/>
      <c r="Q362" s="280"/>
      <c r="R362" s="280"/>
      <c r="S362" s="280"/>
      <c r="T362" s="281"/>
      <c r="AT362" s="282" t="s">
        <v>177</v>
      </c>
      <c r="AU362" s="282" t="s">
        <v>83</v>
      </c>
      <c r="AV362" s="14" t="s">
        <v>175</v>
      </c>
      <c r="AW362" s="14" t="s">
        <v>31</v>
      </c>
      <c r="AX362" s="14" t="s">
        <v>81</v>
      </c>
      <c r="AY362" s="282" t="s">
        <v>168</v>
      </c>
    </row>
    <row r="363" s="1" customFormat="1" ht="24" customHeight="1">
      <c r="B363" s="38"/>
      <c r="C363" s="294" t="s">
        <v>740</v>
      </c>
      <c r="D363" s="294" t="s">
        <v>418</v>
      </c>
      <c r="E363" s="295" t="s">
        <v>2980</v>
      </c>
      <c r="F363" s="296" t="s">
        <v>2981</v>
      </c>
      <c r="G363" s="297" t="s">
        <v>364</v>
      </c>
      <c r="H363" s="298">
        <v>4</v>
      </c>
      <c r="I363" s="299"/>
      <c r="J363" s="300">
        <f>ROUND(I363*H363,2)</f>
        <v>0</v>
      </c>
      <c r="K363" s="296" t="s">
        <v>1</v>
      </c>
      <c r="L363" s="301"/>
      <c r="M363" s="302" t="s">
        <v>1</v>
      </c>
      <c r="N363" s="303" t="s">
        <v>39</v>
      </c>
      <c r="O363" s="86"/>
      <c r="P363" s="246">
        <f>O363*H363</f>
        <v>0</v>
      </c>
      <c r="Q363" s="246">
        <v>0.0015</v>
      </c>
      <c r="R363" s="246">
        <f>Q363*H363</f>
        <v>0.0060000000000000001</v>
      </c>
      <c r="S363" s="246">
        <v>0</v>
      </c>
      <c r="T363" s="247">
        <f>S363*H363</f>
        <v>0</v>
      </c>
      <c r="AR363" s="248" t="s">
        <v>385</v>
      </c>
      <c r="AT363" s="248" t="s">
        <v>418</v>
      </c>
      <c r="AU363" s="248" t="s">
        <v>83</v>
      </c>
      <c r="AY363" s="17" t="s">
        <v>168</v>
      </c>
      <c r="BE363" s="249">
        <f>IF(N363="základní",J363,0)</f>
        <v>0</v>
      </c>
      <c r="BF363" s="249">
        <f>IF(N363="snížená",J363,0)</f>
        <v>0</v>
      </c>
      <c r="BG363" s="249">
        <f>IF(N363="zákl. přenesená",J363,0)</f>
        <v>0</v>
      </c>
      <c r="BH363" s="249">
        <f>IF(N363="sníž. přenesená",J363,0)</f>
        <v>0</v>
      </c>
      <c r="BI363" s="249">
        <f>IF(N363="nulová",J363,0)</f>
        <v>0</v>
      </c>
      <c r="BJ363" s="17" t="s">
        <v>81</v>
      </c>
      <c r="BK363" s="249">
        <f>ROUND(I363*H363,2)</f>
        <v>0</v>
      </c>
      <c r="BL363" s="17" t="s">
        <v>282</v>
      </c>
      <c r="BM363" s="248" t="s">
        <v>2982</v>
      </c>
    </row>
    <row r="364" s="13" customFormat="1">
      <c r="B364" s="261"/>
      <c r="C364" s="262"/>
      <c r="D364" s="252" t="s">
        <v>177</v>
      </c>
      <c r="E364" s="263" t="s">
        <v>1</v>
      </c>
      <c r="F364" s="264" t="s">
        <v>175</v>
      </c>
      <c r="G364" s="262"/>
      <c r="H364" s="265">
        <v>4</v>
      </c>
      <c r="I364" s="266"/>
      <c r="J364" s="262"/>
      <c r="K364" s="262"/>
      <c r="L364" s="267"/>
      <c r="M364" s="268"/>
      <c r="N364" s="269"/>
      <c r="O364" s="269"/>
      <c r="P364" s="269"/>
      <c r="Q364" s="269"/>
      <c r="R364" s="269"/>
      <c r="S364" s="269"/>
      <c r="T364" s="270"/>
      <c r="AT364" s="271" t="s">
        <v>177</v>
      </c>
      <c r="AU364" s="271" t="s">
        <v>83</v>
      </c>
      <c r="AV364" s="13" t="s">
        <v>83</v>
      </c>
      <c r="AW364" s="13" t="s">
        <v>31</v>
      </c>
      <c r="AX364" s="13" t="s">
        <v>74</v>
      </c>
      <c r="AY364" s="271" t="s">
        <v>168</v>
      </c>
    </row>
    <row r="365" s="14" customFormat="1">
      <c r="B365" s="272"/>
      <c r="C365" s="273"/>
      <c r="D365" s="252" t="s">
        <v>177</v>
      </c>
      <c r="E365" s="274" t="s">
        <v>1</v>
      </c>
      <c r="F365" s="275" t="s">
        <v>186</v>
      </c>
      <c r="G365" s="273"/>
      <c r="H365" s="276">
        <v>4</v>
      </c>
      <c r="I365" s="277"/>
      <c r="J365" s="273"/>
      <c r="K365" s="273"/>
      <c r="L365" s="278"/>
      <c r="M365" s="279"/>
      <c r="N365" s="280"/>
      <c r="O365" s="280"/>
      <c r="P365" s="280"/>
      <c r="Q365" s="280"/>
      <c r="R365" s="280"/>
      <c r="S365" s="280"/>
      <c r="T365" s="281"/>
      <c r="AT365" s="282" t="s">
        <v>177</v>
      </c>
      <c r="AU365" s="282" t="s">
        <v>83</v>
      </c>
      <c r="AV365" s="14" t="s">
        <v>175</v>
      </c>
      <c r="AW365" s="14" t="s">
        <v>31</v>
      </c>
      <c r="AX365" s="14" t="s">
        <v>81</v>
      </c>
      <c r="AY365" s="282" t="s">
        <v>168</v>
      </c>
    </row>
    <row r="366" s="1" customFormat="1" ht="16.5" customHeight="1">
      <c r="B366" s="38"/>
      <c r="C366" s="294" t="s">
        <v>762</v>
      </c>
      <c r="D366" s="294" t="s">
        <v>418</v>
      </c>
      <c r="E366" s="295" t="s">
        <v>2983</v>
      </c>
      <c r="F366" s="296" t="s">
        <v>2984</v>
      </c>
      <c r="G366" s="297" t="s">
        <v>364</v>
      </c>
      <c r="H366" s="298">
        <v>1</v>
      </c>
      <c r="I366" s="299"/>
      <c r="J366" s="300">
        <f>ROUND(I366*H366,2)</f>
        <v>0</v>
      </c>
      <c r="K366" s="296" t="s">
        <v>1</v>
      </c>
      <c r="L366" s="301"/>
      <c r="M366" s="302" t="s">
        <v>1</v>
      </c>
      <c r="N366" s="303" t="s">
        <v>39</v>
      </c>
      <c r="O366" s="86"/>
      <c r="P366" s="246">
        <f>O366*H366</f>
        <v>0</v>
      </c>
      <c r="Q366" s="246">
        <v>0.0015</v>
      </c>
      <c r="R366" s="246">
        <f>Q366*H366</f>
        <v>0.0015</v>
      </c>
      <c r="S366" s="246">
        <v>0</v>
      </c>
      <c r="T366" s="247">
        <f>S366*H366</f>
        <v>0</v>
      </c>
      <c r="AR366" s="248" t="s">
        <v>385</v>
      </c>
      <c r="AT366" s="248" t="s">
        <v>418</v>
      </c>
      <c r="AU366" s="248" t="s">
        <v>83</v>
      </c>
      <c r="AY366" s="17" t="s">
        <v>168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7" t="s">
        <v>81</v>
      </c>
      <c r="BK366" s="249">
        <f>ROUND(I366*H366,2)</f>
        <v>0</v>
      </c>
      <c r="BL366" s="17" t="s">
        <v>282</v>
      </c>
      <c r="BM366" s="248" t="s">
        <v>2985</v>
      </c>
    </row>
    <row r="367" s="13" customFormat="1">
      <c r="B367" s="261"/>
      <c r="C367" s="262"/>
      <c r="D367" s="252" t="s">
        <v>177</v>
      </c>
      <c r="E367" s="263" t="s">
        <v>1</v>
      </c>
      <c r="F367" s="264" t="s">
        <v>81</v>
      </c>
      <c r="G367" s="262"/>
      <c r="H367" s="265">
        <v>1</v>
      </c>
      <c r="I367" s="266"/>
      <c r="J367" s="262"/>
      <c r="K367" s="262"/>
      <c r="L367" s="267"/>
      <c r="M367" s="268"/>
      <c r="N367" s="269"/>
      <c r="O367" s="269"/>
      <c r="P367" s="269"/>
      <c r="Q367" s="269"/>
      <c r="R367" s="269"/>
      <c r="S367" s="269"/>
      <c r="T367" s="270"/>
      <c r="AT367" s="271" t="s">
        <v>177</v>
      </c>
      <c r="AU367" s="271" t="s">
        <v>83</v>
      </c>
      <c r="AV367" s="13" t="s">
        <v>83</v>
      </c>
      <c r="AW367" s="13" t="s">
        <v>31</v>
      </c>
      <c r="AX367" s="13" t="s">
        <v>74</v>
      </c>
      <c r="AY367" s="271" t="s">
        <v>168</v>
      </c>
    </row>
    <row r="368" s="14" customFormat="1">
      <c r="B368" s="272"/>
      <c r="C368" s="273"/>
      <c r="D368" s="252" t="s">
        <v>177</v>
      </c>
      <c r="E368" s="274" t="s">
        <v>1</v>
      </c>
      <c r="F368" s="275" t="s">
        <v>186</v>
      </c>
      <c r="G368" s="273"/>
      <c r="H368" s="276">
        <v>1</v>
      </c>
      <c r="I368" s="277"/>
      <c r="J368" s="273"/>
      <c r="K368" s="273"/>
      <c r="L368" s="278"/>
      <c r="M368" s="279"/>
      <c r="N368" s="280"/>
      <c r="O368" s="280"/>
      <c r="P368" s="280"/>
      <c r="Q368" s="280"/>
      <c r="R368" s="280"/>
      <c r="S368" s="280"/>
      <c r="T368" s="281"/>
      <c r="AT368" s="282" t="s">
        <v>177</v>
      </c>
      <c r="AU368" s="282" t="s">
        <v>83</v>
      </c>
      <c r="AV368" s="14" t="s">
        <v>175</v>
      </c>
      <c r="AW368" s="14" t="s">
        <v>31</v>
      </c>
      <c r="AX368" s="14" t="s">
        <v>81</v>
      </c>
      <c r="AY368" s="282" t="s">
        <v>168</v>
      </c>
    </row>
    <row r="369" s="1" customFormat="1" ht="16.5" customHeight="1">
      <c r="B369" s="38"/>
      <c r="C369" s="237" t="s">
        <v>767</v>
      </c>
      <c r="D369" s="237" t="s">
        <v>170</v>
      </c>
      <c r="E369" s="238" t="s">
        <v>2986</v>
      </c>
      <c r="F369" s="239" t="s">
        <v>2987</v>
      </c>
      <c r="G369" s="240" t="s">
        <v>364</v>
      </c>
      <c r="H369" s="241">
        <v>2</v>
      </c>
      <c r="I369" s="242"/>
      <c r="J369" s="243">
        <f>ROUND(I369*H369,2)</f>
        <v>0</v>
      </c>
      <c r="K369" s="239" t="s">
        <v>1</v>
      </c>
      <c r="L369" s="43"/>
      <c r="M369" s="244" t="s">
        <v>1</v>
      </c>
      <c r="N369" s="245" t="s">
        <v>39</v>
      </c>
      <c r="O369" s="86"/>
      <c r="P369" s="246">
        <f>O369*H369</f>
        <v>0</v>
      </c>
      <c r="Q369" s="246">
        <v>0</v>
      </c>
      <c r="R369" s="246">
        <f>Q369*H369</f>
        <v>0</v>
      </c>
      <c r="S369" s="246">
        <v>0</v>
      </c>
      <c r="T369" s="247">
        <f>S369*H369</f>
        <v>0</v>
      </c>
      <c r="AR369" s="248" t="s">
        <v>282</v>
      </c>
      <c r="AT369" s="248" t="s">
        <v>170</v>
      </c>
      <c r="AU369" s="248" t="s">
        <v>83</v>
      </c>
      <c r="AY369" s="17" t="s">
        <v>168</v>
      </c>
      <c r="BE369" s="249">
        <f>IF(N369="základní",J369,0)</f>
        <v>0</v>
      </c>
      <c r="BF369" s="249">
        <f>IF(N369="snížená",J369,0)</f>
        <v>0</v>
      </c>
      <c r="BG369" s="249">
        <f>IF(N369="zákl. přenesená",J369,0)</f>
        <v>0</v>
      </c>
      <c r="BH369" s="249">
        <f>IF(N369="sníž. přenesená",J369,0)</f>
        <v>0</v>
      </c>
      <c r="BI369" s="249">
        <f>IF(N369="nulová",J369,0)</f>
        <v>0</v>
      </c>
      <c r="BJ369" s="17" t="s">
        <v>81</v>
      </c>
      <c r="BK369" s="249">
        <f>ROUND(I369*H369,2)</f>
        <v>0</v>
      </c>
      <c r="BL369" s="17" t="s">
        <v>282</v>
      </c>
      <c r="BM369" s="248" t="s">
        <v>2988</v>
      </c>
    </row>
    <row r="370" s="13" customFormat="1">
      <c r="B370" s="261"/>
      <c r="C370" s="262"/>
      <c r="D370" s="252" t="s">
        <v>177</v>
      </c>
      <c r="E370" s="263" t="s">
        <v>1</v>
      </c>
      <c r="F370" s="264" t="s">
        <v>83</v>
      </c>
      <c r="G370" s="262"/>
      <c r="H370" s="265">
        <v>2</v>
      </c>
      <c r="I370" s="266"/>
      <c r="J370" s="262"/>
      <c r="K370" s="262"/>
      <c r="L370" s="267"/>
      <c r="M370" s="268"/>
      <c r="N370" s="269"/>
      <c r="O370" s="269"/>
      <c r="P370" s="269"/>
      <c r="Q370" s="269"/>
      <c r="R370" s="269"/>
      <c r="S370" s="269"/>
      <c r="T370" s="270"/>
      <c r="AT370" s="271" t="s">
        <v>177</v>
      </c>
      <c r="AU370" s="271" t="s">
        <v>83</v>
      </c>
      <c r="AV370" s="13" t="s">
        <v>83</v>
      </c>
      <c r="AW370" s="13" t="s">
        <v>31</v>
      </c>
      <c r="AX370" s="13" t="s">
        <v>74</v>
      </c>
      <c r="AY370" s="271" t="s">
        <v>168</v>
      </c>
    </row>
    <row r="371" s="14" customFormat="1">
      <c r="B371" s="272"/>
      <c r="C371" s="273"/>
      <c r="D371" s="252" t="s">
        <v>177</v>
      </c>
      <c r="E371" s="274" t="s">
        <v>1</v>
      </c>
      <c r="F371" s="275" t="s">
        <v>186</v>
      </c>
      <c r="G371" s="273"/>
      <c r="H371" s="276">
        <v>2</v>
      </c>
      <c r="I371" s="277"/>
      <c r="J371" s="273"/>
      <c r="K371" s="273"/>
      <c r="L371" s="278"/>
      <c r="M371" s="279"/>
      <c r="N371" s="280"/>
      <c r="O371" s="280"/>
      <c r="P371" s="280"/>
      <c r="Q371" s="280"/>
      <c r="R371" s="280"/>
      <c r="S371" s="280"/>
      <c r="T371" s="281"/>
      <c r="AT371" s="282" t="s">
        <v>177</v>
      </c>
      <c r="AU371" s="282" t="s">
        <v>83</v>
      </c>
      <c r="AV371" s="14" t="s">
        <v>175</v>
      </c>
      <c r="AW371" s="14" t="s">
        <v>31</v>
      </c>
      <c r="AX371" s="14" t="s">
        <v>81</v>
      </c>
      <c r="AY371" s="282" t="s">
        <v>168</v>
      </c>
    </row>
    <row r="372" s="1" customFormat="1" ht="24" customHeight="1">
      <c r="B372" s="38"/>
      <c r="C372" s="294" t="s">
        <v>771</v>
      </c>
      <c r="D372" s="294" t="s">
        <v>418</v>
      </c>
      <c r="E372" s="295" t="s">
        <v>2989</v>
      </c>
      <c r="F372" s="296" t="s">
        <v>2990</v>
      </c>
      <c r="G372" s="297" t="s">
        <v>364</v>
      </c>
      <c r="H372" s="298">
        <v>2</v>
      </c>
      <c r="I372" s="299"/>
      <c r="J372" s="300">
        <f>ROUND(I372*H372,2)</f>
        <v>0</v>
      </c>
      <c r="K372" s="296" t="s">
        <v>174</v>
      </c>
      <c r="L372" s="301"/>
      <c r="M372" s="302" t="s">
        <v>1</v>
      </c>
      <c r="N372" s="303" t="s">
        <v>39</v>
      </c>
      <c r="O372" s="86"/>
      <c r="P372" s="246">
        <f>O372*H372</f>
        <v>0</v>
      </c>
      <c r="Q372" s="246">
        <v>0.001</v>
      </c>
      <c r="R372" s="246">
        <f>Q372*H372</f>
        <v>0.002</v>
      </c>
      <c r="S372" s="246">
        <v>0</v>
      </c>
      <c r="T372" s="247">
        <f>S372*H372</f>
        <v>0</v>
      </c>
      <c r="AR372" s="248" t="s">
        <v>385</v>
      </c>
      <c r="AT372" s="248" t="s">
        <v>418</v>
      </c>
      <c r="AU372" s="248" t="s">
        <v>83</v>
      </c>
      <c r="AY372" s="17" t="s">
        <v>168</v>
      </c>
      <c r="BE372" s="249">
        <f>IF(N372="základní",J372,0)</f>
        <v>0</v>
      </c>
      <c r="BF372" s="249">
        <f>IF(N372="snížená",J372,0)</f>
        <v>0</v>
      </c>
      <c r="BG372" s="249">
        <f>IF(N372="zákl. přenesená",J372,0)</f>
        <v>0</v>
      </c>
      <c r="BH372" s="249">
        <f>IF(N372="sníž. přenesená",J372,0)</f>
        <v>0</v>
      </c>
      <c r="BI372" s="249">
        <f>IF(N372="nulová",J372,0)</f>
        <v>0</v>
      </c>
      <c r="BJ372" s="17" t="s">
        <v>81</v>
      </c>
      <c r="BK372" s="249">
        <f>ROUND(I372*H372,2)</f>
        <v>0</v>
      </c>
      <c r="BL372" s="17" t="s">
        <v>282</v>
      </c>
      <c r="BM372" s="248" t="s">
        <v>2991</v>
      </c>
    </row>
    <row r="373" s="13" customFormat="1">
      <c r="B373" s="261"/>
      <c r="C373" s="262"/>
      <c r="D373" s="252" t="s">
        <v>177</v>
      </c>
      <c r="E373" s="263" t="s">
        <v>1</v>
      </c>
      <c r="F373" s="264" t="s">
        <v>83</v>
      </c>
      <c r="G373" s="262"/>
      <c r="H373" s="265">
        <v>2</v>
      </c>
      <c r="I373" s="266"/>
      <c r="J373" s="262"/>
      <c r="K373" s="262"/>
      <c r="L373" s="267"/>
      <c r="M373" s="268"/>
      <c r="N373" s="269"/>
      <c r="O373" s="269"/>
      <c r="P373" s="269"/>
      <c r="Q373" s="269"/>
      <c r="R373" s="269"/>
      <c r="S373" s="269"/>
      <c r="T373" s="270"/>
      <c r="AT373" s="271" t="s">
        <v>177</v>
      </c>
      <c r="AU373" s="271" t="s">
        <v>83</v>
      </c>
      <c r="AV373" s="13" t="s">
        <v>83</v>
      </c>
      <c r="AW373" s="13" t="s">
        <v>31</v>
      </c>
      <c r="AX373" s="13" t="s">
        <v>74</v>
      </c>
      <c r="AY373" s="271" t="s">
        <v>168</v>
      </c>
    </row>
    <row r="374" s="14" customFormat="1">
      <c r="B374" s="272"/>
      <c r="C374" s="273"/>
      <c r="D374" s="252" t="s">
        <v>177</v>
      </c>
      <c r="E374" s="274" t="s">
        <v>1</v>
      </c>
      <c r="F374" s="275" t="s">
        <v>186</v>
      </c>
      <c r="G374" s="273"/>
      <c r="H374" s="276">
        <v>2</v>
      </c>
      <c r="I374" s="277"/>
      <c r="J374" s="273"/>
      <c r="K374" s="273"/>
      <c r="L374" s="278"/>
      <c r="M374" s="279"/>
      <c r="N374" s="280"/>
      <c r="O374" s="280"/>
      <c r="P374" s="280"/>
      <c r="Q374" s="280"/>
      <c r="R374" s="280"/>
      <c r="S374" s="280"/>
      <c r="T374" s="281"/>
      <c r="AT374" s="282" t="s">
        <v>177</v>
      </c>
      <c r="AU374" s="282" t="s">
        <v>83</v>
      </c>
      <c r="AV374" s="14" t="s">
        <v>175</v>
      </c>
      <c r="AW374" s="14" t="s">
        <v>31</v>
      </c>
      <c r="AX374" s="14" t="s">
        <v>81</v>
      </c>
      <c r="AY374" s="282" t="s">
        <v>168</v>
      </c>
    </row>
    <row r="375" s="1" customFormat="1" ht="24" customHeight="1">
      <c r="B375" s="38"/>
      <c r="C375" s="237" t="s">
        <v>776</v>
      </c>
      <c r="D375" s="237" t="s">
        <v>170</v>
      </c>
      <c r="E375" s="238" t="s">
        <v>2992</v>
      </c>
      <c r="F375" s="239" t="s">
        <v>2993</v>
      </c>
      <c r="G375" s="240" t="s">
        <v>364</v>
      </c>
      <c r="H375" s="241">
        <v>1</v>
      </c>
      <c r="I375" s="242"/>
      <c r="J375" s="243">
        <f>ROUND(I375*H375,2)</f>
        <v>0</v>
      </c>
      <c r="K375" s="239" t="s">
        <v>1</v>
      </c>
      <c r="L375" s="43"/>
      <c r="M375" s="244" t="s">
        <v>1</v>
      </c>
      <c r="N375" s="245" t="s">
        <v>39</v>
      </c>
      <c r="O375" s="86"/>
      <c r="P375" s="246">
        <f>O375*H375</f>
        <v>0</v>
      </c>
      <c r="Q375" s="246">
        <v>0.00012999999999999999</v>
      </c>
      <c r="R375" s="246">
        <f>Q375*H375</f>
        <v>0.00012999999999999999</v>
      </c>
      <c r="S375" s="246">
        <v>0</v>
      </c>
      <c r="T375" s="247">
        <f>S375*H375</f>
        <v>0</v>
      </c>
      <c r="AR375" s="248" t="s">
        <v>282</v>
      </c>
      <c r="AT375" s="248" t="s">
        <v>170</v>
      </c>
      <c r="AU375" s="248" t="s">
        <v>83</v>
      </c>
      <c r="AY375" s="17" t="s">
        <v>168</v>
      </c>
      <c r="BE375" s="249">
        <f>IF(N375="základní",J375,0)</f>
        <v>0</v>
      </c>
      <c r="BF375" s="249">
        <f>IF(N375="snížená",J375,0)</f>
        <v>0</v>
      </c>
      <c r="BG375" s="249">
        <f>IF(N375="zákl. přenesená",J375,0)</f>
        <v>0</v>
      </c>
      <c r="BH375" s="249">
        <f>IF(N375="sníž. přenesená",J375,0)</f>
        <v>0</v>
      </c>
      <c r="BI375" s="249">
        <f>IF(N375="nulová",J375,0)</f>
        <v>0</v>
      </c>
      <c r="BJ375" s="17" t="s">
        <v>81</v>
      </c>
      <c r="BK375" s="249">
        <f>ROUND(I375*H375,2)</f>
        <v>0</v>
      </c>
      <c r="BL375" s="17" t="s">
        <v>282</v>
      </c>
      <c r="BM375" s="248" t="s">
        <v>2994</v>
      </c>
    </row>
    <row r="376" s="13" customFormat="1">
      <c r="B376" s="261"/>
      <c r="C376" s="262"/>
      <c r="D376" s="252" t="s">
        <v>177</v>
      </c>
      <c r="E376" s="263" t="s">
        <v>1</v>
      </c>
      <c r="F376" s="264" t="s">
        <v>81</v>
      </c>
      <c r="G376" s="262"/>
      <c r="H376" s="265">
        <v>1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AT376" s="271" t="s">
        <v>177</v>
      </c>
      <c r="AU376" s="271" t="s">
        <v>83</v>
      </c>
      <c r="AV376" s="13" t="s">
        <v>83</v>
      </c>
      <c r="AW376" s="13" t="s">
        <v>31</v>
      </c>
      <c r="AX376" s="13" t="s">
        <v>74</v>
      </c>
      <c r="AY376" s="271" t="s">
        <v>168</v>
      </c>
    </row>
    <row r="377" s="14" customFormat="1">
      <c r="B377" s="272"/>
      <c r="C377" s="273"/>
      <c r="D377" s="252" t="s">
        <v>177</v>
      </c>
      <c r="E377" s="274" t="s">
        <v>1</v>
      </c>
      <c r="F377" s="275" t="s">
        <v>186</v>
      </c>
      <c r="G377" s="273"/>
      <c r="H377" s="276">
        <v>1</v>
      </c>
      <c r="I377" s="277"/>
      <c r="J377" s="273"/>
      <c r="K377" s="273"/>
      <c r="L377" s="278"/>
      <c r="M377" s="279"/>
      <c r="N377" s="280"/>
      <c r="O377" s="280"/>
      <c r="P377" s="280"/>
      <c r="Q377" s="280"/>
      <c r="R377" s="280"/>
      <c r="S377" s="280"/>
      <c r="T377" s="281"/>
      <c r="AT377" s="282" t="s">
        <v>177</v>
      </c>
      <c r="AU377" s="282" t="s">
        <v>83</v>
      </c>
      <c r="AV377" s="14" t="s">
        <v>175</v>
      </c>
      <c r="AW377" s="14" t="s">
        <v>31</v>
      </c>
      <c r="AX377" s="14" t="s">
        <v>81</v>
      </c>
      <c r="AY377" s="282" t="s">
        <v>168</v>
      </c>
    </row>
    <row r="378" s="1" customFormat="1" ht="36" customHeight="1">
      <c r="B378" s="38"/>
      <c r="C378" s="294" t="s">
        <v>835</v>
      </c>
      <c r="D378" s="294" t="s">
        <v>418</v>
      </c>
      <c r="E378" s="295" t="s">
        <v>2995</v>
      </c>
      <c r="F378" s="296" t="s">
        <v>2996</v>
      </c>
      <c r="G378" s="297" t="s">
        <v>364</v>
      </c>
      <c r="H378" s="298">
        <v>1</v>
      </c>
      <c r="I378" s="299"/>
      <c r="J378" s="300">
        <f>ROUND(I378*H378,2)</f>
        <v>0</v>
      </c>
      <c r="K378" s="296" t="s">
        <v>1</v>
      </c>
      <c r="L378" s="301"/>
      <c r="M378" s="302" t="s">
        <v>1</v>
      </c>
      <c r="N378" s="303" t="s">
        <v>39</v>
      </c>
      <c r="O378" s="86"/>
      <c r="P378" s="246">
        <f>O378*H378</f>
        <v>0</v>
      </c>
      <c r="Q378" s="246">
        <v>0.0018</v>
      </c>
      <c r="R378" s="246">
        <f>Q378*H378</f>
        <v>0.0018</v>
      </c>
      <c r="S378" s="246">
        <v>0</v>
      </c>
      <c r="T378" s="247">
        <f>S378*H378</f>
        <v>0</v>
      </c>
      <c r="AR378" s="248" t="s">
        <v>385</v>
      </c>
      <c r="AT378" s="248" t="s">
        <v>418</v>
      </c>
      <c r="AU378" s="248" t="s">
        <v>83</v>
      </c>
      <c r="AY378" s="17" t="s">
        <v>168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7" t="s">
        <v>81</v>
      </c>
      <c r="BK378" s="249">
        <f>ROUND(I378*H378,2)</f>
        <v>0</v>
      </c>
      <c r="BL378" s="17" t="s">
        <v>282</v>
      </c>
      <c r="BM378" s="248" t="s">
        <v>2997</v>
      </c>
    </row>
    <row r="379" s="13" customFormat="1">
      <c r="B379" s="261"/>
      <c r="C379" s="262"/>
      <c r="D379" s="252" t="s">
        <v>177</v>
      </c>
      <c r="E379" s="263" t="s">
        <v>1</v>
      </c>
      <c r="F379" s="264" t="s">
        <v>81</v>
      </c>
      <c r="G379" s="262"/>
      <c r="H379" s="265">
        <v>1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AT379" s="271" t="s">
        <v>177</v>
      </c>
      <c r="AU379" s="271" t="s">
        <v>83</v>
      </c>
      <c r="AV379" s="13" t="s">
        <v>83</v>
      </c>
      <c r="AW379" s="13" t="s">
        <v>31</v>
      </c>
      <c r="AX379" s="13" t="s">
        <v>81</v>
      </c>
      <c r="AY379" s="271" t="s">
        <v>168</v>
      </c>
    </row>
    <row r="380" s="1" customFormat="1" ht="16.5" customHeight="1">
      <c r="B380" s="38"/>
      <c r="C380" s="237" t="s">
        <v>840</v>
      </c>
      <c r="D380" s="237" t="s">
        <v>170</v>
      </c>
      <c r="E380" s="238" t="s">
        <v>2998</v>
      </c>
      <c r="F380" s="239" t="s">
        <v>2999</v>
      </c>
      <c r="G380" s="240" t="s">
        <v>364</v>
      </c>
      <c r="H380" s="241">
        <v>5</v>
      </c>
      <c r="I380" s="242"/>
      <c r="J380" s="243">
        <f>ROUND(I380*H380,2)</f>
        <v>0</v>
      </c>
      <c r="K380" s="239" t="s">
        <v>1</v>
      </c>
      <c r="L380" s="43"/>
      <c r="M380" s="244" t="s">
        <v>1</v>
      </c>
      <c r="N380" s="245" t="s">
        <v>39</v>
      </c>
      <c r="O380" s="86"/>
      <c r="P380" s="246">
        <f>O380*H380</f>
        <v>0</v>
      </c>
      <c r="Q380" s="246">
        <v>0.00023000000000000001</v>
      </c>
      <c r="R380" s="246">
        <f>Q380*H380</f>
        <v>0.00115</v>
      </c>
      <c r="S380" s="246">
        <v>0</v>
      </c>
      <c r="T380" s="247">
        <f>S380*H380</f>
        <v>0</v>
      </c>
      <c r="AR380" s="248" t="s">
        <v>282</v>
      </c>
      <c r="AT380" s="248" t="s">
        <v>170</v>
      </c>
      <c r="AU380" s="248" t="s">
        <v>83</v>
      </c>
      <c r="AY380" s="17" t="s">
        <v>168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7" t="s">
        <v>81</v>
      </c>
      <c r="BK380" s="249">
        <f>ROUND(I380*H380,2)</f>
        <v>0</v>
      </c>
      <c r="BL380" s="17" t="s">
        <v>282</v>
      </c>
      <c r="BM380" s="248" t="s">
        <v>3000</v>
      </c>
    </row>
    <row r="381" s="13" customFormat="1">
      <c r="B381" s="261"/>
      <c r="C381" s="262"/>
      <c r="D381" s="252" t="s">
        <v>177</v>
      </c>
      <c r="E381" s="263" t="s">
        <v>1</v>
      </c>
      <c r="F381" s="264" t="s">
        <v>205</v>
      </c>
      <c r="G381" s="262"/>
      <c r="H381" s="265">
        <v>5</v>
      </c>
      <c r="I381" s="266"/>
      <c r="J381" s="262"/>
      <c r="K381" s="262"/>
      <c r="L381" s="267"/>
      <c r="M381" s="268"/>
      <c r="N381" s="269"/>
      <c r="O381" s="269"/>
      <c r="P381" s="269"/>
      <c r="Q381" s="269"/>
      <c r="R381" s="269"/>
      <c r="S381" s="269"/>
      <c r="T381" s="270"/>
      <c r="AT381" s="271" t="s">
        <v>177</v>
      </c>
      <c r="AU381" s="271" t="s">
        <v>83</v>
      </c>
      <c r="AV381" s="13" t="s">
        <v>83</v>
      </c>
      <c r="AW381" s="13" t="s">
        <v>31</v>
      </c>
      <c r="AX381" s="13" t="s">
        <v>74</v>
      </c>
      <c r="AY381" s="271" t="s">
        <v>168</v>
      </c>
    </row>
    <row r="382" s="14" customFormat="1">
      <c r="B382" s="272"/>
      <c r="C382" s="273"/>
      <c r="D382" s="252" t="s">
        <v>177</v>
      </c>
      <c r="E382" s="274" t="s">
        <v>1</v>
      </c>
      <c r="F382" s="275" t="s">
        <v>186</v>
      </c>
      <c r="G382" s="273"/>
      <c r="H382" s="276">
        <v>5</v>
      </c>
      <c r="I382" s="277"/>
      <c r="J382" s="273"/>
      <c r="K382" s="273"/>
      <c r="L382" s="278"/>
      <c r="M382" s="279"/>
      <c r="N382" s="280"/>
      <c r="O382" s="280"/>
      <c r="P382" s="280"/>
      <c r="Q382" s="280"/>
      <c r="R382" s="280"/>
      <c r="S382" s="280"/>
      <c r="T382" s="281"/>
      <c r="AT382" s="282" t="s">
        <v>177</v>
      </c>
      <c r="AU382" s="282" t="s">
        <v>83</v>
      </c>
      <c r="AV382" s="14" t="s">
        <v>175</v>
      </c>
      <c r="AW382" s="14" t="s">
        <v>31</v>
      </c>
      <c r="AX382" s="14" t="s">
        <v>81</v>
      </c>
      <c r="AY382" s="282" t="s">
        <v>168</v>
      </c>
    </row>
    <row r="383" s="1" customFormat="1" ht="16.5" customHeight="1">
      <c r="B383" s="38"/>
      <c r="C383" s="237" t="s">
        <v>845</v>
      </c>
      <c r="D383" s="237" t="s">
        <v>170</v>
      </c>
      <c r="E383" s="238" t="s">
        <v>3001</v>
      </c>
      <c r="F383" s="239" t="s">
        <v>3002</v>
      </c>
      <c r="G383" s="240" t="s">
        <v>364</v>
      </c>
      <c r="H383" s="241">
        <v>2</v>
      </c>
      <c r="I383" s="242"/>
      <c r="J383" s="243">
        <f>ROUND(I383*H383,2)</f>
        <v>0</v>
      </c>
      <c r="K383" s="239" t="s">
        <v>1</v>
      </c>
      <c r="L383" s="43"/>
      <c r="M383" s="244" t="s">
        <v>1</v>
      </c>
      <c r="N383" s="245" t="s">
        <v>39</v>
      </c>
      <c r="O383" s="86"/>
      <c r="P383" s="246">
        <f>O383*H383</f>
        <v>0</v>
      </c>
      <c r="Q383" s="246">
        <v>0.00027999999999999998</v>
      </c>
      <c r="R383" s="246">
        <f>Q383*H383</f>
        <v>0.00055999999999999995</v>
      </c>
      <c r="S383" s="246">
        <v>0</v>
      </c>
      <c r="T383" s="247">
        <f>S383*H383</f>
        <v>0</v>
      </c>
      <c r="AR383" s="248" t="s">
        <v>282</v>
      </c>
      <c r="AT383" s="248" t="s">
        <v>170</v>
      </c>
      <c r="AU383" s="248" t="s">
        <v>83</v>
      </c>
      <c r="AY383" s="17" t="s">
        <v>168</v>
      </c>
      <c r="BE383" s="249">
        <f>IF(N383="základní",J383,0)</f>
        <v>0</v>
      </c>
      <c r="BF383" s="249">
        <f>IF(N383="snížená",J383,0)</f>
        <v>0</v>
      </c>
      <c r="BG383" s="249">
        <f>IF(N383="zákl. přenesená",J383,0)</f>
        <v>0</v>
      </c>
      <c r="BH383" s="249">
        <f>IF(N383="sníž. přenesená",J383,0)</f>
        <v>0</v>
      </c>
      <c r="BI383" s="249">
        <f>IF(N383="nulová",J383,0)</f>
        <v>0</v>
      </c>
      <c r="BJ383" s="17" t="s">
        <v>81</v>
      </c>
      <c r="BK383" s="249">
        <f>ROUND(I383*H383,2)</f>
        <v>0</v>
      </c>
      <c r="BL383" s="17" t="s">
        <v>282</v>
      </c>
      <c r="BM383" s="248" t="s">
        <v>3003</v>
      </c>
    </row>
    <row r="384" s="13" customFormat="1">
      <c r="B384" s="261"/>
      <c r="C384" s="262"/>
      <c r="D384" s="252" t="s">
        <v>177</v>
      </c>
      <c r="E384" s="263" t="s">
        <v>1</v>
      </c>
      <c r="F384" s="264" t="s">
        <v>83</v>
      </c>
      <c r="G384" s="262"/>
      <c r="H384" s="265">
        <v>2</v>
      </c>
      <c r="I384" s="266"/>
      <c r="J384" s="262"/>
      <c r="K384" s="262"/>
      <c r="L384" s="267"/>
      <c r="M384" s="268"/>
      <c r="N384" s="269"/>
      <c r="O384" s="269"/>
      <c r="P384" s="269"/>
      <c r="Q384" s="269"/>
      <c r="R384" s="269"/>
      <c r="S384" s="269"/>
      <c r="T384" s="270"/>
      <c r="AT384" s="271" t="s">
        <v>177</v>
      </c>
      <c r="AU384" s="271" t="s">
        <v>83</v>
      </c>
      <c r="AV384" s="13" t="s">
        <v>83</v>
      </c>
      <c r="AW384" s="13" t="s">
        <v>31</v>
      </c>
      <c r="AX384" s="13" t="s">
        <v>74</v>
      </c>
      <c r="AY384" s="271" t="s">
        <v>168</v>
      </c>
    </row>
    <row r="385" s="14" customFormat="1">
      <c r="B385" s="272"/>
      <c r="C385" s="273"/>
      <c r="D385" s="252" t="s">
        <v>177</v>
      </c>
      <c r="E385" s="274" t="s">
        <v>1</v>
      </c>
      <c r="F385" s="275" t="s">
        <v>186</v>
      </c>
      <c r="G385" s="273"/>
      <c r="H385" s="276">
        <v>2</v>
      </c>
      <c r="I385" s="277"/>
      <c r="J385" s="273"/>
      <c r="K385" s="273"/>
      <c r="L385" s="278"/>
      <c r="M385" s="279"/>
      <c r="N385" s="280"/>
      <c r="O385" s="280"/>
      <c r="P385" s="280"/>
      <c r="Q385" s="280"/>
      <c r="R385" s="280"/>
      <c r="S385" s="280"/>
      <c r="T385" s="281"/>
      <c r="AT385" s="282" t="s">
        <v>177</v>
      </c>
      <c r="AU385" s="282" t="s">
        <v>83</v>
      </c>
      <c r="AV385" s="14" t="s">
        <v>175</v>
      </c>
      <c r="AW385" s="14" t="s">
        <v>31</v>
      </c>
      <c r="AX385" s="14" t="s">
        <v>81</v>
      </c>
      <c r="AY385" s="282" t="s">
        <v>168</v>
      </c>
    </row>
    <row r="386" s="1" customFormat="1" ht="24" customHeight="1">
      <c r="B386" s="38"/>
      <c r="C386" s="237" t="s">
        <v>850</v>
      </c>
      <c r="D386" s="237" t="s">
        <v>170</v>
      </c>
      <c r="E386" s="238" t="s">
        <v>3004</v>
      </c>
      <c r="F386" s="239" t="s">
        <v>3005</v>
      </c>
      <c r="G386" s="240" t="s">
        <v>364</v>
      </c>
      <c r="H386" s="241">
        <v>4</v>
      </c>
      <c r="I386" s="242"/>
      <c r="J386" s="243">
        <f>ROUND(I386*H386,2)</f>
        <v>0</v>
      </c>
      <c r="K386" s="239" t="s">
        <v>1</v>
      </c>
      <c r="L386" s="43"/>
      <c r="M386" s="244" t="s">
        <v>1</v>
      </c>
      <c r="N386" s="245" t="s">
        <v>39</v>
      </c>
      <c r="O386" s="86"/>
      <c r="P386" s="246">
        <f>O386*H386</f>
        <v>0</v>
      </c>
      <c r="Q386" s="246">
        <v>0.00031</v>
      </c>
      <c r="R386" s="246">
        <f>Q386*H386</f>
        <v>0.00124</v>
      </c>
      <c r="S386" s="246">
        <v>0</v>
      </c>
      <c r="T386" s="247">
        <f>S386*H386</f>
        <v>0</v>
      </c>
      <c r="AR386" s="248" t="s">
        <v>282</v>
      </c>
      <c r="AT386" s="248" t="s">
        <v>170</v>
      </c>
      <c r="AU386" s="248" t="s">
        <v>83</v>
      </c>
      <c r="AY386" s="17" t="s">
        <v>168</v>
      </c>
      <c r="BE386" s="249">
        <f>IF(N386="základní",J386,0)</f>
        <v>0</v>
      </c>
      <c r="BF386" s="249">
        <f>IF(N386="snížená",J386,0)</f>
        <v>0</v>
      </c>
      <c r="BG386" s="249">
        <f>IF(N386="zákl. přenesená",J386,0)</f>
        <v>0</v>
      </c>
      <c r="BH386" s="249">
        <f>IF(N386="sníž. přenesená",J386,0)</f>
        <v>0</v>
      </c>
      <c r="BI386" s="249">
        <f>IF(N386="nulová",J386,0)</f>
        <v>0</v>
      </c>
      <c r="BJ386" s="17" t="s">
        <v>81</v>
      </c>
      <c r="BK386" s="249">
        <f>ROUND(I386*H386,2)</f>
        <v>0</v>
      </c>
      <c r="BL386" s="17" t="s">
        <v>282</v>
      </c>
      <c r="BM386" s="248" t="s">
        <v>3006</v>
      </c>
    </row>
    <row r="387" s="13" customFormat="1">
      <c r="B387" s="261"/>
      <c r="C387" s="262"/>
      <c r="D387" s="252" t="s">
        <v>177</v>
      </c>
      <c r="E387" s="263" t="s">
        <v>1</v>
      </c>
      <c r="F387" s="264" t="s">
        <v>175</v>
      </c>
      <c r="G387" s="262"/>
      <c r="H387" s="265">
        <v>4</v>
      </c>
      <c r="I387" s="266"/>
      <c r="J387" s="262"/>
      <c r="K387" s="262"/>
      <c r="L387" s="267"/>
      <c r="M387" s="268"/>
      <c r="N387" s="269"/>
      <c r="O387" s="269"/>
      <c r="P387" s="269"/>
      <c r="Q387" s="269"/>
      <c r="R387" s="269"/>
      <c r="S387" s="269"/>
      <c r="T387" s="270"/>
      <c r="AT387" s="271" t="s">
        <v>177</v>
      </c>
      <c r="AU387" s="271" t="s">
        <v>83</v>
      </c>
      <c r="AV387" s="13" t="s">
        <v>83</v>
      </c>
      <c r="AW387" s="13" t="s">
        <v>31</v>
      </c>
      <c r="AX387" s="13" t="s">
        <v>74</v>
      </c>
      <c r="AY387" s="271" t="s">
        <v>168</v>
      </c>
    </row>
    <row r="388" s="14" customFormat="1">
      <c r="B388" s="272"/>
      <c r="C388" s="273"/>
      <c r="D388" s="252" t="s">
        <v>177</v>
      </c>
      <c r="E388" s="274" t="s">
        <v>1</v>
      </c>
      <c r="F388" s="275" t="s">
        <v>186</v>
      </c>
      <c r="G388" s="273"/>
      <c r="H388" s="276">
        <v>4</v>
      </c>
      <c r="I388" s="277"/>
      <c r="J388" s="273"/>
      <c r="K388" s="273"/>
      <c r="L388" s="278"/>
      <c r="M388" s="279"/>
      <c r="N388" s="280"/>
      <c r="O388" s="280"/>
      <c r="P388" s="280"/>
      <c r="Q388" s="280"/>
      <c r="R388" s="280"/>
      <c r="S388" s="280"/>
      <c r="T388" s="281"/>
      <c r="AT388" s="282" t="s">
        <v>177</v>
      </c>
      <c r="AU388" s="282" t="s">
        <v>83</v>
      </c>
      <c r="AV388" s="14" t="s">
        <v>175</v>
      </c>
      <c r="AW388" s="14" t="s">
        <v>31</v>
      </c>
      <c r="AX388" s="14" t="s">
        <v>81</v>
      </c>
      <c r="AY388" s="282" t="s">
        <v>168</v>
      </c>
    </row>
    <row r="389" s="1" customFormat="1" ht="16.5" customHeight="1">
      <c r="B389" s="38"/>
      <c r="C389" s="237" t="s">
        <v>876</v>
      </c>
      <c r="D389" s="237" t="s">
        <v>170</v>
      </c>
      <c r="E389" s="238" t="s">
        <v>3007</v>
      </c>
      <c r="F389" s="239" t="s">
        <v>3008</v>
      </c>
      <c r="G389" s="240" t="s">
        <v>301</v>
      </c>
      <c r="H389" s="241">
        <v>2</v>
      </c>
      <c r="I389" s="242"/>
      <c r="J389" s="243">
        <f>ROUND(I389*H389,2)</f>
        <v>0</v>
      </c>
      <c r="K389" s="239" t="s">
        <v>1</v>
      </c>
      <c r="L389" s="43"/>
      <c r="M389" s="244" t="s">
        <v>1</v>
      </c>
      <c r="N389" s="245" t="s">
        <v>39</v>
      </c>
      <c r="O389" s="86"/>
      <c r="P389" s="246">
        <f>O389*H389</f>
        <v>0</v>
      </c>
      <c r="Q389" s="246">
        <v>0</v>
      </c>
      <c r="R389" s="246">
        <f>Q389*H389</f>
        <v>0</v>
      </c>
      <c r="S389" s="246">
        <v>0</v>
      </c>
      <c r="T389" s="247">
        <f>S389*H389</f>
        <v>0</v>
      </c>
      <c r="AR389" s="248" t="s">
        <v>282</v>
      </c>
      <c r="AT389" s="248" t="s">
        <v>170</v>
      </c>
      <c r="AU389" s="248" t="s">
        <v>83</v>
      </c>
      <c r="AY389" s="17" t="s">
        <v>168</v>
      </c>
      <c r="BE389" s="249">
        <f>IF(N389="základní",J389,0)</f>
        <v>0</v>
      </c>
      <c r="BF389" s="249">
        <f>IF(N389="snížená",J389,0)</f>
        <v>0</v>
      </c>
      <c r="BG389" s="249">
        <f>IF(N389="zákl. přenesená",J389,0)</f>
        <v>0</v>
      </c>
      <c r="BH389" s="249">
        <f>IF(N389="sníž. přenesená",J389,0)</f>
        <v>0</v>
      </c>
      <c r="BI389" s="249">
        <f>IF(N389="nulová",J389,0)</f>
        <v>0</v>
      </c>
      <c r="BJ389" s="17" t="s">
        <v>81</v>
      </c>
      <c r="BK389" s="249">
        <f>ROUND(I389*H389,2)</f>
        <v>0</v>
      </c>
      <c r="BL389" s="17" t="s">
        <v>282</v>
      </c>
      <c r="BM389" s="248" t="s">
        <v>3009</v>
      </c>
    </row>
    <row r="390" s="13" customFormat="1">
      <c r="B390" s="261"/>
      <c r="C390" s="262"/>
      <c r="D390" s="252" t="s">
        <v>177</v>
      </c>
      <c r="E390" s="263" t="s">
        <v>1</v>
      </c>
      <c r="F390" s="264" t="s">
        <v>2749</v>
      </c>
      <c r="G390" s="262"/>
      <c r="H390" s="265">
        <v>1</v>
      </c>
      <c r="I390" s="266"/>
      <c r="J390" s="262"/>
      <c r="K390" s="262"/>
      <c r="L390" s="267"/>
      <c r="M390" s="268"/>
      <c r="N390" s="269"/>
      <c r="O390" s="269"/>
      <c r="P390" s="269"/>
      <c r="Q390" s="269"/>
      <c r="R390" s="269"/>
      <c r="S390" s="269"/>
      <c r="T390" s="270"/>
      <c r="AT390" s="271" t="s">
        <v>177</v>
      </c>
      <c r="AU390" s="271" t="s">
        <v>83</v>
      </c>
      <c r="AV390" s="13" t="s">
        <v>83</v>
      </c>
      <c r="AW390" s="13" t="s">
        <v>31</v>
      </c>
      <c r="AX390" s="13" t="s">
        <v>74</v>
      </c>
      <c r="AY390" s="271" t="s">
        <v>168</v>
      </c>
    </row>
    <row r="391" s="13" customFormat="1">
      <c r="B391" s="261"/>
      <c r="C391" s="262"/>
      <c r="D391" s="252" t="s">
        <v>177</v>
      </c>
      <c r="E391" s="263" t="s">
        <v>1</v>
      </c>
      <c r="F391" s="264" t="s">
        <v>3010</v>
      </c>
      <c r="G391" s="262"/>
      <c r="H391" s="265">
        <v>1</v>
      </c>
      <c r="I391" s="266"/>
      <c r="J391" s="262"/>
      <c r="K391" s="262"/>
      <c r="L391" s="267"/>
      <c r="M391" s="268"/>
      <c r="N391" s="269"/>
      <c r="O391" s="269"/>
      <c r="P391" s="269"/>
      <c r="Q391" s="269"/>
      <c r="R391" s="269"/>
      <c r="S391" s="269"/>
      <c r="T391" s="270"/>
      <c r="AT391" s="271" t="s">
        <v>177</v>
      </c>
      <c r="AU391" s="271" t="s">
        <v>83</v>
      </c>
      <c r="AV391" s="13" t="s">
        <v>83</v>
      </c>
      <c r="AW391" s="13" t="s">
        <v>31</v>
      </c>
      <c r="AX391" s="13" t="s">
        <v>74</v>
      </c>
      <c r="AY391" s="271" t="s">
        <v>168</v>
      </c>
    </row>
    <row r="392" s="14" customFormat="1">
      <c r="B392" s="272"/>
      <c r="C392" s="273"/>
      <c r="D392" s="252" t="s">
        <v>177</v>
      </c>
      <c r="E392" s="274" t="s">
        <v>1</v>
      </c>
      <c r="F392" s="275" t="s">
        <v>186</v>
      </c>
      <c r="G392" s="273"/>
      <c r="H392" s="276">
        <v>2</v>
      </c>
      <c r="I392" s="277"/>
      <c r="J392" s="273"/>
      <c r="K392" s="273"/>
      <c r="L392" s="278"/>
      <c r="M392" s="279"/>
      <c r="N392" s="280"/>
      <c r="O392" s="280"/>
      <c r="P392" s="280"/>
      <c r="Q392" s="280"/>
      <c r="R392" s="280"/>
      <c r="S392" s="280"/>
      <c r="T392" s="281"/>
      <c r="AT392" s="282" t="s">
        <v>177</v>
      </c>
      <c r="AU392" s="282" t="s">
        <v>83</v>
      </c>
      <c r="AV392" s="14" t="s">
        <v>175</v>
      </c>
      <c r="AW392" s="14" t="s">
        <v>31</v>
      </c>
      <c r="AX392" s="14" t="s">
        <v>81</v>
      </c>
      <c r="AY392" s="282" t="s">
        <v>168</v>
      </c>
    </row>
    <row r="393" s="1" customFormat="1" ht="16.5" customHeight="1">
      <c r="B393" s="38"/>
      <c r="C393" s="237" t="s">
        <v>919</v>
      </c>
      <c r="D393" s="237" t="s">
        <v>170</v>
      </c>
      <c r="E393" s="238" t="s">
        <v>3011</v>
      </c>
      <c r="F393" s="239" t="s">
        <v>3012</v>
      </c>
      <c r="G393" s="240" t="s">
        <v>301</v>
      </c>
      <c r="H393" s="241">
        <v>2</v>
      </c>
      <c r="I393" s="242"/>
      <c r="J393" s="243">
        <f>ROUND(I393*H393,2)</f>
        <v>0</v>
      </c>
      <c r="K393" s="239" t="s">
        <v>1</v>
      </c>
      <c r="L393" s="43"/>
      <c r="M393" s="244" t="s">
        <v>1</v>
      </c>
      <c r="N393" s="245" t="s">
        <v>39</v>
      </c>
      <c r="O393" s="86"/>
      <c r="P393" s="246">
        <f>O393*H393</f>
        <v>0</v>
      </c>
      <c r="Q393" s="246">
        <v>0</v>
      </c>
      <c r="R393" s="246">
        <f>Q393*H393</f>
        <v>0</v>
      </c>
      <c r="S393" s="246">
        <v>0</v>
      </c>
      <c r="T393" s="247">
        <f>S393*H393</f>
        <v>0</v>
      </c>
      <c r="AR393" s="248" t="s">
        <v>282</v>
      </c>
      <c r="AT393" s="248" t="s">
        <v>170</v>
      </c>
      <c r="AU393" s="248" t="s">
        <v>83</v>
      </c>
      <c r="AY393" s="17" t="s">
        <v>168</v>
      </c>
      <c r="BE393" s="249">
        <f>IF(N393="základní",J393,0)</f>
        <v>0</v>
      </c>
      <c r="BF393" s="249">
        <f>IF(N393="snížená",J393,0)</f>
        <v>0</v>
      </c>
      <c r="BG393" s="249">
        <f>IF(N393="zákl. přenesená",J393,0)</f>
        <v>0</v>
      </c>
      <c r="BH393" s="249">
        <f>IF(N393="sníž. přenesená",J393,0)</f>
        <v>0</v>
      </c>
      <c r="BI393" s="249">
        <f>IF(N393="nulová",J393,0)</f>
        <v>0</v>
      </c>
      <c r="BJ393" s="17" t="s">
        <v>81</v>
      </c>
      <c r="BK393" s="249">
        <f>ROUND(I393*H393,2)</f>
        <v>0</v>
      </c>
      <c r="BL393" s="17" t="s">
        <v>282</v>
      </c>
      <c r="BM393" s="248" t="s">
        <v>3013</v>
      </c>
    </row>
    <row r="394" s="13" customFormat="1">
      <c r="B394" s="261"/>
      <c r="C394" s="262"/>
      <c r="D394" s="252" t="s">
        <v>177</v>
      </c>
      <c r="E394" s="263" t="s">
        <v>1</v>
      </c>
      <c r="F394" s="264" t="s">
        <v>2749</v>
      </c>
      <c r="G394" s="262"/>
      <c r="H394" s="265">
        <v>1</v>
      </c>
      <c r="I394" s="266"/>
      <c r="J394" s="262"/>
      <c r="K394" s="262"/>
      <c r="L394" s="267"/>
      <c r="M394" s="268"/>
      <c r="N394" s="269"/>
      <c r="O394" s="269"/>
      <c r="P394" s="269"/>
      <c r="Q394" s="269"/>
      <c r="R394" s="269"/>
      <c r="S394" s="269"/>
      <c r="T394" s="270"/>
      <c r="AT394" s="271" t="s">
        <v>177</v>
      </c>
      <c r="AU394" s="271" t="s">
        <v>83</v>
      </c>
      <c r="AV394" s="13" t="s">
        <v>83</v>
      </c>
      <c r="AW394" s="13" t="s">
        <v>31</v>
      </c>
      <c r="AX394" s="13" t="s">
        <v>74</v>
      </c>
      <c r="AY394" s="271" t="s">
        <v>168</v>
      </c>
    </row>
    <row r="395" s="13" customFormat="1">
      <c r="B395" s="261"/>
      <c r="C395" s="262"/>
      <c r="D395" s="252" t="s">
        <v>177</v>
      </c>
      <c r="E395" s="263" t="s">
        <v>1</v>
      </c>
      <c r="F395" s="264" t="s">
        <v>3010</v>
      </c>
      <c r="G395" s="262"/>
      <c r="H395" s="265">
        <v>1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AT395" s="271" t="s">
        <v>177</v>
      </c>
      <c r="AU395" s="271" t="s">
        <v>83</v>
      </c>
      <c r="AV395" s="13" t="s">
        <v>83</v>
      </c>
      <c r="AW395" s="13" t="s">
        <v>31</v>
      </c>
      <c r="AX395" s="13" t="s">
        <v>74</v>
      </c>
      <c r="AY395" s="271" t="s">
        <v>168</v>
      </c>
    </row>
    <row r="396" s="14" customFormat="1">
      <c r="B396" s="272"/>
      <c r="C396" s="273"/>
      <c r="D396" s="252" t="s">
        <v>177</v>
      </c>
      <c r="E396" s="274" t="s">
        <v>1</v>
      </c>
      <c r="F396" s="275" t="s">
        <v>186</v>
      </c>
      <c r="G396" s="273"/>
      <c r="H396" s="276">
        <v>2</v>
      </c>
      <c r="I396" s="277"/>
      <c r="J396" s="273"/>
      <c r="K396" s="273"/>
      <c r="L396" s="278"/>
      <c r="M396" s="279"/>
      <c r="N396" s="280"/>
      <c r="O396" s="280"/>
      <c r="P396" s="280"/>
      <c r="Q396" s="280"/>
      <c r="R396" s="280"/>
      <c r="S396" s="280"/>
      <c r="T396" s="281"/>
      <c r="AT396" s="282" t="s">
        <v>177</v>
      </c>
      <c r="AU396" s="282" t="s">
        <v>83</v>
      </c>
      <c r="AV396" s="14" t="s">
        <v>175</v>
      </c>
      <c r="AW396" s="14" t="s">
        <v>31</v>
      </c>
      <c r="AX396" s="14" t="s">
        <v>81</v>
      </c>
      <c r="AY396" s="282" t="s">
        <v>168</v>
      </c>
    </row>
    <row r="397" s="1" customFormat="1" ht="16.5" customHeight="1">
      <c r="B397" s="38"/>
      <c r="C397" s="237" t="s">
        <v>923</v>
      </c>
      <c r="D397" s="237" t="s">
        <v>170</v>
      </c>
      <c r="E397" s="238" t="s">
        <v>3014</v>
      </c>
      <c r="F397" s="239" t="s">
        <v>3015</v>
      </c>
      <c r="G397" s="240" t="s">
        <v>301</v>
      </c>
      <c r="H397" s="241">
        <v>1</v>
      </c>
      <c r="I397" s="242"/>
      <c r="J397" s="243">
        <f>ROUND(I397*H397,2)</f>
        <v>0</v>
      </c>
      <c r="K397" s="239" t="s">
        <v>1</v>
      </c>
      <c r="L397" s="43"/>
      <c r="M397" s="244" t="s">
        <v>1</v>
      </c>
      <c r="N397" s="245" t="s">
        <v>39</v>
      </c>
      <c r="O397" s="86"/>
      <c r="P397" s="246">
        <f>O397*H397</f>
        <v>0</v>
      </c>
      <c r="Q397" s="246">
        <v>0</v>
      </c>
      <c r="R397" s="246">
        <f>Q397*H397</f>
        <v>0</v>
      </c>
      <c r="S397" s="246">
        <v>0</v>
      </c>
      <c r="T397" s="247">
        <f>S397*H397</f>
        <v>0</v>
      </c>
      <c r="AR397" s="248" t="s">
        <v>282</v>
      </c>
      <c r="AT397" s="248" t="s">
        <v>170</v>
      </c>
      <c r="AU397" s="248" t="s">
        <v>83</v>
      </c>
      <c r="AY397" s="17" t="s">
        <v>168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7" t="s">
        <v>81</v>
      </c>
      <c r="BK397" s="249">
        <f>ROUND(I397*H397,2)</f>
        <v>0</v>
      </c>
      <c r="BL397" s="17" t="s">
        <v>282</v>
      </c>
      <c r="BM397" s="248" t="s">
        <v>3016</v>
      </c>
    </row>
    <row r="398" s="13" customFormat="1">
      <c r="B398" s="261"/>
      <c r="C398" s="262"/>
      <c r="D398" s="252" t="s">
        <v>177</v>
      </c>
      <c r="E398" s="263" t="s">
        <v>1</v>
      </c>
      <c r="F398" s="264" t="s">
        <v>81</v>
      </c>
      <c r="G398" s="262"/>
      <c r="H398" s="265">
        <v>1</v>
      </c>
      <c r="I398" s="266"/>
      <c r="J398" s="262"/>
      <c r="K398" s="262"/>
      <c r="L398" s="267"/>
      <c r="M398" s="268"/>
      <c r="N398" s="269"/>
      <c r="O398" s="269"/>
      <c r="P398" s="269"/>
      <c r="Q398" s="269"/>
      <c r="R398" s="269"/>
      <c r="S398" s="269"/>
      <c r="T398" s="270"/>
      <c r="AT398" s="271" t="s">
        <v>177</v>
      </c>
      <c r="AU398" s="271" t="s">
        <v>83</v>
      </c>
      <c r="AV398" s="13" t="s">
        <v>83</v>
      </c>
      <c r="AW398" s="13" t="s">
        <v>31</v>
      </c>
      <c r="AX398" s="13" t="s">
        <v>74</v>
      </c>
      <c r="AY398" s="271" t="s">
        <v>168</v>
      </c>
    </row>
    <row r="399" s="14" customFormat="1">
      <c r="B399" s="272"/>
      <c r="C399" s="273"/>
      <c r="D399" s="252" t="s">
        <v>177</v>
      </c>
      <c r="E399" s="274" t="s">
        <v>1</v>
      </c>
      <c r="F399" s="275" t="s">
        <v>186</v>
      </c>
      <c r="G399" s="273"/>
      <c r="H399" s="276">
        <v>1</v>
      </c>
      <c r="I399" s="277"/>
      <c r="J399" s="273"/>
      <c r="K399" s="273"/>
      <c r="L399" s="278"/>
      <c r="M399" s="279"/>
      <c r="N399" s="280"/>
      <c r="O399" s="280"/>
      <c r="P399" s="280"/>
      <c r="Q399" s="280"/>
      <c r="R399" s="280"/>
      <c r="S399" s="280"/>
      <c r="T399" s="281"/>
      <c r="AT399" s="282" t="s">
        <v>177</v>
      </c>
      <c r="AU399" s="282" t="s">
        <v>83</v>
      </c>
      <c r="AV399" s="14" t="s">
        <v>175</v>
      </c>
      <c r="AW399" s="14" t="s">
        <v>31</v>
      </c>
      <c r="AX399" s="14" t="s">
        <v>81</v>
      </c>
      <c r="AY399" s="282" t="s">
        <v>168</v>
      </c>
    </row>
    <row r="400" s="1" customFormat="1" ht="16.5" customHeight="1">
      <c r="B400" s="38"/>
      <c r="C400" s="237" t="s">
        <v>936</v>
      </c>
      <c r="D400" s="237" t="s">
        <v>170</v>
      </c>
      <c r="E400" s="238" t="s">
        <v>3017</v>
      </c>
      <c r="F400" s="239" t="s">
        <v>3018</v>
      </c>
      <c r="G400" s="240" t="s">
        <v>301</v>
      </c>
      <c r="H400" s="241">
        <v>4</v>
      </c>
      <c r="I400" s="242"/>
      <c r="J400" s="243">
        <f>ROUND(I400*H400,2)</f>
        <v>0</v>
      </c>
      <c r="K400" s="239" t="s">
        <v>1</v>
      </c>
      <c r="L400" s="43"/>
      <c r="M400" s="244" t="s">
        <v>1</v>
      </c>
      <c r="N400" s="245" t="s">
        <v>39</v>
      </c>
      <c r="O400" s="86"/>
      <c r="P400" s="246">
        <f>O400*H400</f>
        <v>0</v>
      </c>
      <c r="Q400" s="246">
        <v>0</v>
      </c>
      <c r="R400" s="246">
        <f>Q400*H400</f>
        <v>0</v>
      </c>
      <c r="S400" s="246">
        <v>0</v>
      </c>
      <c r="T400" s="247">
        <f>S400*H400</f>
        <v>0</v>
      </c>
      <c r="AR400" s="248" t="s">
        <v>282</v>
      </c>
      <c r="AT400" s="248" t="s">
        <v>170</v>
      </c>
      <c r="AU400" s="248" t="s">
        <v>83</v>
      </c>
      <c r="AY400" s="17" t="s">
        <v>168</v>
      </c>
      <c r="BE400" s="249">
        <f>IF(N400="základní",J400,0)</f>
        <v>0</v>
      </c>
      <c r="BF400" s="249">
        <f>IF(N400="snížená",J400,0)</f>
        <v>0</v>
      </c>
      <c r="BG400" s="249">
        <f>IF(N400="zákl. přenesená",J400,0)</f>
        <v>0</v>
      </c>
      <c r="BH400" s="249">
        <f>IF(N400="sníž. přenesená",J400,0)</f>
        <v>0</v>
      </c>
      <c r="BI400" s="249">
        <f>IF(N400="nulová",J400,0)</f>
        <v>0</v>
      </c>
      <c r="BJ400" s="17" t="s">
        <v>81</v>
      </c>
      <c r="BK400" s="249">
        <f>ROUND(I400*H400,2)</f>
        <v>0</v>
      </c>
      <c r="BL400" s="17" t="s">
        <v>282</v>
      </c>
      <c r="BM400" s="248" t="s">
        <v>3019</v>
      </c>
    </row>
    <row r="401" s="13" customFormat="1">
      <c r="B401" s="261"/>
      <c r="C401" s="262"/>
      <c r="D401" s="252" t="s">
        <v>177</v>
      </c>
      <c r="E401" s="263" t="s">
        <v>1</v>
      </c>
      <c r="F401" s="264" t="s">
        <v>175</v>
      </c>
      <c r="G401" s="262"/>
      <c r="H401" s="265">
        <v>4</v>
      </c>
      <c r="I401" s="266"/>
      <c r="J401" s="262"/>
      <c r="K401" s="262"/>
      <c r="L401" s="267"/>
      <c r="M401" s="268"/>
      <c r="N401" s="269"/>
      <c r="O401" s="269"/>
      <c r="P401" s="269"/>
      <c r="Q401" s="269"/>
      <c r="R401" s="269"/>
      <c r="S401" s="269"/>
      <c r="T401" s="270"/>
      <c r="AT401" s="271" t="s">
        <v>177</v>
      </c>
      <c r="AU401" s="271" t="s">
        <v>83</v>
      </c>
      <c r="AV401" s="13" t="s">
        <v>83</v>
      </c>
      <c r="AW401" s="13" t="s">
        <v>31</v>
      </c>
      <c r="AX401" s="13" t="s">
        <v>74</v>
      </c>
      <c r="AY401" s="271" t="s">
        <v>168</v>
      </c>
    </row>
    <row r="402" s="14" customFormat="1">
      <c r="B402" s="272"/>
      <c r="C402" s="273"/>
      <c r="D402" s="252" t="s">
        <v>177</v>
      </c>
      <c r="E402" s="274" t="s">
        <v>1</v>
      </c>
      <c r="F402" s="275" t="s">
        <v>186</v>
      </c>
      <c r="G402" s="273"/>
      <c r="H402" s="276">
        <v>4</v>
      </c>
      <c r="I402" s="277"/>
      <c r="J402" s="273"/>
      <c r="K402" s="273"/>
      <c r="L402" s="278"/>
      <c r="M402" s="279"/>
      <c r="N402" s="280"/>
      <c r="O402" s="280"/>
      <c r="P402" s="280"/>
      <c r="Q402" s="280"/>
      <c r="R402" s="280"/>
      <c r="S402" s="280"/>
      <c r="T402" s="281"/>
      <c r="AT402" s="282" t="s">
        <v>177</v>
      </c>
      <c r="AU402" s="282" t="s">
        <v>83</v>
      </c>
      <c r="AV402" s="14" t="s">
        <v>175</v>
      </c>
      <c r="AW402" s="14" t="s">
        <v>31</v>
      </c>
      <c r="AX402" s="14" t="s">
        <v>81</v>
      </c>
      <c r="AY402" s="282" t="s">
        <v>168</v>
      </c>
    </row>
    <row r="403" s="1" customFormat="1" ht="16.5" customHeight="1">
      <c r="B403" s="38"/>
      <c r="C403" s="237" t="s">
        <v>946</v>
      </c>
      <c r="D403" s="237" t="s">
        <v>170</v>
      </c>
      <c r="E403" s="238" t="s">
        <v>3020</v>
      </c>
      <c r="F403" s="239" t="s">
        <v>3021</v>
      </c>
      <c r="G403" s="240" t="s">
        <v>301</v>
      </c>
      <c r="H403" s="241">
        <v>5</v>
      </c>
      <c r="I403" s="242"/>
      <c r="J403" s="243">
        <f>ROUND(I403*H403,2)</f>
        <v>0</v>
      </c>
      <c r="K403" s="239" t="s">
        <v>1</v>
      </c>
      <c r="L403" s="43"/>
      <c r="M403" s="244" t="s">
        <v>1</v>
      </c>
      <c r="N403" s="245" t="s">
        <v>39</v>
      </c>
      <c r="O403" s="86"/>
      <c r="P403" s="246">
        <f>O403*H403</f>
        <v>0</v>
      </c>
      <c r="Q403" s="246">
        <v>0</v>
      </c>
      <c r="R403" s="246">
        <f>Q403*H403</f>
        <v>0</v>
      </c>
      <c r="S403" s="246">
        <v>0</v>
      </c>
      <c r="T403" s="247">
        <f>S403*H403</f>
        <v>0</v>
      </c>
      <c r="AR403" s="248" t="s">
        <v>282</v>
      </c>
      <c r="AT403" s="248" t="s">
        <v>170</v>
      </c>
      <c r="AU403" s="248" t="s">
        <v>83</v>
      </c>
      <c r="AY403" s="17" t="s">
        <v>168</v>
      </c>
      <c r="BE403" s="249">
        <f>IF(N403="základní",J403,0)</f>
        <v>0</v>
      </c>
      <c r="BF403" s="249">
        <f>IF(N403="snížená",J403,0)</f>
        <v>0</v>
      </c>
      <c r="BG403" s="249">
        <f>IF(N403="zákl. přenesená",J403,0)</f>
        <v>0</v>
      </c>
      <c r="BH403" s="249">
        <f>IF(N403="sníž. přenesená",J403,0)</f>
        <v>0</v>
      </c>
      <c r="BI403" s="249">
        <f>IF(N403="nulová",J403,0)</f>
        <v>0</v>
      </c>
      <c r="BJ403" s="17" t="s">
        <v>81</v>
      </c>
      <c r="BK403" s="249">
        <f>ROUND(I403*H403,2)</f>
        <v>0</v>
      </c>
      <c r="BL403" s="17" t="s">
        <v>282</v>
      </c>
      <c r="BM403" s="248" t="s">
        <v>3022</v>
      </c>
    </row>
    <row r="404" s="13" customFormat="1">
      <c r="B404" s="261"/>
      <c r="C404" s="262"/>
      <c r="D404" s="252" t="s">
        <v>177</v>
      </c>
      <c r="E404" s="263" t="s">
        <v>1</v>
      </c>
      <c r="F404" s="264" t="s">
        <v>205</v>
      </c>
      <c r="G404" s="262"/>
      <c r="H404" s="265">
        <v>5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AT404" s="271" t="s">
        <v>177</v>
      </c>
      <c r="AU404" s="271" t="s">
        <v>83</v>
      </c>
      <c r="AV404" s="13" t="s">
        <v>83</v>
      </c>
      <c r="AW404" s="13" t="s">
        <v>31</v>
      </c>
      <c r="AX404" s="13" t="s">
        <v>74</v>
      </c>
      <c r="AY404" s="271" t="s">
        <v>168</v>
      </c>
    </row>
    <row r="405" s="14" customFormat="1">
      <c r="B405" s="272"/>
      <c r="C405" s="273"/>
      <c r="D405" s="252" t="s">
        <v>177</v>
      </c>
      <c r="E405" s="274" t="s">
        <v>1</v>
      </c>
      <c r="F405" s="275" t="s">
        <v>186</v>
      </c>
      <c r="G405" s="273"/>
      <c r="H405" s="276">
        <v>5</v>
      </c>
      <c r="I405" s="277"/>
      <c r="J405" s="273"/>
      <c r="K405" s="273"/>
      <c r="L405" s="278"/>
      <c r="M405" s="279"/>
      <c r="N405" s="280"/>
      <c r="O405" s="280"/>
      <c r="P405" s="280"/>
      <c r="Q405" s="280"/>
      <c r="R405" s="280"/>
      <c r="S405" s="280"/>
      <c r="T405" s="281"/>
      <c r="AT405" s="282" t="s">
        <v>177</v>
      </c>
      <c r="AU405" s="282" t="s">
        <v>83</v>
      </c>
      <c r="AV405" s="14" t="s">
        <v>175</v>
      </c>
      <c r="AW405" s="14" t="s">
        <v>31</v>
      </c>
      <c r="AX405" s="14" t="s">
        <v>81</v>
      </c>
      <c r="AY405" s="282" t="s">
        <v>168</v>
      </c>
    </row>
    <row r="406" s="1" customFormat="1" ht="16.5" customHeight="1">
      <c r="B406" s="38"/>
      <c r="C406" s="237" t="s">
        <v>956</v>
      </c>
      <c r="D406" s="237" t="s">
        <v>170</v>
      </c>
      <c r="E406" s="238" t="s">
        <v>3023</v>
      </c>
      <c r="F406" s="239" t="s">
        <v>3024</v>
      </c>
      <c r="G406" s="240" t="s">
        <v>301</v>
      </c>
      <c r="H406" s="241">
        <v>1</v>
      </c>
      <c r="I406" s="242"/>
      <c r="J406" s="243">
        <f>ROUND(I406*H406,2)</f>
        <v>0</v>
      </c>
      <c r="K406" s="239" t="s">
        <v>1</v>
      </c>
      <c r="L406" s="43"/>
      <c r="M406" s="244" t="s">
        <v>1</v>
      </c>
      <c r="N406" s="245" t="s">
        <v>39</v>
      </c>
      <c r="O406" s="86"/>
      <c r="P406" s="246">
        <f>O406*H406</f>
        <v>0</v>
      </c>
      <c r="Q406" s="246">
        <v>0</v>
      </c>
      <c r="R406" s="246">
        <f>Q406*H406</f>
        <v>0</v>
      </c>
      <c r="S406" s="246">
        <v>0</v>
      </c>
      <c r="T406" s="247">
        <f>S406*H406</f>
        <v>0</v>
      </c>
      <c r="AR406" s="248" t="s">
        <v>282</v>
      </c>
      <c r="AT406" s="248" t="s">
        <v>170</v>
      </c>
      <c r="AU406" s="248" t="s">
        <v>83</v>
      </c>
      <c r="AY406" s="17" t="s">
        <v>168</v>
      </c>
      <c r="BE406" s="249">
        <f>IF(N406="základní",J406,0)</f>
        <v>0</v>
      </c>
      <c r="BF406" s="249">
        <f>IF(N406="snížená",J406,0)</f>
        <v>0</v>
      </c>
      <c r="BG406" s="249">
        <f>IF(N406="zákl. přenesená",J406,0)</f>
        <v>0</v>
      </c>
      <c r="BH406" s="249">
        <f>IF(N406="sníž. přenesená",J406,0)</f>
        <v>0</v>
      </c>
      <c r="BI406" s="249">
        <f>IF(N406="nulová",J406,0)</f>
        <v>0</v>
      </c>
      <c r="BJ406" s="17" t="s">
        <v>81</v>
      </c>
      <c r="BK406" s="249">
        <f>ROUND(I406*H406,2)</f>
        <v>0</v>
      </c>
      <c r="BL406" s="17" t="s">
        <v>282</v>
      </c>
      <c r="BM406" s="248" t="s">
        <v>3025</v>
      </c>
    </row>
    <row r="407" s="13" customFormat="1">
      <c r="B407" s="261"/>
      <c r="C407" s="262"/>
      <c r="D407" s="252" t="s">
        <v>177</v>
      </c>
      <c r="E407" s="263" t="s">
        <v>1</v>
      </c>
      <c r="F407" s="264" t="s">
        <v>81</v>
      </c>
      <c r="G407" s="262"/>
      <c r="H407" s="265">
        <v>1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AT407" s="271" t="s">
        <v>177</v>
      </c>
      <c r="AU407" s="271" t="s">
        <v>83</v>
      </c>
      <c r="AV407" s="13" t="s">
        <v>83</v>
      </c>
      <c r="AW407" s="13" t="s">
        <v>31</v>
      </c>
      <c r="AX407" s="13" t="s">
        <v>74</v>
      </c>
      <c r="AY407" s="271" t="s">
        <v>168</v>
      </c>
    </row>
    <row r="408" s="14" customFormat="1">
      <c r="B408" s="272"/>
      <c r="C408" s="273"/>
      <c r="D408" s="252" t="s">
        <v>177</v>
      </c>
      <c r="E408" s="274" t="s">
        <v>1</v>
      </c>
      <c r="F408" s="275" t="s">
        <v>186</v>
      </c>
      <c r="G408" s="273"/>
      <c r="H408" s="276">
        <v>1</v>
      </c>
      <c r="I408" s="277"/>
      <c r="J408" s="273"/>
      <c r="K408" s="273"/>
      <c r="L408" s="278"/>
      <c r="M408" s="279"/>
      <c r="N408" s="280"/>
      <c r="O408" s="280"/>
      <c r="P408" s="280"/>
      <c r="Q408" s="280"/>
      <c r="R408" s="280"/>
      <c r="S408" s="280"/>
      <c r="T408" s="281"/>
      <c r="AT408" s="282" t="s">
        <v>177</v>
      </c>
      <c r="AU408" s="282" t="s">
        <v>83</v>
      </c>
      <c r="AV408" s="14" t="s">
        <v>175</v>
      </c>
      <c r="AW408" s="14" t="s">
        <v>31</v>
      </c>
      <c r="AX408" s="14" t="s">
        <v>81</v>
      </c>
      <c r="AY408" s="282" t="s">
        <v>168</v>
      </c>
    </row>
    <row r="409" s="1" customFormat="1" ht="24" customHeight="1">
      <c r="B409" s="38"/>
      <c r="C409" s="237" t="s">
        <v>960</v>
      </c>
      <c r="D409" s="237" t="s">
        <v>170</v>
      </c>
      <c r="E409" s="238" t="s">
        <v>3026</v>
      </c>
      <c r="F409" s="239" t="s">
        <v>3027</v>
      </c>
      <c r="G409" s="240" t="s">
        <v>364</v>
      </c>
      <c r="H409" s="241">
        <v>1</v>
      </c>
      <c r="I409" s="242"/>
      <c r="J409" s="243">
        <f>ROUND(I409*H409,2)</f>
        <v>0</v>
      </c>
      <c r="K409" s="239" t="s">
        <v>174</v>
      </c>
      <c r="L409" s="43"/>
      <c r="M409" s="244" t="s">
        <v>1</v>
      </c>
      <c r="N409" s="245" t="s">
        <v>39</v>
      </c>
      <c r="O409" s="86"/>
      <c r="P409" s="246">
        <f>O409*H409</f>
        <v>0</v>
      </c>
      <c r="Q409" s="246">
        <v>0.00075000000000000002</v>
      </c>
      <c r="R409" s="246">
        <f>Q409*H409</f>
        <v>0.00075000000000000002</v>
      </c>
      <c r="S409" s="246">
        <v>0</v>
      </c>
      <c r="T409" s="247">
        <f>S409*H409</f>
        <v>0</v>
      </c>
      <c r="AR409" s="248" t="s">
        <v>282</v>
      </c>
      <c r="AT409" s="248" t="s">
        <v>170</v>
      </c>
      <c r="AU409" s="248" t="s">
        <v>83</v>
      </c>
      <c r="AY409" s="17" t="s">
        <v>168</v>
      </c>
      <c r="BE409" s="249">
        <f>IF(N409="základní",J409,0)</f>
        <v>0</v>
      </c>
      <c r="BF409" s="249">
        <f>IF(N409="snížená",J409,0)</f>
        <v>0</v>
      </c>
      <c r="BG409" s="249">
        <f>IF(N409="zákl. přenesená",J409,0)</f>
        <v>0</v>
      </c>
      <c r="BH409" s="249">
        <f>IF(N409="sníž. přenesená",J409,0)</f>
        <v>0</v>
      </c>
      <c r="BI409" s="249">
        <f>IF(N409="nulová",J409,0)</f>
        <v>0</v>
      </c>
      <c r="BJ409" s="17" t="s">
        <v>81</v>
      </c>
      <c r="BK409" s="249">
        <f>ROUND(I409*H409,2)</f>
        <v>0</v>
      </c>
      <c r="BL409" s="17" t="s">
        <v>282</v>
      </c>
      <c r="BM409" s="248" t="s">
        <v>3028</v>
      </c>
    </row>
    <row r="410" s="13" customFormat="1">
      <c r="B410" s="261"/>
      <c r="C410" s="262"/>
      <c r="D410" s="252" t="s">
        <v>177</v>
      </c>
      <c r="E410" s="263" t="s">
        <v>1</v>
      </c>
      <c r="F410" s="264" t="s">
        <v>81</v>
      </c>
      <c r="G410" s="262"/>
      <c r="H410" s="265">
        <v>1</v>
      </c>
      <c r="I410" s="266"/>
      <c r="J410" s="262"/>
      <c r="K410" s="262"/>
      <c r="L410" s="267"/>
      <c r="M410" s="268"/>
      <c r="N410" s="269"/>
      <c r="O410" s="269"/>
      <c r="P410" s="269"/>
      <c r="Q410" s="269"/>
      <c r="R410" s="269"/>
      <c r="S410" s="269"/>
      <c r="T410" s="270"/>
      <c r="AT410" s="271" t="s">
        <v>177</v>
      </c>
      <c r="AU410" s="271" t="s">
        <v>83</v>
      </c>
      <c r="AV410" s="13" t="s">
        <v>83</v>
      </c>
      <c r="AW410" s="13" t="s">
        <v>31</v>
      </c>
      <c r="AX410" s="13" t="s">
        <v>74</v>
      </c>
      <c r="AY410" s="271" t="s">
        <v>168</v>
      </c>
    </row>
    <row r="411" s="14" customFormat="1">
      <c r="B411" s="272"/>
      <c r="C411" s="273"/>
      <c r="D411" s="252" t="s">
        <v>177</v>
      </c>
      <c r="E411" s="274" t="s">
        <v>1</v>
      </c>
      <c r="F411" s="275" t="s">
        <v>186</v>
      </c>
      <c r="G411" s="273"/>
      <c r="H411" s="276">
        <v>1</v>
      </c>
      <c r="I411" s="277"/>
      <c r="J411" s="273"/>
      <c r="K411" s="273"/>
      <c r="L411" s="278"/>
      <c r="M411" s="279"/>
      <c r="N411" s="280"/>
      <c r="O411" s="280"/>
      <c r="P411" s="280"/>
      <c r="Q411" s="280"/>
      <c r="R411" s="280"/>
      <c r="S411" s="280"/>
      <c r="T411" s="281"/>
      <c r="AT411" s="282" t="s">
        <v>177</v>
      </c>
      <c r="AU411" s="282" t="s">
        <v>83</v>
      </c>
      <c r="AV411" s="14" t="s">
        <v>175</v>
      </c>
      <c r="AW411" s="14" t="s">
        <v>31</v>
      </c>
      <c r="AX411" s="14" t="s">
        <v>81</v>
      </c>
      <c r="AY411" s="282" t="s">
        <v>168</v>
      </c>
    </row>
    <row r="412" s="1" customFormat="1" ht="24" customHeight="1">
      <c r="B412" s="38"/>
      <c r="C412" s="237" t="s">
        <v>967</v>
      </c>
      <c r="D412" s="237" t="s">
        <v>170</v>
      </c>
      <c r="E412" s="238" t="s">
        <v>3029</v>
      </c>
      <c r="F412" s="239" t="s">
        <v>3030</v>
      </c>
      <c r="G412" s="240" t="s">
        <v>220</v>
      </c>
      <c r="H412" s="241">
        <v>0.245</v>
      </c>
      <c r="I412" s="242"/>
      <c r="J412" s="243">
        <f>ROUND(I412*H412,2)</f>
        <v>0</v>
      </c>
      <c r="K412" s="239" t="s">
        <v>174</v>
      </c>
      <c r="L412" s="43"/>
      <c r="M412" s="244" t="s">
        <v>1</v>
      </c>
      <c r="N412" s="245" t="s">
        <v>39</v>
      </c>
      <c r="O412" s="86"/>
      <c r="P412" s="246">
        <f>O412*H412</f>
        <v>0</v>
      </c>
      <c r="Q412" s="246">
        <v>0</v>
      </c>
      <c r="R412" s="246">
        <f>Q412*H412</f>
        <v>0</v>
      </c>
      <c r="S412" s="246">
        <v>0</v>
      </c>
      <c r="T412" s="247">
        <f>S412*H412</f>
        <v>0</v>
      </c>
      <c r="AR412" s="248" t="s">
        <v>282</v>
      </c>
      <c r="AT412" s="248" t="s">
        <v>170</v>
      </c>
      <c r="AU412" s="248" t="s">
        <v>83</v>
      </c>
      <c r="AY412" s="17" t="s">
        <v>168</v>
      </c>
      <c r="BE412" s="249">
        <f>IF(N412="základní",J412,0)</f>
        <v>0</v>
      </c>
      <c r="BF412" s="249">
        <f>IF(N412="snížená",J412,0)</f>
        <v>0</v>
      </c>
      <c r="BG412" s="249">
        <f>IF(N412="zákl. přenesená",J412,0)</f>
        <v>0</v>
      </c>
      <c r="BH412" s="249">
        <f>IF(N412="sníž. přenesená",J412,0)</f>
        <v>0</v>
      </c>
      <c r="BI412" s="249">
        <f>IF(N412="nulová",J412,0)</f>
        <v>0</v>
      </c>
      <c r="BJ412" s="17" t="s">
        <v>81</v>
      </c>
      <c r="BK412" s="249">
        <f>ROUND(I412*H412,2)</f>
        <v>0</v>
      </c>
      <c r="BL412" s="17" t="s">
        <v>282</v>
      </c>
      <c r="BM412" s="248" t="s">
        <v>3031</v>
      </c>
    </row>
    <row r="413" s="11" customFormat="1" ht="22.8" customHeight="1">
      <c r="B413" s="221"/>
      <c r="C413" s="222"/>
      <c r="D413" s="223" t="s">
        <v>73</v>
      </c>
      <c r="E413" s="235" t="s">
        <v>2663</v>
      </c>
      <c r="F413" s="235" t="s">
        <v>2664</v>
      </c>
      <c r="G413" s="222"/>
      <c r="H413" s="222"/>
      <c r="I413" s="225"/>
      <c r="J413" s="236">
        <f>BK413</f>
        <v>0</v>
      </c>
      <c r="K413" s="222"/>
      <c r="L413" s="227"/>
      <c r="M413" s="228"/>
      <c r="N413" s="229"/>
      <c r="O413" s="229"/>
      <c r="P413" s="230">
        <f>SUM(P414:P428)</f>
        <v>0</v>
      </c>
      <c r="Q413" s="229"/>
      <c r="R413" s="230">
        <f>SUM(R414:R428)</f>
        <v>0.00077999999999999999</v>
      </c>
      <c r="S413" s="229"/>
      <c r="T413" s="231">
        <f>SUM(T414:T428)</f>
        <v>0</v>
      </c>
      <c r="AR413" s="232" t="s">
        <v>83</v>
      </c>
      <c r="AT413" s="233" t="s">
        <v>73</v>
      </c>
      <c r="AU413" s="233" t="s">
        <v>81</v>
      </c>
      <c r="AY413" s="232" t="s">
        <v>168</v>
      </c>
      <c r="BK413" s="234">
        <f>SUM(BK414:BK428)</f>
        <v>0</v>
      </c>
    </row>
    <row r="414" s="1" customFormat="1" ht="16.5" customHeight="1">
      <c r="B414" s="38"/>
      <c r="C414" s="237" t="s">
        <v>971</v>
      </c>
      <c r="D414" s="237" t="s">
        <v>170</v>
      </c>
      <c r="E414" s="238" t="s">
        <v>3032</v>
      </c>
      <c r="F414" s="239" t="s">
        <v>3033</v>
      </c>
      <c r="G414" s="240" t="s">
        <v>440</v>
      </c>
      <c r="H414" s="241">
        <v>6</v>
      </c>
      <c r="I414" s="242"/>
      <c r="J414" s="243">
        <f>ROUND(I414*H414,2)</f>
        <v>0</v>
      </c>
      <c r="K414" s="239" t="s">
        <v>174</v>
      </c>
      <c r="L414" s="43"/>
      <c r="M414" s="244" t="s">
        <v>1</v>
      </c>
      <c r="N414" s="245" t="s">
        <v>39</v>
      </c>
      <c r="O414" s="86"/>
      <c r="P414" s="246">
        <f>O414*H414</f>
        <v>0</v>
      </c>
      <c r="Q414" s="246">
        <v>1.0000000000000001E-05</v>
      </c>
      <c r="R414" s="246">
        <f>Q414*H414</f>
        <v>6.0000000000000008E-05</v>
      </c>
      <c r="S414" s="246">
        <v>0</v>
      </c>
      <c r="T414" s="247">
        <f>S414*H414</f>
        <v>0</v>
      </c>
      <c r="AR414" s="248" t="s">
        <v>282</v>
      </c>
      <c r="AT414" s="248" t="s">
        <v>170</v>
      </c>
      <c r="AU414" s="248" t="s">
        <v>83</v>
      </c>
      <c r="AY414" s="17" t="s">
        <v>168</v>
      </c>
      <c r="BE414" s="249">
        <f>IF(N414="základní",J414,0)</f>
        <v>0</v>
      </c>
      <c r="BF414" s="249">
        <f>IF(N414="snížená",J414,0)</f>
        <v>0</v>
      </c>
      <c r="BG414" s="249">
        <f>IF(N414="zákl. přenesená",J414,0)</f>
        <v>0</v>
      </c>
      <c r="BH414" s="249">
        <f>IF(N414="sníž. přenesená",J414,0)</f>
        <v>0</v>
      </c>
      <c r="BI414" s="249">
        <f>IF(N414="nulová",J414,0)</f>
        <v>0</v>
      </c>
      <c r="BJ414" s="17" t="s">
        <v>81</v>
      </c>
      <c r="BK414" s="249">
        <f>ROUND(I414*H414,2)</f>
        <v>0</v>
      </c>
      <c r="BL414" s="17" t="s">
        <v>282</v>
      </c>
      <c r="BM414" s="248" t="s">
        <v>3034</v>
      </c>
    </row>
    <row r="415" s="13" customFormat="1">
      <c r="B415" s="261"/>
      <c r="C415" s="262"/>
      <c r="D415" s="252" t="s">
        <v>177</v>
      </c>
      <c r="E415" s="263" t="s">
        <v>1</v>
      </c>
      <c r="F415" s="264" t="s">
        <v>2908</v>
      </c>
      <c r="G415" s="262"/>
      <c r="H415" s="265">
        <v>6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AT415" s="271" t="s">
        <v>177</v>
      </c>
      <c r="AU415" s="271" t="s">
        <v>83</v>
      </c>
      <c r="AV415" s="13" t="s">
        <v>83</v>
      </c>
      <c r="AW415" s="13" t="s">
        <v>31</v>
      </c>
      <c r="AX415" s="13" t="s">
        <v>74</v>
      </c>
      <c r="AY415" s="271" t="s">
        <v>168</v>
      </c>
    </row>
    <row r="416" s="14" customFormat="1">
      <c r="B416" s="272"/>
      <c r="C416" s="273"/>
      <c r="D416" s="252" t="s">
        <v>177</v>
      </c>
      <c r="E416" s="274" t="s">
        <v>1</v>
      </c>
      <c r="F416" s="275" t="s">
        <v>186</v>
      </c>
      <c r="G416" s="273"/>
      <c r="H416" s="276">
        <v>6</v>
      </c>
      <c r="I416" s="277"/>
      <c r="J416" s="273"/>
      <c r="K416" s="273"/>
      <c r="L416" s="278"/>
      <c r="M416" s="279"/>
      <c r="N416" s="280"/>
      <c r="O416" s="280"/>
      <c r="P416" s="280"/>
      <c r="Q416" s="280"/>
      <c r="R416" s="280"/>
      <c r="S416" s="280"/>
      <c r="T416" s="281"/>
      <c r="AT416" s="282" t="s">
        <v>177</v>
      </c>
      <c r="AU416" s="282" t="s">
        <v>83</v>
      </c>
      <c r="AV416" s="14" t="s">
        <v>175</v>
      </c>
      <c r="AW416" s="14" t="s">
        <v>31</v>
      </c>
      <c r="AX416" s="14" t="s">
        <v>81</v>
      </c>
      <c r="AY416" s="282" t="s">
        <v>168</v>
      </c>
    </row>
    <row r="417" s="1" customFormat="1" ht="24" customHeight="1">
      <c r="B417" s="38"/>
      <c r="C417" s="237" t="s">
        <v>975</v>
      </c>
      <c r="D417" s="237" t="s">
        <v>170</v>
      </c>
      <c r="E417" s="238" t="s">
        <v>3035</v>
      </c>
      <c r="F417" s="239" t="s">
        <v>3036</v>
      </c>
      <c r="G417" s="240" t="s">
        <v>440</v>
      </c>
      <c r="H417" s="241">
        <v>6</v>
      </c>
      <c r="I417" s="242"/>
      <c r="J417" s="243">
        <f>ROUND(I417*H417,2)</f>
        <v>0</v>
      </c>
      <c r="K417" s="239" t="s">
        <v>174</v>
      </c>
      <c r="L417" s="43"/>
      <c r="M417" s="244" t="s">
        <v>1</v>
      </c>
      <c r="N417" s="245" t="s">
        <v>39</v>
      </c>
      <c r="O417" s="86"/>
      <c r="P417" s="246">
        <f>O417*H417</f>
        <v>0</v>
      </c>
      <c r="Q417" s="246">
        <v>2.0000000000000002E-05</v>
      </c>
      <c r="R417" s="246">
        <f>Q417*H417</f>
        <v>0.00012000000000000002</v>
      </c>
      <c r="S417" s="246">
        <v>0</v>
      </c>
      <c r="T417" s="247">
        <f>S417*H417</f>
        <v>0</v>
      </c>
      <c r="AR417" s="248" t="s">
        <v>282</v>
      </c>
      <c r="AT417" s="248" t="s">
        <v>170</v>
      </c>
      <c r="AU417" s="248" t="s">
        <v>83</v>
      </c>
      <c r="AY417" s="17" t="s">
        <v>168</v>
      </c>
      <c r="BE417" s="249">
        <f>IF(N417="základní",J417,0)</f>
        <v>0</v>
      </c>
      <c r="BF417" s="249">
        <f>IF(N417="snížená",J417,0)</f>
        <v>0</v>
      </c>
      <c r="BG417" s="249">
        <f>IF(N417="zákl. přenesená",J417,0)</f>
        <v>0</v>
      </c>
      <c r="BH417" s="249">
        <f>IF(N417="sníž. přenesená",J417,0)</f>
        <v>0</v>
      </c>
      <c r="BI417" s="249">
        <f>IF(N417="nulová",J417,0)</f>
        <v>0</v>
      </c>
      <c r="BJ417" s="17" t="s">
        <v>81</v>
      </c>
      <c r="BK417" s="249">
        <f>ROUND(I417*H417,2)</f>
        <v>0</v>
      </c>
      <c r="BL417" s="17" t="s">
        <v>282</v>
      </c>
      <c r="BM417" s="248" t="s">
        <v>3037</v>
      </c>
    </row>
    <row r="418" s="13" customFormat="1">
      <c r="B418" s="261"/>
      <c r="C418" s="262"/>
      <c r="D418" s="252" t="s">
        <v>177</v>
      </c>
      <c r="E418" s="263" t="s">
        <v>1</v>
      </c>
      <c r="F418" s="264" t="s">
        <v>2908</v>
      </c>
      <c r="G418" s="262"/>
      <c r="H418" s="265">
        <v>6</v>
      </c>
      <c r="I418" s="266"/>
      <c r="J418" s="262"/>
      <c r="K418" s="262"/>
      <c r="L418" s="267"/>
      <c r="M418" s="268"/>
      <c r="N418" s="269"/>
      <c r="O418" s="269"/>
      <c r="P418" s="269"/>
      <c r="Q418" s="269"/>
      <c r="R418" s="269"/>
      <c r="S418" s="269"/>
      <c r="T418" s="270"/>
      <c r="AT418" s="271" t="s">
        <v>177</v>
      </c>
      <c r="AU418" s="271" t="s">
        <v>83</v>
      </c>
      <c r="AV418" s="13" t="s">
        <v>83</v>
      </c>
      <c r="AW418" s="13" t="s">
        <v>31</v>
      </c>
      <c r="AX418" s="13" t="s">
        <v>74</v>
      </c>
      <c r="AY418" s="271" t="s">
        <v>168</v>
      </c>
    </row>
    <row r="419" s="14" customFormat="1">
      <c r="B419" s="272"/>
      <c r="C419" s="273"/>
      <c r="D419" s="252" t="s">
        <v>177</v>
      </c>
      <c r="E419" s="274" t="s">
        <v>1</v>
      </c>
      <c r="F419" s="275" t="s">
        <v>186</v>
      </c>
      <c r="G419" s="273"/>
      <c r="H419" s="276">
        <v>6</v>
      </c>
      <c r="I419" s="277"/>
      <c r="J419" s="273"/>
      <c r="K419" s="273"/>
      <c r="L419" s="278"/>
      <c r="M419" s="279"/>
      <c r="N419" s="280"/>
      <c r="O419" s="280"/>
      <c r="P419" s="280"/>
      <c r="Q419" s="280"/>
      <c r="R419" s="280"/>
      <c r="S419" s="280"/>
      <c r="T419" s="281"/>
      <c r="AT419" s="282" t="s">
        <v>177</v>
      </c>
      <c r="AU419" s="282" t="s">
        <v>83</v>
      </c>
      <c r="AV419" s="14" t="s">
        <v>175</v>
      </c>
      <c r="AW419" s="14" t="s">
        <v>31</v>
      </c>
      <c r="AX419" s="14" t="s">
        <v>81</v>
      </c>
      <c r="AY419" s="282" t="s">
        <v>168</v>
      </c>
    </row>
    <row r="420" s="1" customFormat="1" ht="24" customHeight="1">
      <c r="B420" s="38"/>
      <c r="C420" s="237" t="s">
        <v>984</v>
      </c>
      <c r="D420" s="237" t="s">
        <v>170</v>
      </c>
      <c r="E420" s="238" t="s">
        <v>3038</v>
      </c>
      <c r="F420" s="239" t="s">
        <v>3039</v>
      </c>
      <c r="G420" s="240" t="s">
        <v>440</v>
      </c>
      <c r="H420" s="241">
        <v>6</v>
      </c>
      <c r="I420" s="242"/>
      <c r="J420" s="243">
        <f>ROUND(I420*H420,2)</f>
        <v>0</v>
      </c>
      <c r="K420" s="239" t="s">
        <v>174</v>
      </c>
      <c r="L420" s="43"/>
      <c r="M420" s="244" t="s">
        <v>1</v>
      </c>
      <c r="N420" s="245" t="s">
        <v>39</v>
      </c>
      <c r="O420" s="86"/>
      <c r="P420" s="246">
        <f>O420*H420</f>
        <v>0</v>
      </c>
      <c r="Q420" s="246">
        <v>2.0000000000000002E-05</v>
      </c>
      <c r="R420" s="246">
        <f>Q420*H420</f>
        <v>0.00012000000000000002</v>
      </c>
      <c r="S420" s="246">
        <v>0</v>
      </c>
      <c r="T420" s="247">
        <f>S420*H420</f>
        <v>0</v>
      </c>
      <c r="AR420" s="248" t="s">
        <v>282</v>
      </c>
      <c r="AT420" s="248" t="s">
        <v>170</v>
      </c>
      <c r="AU420" s="248" t="s">
        <v>83</v>
      </c>
      <c r="AY420" s="17" t="s">
        <v>168</v>
      </c>
      <c r="BE420" s="249">
        <f>IF(N420="základní",J420,0)</f>
        <v>0</v>
      </c>
      <c r="BF420" s="249">
        <f>IF(N420="snížená",J420,0)</f>
        <v>0</v>
      </c>
      <c r="BG420" s="249">
        <f>IF(N420="zákl. přenesená",J420,0)</f>
        <v>0</v>
      </c>
      <c r="BH420" s="249">
        <f>IF(N420="sníž. přenesená",J420,0)</f>
        <v>0</v>
      </c>
      <c r="BI420" s="249">
        <f>IF(N420="nulová",J420,0)</f>
        <v>0</v>
      </c>
      <c r="BJ420" s="17" t="s">
        <v>81</v>
      </c>
      <c r="BK420" s="249">
        <f>ROUND(I420*H420,2)</f>
        <v>0</v>
      </c>
      <c r="BL420" s="17" t="s">
        <v>282</v>
      </c>
      <c r="BM420" s="248" t="s">
        <v>3040</v>
      </c>
    </row>
    <row r="421" s="13" customFormat="1">
      <c r="B421" s="261"/>
      <c r="C421" s="262"/>
      <c r="D421" s="252" t="s">
        <v>177</v>
      </c>
      <c r="E421" s="263" t="s">
        <v>1</v>
      </c>
      <c r="F421" s="264" t="s">
        <v>2908</v>
      </c>
      <c r="G421" s="262"/>
      <c r="H421" s="265">
        <v>6</v>
      </c>
      <c r="I421" s="266"/>
      <c r="J421" s="262"/>
      <c r="K421" s="262"/>
      <c r="L421" s="267"/>
      <c r="M421" s="268"/>
      <c r="N421" s="269"/>
      <c r="O421" s="269"/>
      <c r="P421" s="269"/>
      <c r="Q421" s="269"/>
      <c r="R421" s="269"/>
      <c r="S421" s="269"/>
      <c r="T421" s="270"/>
      <c r="AT421" s="271" t="s">
        <v>177</v>
      </c>
      <c r="AU421" s="271" t="s">
        <v>83</v>
      </c>
      <c r="AV421" s="13" t="s">
        <v>83</v>
      </c>
      <c r="AW421" s="13" t="s">
        <v>31</v>
      </c>
      <c r="AX421" s="13" t="s">
        <v>74</v>
      </c>
      <c r="AY421" s="271" t="s">
        <v>168</v>
      </c>
    </row>
    <row r="422" s="14" customFormat="1">
      <c r="B422" s="272"/>
      <c r="C422" s="273"/>
      <c r="D422" s="252" t="s">
        <v>177</v>
      </c>
      <c r="E422" s="274" t="s">
        <v>1</v>
      </c>
      <c r="F422" s="275" t="s">
        <v>186</v>
      </c>
      <c r="G422" s="273"/>
      <c r="H422" s="276">
        <v>6</v>
      </c>
      <c r="I422" s="277"/>
      <c r="J422" s="273"/>
      <c r="K422" s="273"/>
      <c r="L422" s="278"/>
      <c r="M422" s="279"/>
      <c r="N422" s="280"/>
      <c r="O422" s="280"/>
      <c r="P422" s="280"/>
      <c r="Q422" s="280"/>
      <c r="R422" s="280"/>
      <c r="S422" s="280"/>
      <c r="T422" s="281"/>
      <c r="AT422" s="282" t="s">
        <v>177</v>
      </c>
      <c r="AU422" s="282" t="s">
        <v>83</v>
      </c>
      <c r="AV422" s="14" t="s">
        <v>175</v>
      </c>
      <c r="AW422" s="14" t="s">
        <v>31</v>
      </c>
      <c r="AX422" s="14" t="s">
        <v>81</v>
      </c>
      <c r="AY422" s="282" t="s">
        <v>168</v>
      </c>
    </row>
    <row r="423" s="1" customFormat="1" ht="24" customHeight="1">
      <c r="B423" s="38"/>
      <c r="C423" s="237" t="s">
        <v>988</v>
      </c>
      <c r="D423" s="237" t="s">
        <v>170</v>
      </c>
      <c r="E423" s="238" t="s">
        <v>3041</v>
      </c>
      <c r="F423" s="239" t="s">
        <v>3042</v>
      </c>
      <c r="G423" s="240" t="s">
        <v>440</v>
      </c>
      <c r="H423" s="241">
        <v>6</v>
      </c>
      <c r="I423" s="242"/>
      <c r="J423" s="243">
        <f>ROUND(I423*H423,2)</f>
        <v>0</v>
      </c>
      <c r="K423" s="239" t="s">
        <v>174</v>
      </c>
      <c r="L423" s="43"/>
      <c r="M423" s="244" t="s">
        <v>1</v>
      </c>
      <c r="N423" s="245" t="s">
        <v>39</v>
      </c>
      <c r="O423" s="86"/>
      <c r="P423" s="246">
        <f>O423*H423</f>
        <v>0</v>
      </c>
      <c r="Q423" s="246">
        <v>6.0000000000000002E-05</v>
      </c>
      <c r="R423" s="246">
        <f>Q423*H423</f>
        <v>0.00036000000000000002</v>
      </c>
      <c r="S423" s="246">
        <v>0</v>
      </c>
      <c r="T423" s="247">
        <f>S423*H423</f>
        <v>0</v>
      </c>
      <c r="AR423" s="248" t="s">
        <v>282</v>
      </c>
      <c r="AT423" s="248" t="s">
        <v>170</v>
      </c>
      <c r="AU423" s="248" t="s">
        <v>83</v>
      </c>
      <c r="AY423" s="17" t="s">
        <v>168</v>
      </c>
      <c r="BE423" s="249">
        <f>IF(N423="základní",J423,0)</f>
        <v>0</v>
      </c>
      <c r="BF423" s="249">
        <f>IF(N423="snížená",J423,0)</f>
        <v>0</v>
      </c>
      <c r="BG423" s="249">
        <f>IF(N423="zákl. přenesená",J423,0)</f>
        <v>0</v>
      </c>
      <c r="BH423" s="249">
        <f>IF(N423="sníž. přenesená",J423,0)</f>
        <v>0</v>
      </c>
      <c r="BI423" s="249">
        <f>IF(N423="nulová",J423,0)</f>
        <v>0</v>
      </c>
      <c r="BJ423" s="17" t="s">
        <v>81</v>
      </c>
      <c r="BK423" s="249">
        <f>ROUND(I423*H423,2)</f>
        <v>0</v>
      </c>
      <c r="BL423" s="17" t="s">
        <v>282</v>
      </c>
      <c r="BM423" s="248" t="s">
        <v>3043</v>
      </c>
    </row>
    <row r="424" s="13" customFormat="1">
      <c r="B424" s="261"/>
      <c r="C424" s="262"/>
      <c r="D424" s="252" t="s">
        <v>177</v>
      </c>
      <c r="E424" s="263" t="s">
        <v>1</v>
      </c>
      <c r="F424" s="264" t="s">
        <v>2908</v>
      </c>
      <c r="G424" s="262"/>
      <c r="H424" s="265">
        <v>6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AT424" s="271" t="s">
        <v>177</v>
      </c>
      <c r="AU424" s="271" t="s">
        <v>83</v>
      </c>
      <c r="AV424" s="13" t="s">
        <v>83</v>
      </c>
      <c r="AW424" s="13" t="s">
        <v>31</v>
      </c>
      <c r="AX424" s="13" t="s">
        <v>74</v>
      </c>
      <c r="AY424" s="271" t="s">
        <v>168</v>
      </c>
    </row>
    <row r="425" s="14" customFormat="1">
      <c r="B425" s="272"/>
      <c r="C425" s="273"/>
      <c r="D425" s="252" t="s">
        <v>177</v>
      </c>
      <c r="E425" s="274" t="s">
        <v>1</v>
      </c>
      <c r="F425" s="275" t="s">
        <v>186</v>
      </c>
      <c r="G425" s="273"/>
      <c r="H425" s="276">
        <v>6</v>
      </c>
      <c r="I425" s="277"/>
      <c r="J425" s="273"/>
      <c r="K425" s="273"/>
      <c r="L425" s="278"/>
      <c r="M425" s="279"/>
      <c r="N425" s="280"/>
      <c r="O425" s="280"/>
      <c r="P425" s="280"/>
      <c r="Q425" s="280"/>
      <c r="R425" s="280"/>
      <c r="S425" s="280"/>
      <c r="T425" s="281"/>
      <c r="AT425" s="282" t="s">
        <v>177</v>
      </c>
      <c r="AU425" s="282" t="s">
        <v>83</v>
      </c>
      <c r="AV425" s="14" t="s">
        <v>175</v>
      </c>
      <c r="AW425" s="14" t="s">
        <v>31</v>
      </c>
      <c r="AX425" s="14" t="s">
        <v>81</v>
      </c>
      <c r="AY425" s="282" t="s">
        <v>168</v>
      </c>
    </row>
    <row r="426" s="1" customFormat="1" ht="24" customHeight="1">
      <c r="B426" s="38"/>
      <c r="C426" s="237" t="s">
        <v>1001</v>
      </c>
      <c r="D426" s="237" t="s">
        <v>170</v>
      </c>
      <c r="E426" s="238" t="s">
        <v>3044</v>
      </c>
      <c r="F426" s="239" t="s">
        <v>3045</v>
      </c>
      <c r="G426" s="240" t="s">
        <v>440</v>
      </c>
      <c r="H426" s="241">
        <v>6</v>
      </c>
      <c r="I426" s="242"/>
      <c r="J426" s="243">
        <f>ROUND(I426*H426,2)</f>
        <v>0</v>
      </c>
      <c r="K426" s="239" t="s">
        <v>174</v>
      </c>
      <c r="L426" s="43"/>
      <c r="M426" s="244" t="s">
        <v>1</v>
      </c>
      <c r="N426" s="245" t="s">
        <v>39</v>
      </c>
      <c r="O426" s="86"/>
      <c r="P426" s="246">
        <f>O426*H426</f>
        <v>0</v>
      </c>
      <c r="Q426" s="246">
        <v>2.0000000000000002E-05</v>
      </c>
      <c r="R426" s="246">
        <f>Q426*H426</f>
        <v>0.00012000000000000002</v>
      </c>
      <c r="S426" s="246">
        <v>0</v>
      </c>
      <c r="T426" s="247">
        <f>S426*H426</f>
        <v>0</v>
      </c>
      <c r="AR426" s="248" t="s">
        <v>282</v>
      </c>
      <c r="AT426" s="248" t="s">
        <v>170</v>
      </c>
      <c r="AU426" s="248" t="s">
        <v>83</v>
      </c>
      <c r="AY426" s="17" t="s">
        <v>168</v>
      </c>
      <c r="BE426" s="249">
        <f>IF(N426="základní",J426,0)</f>
        <v>0</v>
      </c>
      <c r="BF426" s="249">
        <f>IF(N426="snížená",J426,0)</f>
        <v>0</v>
      </c>
      <c r="BG426" s="249">
        <f>IF(N426="zákl. přenesená",J426,0)</f>
        <v>0</v>
      </c>
      <c r="BH426" s="249">
        <f>IF(N426="sníž. přenesená",J426,0)</f>
        <v>0</v>
      </c>
      <c r="BI426" s="249">
        <f>IF(N426="nulová",J426,0)</f>
        <v>0</v>
      </c>
      <c r="BJ426" s="17" t="s">
        <v>81</v>
      </c>
      <c r="BK426" s="249">
        <f>ROUND(I426*H426,2)</f>
        <v>0</v>
      </c>
      <c r="BL426" s="17" t="s">
        <v>282</v>
      </c>
      <c r="BM426" s="248" t="s">
        <v>3046</v>
      </c>
    </row>
    <row r="427" s="13" customFormat="1">
      <c r="B427" s="261"/>
      <c r="C427" s="262"/>
      <c r="D427" s="252" t="s">
        <v>177</v>
      </c>
      <c r="E427" s="263" t="s">
        <v>1</v>
      </c>
      <c r="F427" s="264" t="s">
        <v>2908</v>
      </c>
      <c r="G427" s="262"/>
      <c r="H427" s="265">
        <v>6</v>
      </c>
      <c r="I427" s="266"/>
      <c r="J427" s="262"/>
      <c r="K427" s="262"/>
      <c r="L427" s="267"/>
      <c r="M427" s="268"/>
      <c r="N427" s="269"/>
      <c r="O427" s="269"/>
      <c r="P427" s="269"/>
      <c r="Q427" s="269"/>
      <c r="R427" s="269"/>
      <c r="S427" s="269"/>
      <c r="T427" s="270"/>
      <c r="AT427" s="271" t="s">
        <v>177</v>
      </c>
      <c r="AU427" s="271" t="s">
        <v>83</v>
      </c>
      <c r="AV427" s="13" t="s">
        <v>83</v>
      </c>
      <c r="AW427" s="13" t="s">
        <v>31</v>
      </c>
      <c r="AX427" s="13" t="s">
        <v>74</v>
      </c>
      <c r="AY427" s="271" t="s">
        <v>168</v>
      </c>
    </row>
    <row r="428" s="14" customFormat="1">
      <c r="B428" s="272"/>
      <c r="C428" s="273"/>
      <c r="D428" s="252" t="s">
        <v>177</v>
      </c>
      <c r="E428" s="274" t="s">
        <v>1</v>
      </c>
      <c r="F428" s="275" t="s">
        <v>186</v>
      </c>
      <c r="G428" s="273"/>
      <c r="H428" s="276">
        <v>6</v>
      </c>
      <c r="I428" s="277"/>
      <c r="J428" s="273"/>
      <c r="K428" s="273"/>
      <c r="L428" s="278"/>
      <c r="M428" s="309"/>
      <c r="N428" s="310"/>
      <c r="O428" s="310"/>
      <c r="P428" s="310"/>
      <c r="Q428" s="310"/>
      <c r="R428" s="310"/>
      <c r="S428" s="310"/>
      <c r="T428" s="311"/>
      <c r="AT428" s="282" t="s">
        <v>177</v>
      </c>
      <c r="AU428" s="282" t="s">
        <v>83</v>
      </c>
      <c r="AV428" s="14" t="s">
        <v>175</v>
      </c>
      <c r="AW428" s="14" t="s">
        <v>31</v>
      </c>
      <c r="AX428" s="14" t="s">
        <v>81</v>
      </c>
      <c r="AY428" s="282" t="s">
        <v>168</v>
      </c>
    </row>
    <row r="429" s="1" customFormat="1" ht="6.96" customHeight="1">
      <c r="B429" s="61"/>
      <c r="C429" s="62"/>
      <c r="D429" s="62"/>
      <c r="E429" s="62"/>
      <c r="F429" s="62"/>
      <c r="G429" s="62"/>
      <c r="H429" s="62"/>
      <c r="I429" s="175"/>
      <c r="J429" s="62"/>
      <c r="K429" s="62"/>
      <c r="L429" s="43"/>
    </row>
  </sheetData>
  <sheetProtection sheet="1" autoFilter="0" formatColumns="0" formatRows="0" objects="1" scenarios="1" spinCount="100000" saltValue="dDTSXLsNTpC3R9a1QDJ5PMQEDi5syw++peqJgeJLB0MCLTZcMlUmCs4ML8DwOtoDea/GHVhrL1HEBaANhZ5XdA==" hashValue="knorsfOddt4UGgl8+XHx77oiZUkPDJhThryh3EMRCWsFcts/cUiHW6DfnWck2wzG/dQCoKI1oKZOyqmDooYHzQ==" algorithmName="SHA-512" password="CC35"/>
  <autoFilter ref="C135:K428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89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ht="24.96" customHeight="1">
      <c r="B4" s="20"/>
      <c r="D4" s="135" t="s">
        <v>108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Střešní dostavba a stavební úpravy objektu denního stacionáře Jasněnka</v>
      </c>
      <c r="F7" s="137"/>
      <c r="G7" s="137"/>
      <c r="H7" s="137"/>
      <c r="L7" s="20"/>
    </row>
    <row r="8" s="1" customFormat="1" ht="12" customHeight="1">
      <c r="B8" s="43"/>
      <c r="D8" s="137" t="s">
        <v>109</v>
      </c>
      <c r="I8" s="139"/>
      <c r="L8" s="43"/>
    </row>
    <row r="9" s="1" customFormat="1" ht="36.96" customHeight="1">
      <c r="B9" s="43"/>
      <c r="E9" s="140" t="s">
        <v>3047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27. 5. 2021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tr">
        <f>IF('Rekapitulace stavby'!AN10="","",'Rekapitulace stavby'!AN10)</f>
        <v/>
      </c>
      <c r="L14" s="43"/>
    </row>
    <row r="15" s="1" customFormat="1" ht="18" customHeight="1">
      <c r="B15" s="43"/>
      <c r="E15" s="141" t="str">
        <f>IF('Rekapitulace stavby'!E11="","",'Rekapitulace stavby'!E11)</f>
        <v xml:space="preserve"> </v>
      </c>
      <c r="I15" s="142" t="s">
        <v>27</v>
      </c>
      <c r="J15" s="141" t="str">
        <f>IF('Rekapitulace stavby'!AN11="","",'Rekapitulace stavby'!AN11)</f>
        <v/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32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33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14.4" customHeight="1">
      <c r="B30" s="43"/>
      <c r="D30" s="141" t="s">
        <v>111</v>
      </c>
      <c r="I30" s="139"/>
      <c r="J30" s="148">
        <f>J96</f>
        <v>0</v>
      </c>
      <c r="L30" s="43"/>
    </row>
    <row r="31" s="1" customFormat="1" ht="14.4" customHeight="1">
      <c r="B31" s="43"/>
      <c r="D31" s="149" t="s">
        <v>112</v>
      </c>
      <c r="I31" s="139"/>
      <c r="J31" s="148">
        <f>J106</f>
        <v>0</v>
      </c>
      <c r="L31" s="43"/>
    </row>
    <row r="32" s="1" customFormat="1" ht="25.44" customHeight="1">
      <c r="B32" s="43"/>
      <c r="D32" s="150" t="s">
        <v>34</v>
      </c>
      <c r="I32" s="139"/>
      <c r="J32" s="151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7"/>
      <c r="J33" s="78"/>
      <c r="K33" s="78"/>
      <c r="L33" s="43"/>
    </row>
    <row r="34" s="1" customFormat="1" ht="14.4" customHeight="1">
      <c r="B34" s="43"/>
      <c r="F34" s="152" t="s">
        <v>36</v>
      </c>
      <c r="I34" s="153" t="s">
        <v>35</v>
      </c>
      <c r="J34" s="152" t="s">
        <v>37</v>
      </c>
      <c r="L34" s="43"/>
    </row>
    <row r="35" s="1" customFormat="1" ht="14.4" customHeight="1">
      <c r="B35" s="43"/>
      <c r="D35" s="154" t="s">
        <v>38</v>
      </c>
      <c r="E35" s="137" t="s">
        <v>39</v>
      </c>
      <c r="F35" s="155">
        <f>ROUND((SUM(BE106:BE113) + SUM(BE133:BE323)),  2)</f>
        <v>0</v>
      </c>
      <c r="I35" s="156">
        <v>0.20999999999999999</v>
      </c>
      <c r="J35" s="155">
        <f>ROUND(((SUM(BE106:BE113) + SUM(BE133:BE323))*I35),  2)</f>
        <v>0</v>
      </c>
      <c r="L35" s="43"/>
    </row>
    <row r="36" s="1" customFormat="1" ht="14.4" customHeight="1">
      <c r="B36" s="43"/>
      <c r="E36" s="137" t="s">
        <v>40</v>
      </c>
      <c r="F36" s="155">
        <f>ROUND((SUM(BF106:BF113) + SUM(BF133:BF323)),  2)</f>
        <v>0</v>
      </c>
      <c r="I36" s="156">
        <v>0.14999999999999999</v>
      </c>
      <c r="J36" s="155">
        <f>ROUND(((SUM(BF106:BF113) + SUM(BF133:BF323))*I36),  2)</f>
        <v>0</v>
      </c>
      <c r="L36" s="43"/>
    </row>
    <row r="37" hidden="1" s="1" customFormat="1" ht="14.4" customHeight="1">
      <c r="B37" s="43"/>
      <c r="E37" s="137" t="s">
        <v>41</v>
      </c>
      <c r="F37" s="155">
        <f>ROUND((SUM(BG106:BG113) + SUM(BG133:BG323)),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37" t="s">
        <v>42</v>
      </c>
      <c r="F38" s="155">
        <f>ROUND((SUM(BH106:BH113) + SUM(BH133:BH323)),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37" t="s">
        <v>43</v>
      </c>
      <c r="F39" s="155">
        <f>ROUND((SUM(BI106:BI113) + SUM(BI133:BI323)),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39"/>
      <c r="L40" s="43"/>
    </row>
    <row r="41" s="1" customFormat="1" ht="25.44" customHeight="1">
      <c r="B41" s="43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3">
        <f>SUM(J32:J39)</f>
        <v>0</v>
      </c>
      <c r="K41" s="164"/>
      <c r="L41" s="43"/>
    </row>
    <row r="42" s="1" customFormat="1" ht="14.4" customHeight="1">
      <c r="B42" s="43"/>
      <c r="I42" s="13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5" t="s">
        <v>51</v>
      </c>
      <c r="E65" s="166"/>
      <c r="F65" s="166"/>
      <c r="G65" s="165" t="s">
        <v>52</v>
      </c>
      <c r="H65" s="166"/>
      <c r="I65" s="167"/>
      <c r="J65" s="166"/>
      <c r="K65" s="166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43"/>
    </row>
    <row r="77" s="1" customFormat="1" ht="14.4" customHeight="1"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43"/>
    </row>
    <row r="81" s="1" customFormat="1" ht="6.96" customHeight="1"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9" t="str">
        <f>E7</f>
        <v>Střešní dostavba a stavební úpravy objektu denního stacionáře Jasněnka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109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04770003 - ÚT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Uničov</v>
      </c>
      <c r="G89" s="39"/>
      <c r="H89" s="39"/>
      <c r="I89" s="142" t="s">
        <v>22</v>
      </c>
      <c r="J89" s="74" t="str">
        <f>IF(J12="","",J12)</f>
        <v>27. 5. 2021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80" t="s">
        <v>114</v>
      </c>
      <c r="D94" s="181"/>
      <c r="E94" s="181"/>
      <c r="F94" s="181"/>
      <c r="G94" s="181"/>
      <c r="H94" s="181"/>
      <c r="I94" s="182"/>
      <c r="J94" s="183" t="s">
        <v>115</v>
      </c>
      <c r="K94" s="181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4" t="s">
        <v>116</v>
      </c>
      <c r="D96" s="39"/>
      <c r="E96" s="39"/>
      <c r="F96" s="39"/>
      <c r="G96" s="39"/>
      <c r="H96" s="39"/>
      <c r="I96" s="139"/>
      <c r="J96" s="105">
        <f>J133</f>
        <v>0</v>
      </c>
      <c r="K96" s="39"/>
      <c r="L96" s="43"/>
      <c r="AU96" s="17" t="s">
        <v>117</v>
      </c>
    </row>
    <row r="97" s="8" customFormat="1" ht="24.96" customHeight="1">
      <c r="B97" s="185"/>
      <c r="C97" s="186"/>
      <c r="D97" s="187" t="s">
        <v>129</v>
      </c>
      <c r="E97" s="188"/>
      <c r="F97" s="188"/>
      <c r="G97" s="188"/>
      <c r="H97" s="188"/>
      <c r="I97" s="189"/>
      <c r="J97" s="190">
        <f>J134</f>
        <v>0</v>
      </c>
      <c r="K97" s="186"/>
      <c r="L97" s="191"/>
    </row>
    <row r="98" s="9" customFormat="1" ht="19.92" customHeight="1">
      <c r="B98" s="192"/>
      <c r="C98" s="193"/>
      <c r="D98" s="194" t="s">
        <v>3048</v>
      </c>
      <c r="E98" s="195"/>
      <c r="F98" s="195"/>
      <c r="G98" s="195"/>
      <c r="H98" s="195"/>
      <c r="I98" s="196"/>
      <c r="J98" s="197">
        <f>J135</f>
        <v>0</v>
      </c>
      <c r="K98" s="193"/>
      <c r="L98" s="198"/>
    </row>
    <row r="99" s="9" customFormat="1" ht="19.92" customHeight="1">
      <c r="B99" s="192"/>
      <c r="C99" s="193"/>
      <c r="D99" s="194" t="s">
        <v>3049</v>
      </c>
      <c r="E99" s="195"/>
      <c r="F99" s="195"/>
      <c r="G99" s="195"/>
      <c r="H99" s="195"/>
      <c r="I99" s="196"/>
      <c r="J99" s="197">
        <f>J138</f>
        <v>0</v>
      </c>
      <c r="K99" s="193"/>
      <c r="L99" s="198"/>
    </row>
    <row r="100" s="9" customFormat="1" ht="19.92" customHeight="1">
      <c r="B100" s="192"/>
      <c r="C100" s="193"/>
      <c r="D100" s="194" t="s">
        <v>3050</v>
      </c>
      <c r="E100" s="195"/>
      <c r="F100" s="195"/>
      <c r="G100" s="195"/>
      <c r="H100" s="195"/>
      <c r="I100" s="196"/>
      <c r="J100" s="197">
        <f>J177</f>
        <v>0</v>
      </c>
      <c r="K100" s="193"/>
      <c r="L100" s="198"/>
    </row>
    <row r="101" s="9" customFormat="1" ht="19.92" customHeight="1">
      <c r="B101" s="192"/>
      <c r="C101" s="193"/>
      <c r="D101" s="194" t="s">
        <v>3051</v>
      </c>
      <c r="E101" s="195"/>
      <c r="F101" s="195"/>
      <c r="G101" s="195"/>
      <c r="H101" s="195"/>
      <c r="I101" s="196"/>
      <c r="J101" s="197">
        <f>J181</f>
        <v>0</v>
      </c>
      <c r="K101" s="193"/>
      <c r="L101" s="198"/>
    </row>
    <row r="102" s="9" customFormat="1" ht="19.92" customHeight="1">
      <c r="B102" s="192"/>
      <c r="C102" s="193"/>
      <c r="D102" s="194" t="s">
        <v>3052</v>
      </c>
      <c r="E102" s="195"/>
      <c r="F102" s="195"/>
      <c r="G102" s="195"/>
      <c r="H102" s="195"/>
      <c r="I102" s="196"/>
      <c r="J102" s="197">
        <f>J218</f>
        <v>0</v>
      </c>
      <c r="K102" s="193"/>
      <c r="L102" s="198"/>
    </row>
    <row r="103" s="9" customFormat="1" ht="19.92" customHeight="1">
      <c r="B103" s="192"/>
      <c r="C103" s="193"/>
      <c r="D103" s="194" t="s">
        <v>3053</v>
      </c>
      <c r="E103" s="195"/>
      <c r="F103" s="195"/>
      <c r="G103" s="195"/>
      <c r="H103" s="195"/>
      <c r="I103" s="196"/>
      <c r="J103" s="197">
        <f>J259</f>
        <v>0</v>
      </c>
      <c r="K103" s="193"/>
      <c r="L103" s="198"/>
    </row>
    <row r="104" s="1" customFormat="1" ht="21.84" customHeight="1">
      <c r="B104" s="38"/>
      <c r="C104" s="39"/>
      <c r="D104" s="39"/>
      <c r="E104" s="39"/>
      <c r="F104" s="39"/>
      <c r="G104" s="39"/>
      <c r="H104" s="39"/>
      <c r="I104" s="139"/>
      <c r="J104" s="39"/>
      <c r="K104" s="39"/>
      <c r="L104" s="43"/>
    </row>
    <row r="105" s="1" customFormat="1" ht="6.96" customHeight="1">
      <c r="B105" s="38"/>
      <c r="C105" s="39"/>
      <c r="D105" s="39"/>
      <c r="E105" s="39"/>
      <c r="F105" s="39"/>
      <c r="G105" s="39"/>
      <c r="H105" s="39"/>
      <c r="I105" s="139"/>
      <c r="J105" s="39"/>
      <c r="K105" s="39"/>
      <c r="L105" s="43"/>
    </row>
    <row r="106" s="1" customFormat="1" ht="29.28" customHeight="1">
      <c r="B106" s="38"/>
      <c r="C106" s="184" t="s">
        <v>144</v>
      </c>
      <c r="D106" s="39"/>
      <c r="E106" s="39"/>
      <c r="F106" s="39"/>
      <c r="G106" s="39"/>
      <c r="H106" s="39"/>
      <c r="I106" s="139"/>
      <c r="J106" s="199">
        <f>ROUND(J107 + J108 + J109 + J110 + J111 + J112,2)</f>
        <v>0</v>
      </c>
      <c r="K106" s="39"/>
      <c r="L106" s="43"/>
      <c r="N106" s="200" t="s">
        <v>38</v>
      </c>
    </row>
    <row r="107" s="1" customFormat="1" ht="18" customHeight="1">
      <c r="B107" s="38"/>
      <c r="C107" s="39"/>
      <c r="D107" s="201" t="s">
        <v>145</v>
      </c>
      <c r="E107" s="202"/>
      <c r="F107" s="202"/>
      <c r="G107" s="39"/>
      <c r="H107" s="39"/>
      <c r="I107" s="139"/>
      <c r="J107" s="203">
        <v>0</v>
      </c>
      <c r="K107" s="39"/>
      <c r="L107" s="204"/>
      <c r="M107" s="139"/>
      <c r="N107" s="205" t="s">
        <v>39</v>
      </c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206" t="s">
        <v>106</v>
      </c>
      <c r="AZ107" s="139"/>
      <c r="BA107" s="139"/>
      <c r="BB107" s="139"/>
      <c r="BC107" s="139"/>
      <c r="BD107" s="139"/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206" t="s">
        <v>81</v>
      </c>
      <c r="BK107" s="139"/>
      <c r="BL107" s="139"/>
      <c r="BM107" s="139"/>
    </row>
    <row r="108" s="1" customFormat="1" ht="18" customHeight="1">
      <c r="B108" s="38"/>
      <c r="C108" s="39"/>
      <c r="D108" s="201" t="s">
        <v>146</v>
      </c>
      <c r="E108" s="202"/>
      <c r="F108" s="202"/>
      <c r="G108" s="39"/>
      <c r="H108" s="39"/>
      <c r="I108" s="139"/>
      <c r="J108" s="203">
        <v>0</v>
      </c>
      <c r="K108" s="39"/>
      <c r="L108" s="204"/>
      <c r="M108" s="139"/>
      <c r="N108" s="205" t="s">
        <v>39</v>
      </c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206" t="s">
        <v>106</v>
      </c>
      <c r="AZ108" s="139"/>
      <c r="BA108" s="139"/>
      <c r="BB108" s="139"/>
      <c r="BC108" s="139"/>
      <c r="BD108" s="139"/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206" t="s">
        <v>81</v>
      </c>
      <c r="BK108" s="139"/>
      <c r="BL108" s="139"/>
      <c r="BM108" s="139"/>
    </row>
    <row r="109" s="1" customFormat="1" ht="18" customHeight="1">
      <c r="B109" s="38"/>
      <c r="C109" s="39"/>
      <c r="D109" s="201" t="s">
        <v>147</v>
      </c>
      <c r="E109" s="202"/>
      <c r="F109" s="202"/>
      <c r="G109" s="39"/>
      <c r="H109" s="39"/>
      <c r="I109" s="139"/>
      <c r="J109" s="203">
        <v>0</v>
      </c>
      <c r="K109" s="39"/>
      <c r="L109" s="204"/>
      <c r="M109" s="139"/>
      <c r="N109" s="205" t="s">
        <v>39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206" t="s">
        <v>106</v>
      </c>
      <c r="AZ109" s="139"/>
      <c r="BA109" s="139"/>
      <c r="BB109" s="139"/>
      <c r="BC109" s="139"/>
      <c r="BD109" s="139"/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206" t="s">
        <v>81</v>
      </c>
      <c r="BK109" s="139"/>
      <c r="BL109" s="139"/>
      <c r="BM109" s="139"/>
    </row>
    <row r="110" s="1" customFormat="1" ht="18" customHeight="1">
      <c r="B110" s="38"/>
      <c r="C110" s="39"/>
      <c r="D110" s="201" t="s">
        <v>148</v>
      </c>
      <c r="E110" s="202"/>
      <c r="F110" s="202"/>
      <c r="G110" s="39"/>
      <c r="H110" s="39"/>
      <c r="I110" s="139"/>
      <c r="J110" s="203">
        <v>0</v>
      </c>
      <c r="K110" s="39"/>
      <c r="L110" s="204"/>
      <c r="M110" s="139"/>
      <c r="N110" s="205" t="s">
        <v>39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206" t="s">
        <v>106</v>
      </c>
      <c r="AZ110" s="139"/>
      <c r="BA110" s="139"/>
      <c r="BB110" s="139"/>
      <c r="BC110" s="139"/>
      <c r="BD110" s="139"/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206" t="s">
        <v>81</v>
      </c>
      <c r="BK110" s="139"/>
      <c r="BL110" s="139"/>
      <c r="BM110" s="139"/>
    </row>
    <row r="111" s="1" customFormat="1" ht="18" customHeight="1">
      <c r="B111" s="38"/>
      <c r="C111" s="39"/>
      <c r="D111" s="201" t="s">
        <v>149</v>
      </c>
      <c r="E111" s="202"/>
      <c r="F111" s="202"/>
      <c r="G111" s="39"/>
      <c r="H111" s="39"/>
      <c r="I111" s="139"/>
      <c r="J111" s="203">
        <v>0</v>
      </c>
      <c r="K111" s="39"/>
      <c r="L111" s="204"/>
      <c r="M111" s="139"/>
      <c r="N111" s="205" t="s">
        <v>39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206" t="s">
        <v>106</v>
      </c>
      <c r="AZ111" s="139"/>
      <c r="BA111" s="139"/>
      <c r="BB111" s="139"/>
      <c r="BC111" s="139"/>
      <c r="BD111" s="139"/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206" t="s">
        <v>81</v>
      </c>
      <c r="BK111" s="139"/>
      <c r="BL111" s="139"/>
      <c r="BM111" s="139"/>
    </row>
    <row r="112" s="1" customFormat="1" ht="18" customHeight="1">
      <c r="B112" s="38"/>
      <c r="C112" s="39"/>
      <c r="D112" s="202" t="s">
        <v>150</v>
      </c>
      <c r="E112" s="39"/>
      <c r="F112" s="39"/>
      <c r="G112" s="39"/>
      <c r="H112" s="39"/>
      <c r="I112" s="139"/>
      <c r="J112" s="203">
        <f>ROUND(J30*T112,2)</f>
        <v>0</v>
      </c>
      <c r="K112" s="39"/>
      <c r="L112" s="204"/>
      <c r="M112" s="139"/>
      <c r="N112" s="205" t="s">
        <v>39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206" t="s">
        <v>151</v>
      </c>
      <c r="AZ112" s="139"/>
      <c r="BA112" s="139"/>
      <c r="BB112" s="139"/>
      <c r="BC112" s="139"/>
      <c r="BD112" s="139"/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206" t="s">
        <v>81</v>
      </c>
      <c r="BK112" s="139"/>
      <c r="BL112" s="139"/>
      <c r="BM112" s="139"/>
    </row>
    <row r="113" s="1" customFormat="1">
      <c r="B113" s="38"/>
      <c r="C113" s="39"/>
      <c r="D113" s="39"/>
      <c r="E113" s="39"/>
      <c r="F113" s="39"/>
      <c r="G113" s="39"/>
      <c r="H113" s="39"/>
      <c r="I113" s="139"/>
      <c r="J113" s="39"/>
      <c r="K113" s="39"/>
      <c r="L113" s="43"/>
    </row>
    <row r="114" s="1" customFormat="1" ht="29.28" customHeight="1">
      <c r="B114" s="38"/>
      <c r="C114" s="208" t="s">
        <v>152</v>
      </c>
      <c r="D114" s="181"/>
      <c r="E114" s="181"/>
      <c r="F114" s="181"/>
      <c r="G114" s="181"/>
      <c r="H114" s="181"/>
      <c r="I114" s="182"/>
      <c r="J114" s="209">
        <f>ROUND(J96+J106,2)</f>
        <v>0</v>
      </c>
      <c r="K114" s="181"/>
      <c r="L114" s="43"/>
    </row>
    <row r="115" s="1" customFormat="1" ht="6.96" customHeight="1">
      <c r="B115" s="61"/>
      <c r="C115" s="62"/>
      <c r="D115" s="62"/>
      <c r="E115" s="62"/>
      <c r="F115" s="62"/>
      <c r="G115" s="62"/>
      <c r="H115" s="62"/>
      <c r="I115" s="175"/>
      <c r="J115" s="62"/>
      <c r="K115" s="62"/>
      <c r="L115" s="43"/>
    </row>
    <row r="119" s="1" customFormat="1" ht="6.96" customHeight="1">
      <c r="B119" s="63"/>
      <c r="C119" s="64"/>
      <c r="D119" s="64"/>
      <c r="E119" s="64"/>
      <c r="F119" s="64"/>
      <c r="G119" s="64"/>
      <c r="H119" s="64"/>
      <c r="I119" s="178"/>
      <c r="J119" s="64"/>
      <c r="K119" s="64"/>
      <c r="L119" s="43"/>
    </row>
    <row r="120" s="1" customFormat="1" ht="24.96" customHeight="1">
      <c r="B120" s="38"/>
      <c r="C120" s="23" t="s">
        <v>153</v>
      </c>
      <c r="D120" s="39"/>
      <c r="E120" s="39"/>
      <c r="F120" s="39"/>
      <c r="G120" s="39"/>
      <c r="H120" s="39"/>
      <c r="I120" s="139"/>
      <c r="J120" s="39"/>
      <c r="K120" s="39"/>
      <c r="L120" s="43"/>
    </row>
    <row r="121" s="1" customFormat="1" ht="6.96" customHeight="1">
      <c r="B121" s="38"/>
      <c r="C121" s="39"/>
      <c r="D121" s="39"/>
      <c r="E121" s="39"/>
      <c r="F121" s="39"/>
      <c r="G121" s="39"/>
      <c r="H121" s="39"/>
      <c r="I121" s="139"/>
      <c r="J121" s="39"/>
      <c r="K121" s="39"/>
      <c r="L121" s="43"/>
    </row>
    <row r="122" s="1" customFormat="1" ht="12" customHeight="1">
      <c r="B122" s="38"/>
      <c r="C122" s="32" t="s">
        <v>16</v>
      </c>
      <c r="D122" s="39"/>
      <c r="E122" s="39"/>
      <c r="F122" s="39"/>
      <c r="G122" s="39"/>
      <c r="H122" s="39"/>
      <c r="I122" s="139"/>
      <c r="J122" s="39"/>
      <c r="K122" s="39"/>
      <c r="L122" s="43"/>
    </row>
    <row r="123" s="1" customFormat="1" ht="16.5" customHeight="1">
      <c r="B123" s="38"/>
      <c r="C123" s="39"/>
      <c r="D123" s="39"/>
      <c r="E123" s="179" t="str">
        <f>E7</f>
        <v>Střešní dostavba a stavební úpravy objektu denního stacionáře Jasněnka</v>
      </c>
      <c r="F123" s="32"/>
      <c r="G123" s="32"/>
      <c r="H123" s="32"/>
      <c r="I123" s="139"/>
      <c r="J123" s="39"/>
      <c r="K123" s="39"/>
      <c r="L123" s="43"/>
    </row>
    <row r="124" s="1" customFormat="1" ht="12" customHeight="1">
      <c r="B124" s="38"/>
      <c r="C124" s="32" t="s">
        <v>109</v>
      </c>
      <c r="D124" s="39"/>
      <c r="E124" s="39"/>
      <c r="F124" s="39"/>
      <c r="G124" s="39"/>
      <c r="H124" s="39"/>
      <c r="I124" s="139"/>
      <c r="J124" s="39"/>
      <c r="K124" s="39"/>
      <c r="L124" s="43"/>
    </row>
    <row r="125" s="1" customFormat="1" ht="16.5" customHeight="1">
      <c r="B125" s="38"/>
      <c r="C125" s="39"/>
      <c r="D125" s="39"/>
      <c r="E125" s="71" t="str">
        <f>E9</f>
        <v>04770003 - ÚT</v>
      </c>
      <c r="F125" s="39"/>
      <c r="G125" s="39"/>
      <c r="H125" s="39"/>
      <c r="I125" s="139"/>
      <c r="J125" s="39"/>
      <c r="K125" s="39"/>
      <c r="L125" s="43"/>
    </row>
    <row r="126" s="1" customFormat="1" ht="6.96" customHeight="1">
      <c r="B126" s="38"/>
      <c r="C126" s="39"/>
      <c r="D126" s="39"/>
      <c r="E126" s="39"/>
      <c r="F126" s="39"/>
      <c r="G126" s="39"/>
      <c r="H126" s="39"/>
      <c r="I126" s="139"/>
      <c r="J126" s="39"/>
      <c r="K126" s="39"/>
      <c r="L126" s="43"/>
    </row>
    <row r="127" s="1" customFormat="1" ht="12" customHeight="1">
      <c r="B127" s="38"/>
      <c r="C127" s="32" t="s">
        <v>20</v>
      </c>
      <c r="D127" s="39"/>
      <c r="E127" s="39"/>
      <c r="F127" s="27" t="str">
        <f>F12</f>
        <v>Uničov</v>
      </c>
      <c r="G127" s="39"/>
      <c r="H127" s="39"/>
      <c r="I127" s="142" t="s">
        <v>22</v>
      </c>
      <c r="J127" s="74" t="str">
        <f>IF(J12="","",J12)</f>
        <v>27. 5. 2021</v>
      </c>
      <c r="K127" s="39"/>
      <c r="L127" s="43"/>
    </row>
    <row r="128" s="1" customFormat="1" ht="6.96" customHeight="1">
      <c r="B128" s="38"/>
      <c r="C128" s="39"/>
      <c r="D128" s="39"/>
      <c r="E128" s="39"/>
      <c r="F128" s="39"/>
      <c r="G128" s="39"/>
      <c r="H128" s="39"/>
      <c r="I128" s="139"/>
      <c r="J128" s="39"/>
      <c r="K128" s="39"/>
      <c r="L128" s="43"/>
    </row>
    <row r="129" s="1" customFormat="1" ht="15.15" customHeight="1">
      <c r="B129" s="38"/>
      <c r="C129" s="32" t="s">
        <v>24</v>
      </c>
      <c r="D129" s="39"/>
      <c r="E129" s="39"/>
      <c r="F129" s="27" t="str">
        <f>E15</f>
        <v xml:space="preserve"> </v>
      </c>
      <c r="G129" s="39"/>
      <c r="H129" s="39"/>
      <c r="I129" s="142" t="s">
        <v>30</v>
      </c>
      <c r="J129" s="36" t="str">
        <f>E21</f>
        <v xml:space="preserve"> </v>
      </c>
      <c r="K129" s="39"/>
      <c r="L129" s="43"/>
    </row>
    <row r="130" s="1" customFormat="1" ht="15.15" customHeight="1">
      <c r="B130" s="38"/>
      <c r="C130" s="32" t="s">
        <v>28</v>
      </c>
      <c r="D130" s="39"/>
      <c r="E130" s="39"/>
      <c r="F130" s="27" t="str">
        <f>IF(E18="","",E18)</f>
        <v>Vyplň údaj</v>
      </c>
      <c r="G130" s="39"/>
      <c r="H130" s="39"/>
      <c r="I130" s="142" t="s">
        <v>32</v>
      </c>
      <c r="J130" s="36" t="str">
        <f>E24</f>
        <v xml:space="preserve"> </v>
      </c>
      <c r="K130" s="39"/>
      <c r="L130" s="43"/>
    </row>
    <row r="131" s="1" customFormat="1" ht="10.32" customHeight="1">
      <c r="B131" s="38"/>
      <c r="C131" s="39"/>
      <c r="D131" s="39"/>
      <c r="E131" s="39"/>
      <c r="F131" s="39"/>
      <c r="G131" s="39"/>
      <c r="H131" s="39"/>
      <c r="I131" s="139"/>
      <c r="J131" s="39"/>
      <c r="K131" s="39"/>
      <c r="L131" s="43"/>
    </row>
    <row r="132" s="10" customFormat="1" ht="29.28" customHeight="1">
      <c r="B132" s="210"/>
      <c r="C132" s="211" t="s">
        <v>154</v>
      </c>
      <c r="D132" s="212" t="s">
        <v>59</v>
      </c>
      <c r="E132" s="212" t="s">
        <v>55</v>
      </c>
      <c r="F132" s="212" t="s">
        <v>56</v>
      </c>
      <c r="G132" s="212" t="s">
        <v>155</v>
      </c>
      <c r="H132" s="212" t="s">
        <v>156</v>
      </c>
      <c r="I132" s="213" t="s">
        <v>157</v>
      </c>
      <c r="J132" s="214" t="s">
        <v>115</v>
      </c>
      <c r="K132" s="215" t="s">
        <v>158</v>
      </c>
      <c r="L132" s="216"/>
      <c r="M132" s="95" t="s">
        <v>1</v>
      </c>
      <c r="N132" s="96" t="s">
        <v>38</v>
      </c>
      <c r="O132" s="96" t="s">
        <v>159</v>
      </c>
      <c r="P132" s="96" t="s">
        <v>160</v>
      </c>
      <c r="Q132" s="96" t="s">
        <v>161</v>
      </c>
      <c r="R132" s="96" t="s">
        <v>162</v>
      </c>
      <c r="S132" s="96" t="s">
        <v>163</v>
      </c>
      <c r="T132" s="97" t="s">
        <v>164</v>
      </c>
    </row>
    <row r="133" s="1" customFormat="1" ht="22.8" customHeight="1">
      <c r="B133" s="38"/>
      <c r="C133" s="102" t="s">
        <v>165</v>
      </c>
      <c r="D133" s="39"/>
      <c r="E133" s="39"/>
      <c r="F133" s="39"/>
      <c r="G133" s="39"/>
      <c r="H133" s="39"/>
      <c r="I133" s="139"/>
      <c r="J133" s="217">
        <f>BK133</f>
        <v>0</v>
      </c>
      <c r="K133" s="39"/>
      <c r="L133" s="43"/>
      <c r="M133" s="98"/>
      <c r="N133" s="99"/>
      <c r="O133" s="99"/>
      <c r="P133" s="218">
        <f>P134</f>
        <v>0</v>
      </c>
      <c r="Q133" s="99"/>
      <c r="R133" s="218">
        <f>R134</f>
        <v>2.0889000000000002</v>
      </c>
      <c r="S133" s="99"/>
      <c r="T133" s="219">
        <f>T134</f>
        <v>0</v>
      </c>
      <c r="AT133" s="17" t="s">
        <v>73</v>
      </c>
      <c r="AU133" s="17" t="s">
        <v>117</v>
      </c>
      <c r="BK133" s="220">
        <f>BK134</f>
        <v>0</v>
      </c>
    </row>
    <row r="134" s="11" customFormat="1" ht="25.92" customHeight="1">
      <c r="B134" s="221"/>
      <c r="C134" s="222"/>
      <c r="D134" s="223" t="s">
        <v>73</v>
      </c>
      <c r="E134" s="224" t="s">
        <v>1373</v>
      </c>
      <c r="F134" s="224" t="s">
        <v>1374</v>
      </c>
      <c r="G134" s="222"/>
      <c r="H134" s="222"/>
      <c r="I134" s="225"/>
      <c r="J134" s="226">
        <f>BK134</f>
        <v>0</v>
      </c>
      <c r="K134" s="222"/>
      <c r="L134" s="227"/>
      <c r="M134" s="228"/>
      <c r="N134" s="229"/>
      <c r="O134" s="229"/>
      <c r="P134" s="230">
        <f>P135+P138+P177+P181+P218+P259</f>
        <v>0</v>
      </c>
      <c r="Q134" s="229"/>
      <c r="R134" s="230">
        <f>R135+R138+R177+R181+R218+R259</f>
        <v>2.0889000000000002</v>
      </c>
      <c r="S134" s="229"/>
      <c r="T134" s="231">
        <f>T135+T138+T177+T181+T218+T259</f>
        <v>0</v>
      </c>
      <c r="AR134" s="232" t="s">
        <v>83</v>
      </c>
      <c r="AT134" s="233" t="s">
        <v>73</v>
      </c>
      <c r="AU134" s="233" t="s">
        <v>74</v>
      </c>
      <c r="AY134" s="232" t="s">
        <v>168</v>
      </c>
      <c r="BK134" s="234">
        <f>BK135+BK138+BK177+BK181+BK218+BK259</f>
        <v>0</v>
      </c>
    </row>
    <row r="135" s="11" customFormat="1" ht="22.8" customHeight="1">
      <c r="B135" s="221"/>
      <c r="C135" s="222"/>
      <c r="D135" s="223" t="s">
        <v>73</v>
      </c>
      <c r="E135" s="235" t="s">
        <v>3054</v>
      </c>
      <c r="F135" s="235" t="s">
        <v>3055</v>
      </c>
      <c r="G135" s="222"/>
      <c r="H135" s="222"/>
      <c r="I135" s="225"/>
      <c r="J135" s="236">
        <f>BK135</f>
        <v>0</v>
      </c>
      <c r="K135" s="222"/>
      <c r="L135" s="227"/>
      <c r="M135" s="228"/>
      <c r="N135" s="229"/>
      <c r="O135" s="229"/>
      <c r="P135" s="230">
        <f>SUM(P136:P137)</f>
        <v>0</v>
      </c>
      <c r="Q135" s="229"/>
      <c r="R135" s="230">
        <f>SUM(R136:R137)</f>
        <v>0</v>
      </c>
      <c r="S135" s="229"/>
      <c r="T135" s="231">
        <f>SUM(T136:T137)</f>
        <v>0</v>
      </c>
      <c r="AR135" s="232" t="s">
        <v>83</v>
      </c>
      <c r="AT135" s="233" t="s">
        <v>73</v>
      </c>
      <c r="AU135" s="233" t="s">
        <v>81</v>
      </c>
      <c r="AY135" s="232" t="s">
        <v>168</v>
      </c>
      <c r="BK135" s="234">
        <f>SUM(BK136:BK137)</f>
        <v>0</v>
      </c>
    </row>
    <row r="136" s="1" customFormat="1" ht="24" customHeight="1">
      <c r="B136" s="38"/>
      <c r="C136" s="237" t="s">
        <v>81</v>
      </c>
      <c r="D136" s="237" t="s">
        <v>170</v>
      </c>
      <c r="E136" s="238" t="s">
        <v>3056</v>
      </c>
      <c r="F136" s="239" t="s">
        <v>3057</v>
      </c>
      <c r="G136" s="240" t="s">
        <v>2720</v>
      </c>
      <c r="H136" s="241">
        <v>140</v>
      </c>
      <c r="I136" s="242"/>
      <c r="J136" s="243">
        <f>ROUND(I136*H136,2)</f>
        <v>0</v>
      </c>
      <c r="K136" s="239" t="s">
        <v>1</v>
      </c>
      <c r="L136" s="43"/>
      <c r="M136" s="244" t="s">
        <v>1</v>
      </c>
      <c r="N136" s="245" t="s">
        <v>39</v>
      </c>
      <c r="O136" s="86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AR136" s="248" t="s">
        <v>282</v>
      </c>
      <c r="AT136" s="248" t="s">
        <v>170</v>
      </c>
      <c r="AU136" s="248" t="s">
        <v>83</v>
      </c>
      <c r="AY136" s="17" t="s">
        <v>168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81</v>
      </c>
      <c r="BK136" s="249">
        <f>ROUND(I136*H136,2)</f>
        <v>0</v>
      </c>
      <c r="BL136" s="17" t="s">
        <v>282</v>
      </c>
      <c r="BM136" s="248" t="s">
        <v>3058</v>
      </c>
    </row>
    <row r="137" s="1" customFormat="1" ht="16.5" customHeight="1">
      <c r="B137" s="38"/>
      <c r="C137" s="237" t="s">
        <v>83</v>
      </c>
      <c r="D137" s="237" t="s">
        <v>170</v>
      </c>
      <c r="E137" s="238" t="s">
        <v>3059</v>
      </c>
      <c r="F137" s="239" t="s">
        <v>3060</v>
      </c>
      <c r="G137" s="240" t="s">
        <v>2767</v>
      </c>
      <c r="H137" s="241">
        <v>1</v>
      </c>
      <c r="I137" s="242"/>
      <c r="J137" s="243">
        <f>ROUND(I137*H137,2)</f>
        <v>0</v>
      </c>
      <c r="K137" s="239" t="s">
        <v>1</v>
      </c>
      <c r="L137" s="43"/>
      <c r="M137" s="244" t="s">
        <v>1</v>
      </c>
      <c r="N137" s="245" t="s">
        <v>39</v>
      </c>
      <c r="O137" s="86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AR137" s="248" t="s">
        <v>282</v>
      </c>
      <c r="AT137" s="248" t="s">
        <v>170</v>
      </c>
      <c r="AU137" s="248" t="s">
        <v>83</v>
      </c>
      <c r="AY137" s="17" t="s">
        <v>168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81</v>
      </c>
      <c r="BK137" s="249">
        <f>ROUND(I137*H137,2)</f>
        <v>0</v>
      </c>
      <c r="BL137" s="17" t="s">
        <v>282</v>
      </c>
      <c r="BM137" s="248" t="s">
        <v>3061</v>
      </c>
    </row>
    <row r="138" s="11" customFormat="1" ht="22.8" customHeight="1">
      <c r="B138" s="221"/>
      <c r="C138" s="222"/>
      <c r="D138" s="223" t="s">
        <v>73</v>
      </c>
      <c r="E138" s="235" t="s">
        <v>3062</v>
      </c>
      <c r="F138" s="235" t="s">
        <v>3063</v>
      </c>
      <c r="G138" s="222"/>
      <c r="H138" s="222"/>
      <c r="I138" s="225"/>
      <c r="J138" s="236">
        <f>BK138</f>
        <v>0</v>
      </c>
      <c r="K138" s="222"/>
      <c r="L138" s="227"/>
      <c r="M138" s="228"/>
      <c r="N138" s="229"/>
      <c r="O138" s="229"/>
      <c r="P138" s="230">
        <f>SUM(P139:P176)</f>
        <v>0</v>
      </c>
      <c r="Q138" s="229"/>
      <c r="R138" s="230">
        <f>SUM(R139:R176)</f>
        <v>0</v>
      </c>
      <c r="S138" s="229"/>
      <c r="T138" s="231">
        <f>SUM(T139:T176)</f>
        <v>0</v>
      </c>
      <c r="AR138" s="232" t="s">
        <v>83</v>
      </c>
      <c r="AT138" s="233" t="s">
        <v>73</v>
      </c>
      <c r="AU138" s="233" t="s">
        <v>81</v>
      </c>
      <c r="AY138" s="232" t="s">
        <v>168</v>
      </c>
      <c r="BK138" s="234">
        <f>SUM(BK139:BK176)</f>
        <v>0</v>
      </c>
    </row>
    <row r="139" s="1" customFormat="1" ht="36" customHeight="1">
      <c r="B139" s="38"/>
      <c r="C139" s="237" t="s">
        <v>190</v>
      </c>
      <c r="D139" s="237" t="s">
        <v>170</v>
      </c>
      <c r="E139" s="238" t="s">
        <v>3064</v>
      </c>
      <c r="F139" s="239" t="s">
        <v>3065</v>
      </c>
      <c r="G139" s="240" t="s">
        <v>2923</v>
      </c>
      <c r="H139" s="241">
        <v>1</v>
      </c>
      <c r="I139" s="242"/>
      <c r="J139" s="243">
        <f>ROUND(I139*H139,2)</f>
        <v>0</v>
      </c>
      <c r="K139" s="239" t="s">
        <v>1</v>
      </c>
      <c r="L139" s="43"/>
      <c r="M139" s="244" t="s">
        <v>1</v>
      </c>
      <c r="N139" s="245" t="s">
        <v>39</v>
      </c>
      <c r="O139" s="86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AR139" s="248" t="s">
        <v>282</v>
      </c>
      <c r="AT139" s="248" t="s">
        <v>170</v>
      </c>
      <c r="AU139" s="248" t="s">
        <v>83</v>
      </c>
      <c r="AY139" s="17" t="s">
        <v>168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81</v>
      </c>
      <c r="BK139" s="249">
        <f>ROUND(I139*H139,2)</f>
        <v>0</v>
      </c>
      <c r="BL139" s="17" t="s">
        <v>282</v>
      </c>
      <c r="BM139" s="248" t="s">
        <v>3066</v>
      </c>
    </row>
    <row r="140" s="1" customFormat="1" ht="36" customHeight="1">
      <c r="B140" s="38"/>
      <c r="C140" s="237" t="s">
        <v>175</v>
      </c>
      <c r="D140" s="237" t="s">
        <v>170</v>
      </c>
      <c r="E140" s="238" t="s">
        <v>3067</v>
      </c>
      <c r="F140" s="239" t="s">
        <v>3068</v>
      </c>
      <c r="G140" s="240" t="s">
        <v>2240</v>
      </c>
      <c r="H140" s="241">
        <v>1</v>
      </c>
      <c r="I140" s="242"/>
      <c r="J140" s="243">
        <f>ROUND(I140*H140,2)</f>
        <v>0</v>
      </c>
      <c r="K140" s="239" t="s">
        <v>1</v>
      </c>
      <c r="L140" s="43"/>
      <c r="M140" s="244" t="s">
        <v>1</v>
      </c>
      <c r="N140" s="245" t="s">
        <v>39</v>
      </c>
      <c r="O140" s="86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AR140" s="248" t="s">
        <v>282</v>
      </c>
      <c r="AT140" s="248" t="s">
        <v>170</v>
      </c>
      <c r="AU140" s="248" t="s">
        <v>83</v>
      </c>
      <c r="AY140" s="17" t="s">
        <v>168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81</v>
      </c>
      <c r="BK140" s="249">
        <f>ROUND(I140*H140,2)</f>
        <v>0</v>
      </c>
      <c r="BL140" s="17" t="s">
        <v>282</v>
      </c>
      <c r="BM140" s="248" t="s">
        <v>3069</v>
      </c>
    </row>
    <row r="141" s="1" customFormat="1" ht="16.5" customHeight="1">
      <c r="B141" s="38"/>
      <c r="C141" s="237" t="s">
        <v>205</v>
      </c>
      <c r="D141" s="237" t="s">
        <v>170</v>
      </c>
      <c r="E141" s="238" t="s">
        <v>3070</v>
      </c>
      <c r="F141" s="239" t="s">
        <v>3071</v>
      </c>
      <c r="G141" s="240" t="s">
        <v>2767</v>
      </c>
      <c r="H141" s="241">
        <v>1</v>
      </c>
      <c r="I141" s="242"/>
      <c r="J141" s="243">
        <f>ROUND(I141*H141,2)</f>
        <v>0</v>
      </c>
      <c r="K141" s="239" t="s">
        <v>1</v>
      </c>
      <c r="L141" s="43"/>
      <c r="M141" s="244" t="s">
        <v>1</v>
      </c>
      <c r="N141" s="245" t="s">
        <v>39</v>
      </c>
      <c r="O141" s="86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AR141" s="248" t="s">
        <v>282</v>
      </c>
      <c r="AT141" s="248" t="s">
        <v>170</v>
      </c>
      <c r="AU141" s="248" t="s">
        <v>83</v>
      </c>
      <c r="AY141" s="17" t="s">
        <v>168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81</v>
      </c>
      <c r="BK141" s="249">
        <f>ROUND(I141*H141,2)</f>
        <v>0</v>
      </c>
      <c r="BL141" s="17" t="s">
        <v>282</v>
      </c>
      <c r="BM141" s="248" t="s">
        <v>3072</v>
      </c>
    </row>
    <row r="142" s="13" customFormat="1">
      <c r="B142" s="261"/>
      <c r="C142" s="262"/>
      <c r="D142" s="252" t="s">
        <v>177</v>
      </c>
      <c r="E142" s="263" t="s">
        <v>1</v>
      </c>
      <c r="F142" s="264" t="s">
        <v>81</v>
      </c>
      <c r="G142" s="262"/>
      <c r="H142" s="265">
        <v>1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AT142" s="271" t="s">
        <v>177</v>
      </c>
      <c r="AU142" s="271" t="s">
        <v>83</v>
      </c>
      <c r="AV142" s="13" t="s">
        <v>83</v>
      </c>
      <c r="AW142" s="13" t="s">
        <v>31</v>
      </c>
      <c r="AX142" s="13" t="s">
        <v>74</v>
      </c>
      <c r="AY142" s="271" t="s">
        <v>168</v>
      </c>
    </row>
    <row r="143" s="14" customFormat="1">
      <c r="B143" s="272"/>
      <c r="C143" s="273"/>
      <c r="D143" s="252" t="s">
        <v>177</v>
      </c>
      <c r="E143" s="274" t="s">
        <v>1</v>
      </c>
      <c r="F143" s="275" t="s">
        <v>186</v>
      </c>
      <c r="G143" s="273"/>
      <c r="H143" s="276">
        <v>1</v>
      </c>
      <c r="I143" s="277"/>
      <c r="J143" s="273"/>
      <c r="K143" s="273"/>
      <c r="L143" s="278"/>
      <c r="M143" s="279"/>
      <c r="N143" s="280"/>
      <c r="O143" s="280"/>
      <c r="P143" s="280"/>
      <c r="Q143" s="280"/>
      <c r="R143" s="280"/>
      <c r="S143" s="280"/>
      <c r="T143" s="281"/>
      <c r="AT143" s="282" t="s">
        <v>177</v>
      </c>
      <c r="AU143" s="282" t="s">
        <v>83</v>
      </c>
      <c r="AV143" s="14" t="s">
        <v>175</v>
      </c>
      <c r="AW143" s="14" t="s">
        <v>31</v>
      </c>
      <c r="AX143" s="14" t="s">
        <v>81</v>
      </c>
      <c r="AY143" s="282" t="s">
        <v>168</v>
      </c>
    </row>
    <row r="144" s="1" customFormat="1" ht="16.5" customHeight="1">
      <c r="B144" s="38"/>
      <c r="C144" s="237" t="s">
        <v>209</v>
      </c>
      <c r="D144" s="237" t="s">
        <v>170</v>
      </c>
      <c r="E144" s="238" t="s">
        <v>3073</v>
      </c>
      <c r="F144" s="239" t="s">
        <v>3074</v>
      </c>
      <c r="G144" s="240" t="s">
        <v>2767</v>
      </c>
      <c r="H144" s="241">
        <v>1</v>
      </c>
      <c r="I144" s="242"/>
      <c r="J144" s="243">
        <f>ROUND(I144*H144,2)</f>
        <v>0</v>
      </c>
      <c r="K144" s="239" t="s">
        <v>1</v>
      </c>
      <c r="L144" s="43"/>
      <c r="M144" s="244" t="s">
        <v>1</v>
      </c>
      <c r="N144" s="245" t="s">
        <v>39</v>
      </c>
      <c r="O144" s="86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AR144" s="248" t="s">
        <v>282</v>
      </c>
      <c r="AT144" s="248" t="s">
        <v>170</v>
      </c>
      <c r="AU144" s="248" t="s">
        <v>83</v>
      </c>
      <c r="AY144" s="17" t="s">
        <v>168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81</v>
      </c>
      <c r="BK144" s="249">
        <f>ROUND(I144*H144,2)</f>
        <v>0</v>
      </c>
      <c r="BL144" s="17" t="s">
        <v>282</v>
      </c>
      <c r="BM144" s="248" t="s">
        <v>3075</v>
      </c>
    </row>
    <row r="145" s="13" customFormat="1">
      <c r="B145" s="261"/>
      <c r="C145" s="262"/>
      <c r="D145" s="252" t="s">
        <v>177</v>
      </c>
      <c r="E145" s="263" t="s">
        <v>1</v>
      </c>
      <c r="F145" s="264" t="s">
        <v>81</v>
      </c>
      <c r="G145" s="262"/>
      <c r="H145" s="265">
        <v>1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AT145" s="271" t="s">
        <v>177</v>
      </c>
      <c r="AU145" s="271" t="s">
        <v>83</v>
      </c>
      <c r="AV145" s="13" t="s">
        <v>83</v>
      </c>
      <c r="AW145" s="13" t="s">
        <v>31</v>
      </c>
      <c r="AX145" s="13" t="s">
        <v>74</v>
      </c>
      <c r="AY145" s="271" t="s">
        <v>168</v>
      </c>
    </row>
    <row r="146" s="14" customFormat="1">
      <c r="B146" s="272"/>
      <c r="C146" s="273"/>
      <c r="D146" s="252" t="s">
        <v>177</v>
      </c>
      <c r="E146" s="274" t="s">
        <v>1</v>
      </c>
      <c r="F146" s="275" t="s">
        <v>186</v>
      </c>
      <c r="G146" s="273"/>
      <c r="H146" s="276">
        <v>1</v>
      </c>
      <c r="I146" s="277"/>
      <c r="J146" s="273"/>
      <c r="K146" s="273"/>
      <c r="L146" s="278"/>
      <c r="M146" s="279"/>
      <c r="N146" s="280"/>
      <c r="O146" s="280"/>
      <c r="P146" s="280"/>
      <c r="Q146" s="280"/>
      <c r="R146" s="280"/>
      <c r="S146" s="280"/>
      <c r="T146" s="281"/>
      <c r="AT146" s="282" t="s">
        <v>177</v>
      </c>
      <c r="AU146" s="282" t="s">
        <v>83</v>
      </c>
      <c r="AV146" s="14" t="s">
        <v>175</v>
      </c>
      <c r="AW146" s="14" t="s">
        <v>31</v>
      </c>
      <c r="AX146" s="14" t="s">
        <v>81</v>
      </c>
      <c r="AY146" s="282" t="s">
        <v>168</v>
      </c>
    </row>
    <row r="147" s="1" customFormat="1" ht="16.5" customHeight="1">
      <c r="B147" s="38"/>
      <c r="C147" s="237" t="s">
        <v>213</v>
      </c>
      <c r="D147" s="237" t="s">
        <v>170</v>
      </c>
      <c r="E147" s="238" t="s">
        <v>3076</v>
      </c>
      <c r="F147" s="239" t="s">
        <v>3077</v>
      </c>
      <c r="G147" s="240" t="s">
        <v>2767</v>
      </c>
      <c r="H147" s="241">
        <v>1</v>
      </c>
      <c r="I147" s="242"/>
      <c r="J147" s="243">
        <f>ROUND(I147*H147,2)</f>
        <v>0</v>
      </c>
      <c r="K147" s="239" t="s">
        <v>1</v>
      </c>
      <c r="L147" s="43"/>
      <c r="M147" s="244" t="s">
        <v>1</v>
      </c>
      <c r="N147" s="245" t="s">
        <v>39</v>
      </c>
      <c r="O147" s="86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AR147" s="248" t="s">
        <v>282</v>
      </c>
      <c r="AT147" s="248" t="s">
        <v>170</v>
      </c>
      <c r="AU147" s="248" t="s">
        <v>83</v>
      </c>
      <c r="AY147" s="17" t="s">
        <v>168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81</v>
      </c>
      <c r="BK147" s="249">
        <f>ROUND(I147*H147,2)</f>
        <v>0</v>
      </c>
      <c r="BL147" s="17" t="s">
        <v>282</v>
      </c>
      <c r="BM147" s="248" t="s">
        <v>3078</v>
      </c>
    </row>
    <row r="148" s="13" customFormat="1">
      <c r="B148" s="261"/>
      <c r="C148" s="262"/>
      <c r="D148" s="252" t="s">
        <v>177</v>
      </c>
      <c r="E148" s="263" t="s">
        <v>1</v>
      </c>
      <c r="F148" s="264" t="s">
        <v>81</v>
      </c>
      <c r="G148" s="262"/>
      <c r="H148" s="265">
        <v>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AT148" s="271" t="s">
        <v>177</v>
      </c>
      <c r="AU148" s="271" t="s">
        <v>83</v>
      </c>
      <c r="AV148" s="13" t="s">
        <v>83</v>
      </c>
      <c r="AW148" s="13" t="s">
        <v>31</v>
      </c>
      <c r="AX148" s="13" t="s">
        <v>74</v>
      </c>
      <c r="AY148" s="271" t="s">
        <v>168</v>
      </c>
    </row>
    <row r="149" s="14" customFormat="1">
      <c r="B149" s="272"/>
      <c r="C149" s="273"/>
      <c r="D149" s="252" t="s">
        <v>177</v>
      </c>
      <c r="E149" s="274" t="s">
        <v>1</v>
      </c>
      <c r="F149" s="275" t="s">
        <v>186</v>
      </c>
      <c r="G149" s="273"/>
      <c r="H149" s="276">
        <v>1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AT149" s="282" t="s">
        <v>177</v>
      </c>
      <c r="AU149" s="282" t="s">
        <v>83</v>
      </c>
      <c r="AV149" s="14" t="s">
        <v>175</v>
      </c>
      <c r="AW149" s="14" t="s">
        <v>31</v>
      </c>
      <c r="AX149" s="14" t="s">
        <v>81</v>
      </c>
      <c r="AY149" s="282" t="s">
        <v>168</v>
      </c>
    </row>
    <row r="150" s="1" customFormat="1" ht="24" customHeight="1">
      <c r="B150" s="38"/>
      <c r="C150" s="237" t="s">
        <v>217</v>
      </c>
      <c r="D150" s="237" t="s">
        <v>170</v>
      </c>
      <c r="E150" s="238" t="s">
        <v>3079</v>
      </c>
      <c r="F150" s="239" t="s">
        <v>3080</v>
      </c>
      <c r="G150" s="240" t="s">
        <v>2767</v>
      </c>
      <c r="H150" s="241">
        <v>1</v>
      </c>
      <c r="I150" s="242"/>
      <c r="J150" s="243">
        <f>ROUND(I150*H150,2)</f>
        <v>0</v>
      </c>
      <c r="K150" s="239" t="s">
        <v>1</v>
      </c>
      <c r="L150" s="43"/>
      <c r="M150" s="244" t="s">
        <v>1</v>
      </c>
      <c r="N150" s="245" t="s">
        <v>39</v>
      </c>
      <c r="O150" s="86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AR150" s="248" t="s">
        <v>282</v>
      </c>
      <c r="AT150" s="248" t="s">
        <v>170</v>
      </c>
      <c r="AU150" s="248" t="s">
        <v>83</v>
      </c>
      <c r="AY150" s="17" t="s">
        <v>168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81</v>
      </c>
      <c r="BK150" s="249">
        <f>ROUND(I150*H150,2)</f>
        <v>0</v>
      </c>
      <c r="BL150" s="17" t="s">
        <v>282</v>
      </c>
      <c r="BM150" s="248" t="s">
        <v>3081</v>
      </c>
    </row>
    <row r="151" s="13" customFormat="1">
      <c r="B151" s="261"/>
      <c r="C151" s="262"/>
      <c r="D151" s="252" t="s">
        <v>177</v>
      </c>
      <c r="E151" s="263" t="s">
        <v>1</v>
      </c>
      <c r="F151" s="264" t="s">
        <v>81</v>
      </c>
      <c r="G151" s="262"/>
      <c r="H151" s="265">
        <v>1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AT151" s="271" t="s">
        <v>177</v>
      </c>
      <c r="AU151" s="271" t="s">
        <v>83</v>
      </c>
      <c r="AV151" s="13" t="s">
        <v>83</v>
      </c>
      <c r="AW151" s="13" t="s">
        <v>31</v>
      </c>
      <c r="AX151" s="13" t="s">
        <v>74</v>
      </c>
      <c r="AY151" s="271" t="s">
        <v>168</v>
      </c>
    </row>
    <row r="152" s="14" customFormat="1">
      <c r="B152" s="272"/>
      <c r="C152" s="273"/>
      <c r="D152" s="252" t="s">
        <v>177</v>
      </c>
      <c r="E152" s="274" t="s">
        <v>1</v>
      </c>
      <c r="F152" s="275" t="s">
        <v>186</v>
      </c>
      <c r="G152" s="273"/>
      <c r="H152" s="276">
        <v>1</v>
      </c>
      <c r="I152" s="277"/>
      <c r="J152" s="273"/>
      <c r="K152" s="273"/>
      <c r="L152" s="278"/>
      <c r="M152" s="279"/>
      <c r="N152" s="280"/>
      <c r="O152" s="280"/>
      <c r="P152" s="280"/>
      <c r="Q152" s="280"/>
      <c r="R152" s="280"/>
      <c r="S152" s="280"/>
      <c r="T152" s="281"/>
      <c r="AT152" s="282" t="s">
        <v>177</v>
      </c>
      <c r="AU152" s="282" t="s">
        <v>83</v>
      </c>
      <c r="AV152" s="14" t="s">
        <v>175</v>
      </c>
      <c r="AW152" s="14" t="s">
        <v>31</v>
      </c>
      <c r="AX152" s="14" t="s">
        <v>81</v>
      </c>
      <c r="AY152" s="282" t="s">
        <v>168</v>
      </c>
    </row>
    <row r="153" s="1" customFormat="1" ht="24" customHeight="1">
      <c r="B153" s="38"/>
      <c r="C153" s="237" t="s">
        <v>223</v>
      </c>
      <c r="D153" s="237" t="s">
        <v>170</v>
      </c>
      <c r="E153" s="238" t="s">
        <v>3082</v>
      </c>
      <c r="F153" s="239" t="s">
        <v>3083</v>
      </c>
      <c r="G153" s="240" t="s">
        <v>2767</v>
      </c>
      <c r="H153" s="241">
        <v>1</v>
      </c>
      <c r="I153" s="242"/>
      <c r="J153" s="243">
        <f>ROUND(I153*H153,2)</f>
        <v>0</v>
      </c>
      <c r="K153" s="239" t="s">
        <v>1</v>
      </c>
      <c r="L153" s="43"/>
      <c r="M153" s="244" t="s">
        <v>1</v>
      </c>
      <c r="N153" s="245" t="s">
        <v>39</v>
      </c>
      <c r="O153" s="86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AR153" s="248" t="s">
        <v>282</v>
      </c>
      <c r="AT153" s="248" t="s">
        <v>170</v>
      </c>
      <c r="AU153" s="248" t="s">
        <v>83</v>
      </c>
      <c r="AY153" s="17" t="s">
        <v>168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81</v>
      </c>
      <c r="BK153" s="249">
        <f>ROUND(I153*H153,2)</f>
        <v>0</v>
      </c>
      <c r="BL153" s="17" t="s">
        <v>282</v>
      </c>
      <c r="BM153" s="248" t="s">
        <v>3084</v>
      </c>
    </row>
    <row r="154" s="13" customFormat="1">
      <c r="B154" s="261"/>
      <c r="C154" s="262"/>
      <c r="D154" s="252" t="s">
        <v>177</v>
      </c>
      <c r="E154" s="263" t="s">
        <v>1</v>
      </c>
      <c r="F154" s="264" t="s">
        <v>81</v>
      </c>
      <c r="G154" s="262"/>
      <c r="H154" s="265">
        <v>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AT154" s="271" t="s">
        <v>177</v>
      </c>
      <c r="AU154" s="271" t="s">
        <v>83</v>
      </c>
      <c r="AV154" s="13" t="s">
        <v>83</v>
      </c>
      <c r="AW154" s="13" t="s">
        <v>31</v>
      </c>
      <c r="AX154" s="13" t="s">
        <v>74</v>
      </c>
      <c r="AY154" s="271" t="s">
        <v>168</v>
      </c>
    </row>
    <row r="155" s="14" customFormat="1">
      <c r="B155" s="272"/>
      <c r="C155" s="273"/>
      <c r="D155" s="252" t="s">
        <v>177</v>
      </c>
      <c r="E155" s="274" t="s">
        <v>1</v>
      </c>
      <c r="F155" s="275" t="s">
        <v>186</v>
      </c>
      <c r="G155" s="273"/>
      <c r="H155" s="276">
        <v>1</v>
      </c>
      <c r="I155" s="277"/>
      <c r="J155" s="273"/>
      <c r="K155" s="273"/>
      <c r="L155" s="278"/>
      <c r="M155" s="279"/>
      <c r="N155" s="280"/>
      <c r="O155" s="280"/>
      <c r="P155" s="280"/>
      <c r="Q155" s="280"/>
      <c r="R155" s="280"/>
      <c r="S155" s="280"/>
      <c r="T155" s="281"/>
      <c r="AT155" s="282" t="s">
        <v>177</v>
      </c>
      <c r="AU155" s="282" t="s">
        <v>83</v>
      </c>
      <c r="AV155" s="14" t="s">
        <v>175</v>
      </c>
      <c r="AW155" s="14" t="s">
        <v>31</v>
      </c>
      <c r="AX155" s="14" t="s">
        <v>81</v>
      </c>
      <c r="AY155" s="282" t="s">
        <v>168</v>
      </c>
    </row>
    <row r="156" s="1" customFormat="1" ht="16.5" customHeight="1">
      <c r="B156" s="38"/>
      <c r="C156" s="237" t="s">
        <v>235</v>
      </c>
      <c r="D156" s="237" t="s">
        <v>170</v>
      </c>
      <c r="E156" s="238" t="s">
        <v>3085</v>
      </c>
      <c r="F156" s="239" t="s">
        <v>3086</v>
      </c>
      <c r="G156" s="240" t="s">
        <v>2767</v>
      </c>
      <c r="H156" s="241">
        <v>1</v>
      </c>
      <c r="I156" s="242"/>
      <c r="J156" s="243">
        <f>ROUND(I156*H156,2)</f>
        <v>0</v>
      </c>
      <c r="K156" s="239" t="s">
        <v>1</v>
      </c>
      <c r="L156" s="43"/>
      <c r="M156" s="244" t="s">
        <v>1</v>
      </c>
      <c r="N156" s="245" t="s">
        <v>39</v>
      </c>
      <c r="O156" s="86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AR156" s="248" t="s">
        <v>282</v>
      </c>
      <c r="AT156" s="248" t="s">
        <v>170</v>
      </c>
      <c r="AU156" s="248" t="s">
        <v>83</v>
      </c>
      <c r="AY156" s="17" t="s">
        <v>168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81</v>
      </c>
      <c r="BK156" s="249">
        <f>ROUND(I156*H156,2)</f>
        <v>0</v>
      </c>
      <c r="BL156" s="17" t="s">
        <v>282</v>
      </c>
      <c r="BM156" s="248" t="s">
        <v>3087</v>
      </c>
    </row>
    <row r="157" s="13" customFormat="1">
      <c r="B157" s="261"/>
      <c r="C157" s="262"/>
      <c r="D157" s="252" t="s">
        <v>177</v>
      </c>
      <c r="E157" s="263" t="s">
        <v>1</v>
      </c>
      <c r="F157" s="264" t="s">
        <v>81</v>
      </c>
      <c r="G157" s="262"/>
      <c r="H157" s="265">
        <v>1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AT157" s="271" t="s">
        <v>177</v>
      </c>
      <c r="AU157" s="271" t="s">
        <v>83</v>
      </c>
      <c r="AV157" s="13" t="s">
        <v>83</v>
      </c>
      <c r="AW157" s="13" t="s">
        <v>31</v>
      </c>
      <c r="AX157" s="13" t="s">
        <v>74</v>
      </c>
      <c r="AY157" s="271" t="s">
        <v>168</v>
      </c>
    </row>
    <row r="158" s="14" customFormat="1">
      <c r="B158" s="272"/>
      <c r="C158" s="273"/>
      <c r="D158" s="252" t="s">
        <v>177</v>
      </c>
      <c r="E158" s="274" t="s">
        <v>1</v>
      </c>
      <c r="F158" s="275" t="s">
        <v>186</v>
      </c>
      <c r="G158" s="273"/>
      <c r="H158" s="276">
        <v>1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AT158" s="282" t="s">
        <v>177</v>
      </c>
      <c r="AU158" s="282" t="s">
        <v>83</v>
      </c>
      <c r="AV158" s="14" t="s">
        <v>175</v>
      </c>
      <c r="AW158" s="14" t="s">
        <v>31</v>
      </c>
      <c r="AX158" s="14" t="s">
        <v>81</v>
      </c>
      <c r="AY158" s="282" t="s">
        <v>168</v>
      </c>
    </row>
    <row r="159" s="1" customFormat="1" ht="16.5" customHeight="1">
      <c r="B159" s="38"/>
      <c r="C159" s="237" t="s">
        <v>245</v>
      </c>
      <c r="D159" s="237" t="s">
        <v>170</v>
      </c>
      <c r="E159" s="238" t="s">
        <v>3088</v>
      </c>
      <c r="F159" s="239" t="s">
        <v>3089</v>
      </c>
      <c r="G159" s="240" t="s">
        <v>2767</v>
      </c>
      <c r="H159" s="241">
        <v>1</v>
      </c>
      <c r="I159" s="242"/>
      <c r="J159" s="243">
        <f>ROUND(I159*H159,2)</f>
        <v>0</v>
      </c>
      <c r="K159" s="239" t="s">
        <v>1</v>
      </c>
      <c r="L159" s="43"/>
      <c r="M159" s="244" t="s">
        <v>1</v>
      </c>
      <c r="N159" s="245" t="s">
        <v>39</v>
      </c>
      <c r="O159" s="86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AR159" s="248" t="s">
        <v>282</v>
      </c>
      <c r="AT159" s="248" t="s">
        <v>170</v>
      </c>
      <c r="AU159" s="248" t="s">
        <v>83</v>
      </c>
      <c r="AY159" s="17" t="s">
        <v>168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81</v>
      </c>
      <c r="BK159" s="249">
        <f>ROUND(I159*H159,2)</f>
        <v>0</v>
      </c>
      <c r="BL159" s="17" t="s">
        <v>282</v>
      </c>
      <c r="BM159" s="248" t="s">
        <v>3090</v>
      </c>
    </row>
    <row r="160" s="13" customFormat="1">
      <c r="B160" s="261"/>
      <c r="C160" s="262"/>
      <c r="D160" s="252" t="s">
        <v>177</v>
      </c>
      <c r="E160" s="263" t="s">
        <v>1</v>
      </c>
      <c r="F160" s="264" t="s">
        <v>81</v>
      </c>
      <c r="G160" s="262"/>
      <c r="H160" s="265">
        <v>1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AT160" s="271" t="s">
        <v>177</v>
      </c>
      <c r="AU160" s="271" t="s">
        <v>83</v>
      </c>
      <c r="AV160" s="13" t="s">
        <v>83</v>
      </c>
      <c r="AW160" s="13" t="s">
        <v>31</v>
      </c>
      <c r="AX160" s="13" t="s">
        <v>74</v>
      </c>
      <c r="AY160" s="271" t="s">
        <v>168</v>
      </c>
    </row>
    <row r="161" s="14" customFormat="1">
      <c r="B161" s="272"/>
      <c r="C161" s="273"/>
      <c r="D161" s="252" t="s">
        <v>177</v>
      </c>
      <c r="E161" s="274" t="s">
        <v>1</v>
      </c>
      <c r="F161" s="275" t="s">
        <v>186</v>
      </c>
      <c r="G161" s="273"/>
      <c r="H161" s="276">
        <v>1</v>
      </c>
      <c r="I161" s="277"/>
      <c r="J161" s="273"/>
      <c r="K161" s="273"/>
      <c r="L161" s="278"/>
      <c r="M161" s="279"/>
      <c r="N161" s="280"/>
      <c r="O161" s="280"/>
      <c r="P161" s="280"/>
      <c r="Q161" s="280"/>
      <c r="R161" s="280"/>
      <c r="S161" s="280"/>
      <c r="T161" s="281"/>
      <c r="AT161" s="282" t="s">
        <v>177</v>
      </c>
      <c r="AU161" s="282" t="s">
        <v>83</v>
      </c>
      <c r="AV161" s="14" t="s">
        <v>175</v>
      </c>
      <c r="AW161" s="14" t="s">
        <v>31</v>
      </c>
      <c r="AX161" s="14" t="s">
        <v>81</v>
      </c>
      <c r="AY161" s="282" t="s">
        <v>168</v>
      </c>
    </row>
    <row r="162" s="1" customFormat="1" ht="24" customHeight="1">
      <c r="B162" s="38"/>
      <c r="C162" s="237" t="s">
        <v>258</v>
      </c>
      <c r="D162" s="237" t="s">
        <v>170</v>
      </c>
      <c r="E162" s="238" t="s">
        <v>3091</v>
      </c>
      <c r="F162" s="239" t="s">
        <v>3092</v>
      </c>
      <c r="G162" s="240" t="s">
        <v>2767</v>
      </c>
      <c r="H162" s="241">
        <v>1</v>
      </c>
      <c r="I162" s="242"/>
      <c r="J162" s="243">
        <f>ROUND(I162*H162,2)</f>
        <v>0</v>
      </c>
      <c r="K162" s="239" t="s">
        <v>1</v>
      </c>
      <c r="L162" s="43"/>
      <c r="M162" s="244" t="s">
        <v>1</v>
      </c>
      <c r="N162" s="245" t="s">
        <v>39</v>
      </c>
      <c r="O162" s="86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AR162" s="248" t="s">
        <v>282</v>
      </c>
      <c r="AT162" s="248" t="s">
        <v>170</v>
      </c>
      <c r="AU162" s="248" t="s">
        <v>83</v>
      </c>
      <c r="AY162" s="17" t="s">
        <v>168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81</v>
      </c>
      <c r="BK162" s="249">
        <f>ROUND(I162*H162,2)</f>
        <v>0</v>
      </c>
      <c r="BL162" s="17" t="s">
        <v>282</v>
      </c>
      <c r="BM162" s="248" t="s">
        <v>3093</v>
      </c>
    </row>
    <row r="163" s="13" customFormat="1">
      <c r="B163" s="261"/>
      <c r="C163" s="262"/>
      <c r="D163" s="252" t="s">
        <v>177</v>
      </c>
      <c r="E163" s="263" t="s">
        <v>1</v>
      </c>
      <c r="F163" s="264" t="s">
        <v>81</v>
      </c>
      <c r="G163" s="262"/>
      <c r="H163" s="265">
        <v>1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AT163" s="271" t="s">
        <v>177</v>
      </c>
      <c r="AU163" s="271" t="s">
        <v>83</v>
      </c>
      <c r="AV163" s="13" t="s">
        <v>83</v>
      </c>
      <c r="AW163" s="13" t="s">
        <v>31</v>
      </c>
      <c r="AX163" s="13" t="s">
        <v>74</v>
      </c>
      <c r="AY163" s="271" t="s">
        <v>168</v>
      </c>
    </row>
    <row r="164" s="14" customFormat="1">
      <c r="B164" s="272"/>
      <c r="C164" s="273"/>
      <c r="D164" s="252" t="s">
        <v>177</v>
      </c>
      <c r="E164" s="274" t="s">
        <v>1</v>
      </c>
      <c r="F164" s="275" t="s">
        <v>186</v>
      </c>
      <c r="G164" s="273"/>
      <c r="H164" s="276">
        <v>1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AT164" s="282" t="s">
        <v>177</v>
      </c>
      <c r="AU164" s="282" t="s">
        <v>83</v>
      </c>
      <c r="AV164" s="14" t="s">
        <v>175</v>
      </c>
      <c r="AW164" s="14" t="s">
        <v>31</v>
      </c>
      <c r="AX164" s="14" t="s">
        <v>81</v>
      </c>
      <c r="AY164" s="282" t="s">
        <v>168</v>
      </c>
    </row>
    <row r="165" s="1" customFormat="1" ht="16.5" customHeight="1">
      <c r="B165" s="38"/>
      <c r="C165" s="237" t="s">
        <v>264</v>
      </c>
      <c r="D165" s="237" t="s">
        <v>170</v>
      </c>
      <c r="E165" s="238" t="s">
        <v>3094</v>
      </c>
      <c r="F165" s="239" t="s">
        <v>3095</v>
      </c>
      <c r="G165" s="240" t="s">
        <v>2767</v>
      </c>
      <c r="H165" s="241">
        <v>1</v>
      </c>
      <c r="I165" s="242"/>
      <c r="J165" s="243">
        <f>ROUND(I165*H165,2)</f>
        <v>0</v>
      </c>
      <c r="K165" s="239" t="s">
        <v>1</v>
      </c>
      <c r="L165" s="43"/>
      <c r="M165" s="244" t="s">
        <v>1</v>
      </c>
      <c r="N165" s="245" t="s">
        <v>39</v>
      </c>
      <c r="O165" s="86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AR165" s="248" t="s">
        <v>282</v>
      </c>
      <c r="AT165" s="248" t="s">
        <v>170</v>
      </c>
      <c r="AU165" s="248" t="s">
        <v>83</v>
      </c>
      <c r="AY165" s="17" t="s">
        <v>168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81</v>
      </c>
      <c r="BK165" s="249">
        <f>ROUND(I165*H165,2)</f>
        <v>0</v>
      </c>
      <c r="BL165" s="17" t="s">
        <v>282</v>
      </c>
      <c r="BM165" s="248" t="s">
        <v>3096</v>
      </c>
    </row>
    <row r="166" s="13" customFormat="1">
      <c r="B166" s="261"/>
      <c r="C166" s="262"/>
      <c r="D166" s="252" t="s">
        <v>177</v>
      </c>
      <c r="E166" s="263" t="s">
        <v>1</v>
      </c>
      <c r="F166" s="264" t="s">
        <v>81</v>
      </c>
      <c r="G166" s="262"/>
      <c r="H166" s="265">
        <v>1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AT166" s="271" t="s">
        <v>177</v>
      </c>
      <c r="AU166" s="271" t="s">
        <v>83</v>
      </c>
      <c r="AV166" s="13" t="s">
        <v>83</v>
      </c>
      <c r="AW166" s="13" t="s">
        <v>31</v>
      </c>
      <c r="AX166" s="13" t="s">
        <v>74</v>
      </c>
      <c r="AY166" s="271" t="s">
        <v>168</v>
      </c>
    </row>
    <row r="167" s="14" customFormat="1">
      <c r="B167" s="272"/>
      <c r="C167" s="273"/>
      <c r="D167" s="252" t="s">
        <v>177</v>
      </c>
      <c r="E167" s="274" t="s">
        <v>1</v>
      </c>
      <c r="F167" s="275" t="s">
        <v>186</v>
      </c>
      <c r="G167" s="273"/>
      <c r="H167" s="276">
        <v>1</v>
      </c>
      <c r="I167" s="277"/>
      <c r="J167" s="273"/>
      <c r="K167" s="273"/>
      <c r="L167" s="278"/>
      <c r="M167" s="279"/>
      <c r="N167" s="280"/>
      <c r="O167" s="280"/>
      <c r="P167" s="280"/>
      <c r="Q167" s="280"/>
      <c r="R167" s="280"/>
      <c r="S167" s="280"/>
      <c r="T167" s="281"/>
      <c r="AT167" s="282" t="s">
        <v>177</v>
      </c>
      <c r="AU167" s="282" t="s">
        <v>83</v>
      </c>
      <c r="AV167" s="14" t="s">
        <v>175</v>
      </c>
      <c r="AW167" s="14" t="s">
        <v>31</v>
      </c>
      <c r="AX167" s="14" t="s">
        <v>81</v>
      </c>
      <c r="AY167" s="282" t="s">
        <v>168</v>
      </c>
    </row>
    <row r="168" s="1" customFormat="1" ht="16.5" customHeight="1">
      <c r="B168" s="38"/>
      <c r="C168" s="237" t="s">
        <v>270</v>
      </c>
      <c r="D168" s="237" t="s">
        <v>170</v>
      </c>
      <c r="E168" s="238" t="s">
        <v>3097</v>
      </c>
      <c r="F168" s="239" t="s">
        <v>3098</v>
      </c>
      <c r="G168" s="240" t="s">
        <v>2767</v>
      </c>
      <c r="H168" s="241">
        <v>1</v>
      </c>
      <c r="I168" s="242"/>
      <c r="J168" s="243">
        <f>ROUND(I168*H168,2)</f>
        <v>0</v>
      </c>
      <c r="K168" s="239" t="s">
        <v>1</v>
      </c>
      <c r="L168" s="43"/>
      <c r="M168" s="244" t="s">
        <v>1</v>
      </c>
      <c r="N168" s="245" t="s">
        <v>39</v>
      </c>
      <c r="O168" s="86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AR168" s="248" t="s">
        <v>282</v>
      </c>
      <c r="AT168" s="248" t="s">
        <v>170</v>
      </c>
      <c r="AU168" s="248" t="s">
        <v>83</v>
      </c>
      <c r="AY168" s="17" t="s">
        <v>168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81</v>
      </c>
      <c r="BK168" s="249">
        <f>ROUND(I168*H168,2)</f>
        <v>0</v>
      </c>
      <c r="BL168" s="17" t="s">
        <v>282</v>
      </c>
      <c r="BM168" s="248" t="s">
        <v>3099</v>
      </c>
    </row>
    <row r="169" s="1" customFormat="1" ht="16.5" customHeight="1">
      <c r="B169" s="38"/>
      <c r="C169" s="237" t="s">
        <v>8</v>
      </c>
      <c r="D169" s="237" t="s">
        <v>170</v>
      </c>
      <c r="E169" s="238" t="s">
        <v>3100</v>
      </c>
      <c r="F169" s="239" t="s">
        <v>3101</v>
      </c>
      <c r="G169" s="240" t="s">
        <v>2767</v>
      </c>
      <c r="H169" s="241">
        <v>1</v>
      </c>
      <c r="I169" s="242"/>
      <c r="J169" s="243">
        <f>ROUND(I169*H169,2)</f>
        <v>0</v>
      </c>
      <c r="K169" s="239" t="s">
        <v>1</v>
      </c>
      <c r="L169" s="43"/>
      <c r="M169" s="244" t="s">
        <v>1</v>
      </c>
      <c r="N169" s="245" t="s">
        <v>39</v>
      </c>
      <c r="O169" s="86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AR169" s="248" t="s">
        <v>282</v>
      </c>
      <c r="AT169" s="248" t="s">
        <v>170</v>
      </c>
      <c r="AU169" s="248" t="s">
        <v>83</v>
      </c>
      <c r="AY169" s="17" t="s">
        <v>168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81</v>
      </c>
      <c r="BK169" s="249">
        <f>ROUND(I169*H169,2)</f>
        <v>0</v>
      </c>
      <c r="BL169" s="17" t="s">
        <v>282</v>
      </c>
      <c r="BM169" s="248" t="s">
        <v>3102</v>
      </c>
    </row>
    <row r="170" s="1" customFormat="1" ht="16.5" customHeight="1">
      <c r="B170" s="38"/>
      <c r="C170" s="237" t="s">
        <v>282</v>
      </c>
      <c r="D170" s="237" t="s">
        <v>170</v>
      </c>
      <c r="E170" s="238" t="s">
        <v>3103</v>
      </c>
      <c r="F170" s="239" t="s">
        <v>3104</v>
      </c>
      <c r="G170" s="240" t="s">
        <v>2767</v>
      </c>
      <c r="H170" s="241">
        <v>1</v>
      </c>
      <c r="I170" s="242"/>
      <c r="J170" s="243">
        <f>ROUND(I170*H170,2)</f>
        <v>0</v>
      </c>
      <c r="K170" s="239" t="s">
        <v>1</v>
      </c>
      <c r="L170" s="43"/>
      <c r="M170" s="244" t="s">
        <v>1</v>
      </c>
      <c r="N170" s="245" t="s">
        <v>39</v>
      </c>
      <c r="O170" s="86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AR170" s="248" t="s">
        <v>282</v>
      </c>
      <c r="AT170" s="248" t="s">
        <v>170</v>
      </c>
      <c r="AU170" s="248" t="s">
        <v>83</v>
      </c>
      <c r="AY170" s="17" t="s">
        <v>168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81</v>
      </c>
      <c r="BK170" s="249">
        <f>ROUND(I170*H170,2)</f>
        <v>0</v>
      </c>
      <c r="BL170" s="17" t="s">
        <v>282</v>
      </c>
      <c r="BM170" s="248" t="s">
        <v>3105</v>
      </c>
    </row>
    <row r="171" s="1" customFormat="1" ht="16.5" customHeight="1">
      <c r="B171" s="38"/>
      <c r="C171" s="237" t="s">
        <v>290</v>
      </c>
      <c r="D171" s="237" t="s">
        <v>170</v>
      </c>
      <c r="E171" s="238" t="s">
        <v>3106</v>
      </c>
      <c r="F171" s="239" t="s">
        <v>3107</v>
      </c>
      <c r="G171" s="240" t="s">
        <v>2720</v>
      </c>
      <c r="H171" s="241">
        <v>48</v>
      </c>
      <c r="I171" s="242"/>
      <c r="J171" s="243">
        <f>ROUND(I171*H171,2)</f>
        <v>0</v>
      </c>
      <c r="K171" s="239" t="s">
        <v>1</v>
      </c>
      <c r="L171" s="43"/>
      <c r="M171" s="244" t="s">
        <v>1</v>
      </c>
      <c r="N171" s="245" t="s">
        <v>39</v>
      </c>
      <c r="O171" s="86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AR171" s="248" t="s">
        <v>282</v>
      </c>
      <c r="AT171" s="248" t="s">
        <v>170</v>
      </c>
      <c r="AU171" s="248" t="s">
        <v>83</v>
      </c>
      <c r="AY171" s="17" t="s">
        <v>168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81</v>
      </c>
      <c r="BK171" s="249">
        <f>ROUND(I171*H171,2)</f>
        <v>0</v>
      </c>
      <c r="BL171" s="17" t="s">
        <v>282</v>
      </c>
      <c r="BM171" s="248" t="s">
        <v>3108</v>
      </c>
    </row>
    <row r="172" s="13" customFormat="1">
      <c r="B172" s="261"/>
      <c r="C172" s="262"/>
      <c r="D172" s="252" t="s">
        <v>177</v>
      </c>
      <c r="E172" s="263" t="s">
        <v>1</v>
      </c>
      <c r="F172" s="264" t="s">
        <v>491</v>
      </c>
      <c r="G172" s="262"/>
      <c r="H172" s="265">
        <v>48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AT172" s="271" t="s">
        <v>177</v>
      </c>
      <c r="AU172" s="271" t="s">
        <v>83</v>
      </c>
      <c r="AV172" s="13" t="s">
        <v>83</v>
      </c>
      <c r="AW172" s="13" t="s">
        <v>31</v>
      </c>
      <c r="AX172" s="13" t="s">
        <v>74</v>
      </c>
      <c r="AY172" s="271" t="s">
        <v>168</v>
      </c>
    </row>
    <row r="173" s="14" customFormat="1">
      <c r="B173" s="272"/>
      <c r="C173" s="273"/>
      <c r="D173" s="252" t="s">
        <v>177</v>
      </c>
      <c r="E173" s="274" t="s">
        <v>1</v>
      </c>
      <c r="F173" s="275" t="s">
        <v>186</v>
      </c>
      <c r="G173" s="273"/>
      <c r="H173" s="276">
        <v>48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AT173" s="282" t="s">
        <v>177</v>
      </c>
      <c r="AU173" s="282" t="s">
        <v>83</v>
      </c>
      <c r="AV173" s="14" t="s">
        <v>175</v>
      </c>
      <c r="AW173" s="14" t="s">
        <v>31</v>
      </c>
      <c r="AX173" s="14" t="s">
        <v>81</v>
      </c>
      <c r="AY173" s="282" t="s">
        <v>168</v>
      </c>
    </row>
    <row r="174" s="1" customFormat="1" ht="16.5" customHeight="1">
      <c r="B174" s="38"/>
      <c r="C174" s="237" t="s">
        <v>298</v>
      </c>
      <c r="D174" s="237" t="s">
        <v>170</v>
      </c>
      <c r="E174" s="238" t="s">
        <v>3109</v>
      </c>
      <c r="F174" s="239" t="s">
        <v>3110</v>
      </c>
      <c r="G174" s="240" t="s">
        <v>2767</v>
      </c>
      <c r="H174" s="241">
        <v>1</v>
      </c>
      <c r="I174" s="242"/>
      <c r="J174" s="243">
        <f>ROUND(I174*H174,2)</f>
        <v>0</v>
      </c>
      <c r="K174" s="239" t="s">
        <v>1</v>
      </c>
      <c r="L174" s="43"/>
      <c r="M174" s="244" t="s">
        <v>1</v>
      </c>
      <c r="N174" s="245" t="s">
        <v>39</v>
      </c>
      <c r="O174" s="86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AR174" s="248" t="s">
        <v>282</v>
      </c>
      <c r="AT174" s="248" t="s">
        <v>170</v>
      </c>
      <c r="AU174" s="248" t="s">
        <v>83</v>
      </c>
      <c r="AY174" s="17" t="s">
        <v>168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81</v>
      </c>
      <c r="BK174" s="249">
        <f>ROUND(I174*H174,2)</f>
        <v>0</v>
      </c>
      <c r="BL174" s="17" t="s">
        <v>282</v>
      </c>
      <c r="BM174" s="248" t="s">
        <v>3111</v>
      </c>
    </row>
    <row r="175" s="1" customFormat="1" ht="16.5" customHeight="1">
      <c r="B175" s="38"/>
      <c r="C175" s="237" t="s">
        <v>306</v>
      </c>
      <c r="D175" s="237" t="s">
        <v>170</v>
      </c>
      <c r="E175" s="238" t="s">
        <v>3112</v>
      </c>
      <c r="F175" s="239" t="s">
        <v>3113</v>
      </c>
      <c r="G175" s="240" t="s">
        <v>301</v>
      </c>
      <c r="H175" s="241">
        <v>20</v>
      </c>
      <c r="I175" s="242"/>
      <c r="J175" s="243">
        <f>ROUND(I175*H175,2)</f>
        <v>0</v>
      </c>
      <c r="K175" s="239" t="s">
        <v>1</v>
      </c>
      <c r="L175" s="43"/>
      <c r="M175" s="244" t="s">
        <v>1</v>
      </c>
      <c r="N175" s="245" t="s">
        <v>39</v>
      </c>
      <c r="O175" s="86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AR175" s="248" t="s">
        <v>282</v>
      </c>
      <c r="AT175" s="248" t="s">
        <v>170</v>
      </c>
      <c r="AU175" s="248" t="s">
        <v>83</v>
      </c>
      <c r="AY175" s="17" t="s">
        <v>168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81</v>
      </c>
      <c r="BK175" s="249">
        <f>ROUND(I175*H175,2)</f>
        <v>0</v>
      </c>
      <c r="BL175" s="17" t="s">
        <v>282</v>
      </c>
      <c r="BM175" s="248" t="s">
        <v>3114</v>
      </c>
    </row>
    <row r="176" s="1" customFormat="1" ht="16.5" customHeight="1">
      <c r="B176" s="38"/>
      <c r="C176" s="237" t="s">
        <v>314</v>
      </c>
      <c r="D176" s="237" t="s">
        <v>170</v>
      </c>
      <c r="E176" s="238" t="s">
        <v>3115</v>
      </c>
      <c r="F176" s="239" t="s">
        <v>3116</v>
      </c>
      <c r="G176" s="240" t="s">
        <v>220</v>
      </c>
      <c r="H176" s="241">
        <v>0.59399999999999997</v>
      </c>
      <c r="I176" s="242"/>
      <c r="J176" s="243">
        <f>ROUND(I176*H176,2)</f>
        <v>0</v>
      </c>
      <c r="K176" s="239" t="s">
        <v>174</v>
      </c>
      <c r="L176" s="43"/>
      <c r="M176" s="244" t="s">
        <v>1</v>
      </c>
      <c r="N176" s="245" t="s">
        <v>39</v>
      </c>
      <c r="O176" s="86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AR176" s="248" t="s">
        <v>282</v>
      </c>
      <c r="AT176" s="248" t="s">
        <v>170</v>
      </c>
      <c r="AU176" s="248" t="s">
        <v>83</v>
      </c>
      <c r="AY176" s="17" t="s">
        <v>168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81</v>
      </c>
      <c r="BK176" s="249">
        <f>ROUND(I176*H176,2)</f>
        <v>0</v>
      </c>
      <c r="BL176" s="17" t="s">
        <v>282</v>
      </c>
      <c r="BM176" s="248" t="s">
        <v>3117</v>
      </c>
    </row>
    <row r="177" s="11" customFormat="1" ht="22.8" customHeight="1">
      <c r="B177" s="221"/>
      <c r="C177" s="222"/>
      <c r="D177" s="223" t="s">
        <v>73</v>
      </c>
      <c r="E177" s="235" t="s">
        <v>3118</v>
      </c>
      <c r="F177" s="235" t="s">
        <v>3119</v>
      </c>
      <c r="G177" s="222"/>
      <c r="H177" s="222"/>
      <c r="I177" s="225"/>
      <c r="J177" s="236">
        <f>BK177</f>
        <v>0</v>
      </c>
      <c r="K177" s="222"/>
      <c r="L177" s="227"/>
      <c r="M177" s="228"/>
      <c r="N177" s="229"/>
      <c r="O177" s="229"/>
      <c r="P177" s="230">
        <f>SUM(P178:P180)</f>
        <v>0</v>
      </c>
      <c r="Q177" s="229"/>
      <c r="R177" s="230">
        <f>SUM(R178:R180)</f>
        <v>0</v>
      </c>
      <c r="S177" s="229"/>
      <c r="T177" s="231">
        <f>SUM(T178:T180)</f>
        <v>0</v>
      </c>
      <c r="AR177" s="232" t="s">
        <v>83</v>
      </c>
      <c r="AT177" s="233" t="s">
        <v>73</v>
      </c>
      <c r="AU177" s="233" t="s">
        <v>81</v>
      </c>
      <c r="AY177" s="232" t="s">
        <v>168</v>
      </c>
      <c r="BK177" s="234">
        <f>SUM(BK178:BK180)</f>
        <v>0</v>
      </c>
    </row>
    <row r="178" s="1" customFormat="1" ht="24" customHeight="1">
      <c r="B178" s="38"/>
      <c r="C178" s="237" t="s">
        <v>7</v>
      </c>
      <c r="D178" s="237" t="s">
        <v>170</v>
      </c>
      <c r="E178" s="238" t="s">
        <v>3120</v>
      </c>
      <c r="F178" s="239" t="s">
        <v>3121</v>
      </c>
      <c r="G178" s="240" t="s">
        <v>301</v>
      </c>
      <c r="H178" s="241">
        <v>2</v>
      </c>
      <c r="I178" s="242"/>
      <c r="J178" s="243">
        <f>ROUND(I178*H178,2)</f>
        <v>0</v>
      </c>
      <c r="K178" s="239" t="s">
        <v>1</v>
      </c>
      <c r="L178" s="43"/>
      <c r="M178" s="244" t="s">
        <v>1</v>
      </c>
      <c r="N178" s="245" t="s">
        <v>39</v>
      </c>
      <c r="O178" s="86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AR178" s="248" t="s">
        <v>282</v>
      </c>
      <c r="AT178" s="248" t="s">
        <v>170</v>
      </c>
      <c r="AU178" s="248" t="s">
        <v>83</v>
      </c>
      <c r="AY178" s="17" t="s">
        <v>168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81</v>
      </c>
      <c r="BK178" s="249">
        <f>ROUND(I178*H178,2)</f>
        <v>0</v>
      </c>
      <c r="BL178" s="17" t="s">
        <v>282</v>
      </c>
      <c r="BM178" s="248" t="s">
        <v>3122</v>
      </c>
    </row>
    <row r="179" s="1" customFormat="1" ht="16.5" customHeight="1">
      <c r="B179" s="38"/>
      <c r="C179" s="237" t="s">
        <v>328</v>
      </c>
      <c r="D179" s="237" t="s">
        <v>170</v>
      </c>
      <c r="E179" s="238" t="s">
        <v>3123</v>
      </c>
      <c r="F179" s="239" t="s">
        <v>3124</v>
      </c>
      <c r="G179" s="240" t="s">
        <v>301</v>
      </c>
      <c r="H179" s="241">
        <v>1</v>
      </c>
      <c r="I179" s="242"/>
      <c r="J179" s="243">
        <f>ROUND(I179*H179,2)</f>
        <v>0</v>
      </c>
      <c r="K179" s="239" t="s">
        <v>1</v>
      </c>
      <c r="L179" s="43"/>
      <c r="M179" s="244" t="s">
        <v>1</v>
      </c>
      <c r="N179" s="245" t="s">
        <v>39</v>
      </c>
      <c r="O179" s="86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AR179" s="248" t="s">
        <v>282</v>
      </c>
      <c r="AT179" s="248" t="s">
        <v>170</v>
      </c>
      <c r="AU179" s="248" t="s">
        <v>83</v>
      </c>
      <c r="AY179" s="17" t="s">
        <v>168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81</v>
      </c>
      <c r="BK179" s="249">
        <f>ROUND(I179*H179,2)</f>
        <v>0</v>
      </c>
      <c r="BL179" s="17" t="s">
        <v>282</v>
      </c>
      <c r="BM179" s="248" t="s">
        <v>3125</v>
      </c>
    </row>
    <row r="180" s="1" customFormat="1" ht="24" customHeight="1">
      <c r="B180" s="38"/>
      <c r="C180" s="237" t="s">
        <v>335</v>
      </c>
      <c r="D180" s="237" t="s">
        <v>170</v>
      </c>
      <c r="E180" s="238" t="s">
        <v>3126</v>
      </c>
      <c r="F180" s="239" t="s">
        <v>3127</v>
      </c>
      <c r="G180" s="240" t="s">
        <v>220</v>
      </c>
      <c r="H180" s="241">
        <v>0.097000000000000003</v>
      </c>
      <c r="I180" s="242"/>
      <c r="J180" s="243">
        <f>ROUND(I180*H180,2)</f>
        <v>0</v>
      </c>
      <c r="K180" s="239" t="s">
        <v>174</v>
      </c>
      <c r="L180" s="43"/>
      <c r="M180" s="244" t="s">
        <v>1</v>
      </c>
      <c r="N180" s="245" t="s">
        <v>39</v>
      </c>
      <c r="O180" s="86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AR180" s="248" t="s">
        <v>282</v>
      </c>
      <c r="AT180" s="248" t="s">
        <v>170</v>
      </c>
      <c r="AU180" s="248" t="s">
        <v>83</v>
      </c>
      <c r="AY180" s="17" t="s">
        <v>168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81</v>
      </c>
      <c r="BK180" s="249">
        <f>ROUND(I180*H180,2)</f>
        <v>0</v>
      </c>
      <c r="BL180" s="17" t="s">
        <v>282</v>
      </c>
      <c r="BM180" s="248" t="s">
        <v>3128</v>
      </c>
    </row>
    <row r="181" s="11" customFormat="1" ht="22.8" customHeight="1">
      <c r="B181" s="221"/>
      <c r="C181" s="222"/>
      <c r="D181" s="223" t="s">
        <v>73</v>
      </c>
      <c r="E181" s="235" t="s">
        <v>3129</v>
      </c>
      <c r="F181" s="235" t="s">
        <v>3130</v>
      </c>
      <c r="G181" s="222"/>
      <c r="H181" s="222"/>
      <c r="I181" s="225"/>
      <c r="J181" s="236">
        <f>BK181</f>
        <v>0</v>
      </c>
      <c r="K181" s="222"/>
      <c r="L181" s="227"/>
      <c r="M181" s="228"/>
      <c r="N181" s="229"/>
      <c r="O181" s="229"/>
      <c r="P181" s="230">
        <f>SUM(P182:P217)</f>
        <v>0</v>
      </c>
      <c r="Q181" s="229"/>
      <c r="R181" s="230">
        <f>SUM(R182:R217)</f>
        <v>0.60122000000000009</v>
      </c>
      <c r="S181" s="229"/>
      <c r="T181" s="231">
        <f>SUM(T182:T217)</f>
        <v>0</v>
      </c>
      <c r="AR181" s="232" t="s">
        <v>83</v>
      </c>
      <c r="AT181" s="233" t="s">
        <v>73</v>
      </c>
      <c r="AU181" s="233" t="s">
        <v>81</v>
      </c>
      <c r="AY181" s="232" t="s">
        <v>168</v>
      </c>
      <c r="BK181" s="234">
        <f>SUM(BK182:BK217)</f>
        <v>0</v>
      </c>
    </row>
    <row r="182" s="1" customFormat="1" ht="24" customHeight="1">
      <c r="B182" s="38"/>
      <c r="C182" s="237" t="s">
        <v>341</v>
      </c>
      <c r="D182" s="237" t="s">
        <v>170</v>
      </c>
      <c r="E182" s="238" t="s">
        <v>3131</v>
      </c>
      <c r="F182" s="239" t="s">
        <v>3132</v>
      </c>
      <c r="G182" s="240" t="s">
        <v>440</v>
      </c>
      <c r="H182" s="241">
        <v>569</v>
      </c>
      <c r="I182" s="242"/>
      <c r="J182" s="243">
        <f>ROUND(I182*H182,2)</f>
        <v>0</v>
      </c>
      <c r="K182" s="239" t="s">
        <v>174</v>
      </c>
      <c r="L182" s="43"/>
      <c r="M182" s="244" t="s">
        <v>1</v>
      </c>
      <c r="N182" s="245" t="s">
        <v>39</v>
      </c>
      <c r="O182" s="86"/>
      <c r="P182" s="246">
        <f>O182*H182</f>
        <v>0</v>
      </c>
      <c r="Q182" s="246">
        <v>0.00046999999999999999</v>
      </c>
      <c r="R182" s="246">
        <f>Q182*H182</f>
        <v>0.26743</v>
      </c>
      <c r="S182" s="246">
        <v>0</v>
      </c>
      <c r="T182" s="247">
        <f>S182*H182</f>
        <v>0</v>
      </c>
      <c r="AR182" s="248" t="s">
        <v>282</v>
      </c>
      <c r="AT182" s="248" t="s">
        <v>170</v>
      </c>
      <c r="AU182" s="248" t="s">
        <v>83</v>
      </c>
      <c r="AY182" s="17" t="s">
        <v>168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81</v>
      </c>
      <c r="BK182" s="249">
        <f>ROUND(I182*H182,2)</f>
        <v>0</v>
      </c>
      <c r="BL182" s="17" t="s">
        <v>282</v>
      </c>
      <c r="BM182" s="248" t="s">
        <v>3133</v>
      </c>
    </row>
    <row r="183" s="13" customFormat="1">
      <c r="B183" s="261"/>
      <c r="C183" s="262"/>
      <c r="D183" s="252" t="s">
        <v>177</v>
      </c>
      <c r="E183" s="263" t="s">
        <v>1</v>
      </c>
      <c r="F183" s="264" t="s">
        <v>3134</v>
      </c>
      <c r="G183" s="262"/>
      <c r="H183" s="265">
        <v>569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AT183" s="271" t="s">
        <v>177</v>
      </c>
      <c r="AU183" s="271" t="s">
        <v>83</v>
      </c>
      <c r="AV183" s="13" t="s">
        <v>83</v>
      </c>
      <c r="AW183" s="13" t="s">
        <v>31</v>
      </c>
      <c r="AX183" s="13" t="s">
        <v>74</v>
      </c>
      <c r="AY183" s="271" t="s">
        <v>168</v>
      </c>
    </row>
    <row r="184" s="14" customFormat="1">
      <c r="B184" s="272"/>
      <c r="C184" s="273"/>
      <c r="D184" s="252" t="s">
        <v>177</v>
      </c>
      <c r="E184" s="274" t="s">
        <v>1</v>
      </c>
      <c r="F184" s="275" t="s">
        <v>186</v>
      </c>
      <c r="G184" s="273"/>
      <c r="H184" s="276">
        <v>569</v>
      </c>
      <c r="I184" s="277"/>
      <c r="J184" s="273"/>
      <c r="K184" s="273"/>
      <c r="L184" s="278"/>
      <c r="M184" s="279"/>
      <c r="N184" s="280"/>
      <c r="O184" s="280"/>
      <c r="P184" s="280"/>
      <c r="Q184" s="280"/>
      <c r="R184" s="280"/>
      <c r="S184" s="280"/>
      <c r="T184" s="281"/>
      <c r="AT184" s="282" t="s">
        <v>177</v>
      </c>
      <c r="AU184" s="282" t="s">
        <v>83</v>
      </c>
      <c r="AV184" s="14" t="s">
        <v>175</v>
      </c>
      <c r="AW184" s="14" t="s">
        <v>31</v>
      </c>
      <c r="AX184" s="14" t="s">
        <v>81</v>
      </c>
      <c r="AY184" s="282" t="s">
        <v>168</v>
      </c>
    </row>
    <row r="185" s="1" customFormat="1" ht="24" customHeight="1">
      <c r="B185" s="38"/>
      <c r="C185" s="237" t="s">
        <v>346</v>
      </c>
      <c r="D185" s="237" t="s">
        <v>170</v>
      </c>
      <c r="E185" s="238" t="s">
        <v>3135</v>
      </c>
      <c r="F185" s="239" t="s">
        <v>3136</v>
      </c>
      <c r="G185" s="240" t="s">
        <v>440</v>
      </c>
      <c r="H185" s="241">
        <v>67</v>
      </c>
      <c r="I185" s="242"/>
      <c r="J185" s="243">
        <f>ROUND(I185*H185,2)</f>
        <v>0</v>
      </c>
      <c r="K185" s="239" t="s">
        <v>174</v>
      </c>
      <c r="L185" s="43"/>
      <c r="M185" s="244" t="s">
        <v>1</v>
      </c>
      <c r="N185" s="245" t="s">
        <v>39</v>
      </c>
      <c r="O185" s="86"/>
      <c r="P185" s="246">
        <f>O185*H185</f>
        <v>0</v>
      </c>
      <c r="Q185" s="246">
        <v>0.00072000000000000005</v>
      </c>
      <c r="R185" s="246">
        <f>Q185*H185</f>
        <v>0.048240000000000005</v>
      </c>
      <c r="S185" s="246">
        <v>0</v>
      </c>
      <c r="T185" s="247">
        <f>S185*H185</f>
        <v>0</v>
      </c>
      <c r="AR185" s="248" t="s">
        <v>282</v>
      </c>
      <c r="AT185" s="248" t="s">
        <v>170</v>
      </c>
      <c r="AU185" s="248" t="s">
        <v>83</v>
      </c>
      <c r="AY185" s="17" t="s">
        <v>168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81</v>
      </c>
      <c r="BK185" s="249">
        <f>ROUND(I185*H185,2)</f>
        <v>0</v>
      </c>
      <c r="BL185" s="17" t="s">
        <v>282</v>
      </c>
      <c r="BM185" s="248" t="s">
        <v>3137</v>
      </c>
    </row>
    <row r="186" s="13" customFormat="1">
      <c r="B186" s="261"/>
      <c r="C186" s="262"/>
      <c r="D186" s="252" t="s">
        <v>177</v>
      </c>
      <c r="E186" s="263" t="s">
        <v>1</v>
      </c>
      <c r="F186" s="264" t="s">
        <v>3138</v>
      </c>
      <c r="G186" s="262"/>
      <c r="H186" s="265">
        <v>67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AT186" s="271" t="s">
        <v>177</v>
      </c>
      <c r="AU186" s="271" t="s">
        <v>83</v>
      </c>
      <c r="AV186" s="13" t="s">
        <v>83</v>
      </c>
      <c r="AW186" s="13" t="s">
        <v>31</v>
      </c>
      <c r="AX186" s="13" t="s">
        <v>74</v>
      </c>
      <c r="AY186" s="271" t="s">
        <v>168</v>
      </c>
    </row>
    <row r="187" s="14" customFormat="1">
      <c r="B187" s="272"/>
      <c r="C187" s="273"/>
      <c r="D187" s="252" t="s">
        <v>177</v>
      </c>
      <c r="E187" s="274" t="s">
        <v>1</v>
      </c>
      <c r="F187" s="275" t="s">
        <v>186</v>
      </c>
      <c r="G187" s="273"/>
      <c r="H187" s="276">
        <v>67</v>
      </c>
      <c r="I187" s="277"/>
      <c r="J187" s="273"/>
      <c r="K187" s="273"/>
      <c r="L187" s="278"/>
      <c r="M187" s="279"/>
      <c r="N187" s="280"/>
      <c r="O187" s="280"/>
      <c r="P187" s="280"/>
      <c r="Q187" s="280"/>
      <c r="R187" s="280"/>
      <c r="S187" s="280"/>
      <c r="T187" s="281"/>
      <c r="AT187" s="282" t="s">
        <v>177</v>
      </c>
      <c r="AU187" s="282" t="s">
        <v>83</v>
      </c>
      <c r="AV187" s="14" t="s">
        <v>175</v>
      </c>
      <c r="AW187" s="14" t="s">
        <v>31</v>
      </c>
      <c r="AX187" s="14" t="s">
        <v>81</v>
      </c>
      <c r="AY187" s="282" t="s">
        <v>168</v>
      </c>
    </row>
    <row r="188" s="1" customFormat="1" ht="24" customHeight="1">
      <c r="B188" s="38"/>
      <c r="C188" s="237" t="s">
        <v>350</v>
      </c>
      <c r="D188" s="237" t="s">
        <v>170</v>
      </c>
      <c r="E188" s="238" t="s">
        <v>3139</v>
      </c>
      <c r="F188" s="239" t="s">
        <v>3140</v>
      </c>
      <c r="G188" s="240" t="s">
        <v>440</v>
      </c>
      <c r="H188" s="241">
        <v>105</v>
      </c>
      <c r="I188" s="242"/>
      <c r="J188" s="243">
        <f>ROUND(I188*H188,2)</f>
        <v>0</v>
      </c>
      <c r="K188" s="239" t="s">
        <v>174</v>
      </c>
      <c r="L188" s="43"/>
      <c r="M188" s="244" t="s">
        <v>1</v>
      </c>
      <c r="N188" s="245" t="s">
        <v>39</v>
      </c>
      <c r="O188" s="86"/>
      <c r="P188" s="246">
        <f>O188*H188</f>
        <v>0</v>
      </c>
      <c r="Q188" s="246">
        <v>0.00071000000000000002</v>
      </c>
      <c r="R188" s="246">
        <f>Q188*H188</f>
        <v>0.074550000000000005</v>
      </c>
      <c r="S188" s="246">
        <v>0</v>
      </c>
      <c r="T188" s="247">
        <f>S188*H188</f>
        <v>0</v>
      </c>
      <c r="AR188" s="248" t="s">
        <v>282</v>
      </c>
      <c r="AT188" s="248" t="s">
        <v>170</v>
      </c>
      <c r="AU188" s="248" t="s">
        <v>83</v>
      </c>
      <c r="AY188" s="17" t="s">
        <v>168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81</v>
      </c>
      <c r="BK188" s="249">
        <f>ROUND(I188*H188,2)</f>
        <v>0</v>
      </c>
      <c r="BL188" s="17" t="s">
        <v>282</v>
      </c>
      <c r="BM188" s="248" t="s">
        <v>3141</v>
      </c>
    </row>
    <row r="189" s="13" customFormat="1">
      <c r="B189" s="261"/>
      <c r="C189" s="262"/>
      <c r="D189" s="252" t="s">
        <v>177</v>
      </c>
      <c r="E189" s="263" t="s">
        <v>1</v>
      </c>
      <c r="F189" s="264" t="s">
        <v>3142</v>
      </c>
      <c r="G189" s="262"/>
      <c r="H189" s="265">
        <v>105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AT189" s="271" t="s">
        <v>177</v>
      </c>
      <c r="AU189" s="271" t="s">
        <v>83</v>
      </c>
      <c r="AV189" s="13" t="s">
        <v>83</v>
      </c>
      <c r="AW189" s="13" t="s">
        <v>31</v>
      </c>
      <c r="AX189" s="13" t="s">
        <v>74</v>
      </c>
      <c r="AY189" s="271" t="s">
        <v>168</v>
      </c>
    </row>
    <row r="190" s="14" customFormat="1">
      <c r="B190" s="272"/>
      <c r="C190" s="273"/>
      <c r="D190" s="252" t="s">
        <v>177</v>
      </c>
      <c r="E190" s="274" t="s">
        <v>1</v>
      </c>
      <c r="F190" s="275" t="s">
        <v>186</v>
      </c>
      <c r="G190" s="273"/>
      <c r="H190" s="276">
        <v>105</v>
      </c>
      <c r="I190" s="277"/>
      <c r="J190" s="273"/>
      <c r="K190" s="273"/>
      <c r="L190" s="278"/>
      <c r="M190" s="279"/>
      <c r="N190" s="280"/>
      <c r="O190" s="280"/>
      <c r="P190" s="280"/>
      <c r="Q190" s="280"/>
      <c r="R190" s="280"/>
      <c r="S190" s="280"/>
      <c r="T190" s="281"/>
      <c r="AT190" s="282" t="s">
        <v>177</v>
      </c>
      <c r="AU190" s="282" t="s">
        <v>83</v>
      </c>
      <c r="AV190" s="14" t="s">
        <v>175</v>
      </c>
      <c r="AW190" s="14" t="s">
        <v>31</v>
      </c>
      <c r="AX190" s="14" t="s">
        <v>81</v>
      </c>
      <c r="AY190" s="282" t="s">
        <v>168</v>
      </c>
    </row>
    <row r="191" s="1" customFormat="1" ht="24" customHeight="1">
      <c r="B191" s="38"/>
      <c r="C191" s="237" t="s">
        <v>355</v>
      </c>
      <c r="D191" s="237" t="s">
        <v>170</v>
      </c>
      <c r="E191" s="238" t="s">
        <v>3143</v>
      </c>
      <c r="F191" s="239" t="s">
        <v>3144</v>
      </c>
      <c r="G191" s="240" t="s">
        <v>440</v>
      </c>
      <c r="H191" s="241">
        <v>52</v>
      </c>
      <c r="I191" s="242"/>
      <c r="J191" s="243">
        <f>ROUND(I191*H191,2)</f>
        <v>0</v>
      </c>
      <c r="K191" s="239" t="s">
        <v>1482</v>
      </c>
      <c r="L191" s="43"/>
      <c r="M191" s="244" t="s">
        <v>1</v>
      </c>
      <c r="N191" s="245" t="s">
        <v>39</v>
      </c>
      <c r="O191" s="86"/>
      <c r="P191" s="246">
        <f>O191*H191</f>
        <v>0</v>
      </c>
      <c r="Q191" s="246">
        <v>0.0012800000000000001</v>
      </c>
      <c r="R191" s="246">
        <f>Q191*H191</f>
        <v>0.066560000000000008</v>
      </c>
      <c r="S191" s="246">
        <v>0</v>
      </c>
      <c r="T191" s="247">
        <f>S191*H191</f>
        <v>0</v>
      </c>
      <c r="AR191" s="248" t="s">
        <v>282</v>
      </c>
      <c r="AT191" s="248" t="s">
        <v>170</v>
      </c>
      <c r="AU191" s="248" t="s">
        <v>83</v>
      </c>
      <c r="AY191" s="17" t="s">
        <v>168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81</v>
      </c>
      <c r="BK191" s="249">
        <f>ROUND(I191*H191,2)</f>
        <v>0</v>
      </c>
      <c r="BL191" s="17" t="s">
        <v>282</v>
      </c>
      <c r="BM191" s="248" t="s">
        <v>3145</v>
      </c>
    </row>
    <row r="192" s="13" customFormat="1">
      <c r="B192" s="261"/>
      <c r="C192" s="262"/>
      <c r="D192" s="252" t="s">
        <v>177</v>
      </c>
      <c r="E192" s="263" t="s">
        <v>1</v>
      </c>
      <c r="F192" s="264" t="s">
        <v>3146</v>
      </c>
      <c r="G192" s="262"/>
      <c r="H192" s="265">
        <v>52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AT192" s="271" t="s">
        <v>177</v>
      </c>
      <c r="AU192" s="271" t="s">
        <v>83</v>
      </c>
      <c r="AV192" s="13" t="s">
        <v>83</v>
      </c>
      <c r="AW192" s="13" t="s">
        <v>31</v>
      </c>
      <c r="AX192" s="13" t="s">
        <v>74</v>
      </c>
      <c r="AY192" s="271" t="s">
        <v>168</v>
      </c>
    </row>
    <row r="193" s="14" customFormat="1">
      <c r="B193" s="272"/>
      <c r="C193" s="273"/>
      <c r="D193" s="252" t="s">
        <v>177</v>
      </c>
      <c r="E193" s="274" t="s">
        <v>1</v>
      </c>
      <c r="F193" s="275" t="s">
        <v>186</v>
      </c>
      <c r="G193" s="273"/>
      <c r="H193" s="276">
        <v>52</v>
      </c>
      <c r="I193" s="277"/>
      <c r="J193" s="273"/>
      <c r="K193" s="273"/>
      <c r="L193" s="278"/>
      <c r="M193" s="279"/>
      <c r="N193" s="280"/>
      <c r="O193" s="280"/>
      <c r="P193" s="280"/>
      <c r="Q193" s="280"/>
      <c r="R193" s="280"/>
      <c r="S193" s="280"/>
      <c r="T193" s="281"/>
      <c r="AT193" s="282" t="s">
        <v>177</v>
      </c>
      <c r="AU193" s="282" t="s">
        <v>83</v>
      </c>
      <c r="AV193" s="14" t="s">
        <v>175</v>
      </c>
      <c r="AW193" s="14" t="s">
        <v>31</v>
      </c>
      <c r="AX193" s="14" t="s">
        <v>81</v>
      </c>
      <c r="AY193" s="282" t="s">
        <v>168</v>
      </c>
    </row>
    <row r="194" s="1" customFormat="1" ht="24" customHeight="1">
      <c r="B194" s="38"/>
      <c r="C194" s="237" t="s">
        <v>361</v>
      </c>
      <c r="D194" s="237" t="s">
        <v>170</v>
      </c>
      <c r="E194" s="238" t="s">
        <v>3147</v>
      </c>
      <c r="F194" s="239" t="s">
        <v>3148</v>
      </c>
      <c r="G194" s="240" t="s">
        <v>440</v>
      </c>
      <c r="H194" s="241">
        <v>10</v>
      </c>
      <c r="I194" s="242"/>
      <c r="J194" s="243">
        <f>ROUND(I194*H194,2)</f>
        <v>0</v>
      </c>
      <c r="K194" s="239" t="s">
        <v>174</v>
      </c>
      <c r="L194" s="43"/>
      <c r="M194" s="244" t="s">
        <v>1</v>
      </c>
      <c r="N194" s="245" t="s">
        <v>39</v>
      </c>
      <c r="O194" s="86"/>
      <c r="P194" s="246">
        <f>O194*H194</f>
        <v>0</v>
      </c>
      <c r="Q194" s="246">
        <v>0.0016100000000000001</v>
      </c>
      <c r="R194" s="246">
        <f>Q194*H194</f>
        <v>0.0161</v>
      </c>
      <c r="S194" s="246">
        <v>0</v>
      </c>
      <c r="T194" s="247">
        <f>S194*H194</f>
        <v>0</v>
      </c>
      <c r="AR194" s="248" t="s">
        <v>282</v>
      </c>
      <c r="AT194" s="248" t="s">
        <v>170</v>
      </c>
      <c r="AU194" s="248" t="s">
        <v>83</v>
      </c>
      <c r="AY194" s="17" t="s">
        <v>168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81</v>
      </c>
      <c r="BK194" s="249">
        <f>ROUND(I194*H194,2)</f>
        <v>0</v>
      </c>
      <c r="BL194" s="17" t="s">
        <v>282</v>
      </c>
      <c r="BM194" s="248" t="s">
        <v>3149</v>
      </c>
    </row>
    <row r="195" s="13" customFormat="1">
      <c r="B195" s="261"/>
      <c r="C195" s="262"/>
      <c r="D195" s="252" t="s">
        <v>177</v>
      </c>
      <c r="E195" s="263" t="s">
        <v>1</v>
      </c>
      <c r="F195" s="264" t="s">
        <v>3150</v>
      </c>
      <c r="G195" s="262"/>
      <c r="H195" s="265">
        <v>10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AT195" s="271" t="s">
        <v>177</v>
      </c>
      <c r="AU195" s="271" t="s">
        <v>83</v>
      </c>
      <c r="AV195" s="13" t="s">
        <v>83</v>
      </c>
      <c r="AW195" s="13" t="s">
        <v>31</v>
      </c>
      <c r="AX195" s="13" t="s">
        <v>74</v>
      </c>
      <c r="AY195" s="271" t="s">
        <v>168</v>
      </c>
    </row>
    <row r="196" s="14" customFormat="1">
      <c r="B196" s="272"/>
      <c r="C196" s="273"/>
      <c r="D196" s="252" t="s">
        <v>177</v>
      </c>
      <c r="E196" s="274" t="s">
        <v>1</v>
      </c>
      <c r="F196" s="275" t="s">
        <v>186</v>
      </c>
      <c r="G196" s="273"/>
      <c r="H196" s="276">
        <v>10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AT196" s="282" t="s">
        <v>177</v>
      </c>
      <c r="AU196" s="282" t="s">
        <v>83</v>
      </c>
      <c r="AV196" s="14" t="s">
        <v>175</v>
      </c>
      <c r="AW196" s="14" t="s">
        <v>31</v>
      </c>
      <c r="AX196" s="14" t="s">
        <v>81</v>
      </c>
      <c r="AY196" s="282" t="s">
        <v>168</v>
      </c>
    </row>
    <row r="197" s="1" customFormat="1" ht="24" customHeight="1">
      <c r="B197" s="38"/>
      <c r="C197" s="237" t="s">
        <v>369</v>
      </c>
      <c r="D197" s="237" t="s">
        <v>170</v>
      </c>
      <c r="E197" s="238" t="s">
        <v>3151</v>
      </c>
      <c r="F197" s="239" t="s">
        <v>3152</v>
      </c>
      <c r="G197" s="240" t="s">
        <v>440</v>
      </c>
      <c r="H197" s="241">
        <v>493</v>
      </c>
      <c r="I197" s="242"/>
      <c r="J197" s="243">
        <f>ROUND(I197*H197,2)</f>
        <v>0</v>
      </c>
      <c r="K197" s="239" t="s">
        <v>1</v>
      </c>
      <c r="L197" s="43"/>
      <c r="M197" s="244" t="s">
        <v>1</v>
      </c>
      <c r="N197" s="245" t="s">
        <v>39</v>
      </c>
      <c r="O197" s="86"/>
      <c r="P197" s="246">
        <f>O197*H197</f>
        <v>0</v>
      </c>
      <c r="Q197" s="246">
        <v>0.00018000000000000001</v>
      </c>
      <c r="R197" s="246">
        <f>Q197*H197</f>
        <v>0.088739999999999999</v>
      </c>
      <c r="S197" s="246">
        <v>0</v>
      </c>
      <c r="T197" s="247">
        <f>S197*H197</f>
        <v>0</v>
      </c>
      <c r="AR197" s="248" t="s">
        <v>282</v>
      </c>
      <c r="AT197" s="248" t="s">
        <v>170</v>
      </c>
      <c r="AU197" s="248" t="s">
        <v>83</v>
      </c>
      <c r="AY197" s="17" t="s">
        <v>168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81</v>
      </c>
      <c r="BK197" s="249">
        <f>ROUND(I197*H197,2)</f>
        <v>0</v>
      </c>
      <c r="BL197" s="17" t="s">
        <v>282</v>
      </c>
      <c r="BM197" s="248" t="s">
        <v>3153</v>
      </c>
    </row>
    <row r="198" s="13" customFormat="1">
      <c r="B198" s="261"/>
      <c r="C198" s="262"/>
      <c r="D198" s="252" t="s">
        <v>177</v>
      </c>
      <c r="E198" s="263" t="s">
        <v>1</v>
      </c>
      <c r="F198" s="264" t="s">
        <v>3154</v>
      </c>
      <c r="G198" s="262"/>
      <c r="H198" s="265">
        <v>493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AT198" s="271" t="s">
        <v>177</v>
      </c>
      <c r="AU198" s="271" t="s">
        <v>83</v>
      </c>
      <c r="AV198" s="13" t="s">
        <v>83</v>
      </c>
      <c r="AW198" s="13" t="s">
        <v>31</v>
      </c>
      <c r="AX198" s="13" t="s">
        <v>74</v>
      </c>
      <c r="AY198" s="271" t="s">
        <v>168</v>
      </c>
    </row>
    <row r="199" s="14" customFormat="1">
      <c r="B199" s="272"/>
      <c r="C199" s="273"/>
      <c r="D199" s="252" t="s">
        <v>177</v>
      </c>
      <c r="E199" s="274" t="s">
        <v>1</v>
      </c>
      <c r="F199" s="275" t="s">
        <v>186</v>
      </c>
      <c r="G199" s="273"/>
      <c r="H199" s="276">
        <v>493</v>
      </c>
      <c r="I199" s="277"/>
      <c r="J199" s="273"/>
      <c r="K199" s="273"/>
      <c r="L199" s="278"/>
      <c r="M199" s="279"/>
      <c r="N199" s="280"/>
      <c r="O199" s="280"/>
      <c r="P199" s="280"/>
      <c r="Q199" s="280"/>
      <c r="R199" s="280"/>
      <c r="S199" s="280"/>
      <c r="T199" s="281"/>
      <c r="AT199" s="282" t="s">
        <v>177</v>
      </c>
      <c r="AU199" s="282" t="s">
        <v>83</v>
      </c>
      <c r="AV199" s="14" t="s">
        <v>175</v>
      </c>
      <c r="AW199" s="14" t="s">
        <v>31</v>
      </c>
      <c r="AX199" s="14" t="s">
        <v>81</v>
      </c>
      <c r="AY199" s="282" t="s">
        <v>168</v>
      </c>
    </row>
    <row r="200" s="1" customFormat="1" ht="24" customHeight="1">
      <c r="B200" s="38"/>
      <c r="C200" s="237" t="s">
        <v>374</v>
      </c>
      <c r="D200" s="237" t="s">
        <v>170</v>
      </c>
      <c r="E200" s="238" t="s">
        <v>3155</v>
      </c>
      <c r="F200" s="239" t="s">
        <v>3156</v>
      </c>
      <c r="G200" s="240" t="s">
        <v>440</v>
      </c>
      <c r="H200" s="241">
        <v>53</v>
      </c>
      <c r="I200" s="242"/>
      <c r="J200" s="243">
        <f>ROUND(I200*H200,2)</f>
        <v>0</v>
      </c>
      <c r="K200" s="239" t="s">
        <v>1</v>
      </c>
      <c r="L200" s="43"/>
      <c r="M200" s="244" t="s">
        <v>1</v>
      </c>
      <c r="N200" s="245" t="s">
        <v>39</v>
      </c>
      <c r="O200" s="86"/>
      <c r="P200" s="246">
        <f>O200*H200</f>
        <v>0</v>
      </c>
      <c r="Q200" s="246">
        <v>0.00018000000000000001</v>
      </c>
      <c r="R200" s="246">
        <f>Q200*H200</f>
        <v>0.0095399999999999999</v>
      </c>
      <c r="S200" s="246">
        <v>0</v>
      </c>
      <c r="T200" s="247">
        <f>S200*H200</f>
        <v>0</v>
      </c>
      <c r="AR200" s="248" t="s">
        <v>282</v>
      </c>
      <c r="AT200" s="248" t="s">
        <v>170</v>
      </c>
      <c r="AU200" s="248" t="s">
        <v>83</v>
      </c>
      <c r="AY200" s="17" t="s">
        <v>168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81</v>
      </c>
      <c r="BK200" s="249">
        <f>ROUND(I200*H200,2)</f>
        <v>0</v>
      </c>
      <c r="BL200" s="17" t="s">
        <v>282</v>
      </c>
      <c r="BM200" s="248" t="s">
        <v>3157</v>
      </c>
    </row>
    <row r="201" s="13" customFormat="1">
      <c r="B201" s="261"/>
      <c r="C201" s="262"/>
      <c r="D201" s="252" t="s">
        <v>177</v>
      </c>
      <c r="E201" s="263" t="s">
        <v>1</v>
      </c>
      <c r="F201" s="264" t="s">
        <v>3158</v>
      </c>
      <c r="G201" s="262"/>
      <c r="H201" s="265">
        <v>53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AT201" s="271" t="s">
        <v>177</v>
      </c>
      <c r="AU201" s="271" t="s">
        <v>83</v>
      </c>
      <c r="AV201" s="13" t="s">
        <v>83</v>
      </c>
      <c r="AW201" s="13" t="s">
        <v>31</v>
      </c>
      <c r="AX201" s="13" t="s">
        <v>74</v>
      </c>
      <c r="AY201" s="271" t="s">
        <v>168</v>
      </c>
    </row>
    <row r="202" s="14" customFormat="1">
      <c r="B202" s="272"/>
      <c r="C202" s="273"/>
      <c r="D202" s="252" t="s">
        <v>177</v>
      </c>
      <c r="E202" s="274" t="s">
        <v>1</v>
      </c>
      <c r="F202" s="275" t="s">
        <v>186</v>
      </c>
      <c r="G202" s="273"/>
      <c r="H202" s="276">
        <v>53</v>
      </c>
      <c r="I202" s="277"/>
      <c r="J202" s="273"/>
      <c r="K202" s="273"/>
      <c r="L202" s="278"/>
      <c r="M202" s="279"/>
      <c r="N202" s="280"/>
      <c r="O202" s="280"/>
      <c r="P202" s="280"/>
      <c r="Q202" s="280"/>
      <c r="R202" s="280"/>
      <c r="S202" s="280"/>
      <c r="T202" s="281"/>
      <c r="AT202" s="282" t="s">
        <v>177</v>
      </c>
      <c r="AU202" s="282" t="s">
        <v>83</v>
      </c>
      <c r="AV202" s="14" t="s">
        <v>175</v>
      </c>
      <c r="AW202" s="14" t="s">
        <v>31</v>
      </c>
      <c r="AX202" s="14" t="s">
        <v>81</v>
      </c>
      <c r="AY202" s="282" t="s">
        <v>168</v>
      </c>
    </row>
    <row r="203" s="1" customFormat="1" ht="24" customHeight="1">
      <c r="B203" s="38"/>
      <c r="C203" s="237" t="s">
        <v>380</v>
      </c>
      <c r="D203" s="237" t="s">
        <v>170</v>
      </c>
      <c r="E203" s="238" t="s">
        <v>3159</v>
      </c>
      <c r="F203" s="239" t="s">
        <v>3160</v>
      </c>
      <c r="G203" s="240" t="s">
        <v>440</v>
      </c>
      <c r="H203" s="241">
        <v>105</v>
      </c>
      <c r="I203" s="242"/>
      <c r="J203" s="243">
        <f>ROUND(I203*H203,2)</f>
        <v>0</v>
      </c>
      <c r="K203" s="239" t="s">
        <v>1</v>
      </c>
      <c r="L203" s="43"/>
      <c r="M203" s="244" t="s">
        <v>1</v>
      </c>
      <c r="N203" s="245" t="s">
        <v>39</v>
      </c>
      <c r="O203" s="86"/>
      <c r="P203" s="246">
        <f>O203*H203</f>
        <v>0</v>
      </c>
      <c r="Q203" s="246">
        <v>0.00018000000000000001</v>
      </c>
      <c r="R203" s="246">
        <f>Q203*H203</f>
        <v>0.0189</v>
      </c>
      <c r="S203" s="246">
        <v>0</v>
      </c>
      <c r="T203" s="247">
        <f>S203*H203</f>
        <v>0</v>
      </c>
      <c r="AR203" s="248" t="s">
        <v>282</v>
      </c>
      <c r="AT203" s="248" t="s">
        <v>170</v>
      </c>
      <c r="AU203" s="248" t="s">
        <v>83</v>
      </c>
      <c r="AY203" s="17" t="s">
        <v>168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81</v>
      </c>
      <c r="BK203" s="249">
        <f>ROUND(I203*H203,2)</f>
        <v>0</v>
      </c>
      <c r="BL203" s="17" t="s">
        <v>282</v>
      </c>
      <c r="BM203" s="248" t="s">
        <v>3161</v>
      </c>
    </row>
    <row r="204" s="13" customFormat="1">
      <c r="B204" s="261"/>
      <c r="C204" s="262"/>
      <c r="D204" s="252" t="s">
        <v>177</v>
      </c>
      <c r="E204" s="263" t="s">
        <v>1</v>
      </c>
      <c r="F204" s="264" t="s">
        <v>3142</v>
      </c>
      <c r="G204" s="262"/>
      <c r="H204" s="265">
        <v>105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AT204" s="271" t="s">
        <v>177</v>
      </c>
      <c r="AU204" s="271" t="s">
        <v>83</v>
      </c>
      <c r="AV204" s="13" t="s">
        <v>83</v>
      </c>
      <c r="AW204" s="13" t="s">
        <v>31</v>
      </c>
      <c r="AX204" s="13" t="s">
        <v>74</v>
      </c>
      <c r="AY204" s="271" t="s">
        <v>168</v>
      </c>
    </row>
    <row r="205" s="14" customFormat="1">
      <c r="B205" s="272"/>
      <c r="C205" s="273"/>
      <c r="D205" s="252" t="s">
        <v>177</v>
      </c>
      <c r="E205" s="274" t="s">
        <v>1</v>
      </c>
      <c r="F205" s="275" t="s">
        <v>186</v>
      </c>
      <c r="G205" s="273"/>
      <c r="H205" s="276">
        <v>105</v>
      </c>
      <c r="I205" s="277"/>
      <c r="J205" s="273"/>
      <c r="K205" s="273"/>
      <c r="L205" s="278"/>
      <c r="M205" s="279"/>
      <c r="N205" s="280"/>
      <c r="O205" s="280"/>
      <c r="P205" s="280"/>
      <c r="Q205" s="280"/>
      <c r="R205" s="280"/>
      <c r="S205" s="280"/>
      <c r="T205" s="281"/>
      <c r="AT205" s="282" t="s">
        <v>177</v>
      </c>
      <c r="AU205" s="282" t="s">
        <v>83</v>
      </c>
      <c r="AV205" s="14" t="s">
        <v>175</v>
      </c>
      <c r="AW205" s="14" t="s">
        <v>31</v>
      </c>
      <c r="AX205" s="14" t="s">
        <v>81</v>
      </c>
      <c r="AY205" s="282" t="s">
        <v>168</v>
      </c>
    </row>
    <row r="206" s="1" customFormat="1" ht="24" customHeight="1">
      <c r="B206" s="38"/>
      <c r="C206" s="237" t="s">
        <v>385</v>
      </c>
      <c r="D206" s="237" t="s">
        <v>170</v>
      </c>
      <c r="E206" s="238" t="s">
        <v>3162</v>
      </c>
      <c r="F206" s="239" t="s">
        <v>3163</v>
      </c>
      <c r="G206" s="240" t="s">
        <v>440</v>
      </c>
      <c r="H206" s="241">
        <v>52</v>
      </c>
      <c r="I206" s="242"/>
      <c r="J206" s="243">
        <f>ROUND(I206*H206,2)</f>
        <v>0</v>
      </c>
      <c r="K206" s="239" t="s">
        <v>1</v>
      </c>
      <c r="L206" s="43"/>
      <c r="M206" s="244" t="s">
        <v>1</v>
      </c>
      <c r="N206" s="245" t="s">
        <v>39</v>
      </c>
      <c r="O206" s="86"/>
      <c r="P206" s="246">
        <f>O206*H206</f>
        <v>0</v>
      </c>
      <c r="Q206" s="246">
        <v>0.00018000000000000001</v>
      </c>
      <c r="R206" s="246">
        <f>Q206*H206</f>
        <v>0.0093600000000000003</v>
      </c>
      <c r="S206" s="246">
        <v>0</v>
      </c>
      <c r="T206" s="247">
        <f>S206*H206</f>
        <v>0</v>
      </c>
      <c r="AR206" s="248" t="s">
        <v>282</v>
      </c>
      <c r="AT206" s="248" t="s">
        <v>170</v>
      </c>
      <c r="AU206" s="248" t="s">
        <v>83</v>
      </c>
      <c r="AY206" s="17" t="s">
        <v>168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81</v>
      </c>
      <c r="BK206" s="249">
        <f>ROUND(I206*H206,2)</f>
        <v>0</v>
      </c>
      <c r="BL206" s="17" t="s">
        <v>282</v>
      </c>
      <c r="BM206" s="248" t="s">
        <v>3164</v>
      </c>
    </row>
    <row r="207" s="13" customFormat="1">
      <c r="B207" s="261"/>
      <c r="C207" s="262"/>
      <c r="D207" s="252" t="s">
        <v>177</v>
      </c>
      <c r="E207" s="263" t="s">
        <v>1</v>
      </c>
      <c r="F207" s="264" t="s">
        <v>3146</v>
      </c>
      <c r="G207" s="262"/>
      <c r="H207" s="265">
        <v>52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AT207" s="271" t="s">
        <v>177</v>
      </c>
      <c r="AU207" s="271" t="s">
        <v>83</v>
      </c>
      <c r="AV207" s="13" t="s">
        <v>83</v>
      </c>
      <c r="AW207" s="13" t="s">
        <v>31</v>
      </c>
      <c r="AX207" s="13" t="s">
        <v>74</v>
      </c>
      <c r="AY207" s="271" t="s">
        <v>168</v>
      </c>
    </row>
    <row r="208" s="14" customFormat="1">
      <c r="B208" s="272"/>
      <c r="C208" s="273"/>
      <c r="D208" s="252" t="s">
        <v>177</v>
      </c>
      <c r="E208" s="274" t="s">
        <v>1</v>
      </c>
      <c r="F208" s="275" t="s">
        <v>186</v>
      </c>
      <c r="G208" s="273"/>
      <c r="H208" s="276">
        <v>52</v>
      </c>
      <c r="I208" s="277"/>
      <c r="J208" s="273"/>
      <c r="K208" s="273"/>
      <c r="L208" s="278"/>
      <c r="M208" s="279"/>
      <c r="N208" s="280"/>
      <c r="O208" s="280"/>
      <c r="P208" s="280"/>
      <c r="Q208" s="280"/>
      <c r="R208" s="280"/>
      <c r="S208" s="280"/>
      <c r="T208" s="281"/>
      <c r="AT208" s="282" t="s">
        <v>177</v>
      </c>
      <c r="AU208" s="282" t="s">
        <v>83</v>
      </c>
      <c r="AV208" s="14" t="s">
        <v>175</v>
      </c>
      <c r="AW208" s="14" t="s">
        <v>31</v>
      </c>
      <c r="AX208" s="14" t="s">
        <v>81</v>
      </c>
      <c r="AY208" s="282" t="s">
        <v>168</v>
      </c>
    </row>
    <row r="209" s="1" customFormat="1" ht="24" customHeight="1">
      <c r="B209" s="38"/>
      <c r="C209" s="237" t="s">
        <v>389</v>
      </c>
      <c r="D209" s="237" t="s">
        <v>170</v>
      </c>
      <c r="E209" s="238" t="s">
        <v>3165</v>
      </c>
      <c r="F209" s="239" t="s">
        <v>3166</v>
      </c>
      <c r="G209" s="240" t="s">
        <v>440</v>
      </c>
      <c r="H209" s="241">
        <v>10</v>
      </c>
      <c r="I209" s="242"/>
      <c r="J209" s="243">
        <f>ROUND(I209*H209,2)</f>
        <v>0</v>
      </c>
      <c r="K209" s="239" t="s">
        <v>1</v>
      </c>
      <c r="L209" s="43"/>
      <c r="M209" s="244" t="s">
        <v>1</v>
      </c>
      <c r="N209" s="245" t="s">
        <v>39</v>
      </c>
      <c r="O209" s="86"/>
      <c r="P209" s="246">
        <f>O209*H209</f>
        <v>0</v>
      </c>
      <c r="Q209" s="246">
        <v>0.00018000000000000001</v>
      </c>
      <c r="R209" s="246">
        <f>Q209*H209</f>
        <v>0.0018000000000000002</v>
      </c>
      <c r="S209" s="246">
        <v>0</v>
      </c>
      <c r="T209" s="247">
        <f>S209*H209</f>
        <v>0</v>
      </c>
      <c r="AR209" s="248" t="s">
        <v>282</v>
      </c>
      <c r="AT209" s="248" t="s">
        <v>170</v>
      </c>
      <c r="AU209" s="248" t="s">
        <v>83</v>
      </c>
      <c r="AY209" s="17" t="s">
        <v>168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81</v>
      </c>
      <c r="BK209" s="249">
        <f>ROUND(I209*H209,2)</f>
        <v>0</v>
      </c>
      <c r="BL209" s="17" t="s">
        <v>282</v>
      </c>
      <c r="BM209" s="248" t="s">
        <v>3167</v>
      </c>
    </row>
    <row r="210" s="13" customFormat="1">
      <c r="B210" s="261"/>
      <c r="C210" s="262"/>
      <c r="D210" s="252" t="s">
        <v>177</v>
      </c>
      <c r="E210" s="263" t="s">
        <v>1</v>
      </c>
      <c r="F210" s="264" t="s">
        <v>3150</v>
      </c>
      <c r="G210" s="262"/>
      <c r="H210" s="265">
        <v>10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AT210" s="271" t="s">
        <v>177</v>
      </c>
      <c r="AU210" s="271" t="s">
        <v>83</v>
      </c>
      <c r="AV210" s="13" t="s">
        <v>83</v>
      </c>
      <c r="AW210" s="13" t="s">
        <v>31</v>
      </c>
      <c r="AX210" s="13" t="s">
        <v>74</v>
      </c>
      <c r="AY210" s="271" t="s">
        <v>168</v>
      </c>
    </row>
    <row r="211" s="14" customFormat="1">
      <c r="B211" s="272"/>
      <c r="C211" s="273"/>
      <c r="D211" s="252" t="s">
        <v>177</v>
      </c>
      <c r="E211" s="274" t="s">
        <v>1</v>
      </c>
      <c r="F211" s="275" t="s">
        <v>186</v>
      </c>
      <c r="G211" s="273"/>
      <c r="H211" s="276">
        <v>10</v>
      </c>
      <c r="I211" s="277"/>
      <c r="J211" s="273"/>
      <c r="K211" s="273"/>
      <c r="L211" s="278"/>
      <c r="M211" s="279"/>
      <c r="N211" s="280"/>
      <c r="O211" s="280"/>
      <c r="P211" s="280"/>
      <c r="Q211" s="280"/>
      <c r="R211" s="280"/>
      <c r="S211" s="280"/>
      <c r="T211" s="281"/>
      <c r="AT211" s="282" t="s">
        <v>177</v>
      </c>
      <c r="AU211" s="282" t="s">
        <v>83</v>
      </c>
      <c r="AV211" s="14" t="s">
        <v>175</v>
      </c>
      <c r="AW211" s="14" t="s">
        <v>31</v>
      </c>
      <c r="AX211" s="14" t="s">
        <v>81</v>
      </c>
      <c r="AY211" s="282" t="s">
        <v>168</v>
      </c>
    </row>
    <row r="212" s="1" customFormat="1" ht="16.5" customHeight="1">
      <c r="B212" s="38"/>
      <c r="C212" s="237" t="s">
        <v>394</v>
      </c>
      <c r="D212" s="237" t="s">
        <v>170</v>
      </c>
      <c r="E212" s="238" t="s">
        <v>3168</v>
      </c>
      <c r="F212" s="239" t="s">
        <v>3169</v>
      </c>
      <c r="G212" s="240" t="s">
        <v>440</v>
      </c>
      <c r="H212" s="241">
        <v>803</v>
      </c>
      <c r="I212" s="242"/>
      <c r="J212" s="243">
        <f>ROUND(I212*H212,2)</f>
        <v>0</v>
      </c>
      <c r="K212" s="239" t="s">
        <v>1482</v>
      </c>
      <c r="L212" s="43"/>
      <c r="M212" s="244" t="s">
        <v>1</v>
      </c>
      <c r="N212" s="245" t="s">
        <v>39</v>
      </c>
      <c r="O212" s="86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AR212" s="248" t="s">
        <v>282</v>
      </c>
      <c r="AT212" s="248" t="s">
        <v>170</v>
      </c>
      <c r="AU212" s="248" t="s">
        <v>83</v>
      </c>
      <c r="AY212" s="17" t="s">
        <v>168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81</v>
      </c>
      <c r="BK212" s="249">
        <f>ROUND(I212*H212,2)</f>
        <v>0</v>
      </c>
      <c r="BL212" s="17" t="s">
        <v>282</v>
      </c>
      <c r="BM212" s="248" t="s">
        <v>3170</v>
      </c>
    </row>
    <row r="213" s="13" customFormat="1">
      <c r="B213" s="261"/>
      <c r="C213" s="262"/>
      <c r="D213" s="252" t="s">
        <v>177</v>
      </c>
      <c r="E213" s="263" t="s">
        <v>1</v>
      </c>
      <c r="F213" s="264" t="s">
        <v>3171</v>
      </c>
      <c r="G213" s="262"/>
      <c r="H213" s="265">
        <v>803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AT213" s="271" t="s">
        <v>177</v>
      </c>
      <c r="AU213" s="271" t="s">
        <v>83</v>
      </c>
      <c r="AV213" s="13" t="s">
        <v>83</v>
      </c>
      <c r="AW213" s="13" t="s">
        <v>31</v>
      </c>
      <c r="AX213" s="13" t="s">
        <v>74</v>
      </c>
      <c r="AY213" s="271" t="s">
        <v>168</v>
      </c>
    </row>
    <row r="214" s="14" customFormat="1">
      <c r="B214" s="272"/>
      <c r="C214" s="273"/>
      <c r="D214" s="252" t="s">
        <v>177</v>
      </c>
      <c r="E214" s="274" t="s">
        <v>1</v>
      </c>
      <c r="F214" s="275" t="s">
        <v>186</v>
      </c>
      <c r="G214" s="273"/>
      <c r="H214" s="276">
        <v>803</v>
      </c>
      <c r="I214" s="277"/>
      <c r="J214" s="273"/>
      <c r="K214" s="273"/>
      <c r="L214" s="278"/>
      <c r="M214" s="279"/>
      <c r="N214" s="280"/>
      <c r="O214" s="280"/>
      <c r="P214" s="280"/>
      <c r="Q214" s="280"/>
      <c r="R214" s="280"/>
      <c r="S214" s="280"/>
      <c r="T214" s="281"/>
      <c r="AT214" s="282" t="s">
        <v>177</v>
      </c>
      <c r="AU214" s="282" t="s">
        <v>83</v>
      </c>
      <c r="AV214" s="14" t="s">
        <v>175</v>
      </c>
      <c r="AW214" s="14" t="s">
        <v>31</v>
      </c>
      <c r="AX214" s="14" t="s">
        <v>81</v>
      </c>
      <c r="AY214" s="282" t="s">
        <v>168</v>
      </c>
    </row>
    <row r="215" s="1" customFormat="1" ht="24" customHeight="1">
      <c r="B215" s="38"/>
      <c r="C215" s="237" t="s">
        <v>398</v>
      </c>
      <c r="D215" s="237" t="s">
        <v>170</v>
      </c>
      <c r="E215" s="238" t="s">
        <v>3172</v>
      </c>
      <c r="F215" s="239" t="s">
        <v>3173</v>
      </c>
      <c r="G215" s="240" t="s">
        <v>2767</v>
      </c>
      <c r="H215" s="241">
        <v>1</v>
      </c>
      <c r="I215" s="242"/>
      <c r="J215" s="243">
        <f>ROUND(I215*H215,2)</f>
        <v>0</v>
      </c>
      <c r="K215" s="239" t="s">
        <v>1</v>
      </c>
      <c r="L215" s="43"/>
      <c r="M215" s="244" t="s">
        <v>1</v>
      </c>
      <c r="N215" s="245" t="s">
        <v>39</v>
      </c>
      <c r="O215" s="86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AR215" s="248" t="s">
        <v>282</v>
      </c>
      <c r="AT215" s="248" t="s">
        <v>170</v>
      </c>
      <c r="AU215" s="248" t="s">
        <v>83</v>
      </c>
      <c r="AY215" s="17" t="s">
        <v>168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81</v>
      </c>
      <c r="BK215" s="249">
        <f>ROUND(I215*H215,2)</f>
        <v>0</v>
      </c>
      <c r="BL215" s="17" t="s">
        <v>282</v>
      </c>
      <c r="BM215" s="248" t="s">
        <v>3174</v>
      </c>
    </row>
    <row r="216" s="1" customFormat="1" ht="24" customHeight="1">
      <c r="B216" s="38"/>
      <c r="C216" s="237" t="s">
        <v>402</v>
      </c>
      <c r="D216" s="237" t="s">
        <v>170</v>
      </c>
      <c r="E216" s="238" t="s">
        <v>3175</v>
      </c>
      <c r="F216" s="239" t="s">
        <v>3176</v>
      </c>
      <c r="G216" s="240" t="s">
        <v>2767</v>
      </c>
      <c r="H216" s="241">
        <v>1</v>
      </c>
      <c r="I216" s="242"/>
      <c r="J216" s="243">
        <f>ROUND(I216*H216,2)</f>
        <v>0</v>
      </c>
      <c r="K216" s="239" t="s">
        <v>1</v>
      </c>
      <c r="L216" s="43"/>
      <c r="M216" s="244" t="s">
        <v>1</v>
      </c>
      <c r="N216" s="245" t="s">
        <v>39</v>
      </c>
      <c r="O216" s="86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AR216" s="248" t="s">
        <v>282</v>
      </c>
      <c r="AT216" s="248" t="s">
        <v>170</v>
      </c>
      <c r="AU216" s="248" t="s">
        <v>83</v>
      </c>
      <c r="AY216" s="17" t="s">
        <v>168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81</v>
      </c>
      <c r="BK216" s="249">
        <f>ROUND(I216*H216,2)</f>
        <v>0</v>
      </c>
      <c r="BL216" s="17" t="s">
        <v>282</v>
      </c>
      <c r="BM216" s="248" t="s">
        <v>3177</v>
      </c>
    </row>
    <row r="217" s="1" customFormat="1" ht="24" customHeight="1">
      <c r="B217" s="38"/>
      <c r="C217" s="237" t="s">
        <v>406</v>
      </c>
      <c r="D217" s="237" t="s">
        <v>170</v>
      </c>
      <c r="E217" s="238" t="s">
        <v>3178</v>
      </c>
      <c r="F217" s="239" t="s">
        <v>3179</v>
      </c>
      <c r="G217" s="240" t="s">
        <v>220</v>
      </c>
      <c r="H217" s="241">
        <v>0.60099999999999998</v>
      </c>
      <c r="I217" s="242"/>
      <c r="J217" s="243">
        <f>ROUND(I217*H217,2)</f>
        <v>0</v>
      </c>
      <c r="K217" s="239" t="s">
        <v>174</v>
      </c>
      <c r="L217" s="43"/>
      <c r="M217" s="244" t="s">
        <v>1</v>
      </c>
      <c r="N217" s="245" t="s">
        <v>39</v>
      </c>
      <c r="O217" s="86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AR217" s="248" t="s">
        <v>282</v>
      </c>
      <c r="AT217" s="248" t="s">
        <v>170</v>
      </c>
      <c r="AU217" s="248" t="s">
        <v>83</v>
      </c>
      <c r="AY217" s="17" t="s">
        <v>168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81</v>
      </c>
      <c r="BK217" s="249">
        <f>ROUND(I217*H217,2)</f>
        <v>0</v>
      </c>
      <c r="BL217" s="17" t="s">
        <v>282</v>
      </c>
      <c r="BM217" s="248" t="s">
        <v>3180</v>
      </c>
    </row>
    <row r="218" s="11" customFormat="1" ht="22.8" customHeight="1">
      <c r="B218" s="221"/>
      <c r="C218" s="222"/>
      <c r="D218" s="223" t="s">
        <v>73</v>
      </c>
      <c r="E218" s="235" t="s">
        <v>3181</v>
      </c>
      <c r="F218" s="235" t="s">
        <v>3182</v>
      </c>
      <c r="G218" s="222"/>
      <c r="H218" s="222"/>
      <c r="I218" s="225"/>
      <c r="J218" s="236">
        <f>BK218</f>
        <v>0</v>
      </c>
      <c r="K218" s="222"/>
      <c r="L218" s="227"/>
      <c r="M218" s="228"/>
      <c r="N218" s="229"/>
      <c r="O218" s="229"/>
      <c r="P218" s="230">
        <f>SUM(P219:P258)</f>
        <v>0</v>
      </c>
      <c r="Q218" s="229"/>
      <c r="R218" s="230">
        <f>SUM(R219:R258)</f>
        <v>0</v>
      </c>
      <c r="S218" s="229"/>
      <c r="T218" s="231">
        <f>SUM(T219:T258)</f>
        <v>0</v>
      </c>
      <c r="AR218" s="232" t="s">
        <v>83</v>
      </c>
      <c r="AT218" s="233" t="s">
        <v>73</v>
      </c>
      <c r="AU218" s="233" t="s">
        <v>81</v>
      </c>
      <c r="AY218" s="232" t="s">
        <v>168</v>
      </c>
      <c r="BK218" s="234">
        <f>SUM(BK219:BK258)</f>
        <v>0</v>
      </c>
    </row>
    <row r="219" s="1" customFormat="1" ht="24" customHeight="1">
      <c r="B219" s="38"/>
      <c r="C219" s="237" t="s">
        <v>417</v>
      </c>
      <c r="D219" s="237" t="s">
        <v>170</v>
      </c>
      <c r="E219" s="238" t="s">
        <v>3183</v>
      </c>
      <c r="F219" s="239" t="s">
        <v>3184</v>
      </c>
      <c r="G219" s="240" t="s">
        <v>301</v>
      </c>
      <c r="H219" s="241">
        <v>4</v>
      </c>
      <c r="I219" s="242"/>
      <c r="J219" s="243">
        <f>ROUND(I219*H219,2)</f>
        <v>0</v>
      </c>
      <c r="K219" s="239" t="s">
        <v>1</v>
      </c>
      <c r="L219" s="43"/>
      <c r="M219" s="244" t="s">
        <v>1</v>
      </c>
      <c r="N219" s="245" t="s">
        <v>39</v>
      </c>
      <c r="O219" s="86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AR219" s="248" t="s">
        <v>282</v>
      </c>
      <c r="AT219" s="248" t="s">
        <v>170</v>
      </c>
      <c r="AU219" s="248" t="s">
        <v>83</v>
      </c>
      <c r="AY219" s="17" t="s">
        <v>168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81</v>
      </c>
      <c r="BK219" s="249">
        <f>ROUND(I219*H219,2)</f>
        <v>0</v>
      </c>
      <c r="BL219" s="17" t="s">
        <v>282</v>
      </c>
      <c r="BM219" s="248" t="s">
        <v>3185</v>
      </c>
    </row>
    <row r="220" s="13" customFormat="1">
      <c r="B220" s="261"/>
      <c r="C220" s="262"/>
      <c r="D220" s="252" t="s">
        <v>177</v>
      </c>
      <c r="E220" s="263" t="s">
        <v>1</v>
      </c>
      <c r="F220" s="264" t="s">
        <v>175</v>
      </c>
      <c r="G220" s="262"/>
      <c r="H220" s="265">
        <v>4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AT220" s="271" t="s">
        <v>177</v>
      </c>
      <c r="AU220" s="271" t="s">
        <v>83</v>
      </c>
      <c r="AV220" s="13" t="s">
        <v>83</v>
      </c>
      <c r="AW220" s="13" t="s">
        <v>31</v>
      </c>
      <c r="AX220" s="13" t="s">
        <v>74</v>
      </c>
      <c r="AY220" s="271" t="s">
        <v>168</v>
      </c>
    </row>
    <row r="221" s="14" customFormat="1">
      <c r="B221" s="272"/>
      <c r="C221" s="273"/>
      <c r="D221" s="252" t="s">
        <v>177</v>
      </c>
      <c r="E221" s="274" t="s">
        <v>1</v>
      </c>
      <c r="F221" s="275" t="s">
        <v>186</v>
      </c>
      <c r="G221" s="273"/>
      <c r="H221" s="276">
        <v>4</v>
      </c>
      <c r="I221" s="277"/>
      <c r="J221" s="273"/>
      <c r="K221" s="273"/>
      <c r="L221" s="278"/>
      <c r="M221" s="279"/>
      <c r="N221" s="280"/>
      <c r="O221" s="280"/>
      <c r="P221" s="280"/>
      <c r="Q221" s="280"/>
      <c r="R221" s="280"/>
      <c r="S221" s="280"/>
      <c r="T221" s="281"/>
      <c r="AT221" s="282" t="s">
        <v>177</v>
      </c>
      <c r="AU221" s="282" t="s">
        <v>83</v>
      </c>
      <c r="AV221" s="14" t="s">
        <v>175</v>
      </c>
      <c r="AW221" s="14" t="s">
        <v>31</v>
      </c>
      <c r="AX221" s="14" t="s">
        <v>81</v>
      </c>
      <c r="AY221" s="282" t="s">
        <v>168</v>
      </c>
    </row>
    <row r="222" s="1" customFormat="1" ht="24" customHeight="1">
      <c r="B222" s="38"/>
      <c r="C222" s="237" t="s">
        <v>427</v>
      </c>
      <c r="D222" s="237" t="s">
        <v>170</v>
      </c>
      <c r="E222" s="238" t="s">
        <v>3186</v>
      </c>
      <c r="F222" s="239" t="s">
        <v>3187</v>
      </c>
      <c r="G222" s="240" t="s">
        <v>301</v>
      </c>
      <c r="H222" s="241">
        <v>10</v>
      </c>
      <c r="I222" s="242"/>
      <c r="J222" s="243">
        <f>ROUND(I222*H222,2)</f>
        <v>0</v>
      </c>
      <c r="K222" s="239" t="s">
        <v>1</v>
      </c>
      <c r="L222" s="43"/>
      <c r="M222" s="244" t="s">
        <v>1</v>
      </c>
      <c r="N222" s="245" t="s">
        <v>39</v>
      </c>
      <c r="O222" s="86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AR222" s="248" t="s">
        <v>282</v>
      </c>
      <c r="AT222" s="248" t="s">
        <v>170</v>
      </c>
      <c r="AU222" s="248" t="s">
        <v>83</v>
      </c>
      <c r="AY222" s="17" t="s">
        <v>168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81</v>
      </c>
      <c r="BK222" s="249">
        <f>ROUND(I222*H222,2)</f>
        <v>0</v>
      </c>
      <c r="BL222" s="17" t="s">
        <v>282</v>
      </c>
      <c r="BM222" s="248" t="s">
        <v>3188</v>
      </c>
    </row>
    <row r="223" s="13" customFormat="1">
      <c r="B223" s="261"/>
      <c r="C223" s="262"/>
      <c r="D223" s="252" t="s">
        <v>177</v>
      </c>
      <c r="E223" s="263" t="s">
        <v>1</v>
      </c>
      <c r="F223" s="264" t="s">
        <v>235</v>
      </c>
      <c r="G223" s="262"/>
      <c r="H223" s="265">
        <v>10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AT223" s="271" t="s">
        <v>177</v>
      </c>
      <c r="AU223" s="271" t="s">
        <v>83</v>
      </c>
      <c r="AV223" s="13" t="s">
        <v>83</v>
      </c>
      <c r="AW223" s="13" t="s">
        <v>31</v>
      </c>
      <c r="AX223" s="13" t="s">
        <v>74</v>
      </c>
      <c r="AY223" s="271" t="s">
        <v>168</v>
      </c>
    </row>
    <row r="224" s="14" customFormat="1">
      <c r="B224" s="272"/>
      <c r="C224" s="273"/>
      <c r="D224" s="252" t="s">
        <v>177</v>
      </c>
      <c r="E224" s="274" t="s">
        <v>1</v>
      </c>
      <c r="F224" s="275" t="s">
        <v>186</v>
      </c>
      <c r="G224" s="273"/>
      <c r="H224" s="276">
        <v>10</v>
      </c>
      <c r="I224" s="277"/>
      <c r="J224" s="273"/>
      <c r="K224" s="273"/>
      <c r="L224" s="278"/>
      <c r="M224" s="279"/>
      <c r="N224" s="280"/>
      <c r="O224" s="280"/>
      <c r="P224" s="280"/>
      <c r="Q224" s="280"/>
      <c r="R224" s="280"/>
      <c r="S224" s="280"/>
      <c r="T224" s="281"/>
      <c r="AT224" s="282" t="s">
        <v>177</v>
      </c>
      <c r="AU224" s="282" t="s">
        <v>83</v>
      </c>
      <c r="AV224" s="14" t="s">
        <v>175</v>
      </c>
      <c r="AW224" s="14" t="s">
        <v>31</v>
      </c>
      <c r="AX224" s="14" t="s">
        <v>81</v>
      </c>
      <c r="AY224" s="282" t="s">
        <v>168</v>
      </c>
    </row>
    <row r="225" s="1" customFormat="1" ht="24" customHeight="1">
      <c r="B225" s="38"/>
      <c r="C225" s="237" t="s">
        <v>432</v>
      </c>
      <c r="D225" s="237" t="s">
        <v>170</v>
      </c>
      <c r="E225" s="238" t="s">
        <v>3189</v>
      </c>
      <c r="F225" s="239" t="s">
        <v>3190</v>
      </c>
      <c r="G225" s="240" t="s">
        <v>301</v>
      </c>
      <c r="H225" s="241">
        <v>2</v>
      </c>
      <c r="I225" s="242"/>
      <c r="J225" s="243">
        <f>ROUND(I225*H225,2)</f>
        <v>0</v>
      </c>
      <c r="K225" s="239" t="s">
        <v>1</v>
      </c>
      <c r="L225" s="43"/>
      <c r="M225" s="244" t="s">
        <v>1</v>
      </c>
      <c r="N225" s="245" t="s">
        <v>39</v>
      </c>
      <c r="O225" s="86"/>
      <c r="P225" s="246">
        <f>O225*H225</f>
        <v>0</v>
      </c>
      <c r="Q225" s="246">
        <v>0</v>
      </c>
      <c r="R225" s="246">
        <f>Q225*H225</f>
        <v>0</v>
      </c>
      <c r="S225" s="246">
        <v>0</v>
      </c>
      <c r="T225" s="247">
        <f>S225*H225</f>
        <v>0</v>
      </c>
      <c r="AR225" s="248" t="s">
        <v>282</v>
      </c>
      <c r="AT225" s="248" t="s">
        <v>170</v>
      </c>
      <c r="AU225" s="248" t="s">
        <v>83</v>
      </c>
      <c r="AY225" s="17" t="s">
        <v>168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81</v>
      </c>
      <c r="BK225" s="249">
        <f>ROUND(I225*H225,2)</f>
        <v>0</v>
      </c>
      <c r="BL225" s="17" t="s">
        <v>282</v>
      </c>
      <c r="BM225" s="248" t="s">
        <v>3191</v>
      </c>
    </row>
    <row r="226" s="13" customFormat="1">
      <c r="B226" s="261"/>
      <c r="C226" s="262"/>
      <c r="D226" s="252" t="s">
        <v>177</v>
      </c>
      <c r="E226" s="263" t="s">
        <v>1</v>
      </c>
      <c r="F226" s="264" t="s">
        <v>83</v>
      </c>
      <c r="G226" s="262"/>
      <c r="H226" s="265">
        <v>2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AT226" s="271" t="s">
        <v>177</v>
      </c>
      <c r="AU226" s="271" t="s">
        <v>83</v>
      </c>
      <c r="AV226" s="13" t="s">
        <v>83</v>
      </c>
      <c r="AW226" s="13" t="s">
        <v>31</v>
      </c>
      <c r="AX226" s="13" t="s">
        <v>74</v>
      </c>
      <c r="AY226" s="271" t="s">
        <v>168</v>
      </c>
    </row>
    <row r="227" s="14" customFormat="1">
      <c r="B227" s="272"/>
      <c r="C227" s="273"/>
      <c r="D227" s="252" t="s">
        <v>177</v>
      </c>
      <c r="E227" s="274" t="s">
        <v>1</v>
      </c>
      <c r="F227" s="275" t="s">
        <v>186</v>
      </c>
      <c r="G227" s="273"/>
      <c r="H227" s="276">
        <v>2</v>
      </c>
      <c r="I227" s="277"/>
      <c r="J227" s="273"/>
      <c r="K227" s="273"/>
      <c r="L227" s="278"/>
      <c r="M227" s="279"/>
      <c r="N227" s="280"/>
      <c r="O227" s="280"/>
      <c r="P227" s="280"/>
      <c r="Q227" s="280"/>
      <c r="R227" s="280"/>
      <c r="S227" s="280"/>
      <c r="T227" s="281"/>
      <c r="AT227" s="282" t="s">
        <v>177</v>
      </c>
      <c r="AU227" s="282" t="s">
        <v>83</v>
      </c>
      <c r="AV227" s="14" t="s">
        <v>175</v>
      </c>
      <c r="AW227" s="14" t="s">
        <v>31</v>
      </c>
      <c r="AX227" s="14" t="s">
        <v>81</v>
      </c>
      <c r="AY227" s="282" t="s">
        <v>168</v>
      </c>
    </row>
    <row r="228" s="1" customFormat="1" ht="24" customHeight="1">
      <c r="B228" s="38"/>
      <c r="C228" s="237" t="s">
        <v>437</v>
      </c>
      <c r="D228" s="237" t="s">
        <v>170</v>
      </c>
      <c r="E228" s="238" t="s">
        <v>3192</v>
      </c>
      <c r="F228" s="239" t="s">
        <v>3193</v>
      </c>
      <c r="G228" s="240" t="s">
        <v>301</v>
      </c>
      <c r="H228" s="241">
        <v>2</v>
      </c>
      <c r="I228" s="242"/>
      <c r="J228" s="243">
        <f>ROUND(I228*H228,2)</f>
        <v>0</v>
      </c>
      <c r="K228" s="239" t="s">
        <v>1</v>
      </c>
      <c r="L228" s="43"/>
      <c r="M228" s="244" t="s">
        <v>1</v>
      </c>
      <c r="N228" s="245" t="s">
        <v>39</v>
      </c>
      <c r="O228" s="86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AR228" s="248" t="s">
        <v>282</v>
      </c>
      <c r="AT228" s="248" t="s">
        <v>170</v>
      </c>
      <c r="AU228" s="248" t="s">
        <v>83</v>
      </c>
      <c r="AY228" s="17" t="s">
        <v>168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81</v>
      </c>
      <c r="BK228" s="249">
        <f>ROUND(I228*H228,2)</f>
        <v>0</v>
      </c>
      <c r="BL228" s="17" t="s">
        <v>282</v>
      </c>
      <c r="BM228" s="248" t="s">
        <v>3194</v>
      </c>
    </row>
    <row r="229" s="13" customFormat="1">
      <c r="B229" s="261"/>
      <c r="C229" s="262"/>
      <c r="D229" s="252" t="s">
        <v>177</v>
      </c>
      <c r="E229" s="263" t="s">
        <v>1</v>
      </c>
      <c r="F229" s="264" t="s">
        <v>83</v>
      </c>
      <c r="G229" s="262"/>
      <c r="H229" s="265">
        <v>2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AT229" s="271" t="s">
        <v>177</v>
      </c>
      <c r="AU229" s="271" t="s">
        <v>83</v>
      </c>
      <c r="AV229" s="13" t="s">
        <v>83</v>
      </c>
      <c r="AW229" s="13" t="s">
        <v>31</v>
      </c>
      <c r="AX229" s="13" t="s">
        <v>74</v>
      </c>
      <c r="AY229" s="271" t="s">
        <v>168</v>
      </c>
    </row>
    <row r="230" s="14" customFormat="1">
      <c r="B230" s="272"/>
      <c r="C230" s="273"/>
      <c r="D230" s="252" t="s">
        <v>177</v>
      </c>
      <c r="E230" s="274" t="s">
        <v>1</v>
      </c>
      <c r="F230" s="275" t="s">
        <v>186</v>
      </c>
      <c r="G230" s="273"/>
      <c r="H230" s="276">
        <v>2</v>
      </c>
      <c r="I230" s="277"/>
      <c r="J230" s="273"/>
      <c r="K230" s="273"/>
      <c r="L230" s="278"/>
      <c r="M230" s="279"/>
      <c r="N230" s="280"/>
      <c r="O230" s="280"/>
      <c r="P230" s="280"/>
      <c r="Q230" s="280"/>
      <c r="R230" s="280"/>
      <c r="S230" s="280"/>
      <c r="T230" s="281"/>
      <c r="AT230" s="282" t="s">
        <v>177</v>
      </c>
      <c r="AU230" s="282" t="s">
        <v>83</v>
      </c>
      <c r="AV230" s="14" t="s">
        <v>175</v>
      </c>
      <c r="AW230" s="14" t="s">
        <v>31</v>
      </c>
      <c r="AX230" s="14" t="s">
        <v>81</v>
      </c>
      <c r="AY230" s="282" t="s">
        <v>168</v>
      </c>
    </row>
    <row r="231" s="1" customFormat="1" ht="16.5" customHeight="1">
      <c r="B231" s="38"/>
      <c r="C231" s="237" t="s">
        <v>445</v>
      </c>
      <c r="D231" s="237" t="s">
        <v>170</v>
      </c>
      <c r="E231" s="238" t="s">
        <v>3195</v>
      </c>
      <c r="F231" s="239" t="s">
        <v>3196</v>
      </c>
      <c r="G231" s="240" t="s">
        <v>301</v>
      </c>
      <c r="H231" s="241">
        <v>1</v>
      </c>
      <c r="I231" s="242"/>
      <c r="J231" s="243">
        <f>ROUND(I231*H231,2)</f>
        <v>0</v>
      </c>
      <c r="K231" s="239" t="s">
        <v>1</v>
      </c>
      <c r="L231" s="43"/>
      <c r="M231" s="244" t="s">
        <v>1</v>
      </c>
      <c r="N231" s="245" t="s">
        <v>39</v>
      </c>
      <c r="O231" s="86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AR231" s="248" t="s">
        <v>282</v>
      </c>
      <c r="AT231" s="248" t="s">
        <v>170</v>
      </c>
      <c r="AU231" s="248" t="s">
        <v>83</v>
      </c>
      <c r="AY231" s="17" t="s">
        <v>168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81</v>
      </c>
      <c r="BK231" s="249">
        <f>ROUND(I231*H231,2)</f>
        <v>0</v>
      </c>
      <c r="BL231" s="17" t="s">
        <v>282</v>
      </c>
      <c r="BM231" s="248" t="s">
        <v>3197</v>
      </c>
    </row>
    <row r="232" s="13" customFormat="1">
      <c r="B232" s="261"/>
      <c r="C232" s="262"/>
      <c r="D232" s="252" t="s">
        <v>177</v>
      </c>
      <c r="E232" s="263" t="s">
        <v>1</v>
      </c>
      <c r="F232" s="264" t="s">
        <v>81</v>
      </c>
      <c r="G232" s="262"/>
      <c r="H232" s="265">
        <v>1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AT232" s="271" t="s">
        <v>177</v>
      </c>
      <c r="AU232" s="271" t="s">
        <v>83</v>
      </c>
      <c r="AV232" s="13" t="s">
        <v>83</v>
      </c>
      <c r="AW232" s="13" t="s">
        <v>31</v>
      </c>
      <c r="AX232" s="13" t="s">
        <v>74</v>
      </c>
      <c r="AY232" s="271" t="s">
        <v>168</v>
      </c>
    </row>
    <row r="233" s="14" customFormat="1">
      <c r="B233" s="272"/>
      <c r="C233" s="273"/>
      <c r="D233" s="252" t="s">
        <v>177</v>
      </c>
      <c r="E233" s="274" t="s">
        <v>1</v>
      </c>
      <c r="F233" s="275" t="s">
        <v>186</v>
      </c>
      <c r="G233" s="273"/>
      <c r="H233" s="276">
        <v>1</v>
      </c>
      <c r="I233" s="277"/>
      <c r="J233" s="273"/>
      <c r="K233" s="273"/>
      <c r="L233" s="278"/>
      <c r="M233" s="279"/>
      <c r="N233" s="280"/>
      <c r="O233" s="280"/>
      <c r="P233" s="280"/>
      <c r="Q233" s="280"/>
      <c r="R233" s="280"/>
      <c r="S233" s="280"/>
      <c r="T233" s="281"/>
      <c r="AT233" s="282" t="s">
        <v>177</v>
      </c>
      <c r="AU233" s="282" t="s">
        <v>83</v>
      </c>
      <c r="AV233" s="14" t="s">
        <v>175</v>
      </c>
      <c r="AW233" s="14" t="s">
        <v>31</v>
      </c>
      <c r="AX233" s="14" t="s">
        <v>81</v>
      </c>
      <c r="AY233" s="282" t="s">
        <v>168</v>
      </c>
    </row>
    <row r="234" s="1" customFormat="1" ht="16.5" customHeight="1">
      <c r="B234" s="38"/>
      <c r="C234" s="237" t="s">
        <v>452</v>
      </c>
      <c r="D234" s="237" t="s">
        <v>170</v>
      </c>
      <c r="E234" s="238" t="s">
        <v>3198</v>
      </c>
      <c r="F234" s="239" t="s">
        <v>3199</v>
      </c>
      <c r="G234" s="240" t="s">
        <v>301</v>
      </c>
      <c r="H234" s="241">
        <v>23</v>
      </c>
      <c r="I234" s="242"/>
      <c r="J234" s="243">
        <f>ROUND(I234*H234,2)</f>
        <v>0</v>
      </c>
      <c r="K234" s="239" t="s">
        <v>1</v>
      </c>
      <c r="L234" s="43"/>
      <c r="M234" s="244" t="s">
        <v>1</v>
      </c>
      <c r="N234" s="245" t="s">
        <v>39</v>
      </c>
      <c r="O234" s="86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AR234" s="248" t="s">
        <v>282</v>
      </c>
      <c r="AT234" s="248" t="s">
        <v>170</v>
      </c>
      <c r="AU234" s="248" t="s">
        <v>83</v>
      </c>
      <c r="AY234" s="17" t="s">
        <v>168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81</v>
      </c>
      <c r="BK234" s="249">
        <f>ROUND(I234*H234,2)</f>
        <v>0</v>
      </c>
      <c r="BL234" s="17" t="s">
        <v>282</v>
      </c>
      <c r="BM234" s="248" t="s">
        <v>3200</v>
      </c>
    </row>
    <row r="235" s="13" customFormat="1">
      <c r="B235" s="261"/>
      <c r="C235" s="262"/>
      <c r="D235" s="252" t="s">
        <v>177</v>
      </c>
      <c r="E235" s="263" t="s">
        <v>1</v>
      </c>
      <c r="F235" s="264" t="s">
        <v>335</v>
      </c>
      <c r="G235" s="262"/>
      <c r="H235" s="265">
        <v>23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AT235" s="271" t="s">
        <v>177</v>
      </c>
      <c r="AU235" s="271" t="s">
        <v>83</v>
      </c>
      <c r="AV235" s="13" t="s">
        <v>83</v>
      </c>
      <c r="AW235" s="13" t="s">
        <v>31</v>
      </c>
      <c r="AX235" s="13" t="s">
        <v>74</v>
      </c>
      <c r="AY235" s="271" t="s">
        <v>168</v>
      </c>
    </row>
    <row r="236" s="14" customFormat="1">
      <c r="B236" s="272"/>
      <c r="C236" s="273"/>
      <c r="D236" s="252" t="s">
        <v>177</v>
      </c>
      <c r="E236" s="274" t="s">
        <v>1</v>
      </c>
      <c r="F236" s="275" t="s">
        <v>186</v>
      </c>
      <c r="G236" s="273"/>
      <c r="H236" s="276">
        <v>23</v>
      </c>
      <c r="I236" s="277"/>
      <c r="J236" s="273"/>
      <c r="K236" s="273"/>
      <c r="L236" s="278"/>
      <c r="M236" s="279"/>
      <c r="N236" s="280"/>
      <c r="O236" s="280"/>
      <c r="P236" s="280"/>
      <c r="Q236" s="280"/>
      <c r="R236" s="280"/>
      <c r="S236" s="280"/>
      <c r="T236" s="281"/>
      <c r="AT236" s="282" t="s">
        <v>177</v>
      </c>
      <c r="AU236" s="282" t="s">
        <v>83</v>
      </c>
      <c r="AV236" s="14" t="s">
        <v>175</v>
      </c>
      <c r="AW236" s="14" t="s">
        <v>31</v>
      </c>
      <c r="AX236" s="14" t="s">
        <v>81</v>
      </c>
      <c r="AY236" s="282" t="s">
        <v>168</v>
      </c>
    </row>
    <row r="237" s="1" customFormat="1" ht="16.5" customHeight="1">
      <c r="B237" s="38"/>
      <c r="C237" s="237" t="s">
        <v>456</v>
      </c>
      <c r="D237" s="237" t="s">
        <v>170</v>
      </c>
      <c r="E237" s="238" t="s">
        <v>3201</v>
      </c>
      <c r="F237" s="239" t="s">
        <v>3202</v>
      </c>
      <c r="G237" s="240" t="s">
        <v>301</v>
      </c>
      <c r="H237" s="241">
        <v>6</v>
      </c>
      <c r="I237" s="242"/>
      <c r="J237" s="243">
        <f>ROUND(I237*H237,2)</f>
        <v>0</v>
      </c>
      <c r="K237" s="239" t="s">
        <v>1</v>
      </c>
      <c r="L237" s="43"/>
      <c r="M237" s="244" t="s">
        <v>1</v>
      </c>
      <c r="N237" s="245" t="s">
        <v>39</v>
      </c>
      <c r="O237" s="86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AR237" s="248" t="s">
        <v>282</v>
      </c>
      <c r="AT237" s="248" t="s">
        <v>170</v>
      </c>
      <c r="AU237" s="248" t="s">
        <v>83</v>
      </c>
      <c r="AY237" s="17" t="s">
        <v>168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81</v>
      </c>
      <c r="BK237" s="249">
        <f>ROUND(I237*H237,2)</f>
        <v>0</v>
      </c>
      <c r="BL237" s="17" t="s">
        <v>282</v>
      </c>
      <c r="BM237" s="248" t="s">
        <v>3203</v>
      </c>
    </row>
    <row r="238" s="13" customFormat="1">
      <c r="B238" s="261"/>
      <c r="C238" s="262"/>
      <c r="D238" s="252" t="s">
        <v>177</v>
      </c>
      <c r="E238" s="263" t="s">
        <v>1</v>
      </c>
      <c r="F238" s="264" t="s">
        <v>209</v>
      </c>
      <c r="G238" s="262"/>
      <c r="H238" s="265">
        <v>6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AT238" s="271" t="s">
        <v>177</v>
      </c>
      <c r="AU238" s="271" t="s">
        <v>83</v>
      </c>
      <c r="AV238" s="13" t="s">
        <v>83</v>
      </c>
      <c r="AW238" s="13" t="s">
        <v>31</v>
      </c>
      <c r="AX238" s="13" t="s">
        <v>74</v>
      </c>
      <c r="AY238" s="271" t="s">
        <v>168</v>
      </c>
    </row>
    <row r="239" s="14" customFormat="1">
      <c r="B239" s="272"/>
      <c r="C239" s="273"/>
      <c r="D239" s="252" t="s">
        <v>177</v>
      </c>
      <c r="E239" s="274" t="s">
        <v>1</v>
      </c>
      <c r="F239" s="275" t="s">
        <v>186</v>
      </c>
      <c r="G239" s="273"/>
      <c r="H239" s="276">
        <v>6</v>
      </c>
      <c r="I239" s="277"/>
      <c r="J239" s="273"/>
      <c r="K239" s="273"/>
      <c r="L239" s="278"/>
      <c r="M239" s="279"/>
      <c r="N239" s="280"/>
      <c r="O239" s="280"/>
      <c r="P239" s="280"/>
      <c r="Q239" s="280"/>
      <c r="R239" s="280"/>
      <c r="S239" s="280"/>
      <c r="T239" s="281"/>
      <c r="AT239" s="282" t="s">
        <v>177</v>
      </c>
      <c r="AU239" s="282" t="s">
        <v>83</v>
      </c>
      <c r="AV239" s="14" t="s">
        <v>175</v>
      </c>
      <c r="AW239" s="14" t="s">
        <v>31</v>
      </c>
      <c r="AX239" s="14" t="s">
        <v>81</v>
      </c>
      <c r="AY239" s="282" t="s">
        <v>168</v>
      </c>
    </row>
    <row r="240" s="1" customFormat="1" ht="16.5" customHeight="1">
      <c r="B240" s="38"/>
      <c r="C240" s="237" t="s">
        <v>464</v>
      </c>
      <c r="D240" s="237" t="s">
        <v>170</v>
      </c>
      <c r="E240" s="238" t="s">
        <v>3204</v>
      </c>
      <c r="F240" s="239" t="s">
        <v>3205</v>
      </c>
      <c r="G240" s="240" t="s">
        <v>301</v>
      </c>
      <c r="H240" s="241">
        <v>1</v>
      </c>
      <c r="I240" s="242"/>
      <c r="J240" s="243">
        <f>ROUND(I240*H240,2)</f>
        <v>0</v>
      </c>
      <c r="K240" s="239" t="s">
        <v>1</v>
      </c>
      <c r="L240" s="43"/>
      <c r="M240" s="244" t="s">
        <v>1</v>
      </c>
      <c r="N240" s="245" t="s">
        <v>39</v>
      </c>
      <c r="O240" s="86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AR240" s="248" t="s">
        <v>282</v>
      </c>
      <c r="AT240" s="248" t="s">
        <v>170</v>
      </c>
      <c r="AU240" s="248" t="s">
        <v>83</v>
      </c>
      <c r="AY240" s="17" t="s">
        <v>168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81</v>
      </c>
      <c r="BK240" s="249">
        <f>ROUND(I240*H240,2)</f>
        <v>0</v>
      </c>
      <c r="BL240" s="17" t="s">
        <v>282</v>
      </c>
      <c r="BM240" s="248" t="s">
        <v>3206</v>
      </c>
    </row>
    <row r="241" s="13" customFormat="1">
      <c r="B241" s="261"/>
      <c r="C241" s="262"/>
      <c r="D241" s="252" t="s">
        <v>177</v>
      </c>
      <c r="E241" s="263" t="s">
        <v>1</v>
      </c>
      <c r="F241" s="264" t="s">
        <v>81</v>
      </c>
      <c r="G241" s="262"/>
      <c r="H241" s="265">
        <v>1</v>
      </c>
      <c r="I241" s="266"/>
      <c r="J241" s="262"/>
      <c r="K241" s="262"/>
      <c r="L241" s="267"/>
      <c r="M241" s="268"/>
      <c r="N241" s="269"/>
      <c r="O241" s="269"/>
      <c r="P241" s="269"/>
      <c r="Q241" s="269"/>
      <c r="R241" s="269"/>
      <c r="S241" s="269"/>
      <c r="T241" s="270"/>
      <c r="AT241" s="271" t="s">
        <v>177</v>
      </c>
      <c r="AU241" s="271" t="s">
        <v>83</v>
      </c>
      <c r="AV241" s="13" t="s">
        <v>83</v>
      </c>
      <c r="AW241" s="13" t="s">
        <v>31</v>
      </c>
      <c r="AX241" s="13" t="s">
        <v>74</v>
      </c>
      <c r="AY241" s="271" t="s">
        <v>168</v>
      </c>
    </row>
    <row r="242" s="14" customFormat="1">
      <c r="B242" s="272"/>
      <c r="C242" s="273"/>
      <c r="D242" s="252" t="s">
        <v>177</v>
      </c>
      <c r="E242" s="274" t="s">
        <v>1</v>
      </c>
      <c r="F242" s="275" t="s">
        <v>186</v>
      </c>
      <c r="G242" s="273"/>
      <c r="H242" s="276">
        <v>1</v>
      </c>
      <c r="I242" s="277"/>
      <c r="J242" s="273"/>
      <c r="K242" s="273"/>
      <c r="L242" s="278"/>
      <c r="M242" s="279"/>
      <c r="N242" s="280"/>
      <c r="O242" s="280"/>
      <c r="P242" s="280"/>
      <c r="Q242" s="280"/>
      <c r="R242" s="280"/>
      <c r="S242" s="280"/>
      <c r="T242" s="281"/>
      <c r="AT242" s="282" t="s">
        <v>177</v>
      </c>
      <c r="AU242" s="282" t="s">
        <v>83</v>
      </c>
      <c r="AV242" s="14" t="s">
        <v>175</v>
      </c>
      <c r="AW242" s="14" t="s">
        <v>31</v>
      </c>
      <c r="AX242" s="14" t="s">
        <v>81</v>
      </c>
      <c r="AY242" s="282" t="s">
        <v>168</v>
      </c>
    </row>
    <row r="243" s="1" customFormat="1" ht="24" customHeight="1">
      <c r="B243" s="38"/>
      <c r="C243" s="237" t="s">
        <v>472</v>
      </c>
      <c r="D243" s="237" t="s">
        <v>170</v>
      </c>
      <c r="E243" s="238" t="s">
        <v>3207</v>
      </c>
      <c r="F243" s="239" t="s">
        <v>3208</v>
      </c>
      <c r="G243" s="240" t="s">
        <v>301</v>
      </c>
      <c r="H243" s="241">
        <v>78</v>
      </c>
      <c r="I243" s="242"/>
      <c r="J243" s="243">
        <f>ROUND(I243*H243,2)</f>
        <v>0</v>
      </c>
      <c r="K243" s="239" t="s">
        <v>1</v>
      </c>
      <c r="L243" s="43"/>
      <c r="M243" s="244" t="s">
        <v>1</v>
      </c>
      <c r="N243" s="245" t="s">
        <v>39</v>
      </c>
      <c r="O243" s="86"/>
      <c r="P243" s="246">
        <f>O243*H243</f>
        <v>0</v>
      </c>
      <c r="Q243" s="246">
        <v>0</v>
      </c>
      <c r="R243" s="246">
        <f>Q243*H243</f>
        <v>0</v>
      </c>
      <c r="S243" s="246">
        <v>0</v>
      </c>
      <c r="T243" s="247">
        <f>S243*H243</f>
        <v>0</v>
      </c>
      <c r="AR243" s="248" t="s">
        <v>282</v>
      </c>
      <c r="AT243" s="248" t="s">
        <v>170</v>
      </c>
      <c r="AU243" s="248" t="s">
        <v>83</v>
      </c>
      <c r="AY243" s="17" t="s">
        <v>168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81</v>
      </c>
      <c r="BK243" s="249">
        <f>ROUND(I243*H243,2)</f>
        <v>0</v>
      </c>
      <c r="BL243" s="17" t="s">
        <v>282</v>
      </c>
      <c r="BM243" s="248" t="s">
        <v>3209</v>
      </c>
    </row>
    <row r="244" s="13" customFormat="1">
      <c r="B244" s="261"/>
      <c r="C244" s="262"/>
      <c r="D244" s="252" t="s">
        <v>177</v>
      </c>
      <c r="E244" s="263" t="s">
        <v>1</v>
      </c>
      <c r="F244" s="264" t="s">
        <v>762</v>
      </c>
      <c r="G244" s="262"/>
      <c r="H244" s="265">
        <v>78</v>
      </c>
      <c r="I244" s="266"/>
      <c r="J244" s="262"/>
      <c r="K244" s="262"/>
      <c r="L244" s="267"/>
      <c r="M244" s="268"/>
      <c r="N244" s="269"/>
      <c r="O244" s="269"/>
      <c r="P244" s="269"/>
      <c r="Q244" s="269"/>
      <c r="R244" s="269"/>
      <c r="S244" s="269"/>
      <c r="T244" s="270"/>
      <c r="AT244" s="271" t="s">
        <v>177</v>
      </c>
      <c r="AU244" s="271" t="s">
        <v>83</v>
      </c>
      <c r="AV244" s="13" t="s">
        <v>83</v>
      </c>
      <c r="AW244" s="13" t="s">
        <v>31</v>
      </c>
      <c r="AX244" s="13" t="s">
        <v>74</v>
      </c>
      <c r="AY244" s="271" t="s">
        <v>168</v>
      </c>
    </row>
    <row r="245" s="14" customFormat="1">
      <c r="B245" s="272"/>
      <c r="C245" s="273"/>
      <c r="D245" s="252" t="s">
        <v>177</v>
      </c>
      <c r="E245" s="274" t="s">
        <v>1</v>
      </c>
      <c r="F245" s="275" t="s">
        <v>186</v>
      </c>
      <c r="G245" s="273"/>
      <c r="H245" s="276">
        <v>78</v>
      </c>
      <c r="I245" s="277"/>
      <c r="J245" s="273"/>
      <c r="K245" s="273"/>
      <c r="L245" s="278"/>
      <c r="M245" s="279"/>
      <c r="N245" s="280"/>
      <c r="O245" s="280"/>
      <c r="P245" s="280"/>
      <c r="Q245" s="280"/>
      <c r="R245" s="280"/>
      <c r="S245" s="280"/>
      <c r="T245" s="281"/>
      <c r="AT245" s="282" t="s">
        <v>177</v>
      </c>
      <c r="AU245" s="282" t="s">
        <v>83</v>
      </c>
      <c r="AV245" s="14" t="s">
        <v>175</v>
      </c>
      <c r="AW245" s="14" t="s">
        <v>31</v>
      </c>
      <c r="AX245" s="14" t="s">
        <v>81</v>
      </c>
      <c r="AY245" s="282" t="s">
        <v>168</v>
      </c>
    </row>
    <row r="246" s="1" customFormat="1" ht="24" customHeight="1">
      <c r="B246" s="38"/>
      <c r="C246" s="237" t="s">
        <v>476</v>
      </c>
      <c r="D246" s="237" t="s">
        <v>170</v>
      </c>
      <c r="E246" s="238" t="s">
        <v>3210</v>
      </c>
      <c r="F246" s="239" t="s">
        <v>3211</v>
      </c>
      <c r="G246" s="240" t="s">
        <v>301</v>
      </c>
      <c r="H246" s="241">
        <v>10</v>
      </c>
      <c r="I246" s="242"/>
      <c r="J246" s="243">
        <f>ROUND(I246*H246,2)</f>
        <v>0</v>
      </c>
      <c r="K246" s="239" t="s">
        <v>1</v>
      </c>
      <c r="L246" s="43"/>
      <c r="M246" s="244" t="s">
        <v>1</v>
      </c>
      <c r="N246" s="245" t="s">
        <v>39</v>
      </c>
      <c r="O246" s="86"/>
      <c r="P246" s="246">
        <f>O246*H246</f>
        <v>0</v>
      </c>
      <c r="Q246" s="246">
        <v>0</v>
      </c>
      <c r="R246" s="246">
        <f>Q246*H246</f>
        <v>0</v>
      </c>
      <c r="S246" s="246">
        <v>0</v>
      </c>
      <c r="T246" s="247">
        <f>S246*H246</f>
        <v>0</v>
      </c>
      <c r="AR246" s="248" t="s">
        <v>282</v>
      </c>
      <c r="AT246" s="248" t="s">
        <v>170</v>
      </c>
      <c r="AU246" s="248" t="s">
        <v>83</v>
      </c>
      <c r="AY246" s="17" t="s">
        <v>168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81</v>
      </c>
      <c r="BK246" s="249">
        <f>ROUND(I246*H246,2)</f>
        <v>0</v>
      </c>
      <c r="BL246" s="17" t="s">
        <v>282</v>
      </c>
      <c r="BM246" s="248" t="s">
        <v>3212</v>
      </c>
    </row>
    <row r="247" s="13" customFormat="1">
      <c r="B247" s="261"/>
      <c r="C247" s="262"/>
      <c r="D247" s="252" t="s">
        <v>177</v>
      </c>
      <c r="E247" s="263" t="s">
        <v>1</v>
      </c>
      <c r="F247" s="264" t="s">
        <v>235</v>
      </c>
      <c r="G247" s="262"/>
      <c r="H247" s="265">
        <v>10</v>
      </c>
      <c r="I247" s="266"/>
      <c r="J247" s="262"/>
      <c r="K247" s="262"/>
      <c r="L247" s="267"/>
      <c r="M247" s="268"/>
      <c r="N247" s="269"/>
      <c r="O247" s="269"/>
      <c r="P247" s="269"/>
      <c r="Q247" s="269"/>
      <c r="R247" s="269"/>
      <c r="S247" s="269"/>
      <c r="T247" s="270"/>
      <c r="AT247" s="271" t="s">
        <v>177</v>
      </c>
      <c r="AU247" s="271" t="s">
        <v>83</v>
      </c>
      <c r="AV247" s="13" t="s">
        <v>83</v>
      </c>
      <c r="AW247" s="13" t="s">
        <v>31</v>
      </c>
      <c r="AX247" s="13" t="s">
        <v>74</v>
      </c>
      <c r="AY247" s="271" t="s">
        <v>168</v>
      </c>
    </row>
    <row r="248" s="14" customFormat="1">
      <c r="B248" s="272"/>
      <c r="C248" s="273"/>
      <c r="D248" s="252" t="s">
        <v>177</v>
      </c>
      <c r="E248" s="274" t="s">
        <v>1</v>
      </c>
      <c r="F248" s="275" t="s">
        <v>186</v>
      </c>
      <c r="G248" s="273"/>
      <c r="H248" s="276">
        <v>10</v>
      </c>
      <c r="I248" s="277"/>
      <c r="J248" s="273"/>
      <c r="K248" s="273"/>
      <c r="L248" s="278"/>
      <c r="M248" s="279"/>
      <c r="N248" s="280"/>
      <c r="O248" s="280"/>
      <c r="P248" s="280"/>
      <c r="Q248" s="280"/>
      <c r="R248" s="280"/>
      <c r="S248" s="280"/>
      <c r="T248" s="281"/>
      <c r="AT248" s="282" t="s">
        <v>177</v>
      </c>
      <c r="AU248" s="282" t="s">
        <v>83</v>
      </c>
      <c r="AV248" s="14" t="s">
        <v>175</v>
      </c>
      <c r="AW248" s="14" t="s">
        <v>31</v>
      </c>
      <c r="AX248" s="14" t="s">
        <v>81</v>
      </c>
      <c r="AY248" s="282" t="s">
        <v>168</v>
      </c>
    </row>
    <row r="249" s="1" customFormat="1" ht="24" customHeight="1">
      <c r="B249" s="38"/>
      <c r="C249" s="237" t="s">
        <v>491</v>
      </c>
      <c r="D249" s="237" t="s">
        <v>170</v>
      </c>
      <c r="E249" s="238" t="s">
        <v>3213</v>
      </c>
      <c r="F249" s="239" t="s">
        <v>3214</v>
      </c>
      <c r="G249" s="240" t="s">
        <v>301</v>
      </c>
      <c r="H249" s="241">
        <v>1</v>
      </c>
      <c r="I249" s="242"/>
      <c r="J249" s="243">
        <f>ROUND(I249*H249,2)</f>
        <v>0</v>
      </c>
      <c r="K249" s="239" t="s">
        <v>1</v>
      </c>
      <c r="L249" s="43"/>
      <c r="M249" s="244" t="s">
        <v>1</v>
      </c>
      <c r="N249" s="245" t="s">
        <v>39</v>
      </c>
      <c r="O249" s="86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AR249" s="248" t="s">
        <v>282</v>
      </c>
      <c r="AT249" s="248" t="s">
        <v>170</v>
      </c>
      <c r="AU249" s="248" t="s">
        <v>83</v>
      </c>
      <c r="AY249" s="17" t="s">
        <v>168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81</v>
      </c>
      <c r="BK249" s="249">
        <f>ROUND(I249*H249,2)</f>
        <v>0</v>
      </c>
      <c r="BL249" s="17" t="s">
        <v>282</v>
      </c>
      <c r="BM249" s="248" t="s">
        <v>3215</v>
      </c>
    </row>
    <row r="250" s="13" customFormat="1">
      <c r="B250" s="261"/>
      <c r="C250" s="262"/>
      <c r="D250" s="252" t="s">
        <v>177</v>
      </c>
      <c r="E250" s="263" t="s">
        <v>1</v>
      </c>
      <c r="F250" s="264" t="s">
        <v>81</v>
      </c>
      <c r="G250" s="262"/>
      <c r="H250" s="265">
        <v>1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AT250" s="271" t="s">
        <v>177</v>
      </c>
      <c r="AU250" s="271" t="s">
        <v>83</v>
      </c>
      <c r="AV250" s="13" t="s">
        <v>83</v>
      </c>
      <c r="AW250" s="13" t="s">
        <v>31</v>
      </c>
      <c r="AX250" s="13" t="s">
        <v>74</v>
      </c>
      <c r="AY250" s="271" t="s">
        <v>168</v>
      </c>
    </row>
    <row r="251" s="14" customFormat="1">
      <c r="B251" s="272"/>
      <c r="C251" s="273"/>
      <c r="D251" s="252" t="s">
        <v>177</v>
      </c>
      <c r="E251" s="274" t="s">
        <v>1</v>
      </c>
      <c r="F251" s="275" t="s">
        <v>186</v>
      </c>
      <c r="G251" s="273"/>
      <c r="H251" s="276">
        <v>1</v>
      </c>
      <c r="I251" s="277"/>
      <c r="J251" s="273"/>
      <c r="K251" s="273"/>
      <c r="L251" s="278"/>
      <c r="M251" s="279"/>
      <c r="N251" s="280"/>
      <c r="O251" s="280"/>
      <c r="P251" s="280"/>
      <c r="Q251" s="280"/>
      <c r="R251" s="280"/>
      <c r="S251" s="280"/>
      <c r="T251" s="281"/>
      <c r="AT251" s="282" t="s">
        <v>177</v>
      </c>
      <c r="AU251" s="282" t="s">
        <v>83</v>
      </c>
      <c r="AV251" s="14" t="s">
        <v>175</v>
      </c>
      <c r="AW251" s="14" t="s">
        <v>31</v>
      </c>
      <c r="AX251" s="14" t="s">
        <v>81</v>
      </c>
      <c r="AY251" s="282" t="s">
        <v>168</v>
      </c>
    </row>
    <row r="252" s="1" customFormat="1" ht="16.5" customHeight="1">
      <c r="B252" s="38"/>
      <c r="C252" s="237" t="s">
        <v>498</v>
      </c>
      <c r="D252" s="237" t="s">
        <v>170</v>
      </c>
      <c r="E252" s="238" t="s">
        <v>3216</v>
      </c>
      <c r="F252" s="239" t="s">
        <v>3217</v>
      </c>
      <c r="G252" s="240" t="s">
        <v>301</v>
      </c>
      <c r="H252" s="241">
        <v>176</v>
      </c>
      <c r="I252" s="242"/>
      <c r="J252" s="243">
        <f>ROUND(I252*H252,2)</f>
        <v>0</v>
      </c>
      <c r="K252" s="239" t="s">
        <v>1</v>
      </c>
      <c r="L252" s="43"/>
      <c r="M252" s="244" t="s">
        <v>1</v>
      </c>
      <c r="N252" s="245" t="s">
        <v>39</v>
      </c>
      <c r="O252" s="86"/>
      <c r="P252" s="246">
        <f>O252*H252</f>
        <v>0</v>
      </c>
      <c r="Q252" s="246">
        <v>0</v>
      </c>
      <c r="R252" s="246">
        <f>Q252*H252</f>
        <v>0</v>
      </c>
      <c r="S252" s="246">
        <v>0</v>
      </c>
      <c r="T252" s="247">
        <f>S252*H252</f>
        <v>0</v>
      </c>
      <c r="AR252" s="248" t="s">
        <v>282</v>
      </c>
      <c r="AT252" s="248" t="s">
        <v>170</v>
      </c>
      <c r="AU252" s="248" t="s">
        <v>83</v>
      </c>
      <c r="AY252" s="17" t="s">
        <v>168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7" t="s">
        <v>81</v>
      </c>
      <c r="BK252" s="249">
        <f>ROUND(I252*H252,2)</f>
        <v>0</v>
      </c>
      <c r="BL252" s="17" t="s">
        <v>282</v>
      </c>
      <c r="BM252" s="248" t="s">
        <v>3218</v>
      </c>
    </row>
    <row r="253" s="13" customFormat="1">
      <c r="B253" s="261"/>
      <c r="C253" s="262"/>
      <c r="D253" s="252" t="s">
        <v>177</v>
      </c>
      <c r="E253" s="263" t="s">
        <v>1</v>
      </c>
      <c r="F253" s="264" t="s">
        <v>1470</v>
      </c>
      <c r="G253" s="262"/>
      <c r="H253" s="265">
        <v>176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AT253" s="271" t="s">
        <v>177</v>
      </c>
      <c r="AU253" s="271" t="s">
        <v>83</v>
      </c>
      <c r="AV253" s="13" t="s">
        <v>83</v>
      </c>
      <c r="AW253" s="13" t="s">
        <v>31</v>
      </c>
      <c r="AX253" s="13" t="s">
        <v>74</v>
      </c>
      <c r="AY253" s="271" t="s">
        <v>168</v>
      </c>
    </row>
    <row r="254" s="14" customFormat="1">
      <c r="B254" s="272"/>
      <c r="C254" s="273"/>
      <c r="D254" s="252" t="s">
        <v>177</v>
      </c>
      <c r="E254" s="274" t="s">
        <v>1</v>
      </c>
      <c r="F254" s="275" t="s">
        <v>186</v>
      </c>
      <c r="G254" s="273"/>
      <c r="H254" s="276">
        <v>176</v>
      </c>
      <c r="I254" s="277"/>
      <c r="J254" s="273"/>
      <c r="K254" s="273"/>
      <c r="L254" s="278"/>
      <c r="M254" s="279"/>
      <c r="N254" s="280"/>
      <c r="O254" s="280"/>
      <c r="P254" s="280"/>
      <c r="Q254" s="280"/>
      <c r="R254" s="280"/>
      <c r="S254" s="280"/>
      <c r="T254" s="281"/>
      <c r="AT254" s="282" t="s">
        <v>177</v>
      </c>
      <c r="AU254" s="282" t="s">
        <v>83</v>
      </c>
      <c r="AV254" s="14" t="s">
        <v>175</v>
      </c>
      <c r="AW254" s="14" t="s">
        <v>31</v>
      </c>
      <c r="AX254" s="14" t="s">
        <v>81</v>
      </c>
      <c r="AY254" s="282" t="s">
        <v>168</v>
      </c>
    </row>
    <row r="255" s="1" customFormat="1" ht="16.5" customHeight="1">
      <c r="B255" s="38"/>
      <c r="C255" s="237" t="s">
        <v>503</v>
      </c>
      <c r="D255" s="237" t="s">
        <v>170</v>
      </c>
      <c r="E255" s="238" t="s">
        <v>3219</v>
      </c>
      <c r="F255" s="239" t="s">
        <v>3220</v>
      </c>
      <c r="G255" s="240" t="s">
        <v>301</v>
      </c>
      <c r="H255" s="241">
        <v>88</v>
      </c>
      <c r="I255" s="242"/>
      <c r="J255" s="243">
        <f>ROUND(I255*H255,2)</f>
        <v>0</v>
      </c>
      <c r="K255" s="239" t="s">
        <v>1</v>
      </c>
      <c r="L255" s="43"/>
      <c r="M255" s="244" t="s">
        <v>1</v>
      </c>
      <c r="N255" s="245" t="s">
        <v>39</v>
      </c>
      <c r="O255" s="86"/>
      <c r="P255" s="246">
        <f>O255*H255</f>
        <v>0</v>
      </c>
      <c r="Q255" s="246">
        <v>0</v>
      </c>
      <c r="R255" s="246">
        <f>Q255*H255</f>
        <v>0</v>
      </c>
      <c r="S255" s="246">
        <v>0</v>
      </c>
      <c r="T255" s="247">
        <f>S255*H255</f>
        <v>0</v>
      </c>
      <c r="AR255" s="248" t="s">
        <v>282</v>
      </c>
      <c r="AT255" s="248" t="s">
        <v>170</v>
      </c>
      <c r="AU255" s="248" t="s">
        <v>83</v>
      </c>
      <c r="AY255" s="17" t="s">
        <v>168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81</v>
      </c>
      <c r="BK255" s="249">
        <f>ROUND(I255*H255,2)</f>
        <v>0</v>
      </c>
      <c r="BL255" s="17" t="s">
        <v>282</v>
      </c>
      <c r="BM255" s="248" t="s">
        <v>3221</v>
      </c>
    </row>
    <row r="256" s="13" customFormat="1">
      <c r="B256" s="261"/>
      <c r="C256" s="262"/>
      <c r="D256" s="252" t="s">
        <v>177</v>
      </c>
      <c r="E256" s="263" t="s">
        <v>1</v>
      </c>
      <c r="F256" s="264" t="s">
        <v>923</v>
      </c>
      <c r="G256" s="262"/>
      <c r="H256" s="265">
        <v>88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AT256" s="271" t="s">
        <v>177</v>
      </c>
      <c r="AU256" s="271" t="s">
        <v>83</v>
      </c>
      <c r="AV256" s="13" t="s">
        <v>83</v>
      </c>
      <c r="AW256" s="13" t="s">
        <v>31</v>
      </c>
      <c r="AX256" s="13" t="s">
        <v>74</v>
      </c>
      <c r="AY256" s="271" t="s">
        <v>168</v>
      </c>
    </row>
    <row r="257" s="14" customFormat="1">
      <c r="B257" s="272"/>
      <c r="C257" s="273"/>
      <c r="D257" s="252" t="s">
        <v>177</v>
      </c>
      <c r="E257" s="274" t="s">
        <v>1</v>
      </c>
      <c r="F257" s="275" t="s">
        <v>186</v>
      </c>
      <c r="G257" s="273"/>
      <c r="H257" s="276">
        <v>88</v>
      </c>
      <c r="I257" s="277"/>
      <c r="J257" s="273"/>
      <c r="K257" s="273"/>
      <c r="L257" s="278"/>
      <c r="M257" s="279"/>
      <c r="N257" s="280"/>
      <c r="O257" s="280"/>
      <c r="P257" s="280"/>
      <c r="Q257" s="280"/>
      <c r="R257" s="280"/>
      <c r="S257" s="280"/>
      <c r="T257" s="281"/>
      <c r="AT257" s="282" t="s">
        <v>177</v>
      </c>
      <c r="AU257" s="282" t="s">
        <v>83</v>
      </c>
      <c r="AV257" s="14" t="s">
        <v>175</v>
      </c>
      <c r="AW257" s="14" t="s">
        <v>31</v>
      </c>
      <c r="AX257" s="14" t="s">
        <v>81</v>
      </c>
      <c r="AY257" s="282" t="s">
        <v>168</v>
      </c>
    </row>
    <row r="258" s="1" customFormat="1" ht="24" customHeight="1">
      <c r="B258" s="38"/>
      <c r="C258" s="237" t="s">
        <v>507</v>
      </c>
      <c r="D258" s="237" t="s">
        <v>170</v>
      </c>
      <c r="E258" s="238" t="s">
        <v>3222</v>
      </c>
      <c r="F258" s="239" t="s">
        <v>3223</v>
      </c>
      <c r="G258" s="240" t="s">
        <v>220</v>
      </c>
      <c r="H258" s="241">
        <v>0.050999999999999997</v>
      </c>
      <c r="I258" s="242"/>
      <c r="J258" s="243">
        <f>ROUND(I258*H258,2)</f>
        <v>0</v>
      </c>
      <c r="K258" s="239" t="s">
        <v>174</v>
      </c>
      <c r="L258" s="43"/>
      <c r="M258" s="244" t="s">
        <v>1</v>
      </c>
      <c r="N258" s="245" t="s">
        <v>39</v>
      </c>
      <c r="O258" s="86"/>
      <c r="P258" s="246">
        <f>O258*H258</f>
        <v>0</v>
      </c>
      <c r="Q258" s="246">
        <v>0</v>
      </c>
      <c r="R258" s="246">
        <f>Q258*H258</f>
        <v>0</v>
      </c>
      <c r="S258" s="246">
        <v>0</v>
      </c>
      <c r="T258" s="247">
        <f>S258*H258</f>
        <v>0</v>
      </c>
      <c r="AR258" s="248" t="s">
        <v>282</v>
      </c>
      <c r="AT258" s="248" t="s">
        <v>170</v>
      </c>
      <c r="AU258" s="248" t="s">
        <v>83</v>
      </c>
      <c r="AY258" s="17" t="s">
        <v>168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81</v>
      </c>
      <c r="BK258" s="249">
        <f>ROUND(I258*H258,2)</f>
        <v>0</v>
      </c>
      <c r="BL258" s="17" t="s">
        <v>282</v>
      </c>
      <c r="BM258" s="248" t="s">
        <v>3224</v>
      </c>
    </row>
    <row r="259" s="11" customFormat="1" ht="22.8" customHeight="1">
      <c r="B259" s="221"/>
      <c r="C259" s="222"/>
      <c r="D259" s="223" t="s">
        <v>73</v>
      </c>
      <c r="E259" s="235" t="s">
        <v>3225</v>
      </c>
      <c r="F259" s="235" t="s">
        <v>3226</v>
      </c>
      <c r="G259" s="222"/>
      <c r="H259" s="222"/>
      <c r="I259" s="225"/>
      <c r="J259" s="236">
        <f>BK259</f>
        <v>0</v>
      </c>
      <c r="K259" s="222"/>
      <c r="L259" s="227"/>
      <c r="M259" s="228"/>
      <c r="N259" s="229"/>
      <c r="O259" s="229"/>
      <c r="P259" s="230">
        <f>SUM(P260:P323)</f>
        <v>0</v>
      </c>
      <c r="Q259" s="229"/>
      <c r="R259" s="230">
        <f>SUM(R260:R323)</f>
        <v>1.4876800000000001</v>
      </c>
      <c r="S259" s="229"/>
      <c r="T259" s="231">
        <f>SUM(T260:T323)</f>
        <v>0</v>
      </c>
      <c r="AR259" s="232" t="s">
        <v>83</v>
      </c>
      <c r="AT259" s="233" t="s">
        <v>73</v>
      </c>
      <c r="AU259" s="233" t="s">
        <v>81</v>
      </c>
      <c r="AY259" s="232" t="s">
        <v>168</v>
      </c>
      <c r="BK259" s="234">
        <f>SUM(BK260:BK323)</f>
        <v>0</v>
      </c>
    </row>
    <row r="260" s="1" customFormat="1" ht="24" customHeight="1">
      <c r="B260" s="38"/>
      <c r="C260" s="237" t="s">
        <v>513</v>
      </c>
      <c r="D260" s="237" t="s">
        <v>170</v>
      </c>
      <c r="E260" s="238" t="s">
        <v>3227</v>
      </c>
      <c r="F260" s="239" t="s">
        <v>3228</v>
      </c>
      <c r="G260" s="240" t="s">
        <v>364</v>
      </c>
      <c r="H260" s="241">
        <v>1</v>
      </c>
      <c r="I260" s="242"/>
      <c r="J260" s="243">
        <f>ROUND(I260*H260,2)</f>
        <v>0</v>
      </c>
      <c r="K260" s="239" t="s">
        <v>174</v>
      </c>
      <c r="L260" s="43"/>
      <c r="M260" s="244" t="s">
        <v>1</v>
      </c>
      <c r="N260" s="245" t="s">
        <v>39</v>
      </c>
      <c r="O260" s="86"/>
      <c r="P260" s="246">
        <f>O260*H260</f>
        <v>0</v>
      </c>
      <c r="Q260" s="246">
        <v>0.0083999999999999995</v>
      </c>
      <c r="R260" s="246">
        <f>Q260*H260</f>
        <v>0.0083999999999999995</v>
      </c>
      <c r="S260" s="246">
        <v>0</v>
      </c>
      <c r="T260" s="247">
        <f>S260*H260</f>
        <v>0</v>
      </c>
      <c r="AR260" s="248" t="s">
        <v>282</v>
      </c>
      <c r="AT260" s="248" t="s">
        <v>170</v>
      </c>
      <c r="AU260" s="248" t="s">
        <v>83</v>
      </c>
      <c r="AY260" s="17" t="s">
        <v>168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81</v>
      </c>
      <c r="BK260" s="249">
        <f>ROUND(I260*H260,2)</f>
        <v>0</v>
      </c>
      <c r="BL260" s="17" t="s">
        <v>282</v>
      </c>
      <c r="BM260" s="248" t="s">
        <v>3229</v>
      </c>
    </row>
    <row r="261" s="13" customFormat="1">
      <c r="B261" s="261"/>
      <c r="C261" s="262"/>
      <c r="D261" s="252" t="s">
        <v>177</v>
      </c>
      <c r="E261" s="263" t="s">
        <v>1</v>
      </c>
      <c r="F261" s="264" t="s">
        <v>81</v>
      </c>
      <c r="G261" s="262"/>
      <c r="H261" s="265">
        <v>1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AT261" s="271" t="s">
        <v>177</v>
      </c>
      <c r="AU261" s="271" t="s">
        <v>83</v>
      </c>
      <c r="AV261" s="13" t="s">
        <v>83</v>
      </c>
      <c r="AW261" s="13" t="s">
        <v>31</v>
      </c>
      <c r="AX261" s="13" t="s">
        <v>74</v>
      </c>
      <c r="AY261" s="271" t="s">
        <v>168</v>
      </c>
    </row>
    <row r="262" s="14" customFormat="1">
      <c r="B262" s="272"/>
      <c r="C262" s="273"/>
      <c r="D262" s="252" t="s">
        <v>177</v>
      </c>
      <c r="E262" s="274" t="s">
        <v>1</v>
      </c>
      <c r="F262" s="275" t="s">
        <v>186</v>
      </c>
      <c r="G262" s="273"/>
      <c r="H262" s="276">
        <v>1</v>
      </c>
      <c r="I262" s="277"/>
      <c r="J262" s="273"/>
      <c r="K262" s="273"/>
      <c r="L262" s="278"/>
      <c r="M262" s="279"/>
      <c r="N262" s="280"/>
      <c r="O262" s="280"/>
      <c r="P262" s="280"/>
      <c r="Q262" s="280"/>
      <c r="R262" s="280"/>
      <c r="S262" s="280"/>
      <c r="T262" s="281"/>
      <c r="AT262" s="282" t="s">
        <v>177</v>
      </c>
      <c r="AU262" s="282" t="s">
        <v>83</v>
      </c>
      <c r="AV262" s="14" t="s">
        <v>175</v>
      </c>
      <c r="AW262" s="14" t="s">
        <v>31</v>
      </c>
      <c r="AX262" s="14" t="s">
        <v>81</v>
      </c>
      <c r="AY262" s="282" t="s">
        <v>168</v>
      </c>
    </row>
    <row r="263" s="1" customFormat="1" ht="24" customHeight="1">
      <c r="B263" s="38"/>
      <c r="C263" s="237" t="s">
        <v>517</v>
      </c>
      <c r="D263" s="237" t="s">
        <v>170</v>
      </c>
      <c r="E263" s="238" t="s">
        <v>3230</v>
      </c>
      <c r="F263" s="239" t="s">
        <v>3231</v>
      </c>
      <c r="G263" s="240" t="s">
        <v>364</v>
      </c>
      <c r="H263" s="241">
        <v>5</v>
      </c>
      <c r="I263" s="242"/>
      <c r="J263" s="243">
        <f>ROUND(I263*H263,2)</f>
        <v>0</v>
      </c>
      <c r="K263" s="239" t="s">
        <v>174</v>
      </c>
      <c r="L263" s="43"/>
      <c r="M263" s="244" t="s">
        <v>1</v>
      </c>
      <c r="N263" s="245" t="s">
        <v>39</v>
      </c>
      <c r="O263" s="86"/>
      <c r="P263" s="246">
        <f>O263*H263</f>
        <v>0</v>
      </c>
      <c r="Q263" s="246">
        <v>0.01324</v>
      </c>
      <c r="R263" s="246">
        <f>Q263*H263</f>
        <v>0.066199999999999995</v>
      </c>
      <c r="S263" s="246">
        <v>0</v>
      </c>
      <c r="T263" s="247">
        <f>S263*H263</f>
        <v>0</v>
      </c>
      <c r="AR263" s="248" t="s">
        <v>282</v>
      </c>
      <c r="AT263" s="248" t="s">
        <v>170</v>
      </c>
      <c r="AU263" s="248" t="s">
        <v>83</v>
      </c>
      <c r="AY263" s="17" t="s">
        <v>168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81</v>
      </c>
      <c r="BK263" s="249">
        <f>ROUND(I263*H263,2)</f>
        <v>0</v>
      </c>
      <c r="BL263" s="17" t="s">
        <v>282</v>
      </c>
      <c r="BM263" s="248" t="s">
        <v>3232</v>
      </c>
    </row>
    <row r="264" s="13" customFormat="1">
      <c r="B264" s="261"/>
      <c r="C264" s="262"/>
      <c r="D264" s="252" t="s">
        <v>177</v>
      </c>
      <c r="E264" s="263" t="s">
        <v>1</v>
      </c>
      <c r="F264" s="264" t="s">
        <v>205</v>
      </c>
      <c r="G264" s="262"/>
      <c r="H264" s="265">
        <v>5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AT264" s="271" t="s">
        <v>177</v>
      </c>
      <c r="AU264" s="271" t="s">
        <v>83</v>
      </c>
      <c r="AV264" s="13" t="s">
        <v>83</v>
      </c>
      <c r="AW264" s="13" t="s">
        <v>31</v>
      </c>
      <c r="AX264" s="13" t="s">
        <v>74</v>
      </c>
      <c r="AY264" s="271" t="s">
        <v>168</v>
      </c>
    </row>
    <row r="265" s="14" customFormat="1">
      <c r="B265" s="272"/>
      <c r="C265" s="273"/>
      <c r="D265" s="252" t="s">
        <v>177</v>
      </c>
      <c r="E265" s="274" t="s">
        <v>1</v>
      </c>
      <c r="F265" s="275" t="s">
        <v>186</v>
      </c>
      <c r="G265" s="273"/>
      <c r="H265" s="276">
        <v>5</v>
      </c>
      <c r="I265" s="277"/>
      <c r="J265" s="273"/>
      <c r="K265" s="273"/>
      <c r="L265" s="278"/>
      <c r="M265" s="279"/>
      <c r="N265" s="280"/>
      <c r="O265" s="280"/>
      <c r="P265" s="280"/>
      <c r="Q265" s="280"/>
      <c r="R265" s="280"/>
      <c r="S265" s="280"/>
      <c r="T265" s="281"/>
      <c r="AT265" s="282" t="s">
        <v>177</v>
      </c>
      <c r="AU265" s="282" t="s">
        <v>83</v>
      </c>
      <c r="AV265" s="14" t="s">
        <v>175</v>
      </c>
      <c r="AW265" s="14" t="s">
        <v>31</v>
      </c>
      <c r="AX265" s="14" t="s">
        <v>81</v>
      </c>
      <c r="AY265" s="282" t="s">
        <v>168</v>
      </c>
    </row>
    <row r="266" s="1" customFormat="1" ht="24" customHeight="1">
      <c r="B266" s="38"/>
      <c r="C266" s="237" t="s">
        <v>528</v>
      </c>
      <c r="D266" s="237" t="s">
        <v>170</v>
      </c>
      <c r="E266" s="238" t="s">
        <v>3233</v>
      </c>
      <c r="F266" s="239" t="s">
        <v>3234</v>
      </c>
      <c r="G266" s="240" t="s">
        <v>364</v>
      </c>
      <c r="H266" s="241">
        <v>2</v>
      </c>
      <c r="I266" s="242"/>
      <c r="J266" s="243">
        <f>ROUND(I266*H266,2)</f>
        <v>0</v>
      </c>
      <c r="K266" s="239" t="s">
        <v>174</v>
      </c>
      <c r="L266" s="43"/>
      <c r="M266" s="244" t="s">
        <v>1</v>
      </c>
      <c r="N266" s="245" t="s">
        <v>39</v>
      </c>
      <c r="O266" s="86"/>
      <c r="P266" s="246">
        <f>O266*H266</f>
        <v>0</v>
      </c>
      <c r="Q266" s="246">
        <v>0.01035</v>
      </c>
      <c r="R266" s="246">
        <f>Q266*H266</f>
        <v>0.0207</v>
      </c>
      <c r="S266" s="246">
        <v>0</v>
      </c>
      <c r="T266" s="247">
        <f>S266*H266</f>
        <v>0</v>
      </c>
      <c r="AR266" s="248" t="s">
        <v>282</v>
      </c>
      <c r="AT266" s="248" t="s">
        <v>170</v>
      </c>
      <c r="AU266" s="248" t="s">
        <v>83</v>
      </c>
      <c r="AY266" s="17" t="s">
        <v>168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81</v>
      </c>
      <c r="BK266" s="249">
        <f>ROUND(I266*H266,2)</f>
        <v>0</v>
      </c>
      <c r="BL266" s="17" t="s">
        <v>282</v>
      </c>
      <c r="BM266" s="248" t="s">
        <v>3235</v>
      </c>
    </row>
    <row r="267" s="13" customFormat="1">
      <c r="B267" s="261"/>
      <c r="C267" s="262"/>
      <c r="D267" s="252" t="s">
        <v>177</v>
      </c>
      <c r="E267" s="263" t="s">
        <v>1</v>
      </c>
      <c r="F267" s="264" t="s">
        <v>83</v>
      </c>
      <c r="G267" s="262"/>
      <c r="H267" s="265">
        <v>2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AT267" s="271" t="s">
        <v>177</v>
      </c>
      <c r="AU267" s="271" t="s">
        <v>83</v>
      </c>
      <c r="AV267" s="13" t="s">
        <v>83</v>
      </c>
      <c r="AW267" s="13" t="s">
        <v>31</v>
      </c>
      <c r="AX267" s="13" t="s">
        <v>74</v>
      </c>
      <c r="AY267" s="271" t="s">
        <v>168</v>
      </c>
    </row>
    <row r="268" s="14" customFormat="1">
      <c r="B268" s="272"/>
      <c r="C268" s="273"/>
      <c r="D268" s="252" t="s">
        <v>177</v>
      </c>
      <c r="E268" s="274" t="s">
        <v>1</v>
      </c>
      <c r="F268" s="275" t="s">
        <v>186</v>
      </c>
      <c r="G268" s="273"/>
      <c r="H268" s="276">
        <v>2</v>
      </c>
      <c r="I268" s="277"/>
      <c r="J268" s="273"/>
      <c r="K268" s="273"/>
      <c r="L268" s="278"/>
      <c r="M268" s="279"/>
      <c r="N268" s="280"/>
      <c r="O268" s="280"/>
      <c r="P268" s="280"/>
      <c r="Q268" s="280"/>
      <c r="R268" s="280"/>
      <c r="S268" s="280"/>
      <c r="T268" s="281"/>
      <c r="AT268" s="282" t="s">
        <v>177</v>
      </c>
      <c r="AU268" s="282" t="s">
        <v>83</v>
      </c>
      <c r="AV268" s="14" t="s">
        <v>175</v>
      </c>
      <c r="AW268" s="14" t="s">
        <v>31</v>
      </c>
      <c r="AX268" s="14" t="s">
        <v>81</v>
      </c>
      <c r="AY268" s="282" t="s">
        <v>168</v>
      </c>
    </row>
    <row r="269" s="1" customFormat="1" ht="24" customHeight="1">
      <c r="B269" s="38"/>
      <c r="C269" s="237" t="s">
        <v>533</v>
      </c>
      <c r="D269" s="237" t="s">
        <v>170</v>
      </c>
      <c r="E269" s="238" t="s">
        <v>3236</v>
      </c>
      <c r="F269" s="239" t="s">
        <v>3237</v>
      </c>
      <c r="G269" s="240" t="s">
        <v>364</v>
      </c>
      <c r="H269" s="241">
        <v>3</v>
      </c>
      <c r="I269" s="242"/>
      <c r="J269" s="243">
        <f>ROUND(I269*H269,2)</f>
        <v>0</v>
      </c>
      <c r="K269" s="239" t="s">
        <v>174</v>
      </c>
      <c r="L269" s="43"/>
      <c r="M269" s="244" t="s">
        <v>1</v>
      </c>
      <c r="N269" s="245" t="s">
        <v>39</v>
      </c>
      <c r="O269" s="86"/>
      <c r="P269" s="246">
        <f>O269*H269</f>
        <v>0</v>
      </c>
      <c r="Q269" s="246">
        <v>0.014500000000000001</v>
      </c>
      <c r="R269" s="246">
        <f>Q269*H269</f>
        <v>0.043500000000000004</v>
      </c>
      <c r="S269" s="246">
        <v>0</v>
      </c>
      <c r="T269" s="247">
        <f>S269*H269</f>
        <v>0</v>
      </c>
      <c r="AR269" s="248" t="s">
        <v>282</v>
      </c>
      <c r="AT269" s="248" t="s">
        <v>170</v>
      </c>
      <c r="AU269" s="248" t="s">
        <v>83</v>
      </c>
      <c r="AY269" s="17" t="s">
        <v>168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81</v>
      </c>
      <c r="BK269" s="249">
        <f>ROUND(I269*H269,2)</f>
        <v>0</v>
      </c>
      <c r="BL269" s="17" t="s">
        <v>282</v>
      </c>
      <c r="BM269" s="248" t="s">
        <v>3238</v>
      </c>
    </row>
    <row r="270" s="13" customFormat="1">
      <c r="B270" s="261"/>
      <c r="C270" s="262"/>
      <c r="D270" s="252" t="s">
        <v>177</v>
      </c>
      <c r="E270" s="263" t="s">
        <v>1</v>
      </c>
      <c r="F270" s="264" t="s">
        <v>190</v>
      </c>
      <c r="G270" s="262"/>
      <c r="H270" s="265">
        <v>3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AT270" s="271" t="s">
        <v>177</v>
      </c>
      <c r="AU270" s="271" t="s">
        <v>83</v>
      </c>
      <c r="AV270" s="13" t="s">
        <v>83</v>
      </c>
      <c r="AW270" s="13" t="s">
        <v>31</v>
      </c>
      <c r="AX270" s="13" t="s">
        <v>74</v>
      </c>
      <c r="AY270" s="271" t="s">
        <v>168</v>
      </c>
    </row>
    <row r="271" s="14" customFormat="1">
      <c r="B271" s="272"/>
      <c r="C271" s="273"/>
      <c r="D271" s="252" t="s">
        <v>177</v>
      </c>
      <c r="E271" s="274" t="s">
        <v>1</v>
      </c>
      <c r="F271" s="275" t="s">
        <v>186</v>
      </c>
      <c r="G271" s="273"/>
      <c r="H271" s="276">
        <v>3</v>
      </c>
      <c r="I271" s="277"/>
      <c r="J271" s="273"/>
      <c r="K271" s="273"/>
      <c r="L271" s="278"/>
      <c r="M271" s="279"/>
      <c r="N271" s="280"/>
      <c r="O271" s="280"/>
      <c r="P271" s="280"/>
      <c r="Q271" s="280"/>
      <c r="R271" s="280"/>
      <c r="S271" s="280"/>
      <c r="T271" s="281"/>
      <c r="AT271" s="282" t="s">
        <v>177</v>
      </c>
      <c r="AU271" s="282" t="s">
        <v>83</v>
      </c>
      <c r="AV271" s="14" t="s">
        <v>175</v>
      </c>
      <c r="AW271" s="14" t="s">
        <v>31</v>
      </c>
      <c r="AX271" s="14" t="s">
        <v>81</v>
      </c>
      <c r="AY271" s="282" t="s">
        <v>168</v>
      </c>
    </row>
    <row r="272" s="1" customFormat="1" ht="24" customHeight="1">
      <c r="B272" s="38"/>
      <c r="C272" s="237" t="s">
        <v>539</v>
      </c>
      <c r="D272" s="237" t="s">
        <v>170</v>
      </c>
      <c r="E272" s="238" t="s">
        <v>3239</v>
      </c>
      <c r="F272" s="239" t="s">
        <v>3240</v>
      </c>
      <c r="G272" s="240" t="s">
        <v>364</v>
      </c>
      <c r="H272" s="241">
        <v>4</v>
      </c>
      <c r="I272" s="242"/>
      <c r="J272" s="243">
        <f>ROUND(I272*H272,2)</f>
        <v>0</v>
      </c>
      <c r="K272" s="239" t="s">
        <v>174</v>
      </c>
      <c r="L272" s="43"/>
      <c r="M272" s="244" t="s">
        <v>1</v>
      </c>
      <c r="N272" s="245" t="s">
        <v>39</v>
      </c>
      <c r="O272" s="86"/>
      <c r="P272" s="246">
        <f>O272*H272</f>
        <v>0</v>
      </c>
      <c r="Q272" s="246">
        <v>0.016549999999999999</v>
      </c>
      <c r="R272" s="246">
        <f>Q272*H272</f>
        <v>0.066199999999999995</v>
      </c>
      <c r="S272" s="246">
        <v>0</v>
      </c>
      <c r="T272" s="247">
        <f>S272*H272</f>
        <v>0</v>
      </c>
      <c r="AR272" s="248" t="s">
        <v>282</v>
      </c>
      <c r="AT272" s="248" t="s">
        <v>170</v>
      </c>
      <c r="AU272" s="248" t="s">
        <v>83</v>
      </c>
      <c r="AY272" s="17" t="s">
        <v>168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81</v>
      </c>
      <c r="BK272" s="249">
        <f>ROUND(I272*H272,2)</f>
        <v>0</v>
      </c>
      <c r="BL272" s="17" t="s">
        <v>282</v>
      </c>
      <c r="BM272" s="248" t="s">
        <v>3241</v>
      </c>
    </row>
    <row r="273" s="13" customFormat="1">
      <c r="B273" s="261"/>
      <c r="C273" s="262"/>
      <c r="D273" s="252" t="s">
        <v>177</v>
      </c>
      <c r="E273" s="263" t="s">
        <v>1</v>
      </c>
      <c r="F273" s="264" t="s">
        <v>175</v>
      </c>
      <c r="G273" s="262"/>
      <c r="H273" s="265">
        <v>4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AT273" s="271" t="s">
        <v>177</v>
      </c>
      <c r="AU273" s="271" t="s">
        <v>83</v>
      </c>
      <c r="AV273" s="13" t="s">
        <v>83</v>
      </c>
      <c r="AW273" s="13" t="s">
        <v>31</v>
      </c>
      <c r="AX273" s="13" t="s">
        <v>74</v>
      </c>
      <c r="AY273" s="271" t="s">
        <v>168</v>
      </c>
    </row>
    <row r="274" s="14" customFormat="1">
      <c r="B274" s="272"/>
      <c r="C274" s="273"/>
      <c r="D274" s="252" t="s">
        <v>177</v>
      </c>
      <c r="E274" s="274" t="s">
        <v>1</v>
      </c>
      <c r="F274" s="275" t="s">
        <v>186</v>
      </c>
      <c r="G274" s="273"/>
      <c r="H274" s="276">
        <v>4</v>
      </c>
      <c r="I274" s="277"/>
      <c r="J274" s="273"/>
      <c r="K274" s="273"/>
      <c r="L274" s="278"/>
      <c r="M274" s="279"/>
      <c r="N274" s="280"/>
      <c r="O274" s="280"/>
      <c r="P274" s="280"/>
      <c r="Q274" s="280"/>
      <c r="R274" s="280"/>
      <c r="S274" s="280"/>
      <c r="T274" s="281"/>
      <c r="AT274" s="282" t="s">
        <v>177</v>
      </c>
      <c r="AU274" s="282" t="s">
        <v>83</v>
      </c>
      <c r="AV274" s="14" t="s">
        <v>175</v>
      </c>
      <c r="AW274" s="14" t="s">
        <v>31</v>
      </c>
      <c r="AX274" s="14" t="s">
        <v>81</v>
      </c>
      <c r="AY274" s="282" t="s">
        <v>168</v>
      </c>
    </row>
    <row r="275" s="1" customFormat="1" ht="24" customHeight="1">
      <c r="B275" s="38"/>
      <c r="C275" s="237" t="s">
        <v>548</v>
      </c>
      <c r="D275" s="237" t="s">
        <v>170</v>
      </c>
      <c r="E275" s="238" t="s">
        <v>3242</v>
      </c>
      <c r="F275" s="239" t="s">
        <v>3243</v>
      </c>
      <c r="G275" s="240" t="s">
        <v>364</v>
      </c>
      <c r="H275" s="241">
        <v>15</v>
      </c>
      <c r="I275" s="242"/>
      <c r="J275" s="243">
        <f>ROUND(I275*H275,2)</f>
        <v>0</v>
      </c>
      <c r="K275" s="239" t="s">
        <v>174</v>
      </c>
      <c r="L275" s="43"/>
      <c r="M275" s="244" t="s">
        <v>1</v>
      </c>
      <c r="N275" s="245" t="s">
        <v>39</v>
      </c>
      <c r="O275" s="86"/>
      <c r="P275" s="246">
        <f>O275*H275</f>
        <v>0</v>
      </c>
      <c r="Q275" s="246">
        <v>0.018599999999999998</v>
      </c>
      <c r="R275" s="246">
        <f>Q275*H275</f>
        <v>0.27899999999999997</v>
      </c>
      <c r="S275" s="246">
        <v>0</v>
      </c>
      <c r="T275" s="247">
        <f>S275*H275</f>
        <v>0</v>
      </c>
      <c r="AR275" s="248" t="s">
        <v>282</v>
      </c>
      <c r="AT275" s="248" t="s">
        <v>170</v>
      </c>
      <c r="AU275" s="248" t="s">
        <v>83</v>
      </c>
      <c r="AY275" s="17" t="s">
        <v>168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7" t="s">
        <v>81</v>
      </c>
      <c r="BK275" s="249">
        <f>ROUND(I275*H275,2)</f>
        <v>0</v>
      </c>
      <c r="BL275" s="17" t="s">
        <v>282</v>
      </c>
      <c r="BM275" s="248" t="s">
        <v>3244</v>
      </c>
    </row>
    <row r="276" s="13" customFormat="1">
      <c r="B276" s="261"/>
      <c r="C276" s="262"/>
      <c r="D276" s="252" t="s">
        <v>177</v>
      </c>
      <c r="E276" s="263" t="s">
        <v>1</v>
      </c>
      <c r="F276" s="264" t="s">
        <v>8</v>
      </c>
      <c r="G276" s="262"/>
      <c r="H276" s="265">
        <v>15</v>
      </c>
      <c r="I276" s="266"/>
      <c r="J276" s="262"/>
      <c r="K276" s="262"/>
      <c r="L276" s="267"/>
      <c r="M276" s="268"/>
      <c r="N276" s="269"/>
      <c r="O276" s="269"/>
      <c r="P276" s="269"/>
      <c r="Q276" s="269"/>
      <c r="R276" s="269"/>
      <c r="S276" s="269"/>
      <c r="T276" s="270"/>
      <c r="AT276" s="271" t="s">
        <v>177</v>
      </c>
      <c r="AU276" s="271" t="s">
        <v>83</v>
      </c>
      <c r="AV276" s="13" t="s">
        <v>83</v>
      </c>
      <c r="AW276" s="13" t="s">
        <v>31</v>
      </c>
      <c r="AX276" s="13" t="s">
        <v>74</v>
      </c>
      <c r="AY276" s="271" t="s">
        <v>168</v>
      </c>
    </row>
    <row r="277" s="14" customFormat="1">
      <c r="B277" s="272"/>
      <c r="C277" s="273"/>
      <c r="D277" s="252" t="s">
        <v>177</v>
      </c>
      <c r="E277" s="274" t="s">
        <v>1</v>
      </c>
      <c r="F277" s="275" t="s">
        <v>186</v>
      </c>
      <c r="G277" s="273"/>
      <c r="H277" s="276">
        <v>15</v>
      </c>
      <c r="I277" s="277"/>
      <c r="J277" s="273"/>
      <c r="K277" s="273"/>
      <c r="L277" s="278"/>
      <c r="M277" s="279"/>
      <c r="N277" s="280"/>
      <c r="O277" s="280"/>
      <c r="P277" s="280"/>
      <c r="Q277" s="280"/>
      <c r="R277" s="280"/>
      <c r="S277" s="280"/>
      <c r="T277" s="281"/>
      <c r="AT277" s="282" t="s">
        <v>177</v>
      </c>
      <c r="AU277" s="282" t="s">
        <v>83</v>
      </c>
      <c r="AV277" s="14" t="s">
        <v>175</v>
      </c>
      <c r="AW277" s="14" t="s">
        <v>31</v>
      </c>
      <c r="AX277" s="14" t="s">
        <v>81</v>
      </c>
      <c r="AY277" s="282" t="s">
        <v>168</v>
      </c>
    </row>
    <row r="278" s="1" customFormat="1" ht="24" customHeight="1">
      <c r="B278" s="38"/>
      <c r="C278" s="237" t="s">
        <v>555</v>
      </c>
      <c r="D278" s="237" t="s">
        <v>170</v>
      </c>
      <c r="E278" s="238" t="s">
        <v>3245</v>
      </c>
      <c r="F278" s="239" t="s">
        <v>3246</v>
      </c>
      <c r="G278" s="240" t="s">
        <v>364</v>
      </c>
      <c r="H278" s="241">
        <v>11</v>
      </c>
      <c r="I278" s="242"/>
      <c r="J278" s="243">
        <f>ROUND(I278*H278,2)</f>
        <v>0</v>
      </c>
      <c r="K278" s="239" t="s">
        <v>174</v>
      </c>
      <c r="L278" s="43"/>
      <c r="M278" s="244" t="s">
        <v>1</v>
      </c>
      <c r="N278" s="245" t="s">
        <v>39</v>
      </c>
      <c r="O278" s="86"/>
      <c r="P278" s="246">
        <f>O278*H278</f>
        <v>0</v>
      </c>
      <c r="Q278" s="246">
        <v>0.020650000000000002</v>
      </c>
      <c r="R278" s="246">
        <f>Q278*H278</f>
        <v>0.22715000000000002</v>
      </c>
      <c r="S278" s="246">
        <v>0</v>
      </c>
      <c r="T278" s="247">
        <f>S278*H278</f>
        <v>0</v>
      </c>
      <c r="AR278" s="248" t="s">
        <v>282</v>
      </c>
      <c r="AT278" s="248" t="s">
        <v>170</v>
      </c>
      <c r="AU278" s="248" t="s">
        <v>83</v>
      </c>
      <c r="AY278" s="17" t="s">
        <v>168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81</v>
      </c>
      <c r="BK278" s="249">
        <f>ROUND(I278*H278,2)</f>
        <v>0</v>
      </c>
      <c r="BL278" s="17" t="s">
        <v>282</v>
      </c>
      <c r="BM278" s="248" t="s">
        <v>3247</v>
      </c>
    </row>
    <row r="279" s="13" customFormat="1">
      <c r="B279" s="261"/>
      <c r="C279" s="262"/>
      <c r="D279" s="252" t="s">
        <v>177</v>
      </c>
      <c r="E279" s="263" t="s">
        <v>1</v>
      </c>
      <c r="F279" s="264" t="s">
        <v>245</v>
      </c>
      <c r="G279" s="262"/>
      <c r="H279" s="265">
        <v>11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AT279" s="271" t="s">
        <v>177</v>
      </c>
      <c r="AU279" s="271" t="s">
        <v>83</v>
      </c>
      <c r="AV279" s="13" t="s">
        <v>83</v>
      </c>
      <c r="AW279" s="13" t="s">
        <v>31</v>
      </c>
      <c r="AX279" s="13" t="s">
        <v>74</v>
      </c>
      <c r="AY279" s="271" t="s">
        <v>168</v>
      </c>
    </row>
    <row r="280" s="14" customFormat="1">
      <c r="B280" s="272"/>
      <c r="C280" s="273"/>
      <c r="D280" s="252" t="s">
        <v>177</v>
      </c>
      <c r="E280" s="274" t="s">
        <v>1</v>
      </c>
      <c r="F280" s="275" t="s">
        <v>186</v>
      </c>
      <c r="G280" s="273"/>
      <c r="H280" s="276">
        <v>11</v>
      </c>
      <c r="I280" s="277"/>
      <c r="J280" s="273"/>
      <c r="K280" s="273"/>
      <c r="L280" s="278"/>
      <c r="M280" s="279"/>
      <c r="N280" s="280"/>
      <c r="O280" s="280"/>
      <c r="P280" s="280"/>
      <c r="Q280" s="280"/>
      <c r="R280" s="280"/>
      <c r="S280" s="280"/>
      <c r="T280" s="281"/>
      <c r="AT280" s="282" t="s">
        <v>177</v>
      </c>
      <c r="AU280" s="282" t="s">
        <v>83</v>
      </c>
      <c r="AV280" s="14" t="s">
        <v>175</v>
      </c>
      <c r="AW280" s="14" t="s">
        <v>31</v>
      </c>
      <c r="AX280" s="14" t="s">
        <v>81</v>
      </c>
      <c r="AY280" s="282" t="s">
        <v>168</v>
      </c>
    </row>
    <row r="281" s="1" customFormat="1" ht="36" customHeight="1">
      <c r="B281" s="38"/>
      <c r="C281" s="237" t="s">
        <v>559</v>
      </c>
      <c r="D281" s="237" t="s">
        <v>170</v>
      </c>
      <c r="E281" s="238" t="s">
        <v>3248</v>
      </c>
      <c r="F281" s="239" t="s">
        <v>3249</v>
      </c>
      <c r="G281" s="240" t="s">
        <v>364</v>
      </c>
      <c r="H281" s="241">
        <v>3</v>
      </c>
      <c r="I281" s="242"/>
      <c r="J281" s="243">
        <f>ROUND(I281*H281,2)</f>
        <v>0</v>
      </c>
      <c r="K281" s="239" t="s">
        <v>174</v>
      </c>
      <c r="L281" s="43"/>
      <c r="M281" s="244" t="s">
        <v>1</v>
      </c>
      <c r="N281" s="245" t="s">
        <v>39</v>
      </c>
      <c r="O281" s="86"/>
      <c r="P281" s="246">
        <f>O281*H281</f>
        <v>0</v>
      </c>
      <c r="Q281" s="246">
        <v>0.022700000000000001</v>
      </c>
      <c r="R281" s="246">
        <f>Q281*H281</f>
        <v>0.068100000000000008</v>
      </c>
      <c r="S281" s="246">
        <v>0</v>
      </c>
      <c r="T281" s="247">
        <f>S281*H281</f>
        <v>0</v>
      </c>
      <c r="AR281" s="248" t="s">
        <v>282</v>
      </c>
      <c r="AT281" s="248" t="s">
        <v>170</v>
      </c>
      <c r="AU281" s="248" t="s">
        <v>83</v>
      </c>
      <c r="AY281" s="17" t="s">
        <v>168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81</v>
      </c>
      <c r="BK281" s="249">
        <f>ROUND(I281*H281,2)</f>
        <v>0</v>
      </c>
      <c r="BL281" s="17" t="s">
        <v>282</v>
      </c>
      <c r="BM281" s="248" t="s">
        <v>3250</v>
      </c>
    </row>
    <row r="282" s="13" customFormat="1">
      <c r="B282" s="261"/>
      <c r="C282" s="262"/>
      <c r="D282" s="252" t="s">
        <v>177</v>
      </c>
      <c r="E282" s="263" t="s">
        <v>1</v>
      </c>
      <c r="F282" s="264" t="s">
        <v>190</v>
      </c>
      <c r="G282" s="262"/>
      <c r="H282" s="265">
        <v>3</v>
      </c>
      <c r="I282" s="266"/>
      <c r="J282" s="262"/>
      <c r="K282" s="262"/>
      <c r="L282" s="267"/>
      <c r="M282" s="268"/>
      <c r="N282" s="269"/>
      <c r="O282" s="269"/>
      <c r="P282" s="269"/>
      <c r="Q282" s="269"/>
      <c r="R282" s="269"/>
      <c r="S282" s="269"/>
      <c r="T282" s="270"/>
      <c r="AT282" s="271" t="s">
        <v>177</v>
      </c>
      <c r="AU282" s="271" t="s">
        <v>83</v>
      </c>
      <c r="AV282" s="13" t="s">
        <v>83</v>
      </c>
      <c r="AW282" s="13" t="s">
        <v>31</v>
      </c>
      <c r="AX282" s="13" t="s">
        <v>74</v>
      </c>
      <c r="AY282" s="271" t="s">
        <v>168</v>
      </c>
    </row>
    <row r="283" s="14" customFormat="1">
      <c r="B283" s="272"/>
      <c r="C283" s="273"/>
      <c r="D283" s="252" t="s">
        <v>177</v>
      </c>
      <c r="E283" s="274" t="s">
        <v>1</v>
      </c>
      <c r="F283" s="275" t="s">
        <v>186</v>
      </c>
      <c r="G283" s="273"/>
      <c r="H283" s="276">
        <v>3</v>
      </c>
      <c r="I283" s="277"/>
      <c r="J283" s="273"/>
      <c r="K283" s="273"/>
      <c r="L283" s="278"/>
      <c r="M283" s="279"/>
      <c r="N283" s="280"/>
      <c r="O283" s="280"/>
      <c r="P283" s="280"/>
      <c r="Q283" s="280"/>
      <c r="R283" s="280"/>
      <c r="S283" s="280"/>
      <c r="T283" s="281"/>
      <c r="AT283" s="282" t="s">
        <v>177</v>
      </c>
      <c r="AU283" s="282" t="s">
        <v>83</v>
      </c>
      <c r="AV283" s="14" t="s">
        <v>175</v>
      </c>
      <c r="AW283" s="14" t="s">
        <v>31</v>
      </c>
      <c r="AX283" s="14" t="s">
        <v>81</v>
      </c>
      <c r="AY283" s="282" t="s">
        <v>168</v>
      </c>
    </row>
    <row r="284" s="1" customFormat="1" ht="36" customHeight="1">
      <c r="B284" s="38"/>
      <c r="C284" s="237" t="s">
        <v>563</v>
      </c>
      <c r="D284" s="237" t="s">
        <v>170</v>
      </c>
      <c r="E284" s="238" t="s">
        <v>3251</v>
      </c>
      <c r="F284" s="239" t="s">
        <v>3252</v>
      </c>
      <c r="G284" s="240" t="s">
        <v>364</v>
      </c>
      <c r="H284" s="241">
        <v>4</v>
      </c>
      <c r="I284" s="242"/>
      <c r="J284" s="243">
        <f>ROUND(I284*H284,2)</f>
        <v>0</v>
      </c>
      <c r="K284" s="239" t="s">
        <v>174</v>
      </c>
      <c r="L284" s="43"/>
      <c r="M284" s="244" t="s">
        <v>1</v>
      </c>
      <c r="N284" s="245" t="s">
        <v>39</v>
      </c>
      <c r="O284" s="86"/>
      <c r="P284" s="246">
        <f>O284*H284</f>
        <v>0</v>
      </c>
      <c r="Q284" s="246">
        <v>0.026800000000000001</v>
      </c>
      <c r="R284" s="246">
        <f>Q284*H284</f>
        <v>0.1072</v>
      </c>
      <c r="S284" s="246">
        <v>0</v>
      </c>
      <c r="T284" s="247">
        <f>S284*H284</f>
        <v>0</v>
      </c>
      <c r="AR284" s="248" t="s">
        <v>282</v>
      </c>
      <c r="AT284" s="248" t="s">
        <v>170</v>
      </c>
      <c r="AU284" s="248" t="s">
        <v>83</v>
      </c>
      <c r="AY284" s="17" t="s">
        <v>168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81</v>
      </c>
      <c r="BK284" s="249">
        <f>ROUND(I284*H284,2)</f>
        <v>0</v>
      </c>
      <c r="BL284" s="17" t="s">
        <v>282</v>
      </c>
      <c r="BM284" s="248" t="s">
        <v>3253</v>
      </c>
    </row>
    <row r="285" s="13" customFormat="1">
      <c r="B285" s="261"/>
      <c r="C285" s="262"/>
      <c r="D285" s="252" t="s">
        <v>177</v>
      </c>
      <c r="E285" s="263" t="s">
        <v>1</v>
      </c>
      <c r="F285" s="264" t="s">
        <v>175</v>
      </c>
      <c r="G285" s="262"/>
      <c r="H285" s="265">
        <v>4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AT285" s="271" t="s">
        <v>177</v>
      </c>
      <c r="AU285" s="271" t="s">
        <v>83</v>
      </c>
      <c r="AV285" s="13" t="s">
        <v>83</v>
      </c>
      <c r="AW285" s="13" t="s">
        <v>31</v>
      </c>
      <c r="AX285" s="13" t="s">
        <v>74</v>
      </c>
      <c r="AY285" s="271" t="s">
        <v>168</v>
      </c>
    </row>
    <row r="286" s="14" customFormat="1">
      <c r="B286" s="272"/>
      <c r="C286" s="273"/>
      <c r="D286" s="252" t="s">
        <v>177</v>
      </c>
      <c r="E286" s="274" t="s">
        <v>1</v>
      </c>
      <c r="F286" s="275" t="s">
        <v>186</v>
      </c>
      <c r="G286" s="273"/>
      <c r="H286" s="276">
        <v>4</v>
      </c>
      <c r="I286" s="277"/>
      <c r="J286" s="273"/>
      <c r="K286" s="273"/>
      <c r="L286" s="278"/>
      <c r="M286" s="279"/>
      <c r="N286" s="280"/>
      <c r="O286" s="280"/>
      <c r="P286" s="280"/>
      <c r="Q286" s="280"/>
      <c r="R286" s="280"/>
      <c r="S286" s="280"/>
      <c r="T286" s="281"/>
      <c r="AT286" s="282" t="s">
        <v>177</v>
      </c>
      <c r="AU286" s="282" t="s">
        <v>83</v>
      </c>
      <c r="AV286" s="14" t="s">
        <v>175</v>
      </c>
      <c r="AW286" s="14" t="s">
        <v>31</v>
      </c>
      <c r="AX286" s="14" t="s">
        <v>81</v>
      </c>
      <c r="AY286" s="282" t="s">
        <v>168</v>
      </c>
    </row>
    <row r="287" s="1" customFormat="1" ht="36" customHeight="1">
      <c r="B287" s="38"/>
      <c r="C287" s="237" t="s">
        <v>584</v>
      </c>
      <c r="D287" s="237" t="s">
        <v>170</v>
      </c>
      <c r="E287" s="238" t="s">
        <v>3254</v>
      </c>
      <c r="F287" s="239" t="s">
        <v>3255</v>
      </c>
      <c r="G287" s="240" t="s">
        <v>364</v>
      </c>
      <c r="H287" s="241">
        <v>3</v>
      </c>
      <c r="I287" s="242"/>
      <c r="J287" s="243">
        <f>ROUND(I287*H287,2)</f>
        <v>0</v>
      </c>
      <c r="K287" s="239" t="s">
        <v>174</v>
      </c>
      <c r="L287" s="43"/>
      <c r="M287" s="244" t="s">
        <v>1</v>
      </c>
      <c r="N287" s="245" t="s">
        <v>39</v>
      </c>
      <c r="O287" s="86"/>
      <c r="P287" s="246">
        <f>O287*H287</f>
        <v>0</v>
      </c>
      <c r="Q287" s="246">
        <v>0.0309</v>
      </c>
      <c r="R287" s="246">
        <f>Q287*H287</f>
        <v>0.092700000000000005</v>
      </c>
      <c r="S287" s="246">
        <v>0</v>
      </c>
      <c r="T287" s="247">
        <f>S287*H287</f>
        <v>0</v>
      </c>
      <c r="AR287" s="248" t="s">
        <v>282</v>
      </c>
      <c r="AT287" s="248" t="s">
        <v>170</v>
      </c>
      <c r="AU287" s="248" t="s">
        <v>83</v>
      </c>
      <c r="AY287" s="17" t="s">
        <v>168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81</v>
      </c>
      <c r="BK287" s="249">
        <f>ROUND(I287*H287,2)</f>
        <v>0</v>
      </c>
      <c r="BL287" s="17" t="s">
        <v>282</v>
      </c>
      <c r="BM287" s="248" t="s">
        <v>3256</v>
      </c>
    </row>
    <row r="288" s="13" customFormat="1">
      <c r="B288" s="261"/>
      <c r="C288" s="262"/>
      <c r="D288" s="252" t="s">
        <v>177</v>
      </c>
      <c r="E288" s="263" t="s">
        <v>1</v>
      </c>
      <c r="F288" s="264" t="s">
        <v>190</v>
      </c>
      <c r="G288" s="262"/>
      <c r="H288" s="265">
        <v>3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AT288" s="271" t="s">
        <v>177</v>
      </c>
      <c r="AU288" s="271" t="s">
        <v>83</v>
      </c>
      <c r="AV288" s="13" t="s">
        <v>83</v>
      </c>
      <c r="AW288" s="13" t="s">
        <v>31</v>
      </c>
      <c r="AX288" s="13" t="s">
        <v>74</v>
      </c>
      <c r="AY288" s="271" t="s">
        <v>168</v>
      </c>
    </row>
    <row r="289" s="14" customFormat="1">
      <c r="B289" s="272"/>
      <c r="C289" s="273"/>
      <c r="D289" s="252" t="s">
        <v>177</v>
      </c>
      <c r="E289" s="274" t="s">
        <v>1</v>
      </c>
      <c r="F289" s="275" t="s">
        <v>186</v>
      </c>
      <c r="G289" s="273"/>
      <c r="H289" s="276">
        <v>3</v>
      </c>
      <c r="I289" s="277"/>
      <c r="J289" s="273"/>
      <c r="K289" s="273"/>
      <c r="L289" s="278"/>
      <c r="M289" s="279"/>
      <c r="N289" s="280"/>
      <c r="O289" s="280"/>
      <c r="P289" s="280"/>
      <c r="Q289" s="280"/>
      <c r="R289" s="280"/>
      <c r="S289" s="280"/>
      <c r="T289" s="281"/>
      <c r="AT289" s="282" t="s">
        <v>177</v>
      </c>
      <c r="AU289" s="282" t="s">
        <v>83</v>
      </c>
      <c r="AV289" s="14" t="s">
        <v>175</v>
      </c>
      <c r="AW289" s="14" t="s">
        <v>31</v>
      </c>
      <c r="AX289" s="14" t="s">
        <v>81</v>
      </c>
      <c r="AY289" s="282" t="s">
        <v>168</v>
      </c>
    </row>
    <row r="290" s="1" customFormat="1" ht="36" customHeight="1">
      <c r="B290" s="38"/>
      <c r="C290" s="237" t="s">
        <v>590</v>
      </c>
      <c r="D290" s="237" t="s">
        <v>170</v>
      </c>
      <c r="E290" s="238" t="s">
        <v>3257</v>
      </c>
      <c r="F290" s="239" t="s">
        <v>3258</v>
      </c>
      <c r="G290" s="240" t="s">
        <v>364</v>
      </c>
      <c r="H290" s="241">
        <v>10</v>
      </c>
      <c r="I290" s="242"/>
      <c r="J290" s="243">
        <f>ROUND(I290*H290,2)</f>
        <v>0</v>
      </c>
      <c r="K290" s="239" t="s">
        <v>1</v>
      </c>
      <c r="L290" s="43"/>
      <c r="M290" s="244" t="s">
        <v>1</v>
      </c>
      <c r="N290" s="245" t="s">
        <v>39</v>
      </c>
      <c r="O290" s="86"/>
      <c r="P290" s="246">
        <f>O290*H290</f>
        <v>0</v>
      </c>
      <c r="Q290" s="246">
        <v>0.0114</v>
      </c>
      <c r="R290" s="246">
        <f>Q290*H290</f>
        <v>0.114</v>
      </c>
      <c r="S290" s="246">
        <v>0</v>
      </c>
      <c r="T290" s="247">
        <f>S290*H290</f>
        <v>0</v>
      </c>
      <c r="AR290" s="248" t="s">
        <v>282</v>
      </c>
      <c r="AT290" s="248" t="s">
        <v>170</v>
      </c>
      <c r="AU290" s="248" t="s">
        <v>83</v>
      </c>
      <c r="AY290" s="17" t="s">
        <v>168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81</v>
      </c>
      <c r="BK290" s="249">
        <f>ROUND(I290*H290,2)</f>
        <v>0</v>
      </c>
      <c r="BL290" s="17" t="s">
        <v>282</v>
      </c>
      <c r="BM290" s="248" t="s">
        <v>3259</v>
      </c>
    </row>
    <row r="291" s="13" customFormat="1">
      <c r="B291" s="261"/>
      <c r="C291" s="262"/>
      <c r="D291" s="252" t="s">
        <v>177</v>
      </c>
      <c r="E291" s="263" t="s">
        <v>1</v>
      </c>
      <c r="F291" s="264" t="s">
        <v>235</v>
      </c>
      <c r="G291" s="262"/>
      <c r="H291" s="265">
        <v>10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AT291" s="271" t="s">
        <v>177</v>
      </c>
      <c r="AU291" s="271" t="s">
        <v>83</v>
      </c>
      <c r="AV291" s="13" t="s">
        <v>83</v>
      </c>
      <c r="AW291" s="13" t="s">
        <v>31</v>
      </c>
      <c r="AX291" s="13" t="s">
        <v>74</v>
      </c>
      <c r="AY291" s="271" t="s">
        <v>168</v>
      </c>
    </row>
    <row r="292" s="14" customFormat="1">
      <c r="B292" s="272"/>
      <c r="C292" s="273"/>
      <c r="D292" s="252" t="s">
        <v>177</v>
      </c>
      <c r="E292" s="274" t="s">
        <v>1</v>
      </c>
      <c r="F292" s="275" t="s">
        <v>186</v>
      </c>
      <c r="G292" s="273"/>
      <c r="H292" s="276">
        <v>10</v>
      </c>
      <c r="I292" s="277"/>
      <c r="J292" s="273"/>
      <c r="K292" s="273"/>
      <c r="L292" s="278"/>
      <c r="M292" s="279"/>
      <c r="N292" s="280"/>
      <c r="O292" s="280"/>
      <c r="P292" s="280"/>
      <c r="Q292" s="280"/>
      <c r="R292" s="280"/>
      <c r="S292" s="280"/>
      <c r="T292" s="281"/>
      <c r="AT292" s="282" t="s">
        <v>177</v>
      </c>
      <c r="AU292" s="282" t="s">
        <v>83</v>
      </c>
      <c r="AV292" s="14" t="s">
        <v>175</v>
      </c>
      <c r="AW292" s="14" t="s">
        <v>31</v>
      </c>
      <c r="AX292" s="14" t="s">
        <v>81</v>
      </c>
      <c r="AY292" s="282" t="s">
        <v>168</v>
      </c>
    </row>
    <row r="293" s="1" customFormat="1" ht="36" customHeight="1">
      <c r="B293" s="38"/>
      <c r="C293" s="237" t="s">
        <v>595</v>
      </c>
      <c r="D293" s="237" t="s">
        <v>170</v>
      </c>
      <c r="E293" s="238" t="s">
        <v>3260</v>
      </c>
      <c r="F293" s="239" t="s">
        <v>3261</v>
      </c>
      <c r="G293" s="240" t="s">
        <v>364</v>
      </c>
      <c r="H293" s="241">
        <v>4</v>
      </c>
      <c r="I293" s="242"/>
      <c r="J293" s="243">
        <f>ROUND(I293*H293,2)</f>
        <v>0</v>
      </c>
      <c r="K293" s="239" t="s">
        <v>1</v>
      </c>
      <c r="L293" s="43"/>
      <c r="M293" s="244" t="s">
        <v>1</v>
      </c>
      <c r="N293" s="245" t="s">
        <v>39</v>
      </c>
      <c r="O293" s="86"/>
      <c r="P293" s="246">
        <f>O293*H293</f>
        <v>0</v>
      </c>
      <c r="Q293" s="246">
        <v>0.0114</v>
      </c>
      <c r="R293" s="246">
        <f>Q293*H293</f>
        <v>0.045600000000000002</v>
      </c>
      <c r="S293" s="246">
        <v>0</v>
      </c>
      <c r="T293" s="247">
        <f>S293*H293</f>
        <v>0</v>
      </c>
      <c r="AR293" s="248" t="s">
        <v>282</v>
      </c>
      <c r="AT293" s="248" t="s">
        <v>170</v>
      </c>
      <c r="AU293" s="248" t="s">
        <v>83</v>
      </c>
      <c r="AY293" s="17" t="s">
        <v>168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7" t="s">
        <v>81</v>
      </c>
      <c r="BK293" s="249">
        <f>ROUND(I293*H293,2)</f>
        <v>0</v>
      </c>
      <c r="BL293" s="17" t="s">
        <v>282</v>
      </c>
      <c r="BM293" s="248" t="s">
        <v>3262</v>
      </c>
    </row>
    <row r="294" s="13" customFormat="1">
      <c r="B294" s="261"/>
      <c r="C294" s="262"/>
      <c r="D294" s="252" t="s">
        <v>177</v>
      </c>
      <c r="E294" s="263" t="s">
        <v>1</v>
      </c>
      <c r="F294" s="264" t="s">
        <v>175</v>
      </c>
      <c r="G294" s="262"/>
      <c r="H294" s="265">
        <v>4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AT294" s="271" t="s">
        <v>177</v>
      </c>
      <c r="AU294" s="271" t="s">
        <v>83</v>
      </c>
      <c r="AV294" s="13" t="s">
        <v>83</v>
      </c>
      <c r="AW294" s="13" t="s">
        <v>31</v>
      </c>
      <c r="AX294" s="13" t="s">
        <v>74</v>
      </c>
      <c r="AY294" s="271" t="s">
        <v>168</v>
      </c>
    </row>
    <row r="295" s="14" customFormat="1">
      <c r="B295" s="272"/>
      <c r="C295" s="273"/>
      <c r="D295" s="252" t="s">
        <v>177</v>
      </c>
      <c r="E295" s="274" t="s">
        <v>1</v>
      </c>
      <c r="F295" s="275" t="s">
        <v>186</v>
      </c>
      <c r="G295" s="273"/>
      <c r="H295" s="276">
        <v>4</v>
      </c>
      <c r="I295" s="277"/>
      <c r="J295" s="273"/>
      <c r="K295" s="273"/>
      <c r="L295" s="278"/>
      <c r="M295" s="279"/>
      <c r="N295" s="280"/>
      <c r="O295" s="280"/>
      <c r="P295" s="280"/>
      <c r="Q295" s="280"/>
      <c r="R295" s="280"/>
      <c r="S295" s="280"/>
      <c r="T295" s="281"/>
      <c r="AT295" s="282" t="s">
        <v>177</v>
      </c>
      <c r="AU295" s="282" t="s">
        <v>83</v>
      </c>
      <c r="AV295" s="14" t="s">
        <v>175</v>
      </c>
      <c r="AW295" s="14" t="s">
        <v>31</v>
      </c>
      <c r="AX295" s="14" t="s">
        <v>81</v>
      </c>
      <c r="AY295" s="282" t="s">
        <v>168</v>
      </c>
    </row>
    <row r="296" s="1" customFormat="1" ht="36" customHeight="1">
      <c r="B296" s="38"/>
      <c r="C296" s="237" t="s">
        <v>620</v>
      </c>
      <c r="D296" s="237" t="s">
        <v>170</v>
      </c>
      <c r="E296" s="238" t="s">
        <v>3263</v>
      </c>
      <c r="F296" s="239" t="s">
        <v>3264</v>
      </c>
      <c r="G296" s="240" t="s">
        <v>364</v>
      </c>
      <c r="H296" s="241">
        <v>1</v>
      </c>
      <c r="I296" s="242"/>
      <c r="J296" s="243">
        <f>ROUND(I296*H296,2)</f>
        <v>0</v>
      </c>
      <c r="K296" s="239" t="s">
        <v>174</v>
      </c>
      <c r="L296" s="43"/>
      <c r="M296" s="244" t="s">
        <v>1</v>
      </c>
      <c r="N296" s="245" t="s">
        <v>39</v>
      </c>
      <c r="O296" s="86"/>
      <c r="P296" s="246">
        <f>O296*H296</f>
        <v>0</v>
      </c>
      <c r="Q296" s="246">
        <v>0.01942</v>
      </c>
      <c r="R296" s="246">
        <f>Q296*H296</f>
        <v>0.01942</v>
      </c>
      <c r="S296" s="246">
        <v>0</v>
      </c>
      <c r="T296" s="247">
        <f>S296*H296</f>
        <v>0</v>
      </c>
      <c r="AR296" s="248" t="s">
        <v>282</v>
      </c>
      <c r="AT296" s="248" t="s">
        <v>170</v>
      </c>
      <c r="AU296" s="248" t="s">
        <v>83</v>
      </c>
      <c r="AY296" s="17" t="s">
        <v>168</v>
      </c>
      <c r="BE296" s="249">
        <f>IF(N296="základní",J296,0)</f>
        <v>0</v>
      </c>
      <c r="BF296" s="249">
        <f>IF(N296="snížená",J296,0)</f>
        <v>0</v>
      </c>
      <c r="BG296" s="249">
        <f>IF(N296="zákl. přenesená",J296,0)</f>
        <v>0</v>
      </c>
      <c r="BH296" s="249">
        <f>IF(N296="sníž. přenesená",J296,0)</f>
        <v>0</v>
      </c>
      <c r="BI296" s="249">
        <f>IF(N296="nulová",J296,0)</f>
        <v>0</v>
      </c>
      <c r="BJ296" s="17" t="s">
        <v>81</v>
      </c>
      <c r="BK296" s="249">
        <f>ROUND(I296*H296,2)</f>
        <v>0</v>
      </c>
      <c r="BL296" s="17" t="s">
        <v>282</v>
      </c>
      <c r="BM296" s="248" t="s">
        <v>3265</v>
      </c>
    </row>
    <row r="297" s="13" customFormat="1">
      <c r="B297" s="261"/>
      <c r="C297" s="262"/>
      <c r="D297" s="252" t="s">
        <v>177</v>
      </c>
      <c r="E297" s="263" t="s">
        <v>1</v>
      </c>
      <c r="F297" s="264" t="s">
        <v>81</v>
      </c>
      <c r="G297" s="262"/>
      <c r="H297" s="265">
        <v>1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AT297" s="271" t="s">
        <v>177</v>
      </c>
      <c r="AU297" s="271" t="s">
        <v>83</v>
      </c>
      <c r="AV297" s="13" t="s">
        <v>83</v>
      </c>
      <c r="AW297" s="13" t="s">
        <v>31</v>
      </c>
      <c r="AX297" s="13" t="s">
        <v>74</v>
      </c>
      <c r="AY297" s="271" t="s">
        <v>168</v>
      </c>
    </row>
    <row r="298" s="14" customFormat="1">
      <c r="B298" s="272"/>
      <c r="C298" s="273"/>
      <c r="D298" s="252" t="s">
        <v>177</v>
      </c>
      <c r="E298" s="274" t="s">
        <v>1</v>
      </c>
      <c r="F298" s="275" t="s">
        <v>186</v>
      </c>
      <c r="G298" s="273"/>
      <c r="H298" s="276">
        <v>1</v>
      </c>
      <c r="I298" s="277"/>
      <c r="J298" s="273"/>
      <c r="K298" s="273"/>
      <c r="L298" s="278"/>
      <c r="M298" s="279"/>
      <c r="N298" s="280"/>
      <c r="O298" s="280"/>
      <c r="P298" s="280"/>
      <c r="Q298" s="280"/>
      <c r="R298" s="280"/>
      <c r="S298" s="280"/>
      <c r="T298" s="281"/>
      <c r="AT298" s="282" t="s">
        <v>177</v>
      </c>
      <c r="AU298" s="282" t="s">
        <v>83</v>
      </c>
      <c r="AV298" s="14" t="s">
        <v>175</v>
      </c>
      <c r="AW298" s="14" t="s">
        <v>31</v>
      </c>
      <c r="AX298" s="14" t="s">
        <v>81</v>
      </c>
      <c r="AY298" s="282" t="s">
        <v>168</v>
      </c>
    </row>
    <row r="299" s="1" customFormat="1" ht="36" customHeight="1">
      <c r="B299" s="38"/>
      <c r="C299" s="237" t="s">
        <v>626</v>
      </c>
      <c r="D299" s="237" t="s">
        <v>170</v>
      </c>
      <c r="E299" s="238" t="s">
        <v>3266</v>
      </c>
      <c r="F299" s="239" t="s">
        <v>3267</v>
      </c>
      <c r="G299" s="240" t="s">
        <v>364</v>
      </c>
      <c r="H299" s="241">
        <v>3</v>
      </c>
      <c r="I299" s="242"/>
      <c r="J299" s="243">
        <f>ROUND(I299*H299,2)</f>
        <v>0</v>
      </c>
      <c r="K299" s="239" t="s">
        <v>174</v>
      </c>
      <c r="L299" s="43"/>
      <c r="M299" s="244" t="s">
        <v>1</v>
      </c>
      <c r="N299" s="245" t="s">
        <v>39</v>
      </c>
      <c r="O299" s="86"/>
      <c r="P299" s="246">
        <f>O299*H299</f>
        <v>0</v>
      </c>
      <c r="Q299" s="246">
        <v>0.022290000000000001</v>
      </c>
      <c r="R299" s="246">
        <f>Q299*H299</f>
        <v>0.066869999999999999</v>
      </c>
      <c r="S299" s="246">
        <v>0</v>
      </c>
      <c r="T299" s="247">
        <f>S299*H299</f>
        <v>0</v>
      </c>
      <c r="AR299" s="248" t="s">
        <v>282</v>
      </c>
      <c r="AT299" s="248" t="s">
        <v>170</v>
      </c>
      <c r="AU299" s="248" t="s">
        <v>83</v>
      </c>
      <c r="AY299" s="17" t="s">
        <v>168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81</v>
      </c>
      <c r="BK299" s="249">
        <f>ROUND(I299*H299,2)</f>
        <v>0</v>
      </c>
      <c r="BL299" s="17" t="s">
        <v>282</v>
      </c>
      <c r="BM299" s="248" t="s">
        <v>3268</v>
      </c>
    </row>
    <row r="300" s="13" customFormat="1">
      <c r="B300" s="261"/>
      <c r="C300" s="262"/>
      <c r="D300" s="252" t="s">
        <v>177</v>
      </c>
      <c r="E300" s="263" t="s">
        <v>1</v>
      </c>
      <c r="F300" s="264" t="s">
        <v>190</v>
      </c>
      <c r="G300" s="262"/>
      <c r="H300" s="265">
        <v>3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AT300" s="271" t="s">
        <v>177</v>
      </c>
      <c r="AU300" s="271" t="s">
        <v>83</v>
      </c>
      <c r="AV300" s="13" t="s">
        <v>83</v>
      </c>
      <c r="AW300" s="13" t="s">
        <v>31</v>
      </c>
      <c r="AX300" s="13" t="s">
        <v>74</v>
      </c>
      <c r="AY300" s="271" t="s">
        <v>168</v>
      </c>
    </row>
    <row r="301" s="14" customFormat="1">
      <c r="B301" s="272"/>
      <c r="C301" s="273"/>
      <c r="D301" s="252" t="s">
        <v>177</v>
      </c>
      <c r="E301" s="274" t="s">
        <v>1</v>
      </c>
      <c r="F301" s="275" t="s">
        <v>186</v>
      </c>
      <c r="G301" s="273"/>
      <c r="H301" s="276">
        <v>3</v>
      </c>
      <c r="I301" s="277"/>
      <c r="J301" s="273"/>
      <c r="K301" s="273"/>
      <c r="L301" s="278"/>
      <c r="M301" s="279"/>
      <c r="N301" s="280"/>
      <c r="O301" s="280"/>
      <c r="P301" s="280"/>
      <c r="Q301" s="280"/>
      <c r="R301" s="280"/>
      <c r="S301" s="280"/>
      <c r="T301" s="281"/>
      <c r="AT301" s="282" t="s">
        <v>177</v>
      </c>
      <c r="AU301" s="282" t="s">
        <v>83</v>
      </c>
      <c r="AV301" s="14" t="s">
        <v>175</v>
      </c>
      <c r="AW301" s="14" t="s">
        <v>31</v>
      </c>
      <c r="AX301" s="14" t="s">
        <v>81</v>
      </c>
      <c r="AY301" s="282" t="s">
        <v>168</v>
      </c>
    </row>
    <row r="302" s="1" customFormat="1" ht="36" customHeight="1">
      <c r="B302" s="38"/>
      <c r="C302" s="237" t="s">
        <v>640</v>
      </c>
      <c r="D302" s="237" t="s">
        <v>170</v>
      </c>
      <c r="E302" s="238" t="s">
        <v>3269</v>
      </c>
      <c r="F302" s="239" t="s">
        <v>3270</v>
      </c>
      <c r="G302" s="240" t="s">
        <v>364</v>
      </c>
      <c r="H302" s="241">
        <v>2</v>
      </c>
      <c r="I302" s="242"/>
      <c r="J302" s="243">
        <f>ROUND(I302*H302,2)</f>
        <v>0</v>
      </c>
      <c r="K302" s="239" t="s">
        <v>174</v>
      </c>
      <c r="L302" s="43"/>
      <c r="M302" s="244" t="s">
        <v>1</v>
      </c>
      <c r="N302" s="245" t="s">
        <v>39</v>
      </c>
      <c r="O302" s="86"/>
      <c r="P302" s="246">
        <f>O302*H302</f>
        <v>0</v>
      </c>
      <c r="Q302" s="246">
        <v>0.028029999999999999</v>
      </c>
      <c r="R302" s="246">
        <f>Q302*H302</f>
        <v>0.056059999999999999</v>
      </c>
      <c r="S302" s="246">
        <v>0</v>
      </c>
      <c r="T302" s="247">
        <f>S302*H302</f>
        <v>0</v>
      </c>
      <c r="AR302" s="248" t="s">
        <v>282</v>
      </c>
      <c r="AT302" s="248" t="s">
        <v>170</v>
      </c>
      <c r="AU302" s="248" t="s">
        <v>83</v>
      </c>
      <c r="AY302" s="17" t="s">
        <v>168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7" t="s">
        <v>81</v>
      </c>
      <c r="BK302" s="249">
        <f>ROUND(I302*H302,2)</f>
        <v>0</v>
      </c>
      <c r="BL302" s="17" t="s">
        <v>282</v>
      </c>
      <c r="BM302" s="248" t="s">
        <v>3271</v>
      </c>
    </row>
    <row r="303" s="13" customFormat="1">
      <c r="B303" s="261"/>
      <c r="C303" s="262"/>
      <c r="D303" s="252" t="s">
        <v>177</v>
      </c>
      <c r="E303" s="263" t="s">
        <v>1</v>
      </c>
      <c r="F303" s="264" t="s">
        <v>83</v>
      </c>
      <c r="G303" s="262"/>
      <c r="H303" s="265">
        <v>2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AT303" s="271" t="s">
        <v>177</v>
      </c>
      <c r="AU303" s="271" t="s">
        <v>83</v>
      </c>
      <c r="AV303" s="13" t="s">
        <v>83</v>
      </c>
      <c r="AW303" s="13" t="s">
        <v>31</v>
      </c>
      <c r="AX303" s="13" t="s">
        <v>74</v>
      </c>
      <c r="AY303" s="271" t="s">
        <v>168</v>
      </c>
    </row>
    <row r="304" s="14" customFormat="1">
      <c r="B304" s="272"/>
      <c r="C304" s="273"/>
      <c r="D304" s="252" t="s">
        <v>177</v>
      </c>
      <c r="E304" s="274" t="s">
        <v>1</v>
      </c>
      <c r="F304" s="275" t="s">
        <v>186</v>
      </c>
      <c r="G304" s="273"/>
      <c r="H304" s="276">
        <v>2</v>
      </c>
      <c r="I304" s="277"/>
      <c r="J304" s="273"/>
      <c r="K304" s="273"/>
      <c r="L304" s="278"/>
      <c r="M304" s="279"/>
      <c r="N304" s="280"/>
      <c r="O304" s="280"/>
      <c r="P304" s="280"/>
      <c r="Q304" s="280"/>
      <c r="R304" s="280"/>
      <c r="S304" s="280"/>
      <c r="T304" s="281"/>
      <c r="AT304" s="282" t="s">
        <v>177</v>
      </c>
      <c r="AU304" s="282" t="s">
        <v>83</v>
      </c>
      <c r="AV304" s="14" t="s">
        <v>175</v>
      </c>
      <c r="AW304" s="14" t="s">
        <v>31</v>
      </c>
      <c r="AX304" s="14" t="s">
        <v>81</v>
      </c>
      <c r="AY304" s="282" t="s">
        <v>168</v>
      </c>
    </row>
    <row r="305" s="1" customFormat="1" ht="36" customHeight="1">
      <c r="B305" s="38"/>
      <c r="C305" s="237" t="s">
        <v>644</v>
      </c>
      <c r="D305" s="237" t="s">
        <v>170</v>
      </c>
      <c r="E305" s="238" t="s">
        <v>3272</v>
      </c>
      <c r="F305" s="239" t="s">
        <v>3273</v>
      </c>
      <c r="G305" s="240" t="s">
        <v>364</v>
      </c>
      <c r="H305" s="241">
        <v>1</v>
      </c>
      <c r="I305" s="242"/>
      <c r="J305" s="243">
        <f>ROUND(I305*H305,2)</f>
        <v>0</v>
      </c>
      <c r="K305" s="239" t="s">
        <v>1</v>
      </c>
      <c r="L305" s="43"/>
      <c r="M305" s="244" t="s">
        <v>1</v>
      </c>
      <c r="N305" s="245" t="s">
        <v>39</v>
      </c>
      <c r="O305" s="86"/>
      <c r="P305" s="246">
        <f>O305*H305</f>
        <v>0</v>
      </c>
      <c r="Q305" s="246">
        <v>0.020400000000000001</v>
      </c>
      <c r="R305" s="246">
        <f>Q305*H305</f>
        <v>0.020400000000000001</v>
      </c>
      <c r="S305" s="246">
        <v>0</v>
      </c>
      <c r="T305" s="247">
        <f>S305*H305</f>
        <v>0</v>
      </c>
      <c r="AR305" s="248" t="s">
        <v>282</v>
      </c>
      <c r="AT305" s="248" t="s">
        <v>170</v>
      </c>
      <c r="AU305" s="248" t="s">
        <v>83</v>
      </c>
      <c r="AY305" s="17" t="s">
        <v>168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81</v>
      </c>
      <c r="BK305" s="249">
        <f>ROUND(I305*H305,2)</f>
        <v>0</v>
      </c>
      <c r="BL305" s="17" t="s">
        <v>282</v>
      </c>
      <c r="BM305" s="248" t="s">
        <v>3274</v>
      </c>
    </row>
    <row r="306" s="13" customFormat="1">
      <c r="B306" s="261"/>
      <c r="C306" s="262"/>
      <c r="D306" s="252" t="s">
        <v>177</v>
      </c>
      <c r="E306" s="263" t="s">
        <v>1</v>
      </c>
      <c r="F306" s="264" t="s">
        <v>81</v>
      </c>
      <c r="G306" s="262"/>
      <c r="H306" s="265">
        <v>1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AT306" s="271" t="s">
        <v>177</v>
      </c>
      <c r="AU306" s="271" t="s">
        <v>83</v>
      </c>
      <c r="AV306" s="13" t="s">
        <v>83</v>
      </c>
      <c r="AW306" s="13" t="s">
        <v>31</v>
      </c>
      <c r="AX306" s="13" t="s">
        <v>74</v>
      </c>
      <c r="AY306" s="271" t="s">
        <v>168</v>
      </c>
    </row>
    <row r="307" s="14" customFormat="1">
      <c r="B307" s="272"/>
      <c r="C307" s="273"/>
      <c r="D307" s="252" t="s">
        <v>177</v>
      </c>
      <c r="E307" s="274" t="s">
        <v>1</v>
      </c>
      <c r="F307" s="275" t="s">
        <v>186</v>
      </c>
      <c r="G307" s="273"/>
      <c r="H307" s="276">
        <v>1</v>
      </c>
      <c r="I307" s="277"/>
      <c r="J307" s="273"/>
      <c r="K307" s="273"/>
      <c r="L307" s="278"/>
      <c r="M307" s="279"/>
      <c r="N307" s="280"/>
      <c r="O307" s="280"/>
      <c r="P307" s="280"/>
      <c r="Q307" s="280"/>
      <c r="R307" s="280"/>
      <c r="S307" s="280"/>
      <c r="T307" s="281"/>
      <c r="AT307" s="282" t="s">
        <v>177</v>
      </c>
      <c r="AU307" s="282" t="s">
        <v>83</v>
      </c>
      <c r="AV307" s="14" t="s">
        <v>175</v>
      </c>
      <c r="AW307" s="14" t="s">
        <v>31</v>
      </c>
      <c r="AX307" s="14" t="s">
        <v>81</v>
      </c>
      <c r="AY307" s="282" t="s">
        <v>168</v>
      </c>
    </row>
    <row r="308" s="1" customFormat="1" ht="36" customHeight="1">
      <c r="B308" s="38"/>
      <c r="C308" s="237" t="s">
        <v>648</v>
      </c>
      <c r="D308" s="237" t="s">
        <v>170</v>
      </c>
      <c r="E308" s="238" t="s">
        <v>3275</v>
      </c>
      <c r="F308" s="239" t="s">
        <v>3276</v>
      </c>
      <c r="G308" s="240" t="s">
        <v>364</v>
      </c>
      <c r="H308" s="241">
        <v>4</v>
      </c>
      <c r="I308" s="242"/>
      <c r="J308" s="243">
        <f>ROUND(I308*H308,2)</f>
        <v>0</v>
      </c>
      <c r="K308" s="239" t="s">
        <v>1</v>
      </c>
      <c r="L308" s="43"/>
      <c r="M308" s="244" t="s">
        <v>1</v>
      </c>
      <c r="N308" s="245" t="s">
        <v>39</v>
      </c>
      <c r="O308" s="86"/>
      <c r="P308" s="246">
        <f>O308*H308</f>
        <v>0</v>
      </c>
      <c r="Q308" s="246">
        <v>0.020400000000000001</v>
      </c>
      <c r="R308" s="246">
        <f>Q308*H308</f>
        <v>0.081600000000000006</v>
      </c>
      <c r="S308" s="246">
        <v>0</v>
      </c>
      <c r="T308" s="247">
        <f>S308*H308</f>
        <v>0</v>
      </c>
      <c r="AR308" s="248" t="s">
        <v>282</v>
      </c>
      <c r="AT308" s="248" t="s">
        <v>170</v>
      </c>
      <c r="AU308" s="248" t="s">
        <v>83</v>
      </c>
      <c r="AY308" s="17" t="s">
        <v>168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7" t="s">
        <v>81</v>
      </c>
      <c r="BK308" s="249">
        <f>ROUND(I308*H308,2)</f>
        <v>0</v>
      </c>
      <c r="BL308" s="17" t="s">
        <v>282</v>
      </c>
      <c r="BM308" s="248" t="s">
        <v>3277</v>
      </c>
    </row>
    <row r="309" s="13" customFormat="1">
      <c r="B309" s="261"/>
      <c r="C309" s="262"/>
      <c r="D309" s="252" t="s">
        <v>177</v>
      </c>
      <c r="E309" s="263" t="s">
        <v>1</v>
      </c>
      <c r="F309" s="264" t="s">
        <v>175</v>
      </c>
      <c r="G309" s="262"/>
      <c r="H309" s="265">
        <v>4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AT309" s="271" t="s">
        <v>177</v>
      </c>
      <c r="AU309" s="271" t="s">
        <v>83</v>
      </c>
      <c r="AV309" s="13" t="s">
        <v>83</v>
      </c>
      <c r="AW309" s="13" t="s">
        <v>31</v>
      </c>
      <c r="AX309" s="13" t="s">
        <v>74</v>
      </c>
      <c r="AY309" s="271" t="s">
        <v>168</v>
      </c>
    </row>
    <row r="310" s="14" customFormat="1">
      <c r="B310" s="272"/>
      <c r="C310" s="273"/>
      <c r="D310" s="252" t="s">
        <v>177</v>
      </c>
      <c r="E310" s="274" t="s">
        <v>1</v>
      </c>
      <c r="F310" s="275" t="s">
        <v>186</v>
      </c>
      <c r="G310" s="273"/>
      <c r="H310" s="276">
        <v>4</v>
      </c>
      <c r="I310" s="277"/>
      <c r="J310" s="273"/>
      <c r="K310" s="273"/>
      <c r="L310" s="278"/>
      <c r="M310" s="279"/>
      <c r="N310" s="280"/>
      <c r="O310" s="280"/>
      <c r="P310" s="280"/>
      <c r="Q310" s="280"/>
      <c r="R310" s="280"/>
      <c r="S310" s="280"/>
      <c r="T310" s="281"/>
      <c r="AT310" s="282" t="s">
        <v>177</v>
      </c>
      <c r="AU310" s="282" t="s">
        <v>83</v>
      </c>
      <c r="AV310" s="14" t="s">
        <v>175</v>
      </c>
      <c r="AW310" s="14" t="s">
        <v>31</v>
      </c>
      <c r="AX310" s="14" t="s">
        <v>81</v>
      </c>
      <c r="AY310" s="282" t="s">
        <v>168</v>
      </c>
    </row>
    <row r="311" s="1" customFormat="1" ht="36" customHeight="1">
      <c r="B311" s="38"/>
      <c r="C311" s="237" t="s">
        <v>653</v>
      </c>
      <c r="D311" s="237" t="s">
        <v>170</v>
      </c>
      <c r="E311" s="238" t="s">
        <v>3278</v>
      </c>
      <c r="F311" s="239" t="s">
        <v>3279</v>
      </c>
      <c r="G311" s="240" t="s">
        <v>364</v>
      </c>
      <c r="H311" s="241">
        <v>2</v>
      </c>
      <c r="I311" s="242"/>
      <c r="J311" s="243">
        <f>ROUND(I311*H311,2)</f>
        <v>0</v>
      </c>
      <c r="K311" s="239" t="s">
        <v>174</v>
      </c>
      <c r="L311" s="43"/>
      <c r="M311" s="244" t="s">
        <v>1</v>
      </c>
      <c r="N311" s="245" t="s">
        <v>39</v>
      </c>
      <c r="O311" s="86"/>
      <c r="P311" s="246">
        <f>O311*H311</f>
        <v>0</v>
      </c>
      <c r="Q311" s="246">
        <v>0.025020000000000001</v>
      </c>
      <c r="R311" s="246">
        <f>Q311*H311</f>
        <v>0.050040000000000001</v>
      </c>
      <c r="S311" s="246">
        <v>0</v>
      </c>
      <c r="T311" s="247">
        <f>S311*H311</f>
        <v>0</v>
      </c>
      <c r="AR311" s="248" t="s">
        <v>282</v>
      </c>
      <c r="AT311" s="248" t="s">
        <v>170</v>
      </c>
      <c r="AU311" s="248" t="s">
        <v>83</v>
      </c>
      <c r="AY311" s="17" t="s">
        <v>168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81</v>
      </c>
      <c r="BK311" s="249">
        <f>ROUND(I311*H311,2)</f>
        <v>0</v>
      </c>
      <c r="BL311" s="17" t="s">
        <v>282</v>
      </c>
      <c r="BM311" s="248" t="s">
        <v>3280</v>
      </c>
    </row>
    <row r="312" s="13" customFormat="1">
      <c r="B312" s="261"/>
      <c r="C312" s="262"/>
      <c r="D312" s="252" t="s">
        <v>177</v>
      </c>
      <c r="E312" s="263" t="s">
        <v>1</v>
      </c>
      <c r="F312" s="264" t="s">
        <v>83</v>
      </c>
      <c r="G312" s="262"/>
      <c r="H312" s="265">
        <v>2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AT312" s="271" t="s">
        <v>177</v>
      </c>
      <c r="AU312" s="271" t="s">
        <v>83</v>
      </c>
      <c r="AV312" s="13" t="s">
        <v>83</v>
      </c>
      <c r="AW312" s="13" t="s">
        <v>31</v>
      </c>
      <c r="AX312" s="13" t="s">
        <v>74</v>
      </c>
      <c r="AY312" s="271" t="s">
        <v>168</v>
      </c>
    </row>
    <row r="313" s="14" customFormat="1">
      <c r="B313" s="272"/>
      <c r="C313" s="273"/>
      <c r="D313" s="252" t="s">
        <v>177</v>
      </c>
      <c r="E313" s="274" t="s">
        <v>1</v>
      </c>
      <c r="F313" s="275" t="s">
        <v>186</v>
      </c>
      <c r="G313" s="273"/>
      <c r="H313" s="276">
        <v>2</v>
      </c>
      <c r="I313" s="277"/>
      <c r="J313" s="273"/>
      <c r="K313" s="273"/>
      <c r="L313" s="278"/>
      <c r="M313" s="279"/>
      <c r="N313" s="280"/>
      <c r="O313" s="280"/>
      <c r="P313" s="280"/>
      <c r="Q313" s="280"/>
      <c r="R313" s="280"/>
      <c r="S313" s="280"/>
      <c r="T313" s="281"/>
      <c r="AT313" s="282" t="s">
        <v>177</v>
      </c>
      <c r="AU313" s="282" t="s">
        <v>83</v>
      </c>
      <c r="AV313" s="14" t="s">
        <v>175</v>
      </c>
      <c r="AW313" s="14" t="s">
        <v>31</v>
      </c>
      <c r="AX313" s="14" t="s">
        <v>81</v>
      </c>
      <c r="AY313" s="282" t="s">
        <v>168</v>
      </c>
    </row>
    <row r="314" s="1" customFormat="1" ht="36" customHeight="1">
      <c r="B314" s="38"/>
      <c r="C314" s="237" t="s">
        <v>657</v>
      </c>
      <c r="D314" s="237" t="s">
        <v>170</v>
      </c>
      <c r="E314" s="238" t="s">
        <v>3281</v>
      </c>
      <c r="F314" s="239" t="s">
        <v>3282</v>
      </c>
      <c r="G314" s="240" t="s">
        <v>364</v>
      </c>
      <c r="H314" s="241">
        <v>1</v>
      </c>
      <c r="I314" s="242"/>
      <c r="J314" s="243">
        <f>ROUND(I314*H314,2)</f>
        <v>0</v>
      </c>
      <c r="K314" s="239" t="s">
        <v>174</v>
      </c>
      <c r="L314" s="43"/>
      <c r="M314" s="244" t="s">
        <v>1</v>
      </c>
      <c r="N314" s="245" t="s">
        <v>39</v>
      </c>
      <c r="O314" s="86"/>
      <c r="P314" s="246">
        <f>O314*H314</f>
        <v>0</v>
      </c>
      <c r="Q314" s="246">
        <v>0.031539999999999999</v>
      </c>
      <c r="R314" s="246">
        <f>Q314*H314</f>
        <v>0.031539999999999999</v>
      </c>
      <c r="S314" s="246">
        <v>0</v>
      </c>
      <c r="T314" s="247">
        <f>S314*H314</f>
        <v>0</v>
      </c>
      <c r="AR314" s="248" t="s">
        <v>282</v>
      </c>
      <c r="AT314" s="248" t="s">
        <v>170</v>
      </c>
      <c r="AU314" s="248" t="s">
        <v>83</v>
      </c>
      <c r="AY314" s="17" t="s">
        <v>168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81</v>
      </c>
      <c r="BK314" s="249">
        <f>ROUND(I314*H314,2)</f>
        <v>0</v>
      </c>
      <c r="BL314" s="17" t="s">
        <v>282</v>
      </c>
      <c r="BM314" s="248" t="s">
        <v>3283</v>
      </c>
    </row>
    <row r="315" s="13" customFormat="1">
      <c r="B315" s="261"/>
      <c r="C315" s="262"/>
      <c r="D315" s="252" t="s">
        <v>177</v>
      </c>
      <c r="E315" s="263" t="s">
        <v>1</v>
      </c>
      <c r="F315" s="264" t="s">
        <v>81</v>
      </c>
      <c r="G315" s="262"/>
      <c r="H315" s="265">
        <v>1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AT315" s="271" t="s">
        <v>177</v>
      </c>
      <c r="AU315" s="271" t="s">
        <v>83</v>
      </c>
      <c r="AV315" s="13" t="s">
        <v>83</v>
      </c>
      <c r="AW315" s="13" t="s">
        <v>31</v>
      </c>
      <c r="AX315" s="13" t="s">
        <v>74</v>
      </c>
      <c r="AY315" s="271" t="s">
        <v>168</v>
      </c>
    </row>
    <row r="316" s="14" customFormat="1">
      <c r="B316" s="272"/>
      <c r="C316" s="273"/>
      <c r="D316" s="252" t="s">
        <v>177</v>
      </c>
      <c r="E316" s="274" t="s">
        <v>1</v>
      </c>
      <c r="F316" s="275" t="s">
        <v>186</v>
      </c>
      <c r="G316" s="273"/>
      <c r="H316" s="276">
        <v>1</v>
      </c>
      <c r="I316" s="277"/>
      <c r="J316" s="273"/>
      <c r="K316" s="273"/>
      <c r="L316" s="278"/>
      <c r="M316" s="279"/>
      <c r="N316" s="280"/>
      <c r="O316" s="280"/>
      <c r="P316" s="280"/>
      <c r="Q316" s="280"/>
      <c r="R316" s="280"/>
      <c r="S316" s="280"/>
      <c r="T316" s="281"/>
      <c r="AT316" s="282" t="s">
        <v>177</v>
      </c>
      <c r="AU316" s="282" t="s">
        <v>83</v>
      </c>
      <c r="AV316" s="14" t="s">
        <v>175</v>
      </c>
      <c r="AW316" s="14" t="s">
        <v>31</v>
      </c>
      <c r="AX316" s="14" t="s">
        <v>81</v>
      </c>
      <c r="AY316" s="282" t="s">
        <v>168</v>
      </c>
    </row>
    <row r="317" s="1" customFormat="1" ht="24" customHeight="1">
      <c r="B317" s="38"/>
      <c r="C317" s="237" t="s">
        <v>664</v>
      </c>
      <c r="D317" s="237" t="s">
        <v>170</v>
      </c>
      <c r="E317" s="238" t="s">
        <v>3284</v>
      </c>
      <c r="F317" s="239" t="s">
        <v>3285</v>
      </c>
      <c r="G317" s="240" t="s">
        <v>364</v>
      </c>
      <c r="H317" s="241">
        <v>1</v>
      </c>
      <c r="I317" s="242"/>
      <c r="J317" s="243">
        <f>ROUND(I317*H317,2)</f>
        <v>0</v>
      </c>
      <c r="K317" s="239" t="s">
        <v>174</v>
      </c>
      <c r="L317" s="43"/>
      <c r="M317" s="244" t="s">
        <v>1</v>
      </c>
      <c r="N317" s="245" t="s">
        <v>39</v>
      </c>
      <c r="O317" s="86"/>
      <c r="P317" s="246">
        <f>O317*H317</f>
        <v>0</v>
      </c>
      <c r="Q317" s="246">
        <v>0</v>
      </c>
      <c r="R317" s="246">
        <f>Q317*H317</f>
        <v>0</v>
      </c>
      <c r="S317" s="246">
        <v>0</v>
      </c>
      <c r="T317" s="247">
        <f>S317*H317</f>
        <v>0</v>
      </c>
      <c r="AR317" s="248" t="s">
        <v>282</v>
      </c>
      <c r="AT317" s="248" t="s">
        <v>170</v>
      </c>
      <c r="AU317" s="248" t="s">
        <v>83</v>
      </c>
      <c r="AY317" s="17" t="s">
        <v>168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81</v>
      </c>
      <c r="BK317" s="249">
        <f>ROUND(I317*H317,2)</f>
        <v>0</v>
      </c>
      <c r="BL317" s="17" t="s">
        <v>282</v>
      </c>
      <c r="BM317" s="248" t="s">
        <v>3286</v>
      </c>
    </row>
    <row r="318" s="13" customFormat="1">
      <c r="B318" s="261"/>
      <c r="C318" s="262"/>
      <c r="D318" s="252" t="s">
        <v>177</v>
      </c>
      <c r="E318" s="263" t="s">
        <v>1</v>
      </c>
      <c r="F318" s="264" t="s">
        <v>3287</v>
      </c>
      <c r="G318" s="262"/>
      <c r="H318" s="265">
        <v>1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AT318" s="271" t="s">
        <v>177</v>
      </c>
      <c r="AU318" s="271" t="s">
        <v>83</v>
      </c>
      <c r="AV318" s="13" t="s">
        <v>83</v>
      </c>
      <c r="AW318" s="13" t="s">
        <v>31</v>
      </c>
      <c r="AX318" s="13" t="s">
        <v>74</v>
      </c>
      <c r="AY318" s="271" t="s">
        <v>168</v>
      </c>
    </row>
    <row r="319" s="14" customFormat="1">
      <c r="B319" s="272"/>
      <c r="C319" s="273"/>
      <c r="D319" s="252" t="s">
        <v>177</v>
      </c>
      <c r="E319" s="274" t="s">
        <v>1</v>
      </c>
      <c r="F319" s="275" t="s">
        <v>186</v>
      </c>
      <c r="G319" s="273"/>
      <c r="H319" s="276">
        <v>1</v>
      </c>
      <c r="I319" s="277"/>
      <c r="J319" s="273"/>
      <c r="K319" s="273"/>
      <c r="L319" s="278"/>
      <c r="M319" s="279"/>
      <c r="N319" s="280"/>
      <c r="O319" s="280"/>
      <c r="P319" s="280"/>
      <c r="Q319" s="280"/>
      <c r="R319" s="280"/>
      <c r="S319" s="280"/>
      <c r="T319" s="281"/>
      <c r="AT319" s="282" t="s">
        <v>177</v>
      </c>
      <c r="AU319" s="282" t="s">
        <v>83</v>
      </c>
      <c r="AV319" s="14" t="s">
        <v>175</v>
      </c>
      <c r="AW319" s="14" t="s">
        <v>31</v>
      </c>
      <c r="AX319" s="14" t="s">
        <v>81</v>
      </c>
      <c r="AY319" s="282" t="s">
        <v>168</v>
      </c>
    </row>
    <row r="320" s="1" customFormat="1" ht="16.5" customHeight="1">
      <c r="B320" s="38"/>
      <c r="C320" s="294" t="s">
        <v>669</v>
      </c>
      <c r="D320" s="294" t="s">
        <v>418</v>
      </c>
      <c r="E320" s="295" t="s">
        <v>3288</v>
      </c>
      <c r="F320" s="296" t="s">
        <v>3289</v>
      </c>
      <c r="G320" s="297" t="s">
        <v>364</v>
      </c>
      <c r="H320" s="298">
        <v>1</v>
      </c>
      <c r="I320" s="299"/>
      <c r="J320" s="300">
        <f>ROUND(I320*H320,2)</f>
        <v>0</v>
      </c>
      <c r="K320" s="296" t="s">
        <v>174</v>
      </c>
      <c r="L320" s="301"/>
      <c r="M320" s="302" t="s">
        <v>1</v>
      </c>
      <c r="N320" s="303" t="s">
        <v>39</v>
      </c>
      <c r="O320" s="86"/>
      <c r="P320" s="246">
        <f>O320*H320</f>
        <v>0</v>
      </c>
      <c r="Q320" s="246">
        <v>0.023</v>
      </c>
      <c r="R320" s="246">
        <f>Q320*H320</f>
        <v>0.023</v>
      </c>
      <c r="S320" s="246">
        <v>0</v>
      </c>
      <c r="T320" s="247">
        <f>S320*H320</f>
        <v>0</v>
      </c>
      <c r="AR320" s="248" t="s">
        <v>385</v>
      </c>
      <c r="AT320" s="248" t="s">
        <v>418</v>
      </c>
      <c r="AU320" s="248" t="s">
        <v>83</v>
      </c>
      <c r="AY320" s="17" t="s">
        <v>168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81</v>
      </c>
      <c r="BK320" s="249">
        <f>ROUND(I320*H320,2)</f>
        <v>0</v>
      </c>
      <c r="BL320" s="17" t="s">
        <v>282</v>
      </c>
      <c r="BM320" s="248" t="s">
        <v>3290</v>
      </c>
    </row>
    <row r="321" s="13" customFormat="1">
      <c r="B321" s="261"/>
      <c r="C321" s="262"/>
      <c r="D321" s="252" t="s">
        <v>177</v>
      </c>
      <c r="E321" s="263" t="s">
        <v>1</v>
      </c>
      <c r="F321" s="264" t="s">
        <v>81</v>
      </c>
      <c r="G321" s="262"/>
      <c r="H321" s="265">
        <v>1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AT321" s="271" t="s">
        <v>177</v>
      </c>
      <c r="AU321" s="271" t="s">
        <v>83</v>
      </c>
      <c r="AV321" s="13" t="s">
        <v>83</v>
      </c>
      <c r="AW321" s="13" t="s">
        <v>31</v>
      </c>
      <c r="AX321" s="13" t="s">
        <v>74</v>
      </c>
      <c r="AY321" s="271" t="s">
        <v>168</v>
      </c>
    </row>
    <row r="322" s="14" customFormat="1">
      <c r="B322" s="272"/>
      <c r="C322" s="273"/>
      <c r="D322" s="252" t="s">
        <v>177</v>
      </c>
      <c r="E322" s="274" t="s">
        <v>1</v>
      </c>
      <c r="F322" s="275" t="s">
        <v>186</v>
      </c>
      <c r="G322" s="273"/>
      <c r="H322" s="276">
        <v>1</v>
      </c>
      <c r="I322" s="277"/>
      <c r="J322" s="273"/>
      <c r="K322" s="273"/>
      <c r="L322" s="278"/>
      <c r="M322" s="279"/>
      <c r="N322" s="280"/>
      <c r="O322" s="280"/>
      <c r="P322" s="280"/>
      <c r="Q322" s="280"/>
      <c r="R322" s="280"/>
      <c r="S322" s="280"/>
      <c r="T322" s="281"/>
      <c r="AT322" s="282" t="s">
        <v>177</v>
      </c>
      <c r="AU322" s="282" t="s">
        <v>83</v>
      </c>
      <c r="AV322" s="14" t="s">
        <v>175</v>
      </c>
      <c r="AW322" s="14" t="s">
        <v>31</v>
      </c>
      <c r="AX322" s="14" t="s">
        <v>81</v>
      </c>
      <c r="AY322" s="282" t="s">
        <v>168</v>
      </c>
    </row>
    <row r="323" s="1" customFormat="1" ht="24" customHeight="1">
      <c r="B323" s="38"/>
      <c r="C323" s="237" t="s">
        <v>696</v>
      </c>
      <c r="D323" s="237" t="s">
        <v>170</v>
      </c>
      <c r="E323" s="238" t="s">
        <v>3291</v>
      </c>
      <c r="F323" s="239" t="s">
        <v>3292</v>
      </c>
      <c r="G323" s="240" t="s">
        <v>220</v>
      </c>
      <c r="H323" s="241">
        <v>1.488</v>
      </c>
      <c r="I323" s="242"/>
      <c r="J323" s="243">
        <f>ROUND(I323*H323,2)</f>
        <v>0</v>
      </c>
      <c r="K323" s="239" t="s">
        <v>174</v>
      </c>
      <c r="L323" s="43"/>
      <c r="M323" s="304" t="s">
        <v>1</v>
      </c>
      <c r="N323" s="305" t="s">
        <v>39</v>
      </c>
      <c r="O323" s="306"/>
      <c r="P323" s="307">
        <f>O323*H323</f>
        <v>0</v>
      </c>
      <c r="Q323" s="307">
        <v>0</v>
      </c>
      <c r="R323" s="307">
        <f>Q323*H323</f>
        <v>0</v>
      </c>
      <c r="S323" s="307">
        <v>0</v>
      </c>
      <c r="T323" s="308">
        <f>S323*H323</f>
        <v>0</v>
      </c>
      <c r="AR323" s="248" t="s">
        <v>282</v>
      </c>
      <c r="AT323" s="248" t="s">
        <v>170</v>
      </c>
      <c r="AU323" s="248" t="s">
        <v>83</v>
      </c>
      <c r="AY323" s="17" t="s">
        <v>168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81</v>
      </c>
      <c r="BK323" s="249">
        <f>ROUND(I323*H323,2)</f>
        <v>0</v>
      </c>
      <c r="BL323" s="17" t="s">
        <v>282</v>
      </c>
      <c r="BM323" s="248" t="s">
        <v>3293</v>
      </c>
    </row>
    <row r="324" s="1" customFormat="1" ht="6.96" customHeight="1">
      <c r="B324" s="61"/>
      <c r="C324" s="62"/>
      <c r="D324" s="62"/>
      <c r="E324" s="62"/>
      <c r="F324" s="62"/>
      <c r="G324" s="62"/>
      <c r="H324" s="62"/>
      <c r="I324" s="175"/>
      <c r="J324" s="62"/>
      <c r="K324" s="62"/>
      <c r="L324" s="43"/>
    </row>
  </sheetData>
  <sheetProtection sheet="1" autoFilter="0" formatColumns="0" formatRows="0" objects="1" scenarios="1" spinCount="100000" saltValue="8kKoR40MRMOjrt0FMaSSakBWFww7xZ19H+kx2h6H+UjBNnxREy+g0fmg0DXImpo3SxcotOEa6F87FEZooOSc9w==" hashValue="VVBe1eu0XUiuQNSfDvJKFhhSFgItADeViACy3u/Jrm8KRjvG0MVnPFmUA/YpBPyVf/gFy5TGRC53D/rWELga2A==" algorithmName="SHA-512" password="CC35"/>
  <autoFilter ref="C132:K323"/>
  <mergeCells count="14">
    <mergeCell ref="E7:H7"/>
    <mergeCell ref="E9:H9"/>
    <mergeCell ref="E18:H18"/>
    <mergeCell ref="E27:H27"/>
    <mergeCell ref="E85:H85"/>
    <mergeCell ref="E87:H87"/>
    <mergeCell ref="D107:F107"/>
    <mergeCell ref="D108:F108"/>
    <mergeCell ref="D109:F109"/>
    <mergeCell ref="D110:F110"/>
    <mergeCell ref="D111:F11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92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ht="24.96" customHeight="1">
      <c r="B4" s="20"/>
      <c r="D4" s="135" t="s">
        <v>108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Střešní dostavba a stavební úpravy objektu denního stacionáře Jasněnka</v>
      </c>
      <c r="F7" s="137"/>
      <c r="G7" s="137"/>
      <c r="H7" s="137"/>
      <c r="L7" s="20"/>
    </row>
    <row r="8" s="1" customFormat="1" ht="12" customHeight="1">
      <c r="B8" s="43"/>
      <c r="D8" s="137" t="s">
        <v>109</v>
      </c>
      <c r="I8" s="139"/>
      <c r="L8" s="43"/>
    </row>
    <row r="9" s="1" customFormat="1" ht="36.96" customHeight="1">
      <c r="B9" s="43"/>
      <c r="E9" s="140" t="s">
        <v>3294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27. 5. 2021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tr">
        <f>IF('Rekapitulace stavby'!AN10="","",'Rekapitulace stavby'!AN10)</f>
        <v/>
      </c>
      <c r="L14" s="43"/>
    </row>
    <row r="15" s="1" customFormat="1" ht="18" customHeight="1">
      <c r="B15" s="43"/>
      <c r="E15" s="141" t="str">
        <f>IF('Rekapitulace stavby'!E11="","",'Rekapitulace stavby'!E11)</f>
        <v xml:space="preserve"> </v>
      </c>
      <c r="I15" s="142" t="s">
        <v>27</v>
      </c>
      <c r="J15" s="141" t="str">
        <f>IF('Rekapitulace stavby'!AN11="","",'Rekapitulace stavby'!AN11)</f>
        <v/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32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33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14.4" customHeight="1">
      <c r="B30" s="43"/>
      <c r="D30" s="141" t="s">
        <v>111</v>
      </c>
      <c r="I30" s="139"/>
      <c r="J30" s="148">
        <f>J96</f>
        <v>0</v>
      </c>
      <c r="L30" s="43"/>
    </row>
    <row r="31" s="1" customFormat="1" ht="14.4" customHeight="1">
      <c r="B31" s="43"/>
      <c r="D31" s="149" t="s">
        <v>112</v>
      </c>
      <c r="I31" s="139"/>
      <c r="J31" s="148">
        <f>J101</f>
        <v>0</v>
      </c>
      <c r="L31" s="43"/>
    </row>
    <row r="32" s="1" customFormat="1" ht="25.44" customHeight="1">
      <c r="B32" s="43"/>
      <c r="D32" s="150" t="s">
        <v>34</v>
      </c>
      <c r="I32" s="139"/>
      <c r="J32" s="151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7"/>
      <c r="J33" s="78"/>
      <c r="K33" s="78"/>
      <c r="L33" s="43"/>
    </row>
    <row r="34" s="1" customFormat="1" ht="14.4" customHeight="1">
      <c r="B34" s="43"/>
      <c r="F34" s="152" t="s">
        <v>36</v>
      </c>
      <c r="I34" s="153" t="s">
        <v>35</v>
      </c>
      <c r="J34" s="152" t="s">
        <v>37</v>
      </c>
      <c r="L34" s="43"/>
    </row>
    <row r="35" s="1" customFormat="1" ht="14.4" customHeight="1">
      <c r="B35" s="43"/>
      <c r="D35" s="154" t="s">
        <v>38</v>
      </c>
      <c r="E35" s="137" t="s">
        <v>39</v>
      </c>
      <c r="F35" s="155">
        <f>ROUND((SUM(BE101:BE108) + SUM(BE128:BE172)),  2)</f>
        <v>0</v>
      </c>
      <c r="I35" s="156">
        <v>0.20999999999999999</v>
      </c>
      <c r="J35" s="155">
        <f>ROUND(((SUM(BE101:BE108) + SUM(BE128:BE172))*I35),  2)</f>
        <v>0</v>
      </c>
      <c r="L35" s="43"/>
    </row>
    <row r="36" s="1" customFormat="1" ht="14.4" customHeight="1">
      <c r="B36" s="43"/>
      <c r="E36" s="137" t="s">
        <v>40</v>
      </c>
      <c r="F36" s="155">
        <f>ROUND((SUM(BF101:BF108) + SUM(BF128:BF172)),  2)</f>
        <v>0</v>
      </c>
      <c r="I36" s="156">
        <v>0.14999999999999999</v>
      </c>
      <c r="J36" s="155">
        <f>ROUND(((SUM(BF101:BF108) + SUM(BF128:BF172))*I36),  2)</f>
        <v>0</v>
      </c>
      <c r="L36" s="43"/>
    </row>
    <row r="37" hidden="1" s="1" customFormat="1" ht="14.4" customHeight="1">
      <c r="B37" s="43"/>
      <c r="E37" s="137" t="s">
        <v>41</v>
      </c>
      <c r="F37" s="155">
        <f>ROUND((SUM(BG101:BG108) + SUM(BG128:BG172)),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37" t="s">
        <v>42</v>
      </c>
      <c r="F38" s="155">
        <f>ROUND((SUM(BH101:BH108) + SUM(BH128:BH172)),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37" t="s">
        <v>43</v>
      </c>
      <c r="F39" s="155">
        <f>ROUND((SUM(BI101:BI108) + SUM(BI128:BI172)),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39"/>
      <c r="L40" s="43"/>
    </row>
    <row r="41" s="1" customFormat="1" ht="25.44" customHeight="1">
      <c r="B41" s="43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3">
        <f>SUM(J32:J39)</f>
        <v>0</v>
      </c>
      <c r="K41" s="164"/>
      <c r="L41" s="43"/>
    </row>
    <row r="42" s="1" customFormat="1" ht="14.4" customHeight="1">
      <c r="B42" s="43"/>
      <c r="I42" s="13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5" t="s">
        <v>51</v>
      </c>
      <c r="E65" s="166"/>
      <c r="F65" s="166"/>
      <c r="G65" s="165" t="s">
        <v>52</v>
      </c>
      <c r="H65" s="166"/>
      <c r="I65" s="167"/>
      <c r="J65" s="166"/>
      <c r="K65" s="166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43"/>
    </row>
    <row r="77" s="1" customFormat="1" ht="14.4" customHeight="1"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43"/>
    </row>
    <row r="81" s="1" customFormat="1" ht="6.96" customHeight="1"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9" t="str">
        <f>E7</f>
        <v>Střešní dostavba a stavební úpravy objektu denního stacionáře Jasněnka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109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04770004 - Elektroinstalace 1.PP+2.NP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Uničov</v>
      </c>
      <c r="G89" s="39"/>
      <c r="H89" s="39"/>
      <c r="I89" s="142" t="s">
        <v>22</v>
      </c>
      <c r="J89" s="74" t="str">
        <f>IF(J12="","",J12)</f>
        <v>27. 5. 2021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80" t="s">
        <v>114</v>
      </c>
      <c r="D94" s="181"/>
      <c r="E94" s="181"/>
      <c r="F94" s="181"/>
      <c r="G94" s="181"/>
      <c r="H94" s="181"/>
      <c r="I94" s="182"/>
      <c r="J94" s="183" t="s">
        <v>115</v>
      </c>
      <c r="K94" s="181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4" t="s">
        <v>116</v>
      </c>
      <c r="D96" s="39"/>
      <c r="E96" s="39"/>
      <c r="F96" s="39"/>
      <c r="G96" s="39"/>
      <c r="H96" s="39"/>
      <c r="I96" s="139"/>
      <c r="J96" s="105">
        <f>J128</f>
        <v>0</v>
      </c>
      <c r="K96" s="39"/>
      <c r="L96" s="43"/>
      <c r="AU96" s="17" t="s">
        <v>117</v>
      </c>
    </row>
    <row r="97" s="8" customFormat="1" ht="24.96" customHeight="1">
      <c r="B97" s="185"/>
      <c r="C97" s="186"/>
      <c r="D97" s="187" t="s">
        <v>3295</v>
      </c>
      <c r="E97" s="188"/>
      <c r="F97" s="188"/>
      <c r="G97" s="188"/>
      <c r="H97" s="188"/>
      <c r="I97" s="189"/>
      <c r="J97" s="190">
        <f>J129</f>
        <v>0</v>
      </c>
      <c r="K97" s="186"/>
      <c r="L97" s="191"/>
    </row>
    <row r="98" s="9" customFormat="1" ht="19.92" customHeight="1">
      <c r="B98" s="192"/>
      <c r="C98" s="193"/>
      <c r="D98" s="194" t="s">
        <v>3296</v>
      </c>
      <c r="E98" s="195"/>
      <c r="F98" s="195"/>
      <c r="G98" s="195"/>
      <c r="H98" s="195"/>
      <c r="I98" s="196"/>
      <c r="J98" s="197">
        <f>J130</f>
        <v>0</v>
      </c>
      <c r="K98" s="193"/>
      <c r="L98" s="198"/>
    </row>
    <row r="99" s="1" customFormat="1" ht="21.84" customHeight="1">
      <c r="B99" s="38"/>
      <c r="C99" s="39"/>
      <c r="D99" s="39"/>
      <c r="E99" s="39"/>
      <c r="F99" s="39"/>
      <c r="G99" s="39"/>
      <c r="H99" s="39"/>
      <c r="I99" s="139"/>
      <c r="J99" s="39"/>
      <c r="K99" s="39"/>
      <c r="L99" s="43"/>
    </row>
    <row r="100" s="1" customFormat="1" ht="6.96" customHeight="1">
      <c r="B100" s="38"/>
      <c r="C100" s="39"/>
      <c r="D100" s="39"/>
      <c r="E100" s="39"/>
      <c r="F100" s="39"/>
      <c r="G100" s="39"/>
      <c r="H100" s="39"/>
      <c r="I100" s="139"/>
      <c r="J100" s="39"/>
      <c r="K100" s="39"/>
      <c r="L100" s="43"/>
    </row>
    <row r="101" s="1" customFormat="1" ht="29.28" customHeight="1">
      <c r="B101" s="38"/>
      <c r="C101" s="184" t="s">
        <v>144</v>
      </c>
      <c r="D101" s="39"/>
      <c r="E101" s="39"/>
      <c r="F101" s="39"/>
      <c r="G101" s="39"/>
      <c r="H101" s="39"/>
      <c r="I101" s="139"/>
      <c r="J101" s="199">
        <f>ROUND(J102 + J103 + J104 + J105 + J106 + J107,2)</f>
        <v>0</v>
      </c>
      <c r="K101" s="39"/>
      <c r="L101" s="43"/>
      <c r="N101" s="200" t="s">
        <v>38</v>
      </c>
    </row>
    <row r="102" s="1" customFormat="1" ht="18" customHeight="1">
      <c r="B102" s="38"/>
      <c r="C102" s="39"/>
      <c r="D102" s="201" t="s">
        <v>145</v>
      </c>
      <c r="E102" s="202"/>
      <c r="F102" s="202"/>
      <c r="G102" s="39"/>
      <c r="H102" s="39"/>
      <c r="I102" s="139"/>
      <c r="J102" s="203">
        <v>0</v>
      </c>
      <c r="K102" s="39"/>
      <c r="L102" s="204"/>
      <c r="M102" s="139"/>
      <c r="N102" s="205" t="s">
        <v>39</v>
      </c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206" t="s">
        <v>106</v>
      </c>
      <c r="AZ102" s="139"/>
      <c r="BA102" s="139"/>
      <c r="BB102" s="139"/>
      <c r="BC102" s="139"/>
      <c r="BD102" s="139"/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206" t="s">
        <v>81</v>
      </c>
      <c r="BK102" s="139"/>
      <c r="BL102" s="139"/>
      <c r="BM102" s="139"/>
    </row>
    <row r="103" s="1" customFormat="1" ht="18" customHeight="1">
      <c r="B103" s="38"/>
      <c r="C103" s="39"/>
      <c r="D103" s="201" t="s">
        <v>146</v>
      </c>
      <c r="E103" s="202"/>
      <c r="F103" s="202"/>
      <c r="G103" s="39"/>
      <c r="H103" s="39"/>
      <c r="I103" s="139"/>
      <c r="J103" s="203">
        <v>0</v>
      </c>
      <c r="K103" s="39"/>
      <c r="L103" s="204"/>
      <c r="M103" s="139"/>
      <c r="N103" s="205" t="s">
        <v>39</v>
      </c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206" t="s">
        <v>106</v>
      </c>
      <c r="AZ103" s="139"/>
      <c r="BA103" s="139"/>
      <c r="BB103" s="139"/>
      <c r="BC103" s="139"/>
      <c r="BD103" s="139"/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206" t="s">
        <v>81</v>
      </c>
      <c r="BK103" s="139"/>
      <c r="BL103" s="139"/>
      <c r="BM103" s="139"/>
    </row>
    <row r="104" s="1" customFormat="1" ht="18" customHeight="1">
      <c r="B104" s="38"/>
      <c r="C104" s="39"/>
      <c r="D104" s="201" t="s">
        <v>147</v>
      </c>
      <c r="E104" s="202"/>
      <c r="F104" s="202"/>
      <c r="G104" s="39"/>
      <c r="H104" s="39"/>
      <c r="I104" s="139"/>
      <c r="J104" s="203">
        <v>0</v>
      </c>
      <c r="K104" s="39"/>
      <c r="L104" s="204"/>
      <c r="M104" s="139"/>
      <c r="N104" s="205" t="s">
        <v>39</v>
      </c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206" t="s">
        <v>106</v>
      </c>
      <c r="AZ104" s="139"/>
      <c r="BA104" s="139"/>
      <c r="BB104" s="139"/>
      <c r="BC104" s="139"/>
      <c r="BD104" s="139"/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206" t="s">
        <v>81</v>
      </c>
      <c r="BK104" s="139"/>
      <c r="BL104" s="139"/>
      <c r="BM104" s="139"/>
    </row>
    <row r="105" s="1" customFormat="1" ht="18" customHeight="1">
      <c r="B105" s="38"/>
      <c r="C105" s="39"/>
      <c r="D105" s="201" t="s">
        <v>148</v>
      </c>
      <c r="E105" s="202"/>
      <c r="F105" s="202"/>
      <c r="G105" s="39"/>
      <c r="H105" s="39"/>
      <c r="I105" s="139"/>
      <c r="J105" s="203">
        <v>0</v>
      </c>
      <c r="K105" s="39"/>
      <c r="L105" s="204"/>
      <c r="M105" s="139"/>
      <c r="N105" s="205" t="s">
        <v>39</v>
      </c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206" t="s">
        <v>106</v>
      </c>
      <c r="AZ105" s="139"/>
      <c r="BA105" s="139"/>
      <c r="BB105" s="139"/>
      <c r="BC105" s="139"/>
      <c r="BD105" s="139"/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206" t="s">
        <v>81</v>
      </c>
      <c r="BK105" s="139"/>
      <c r="BL105" s="139"/>
      <c r="BM105" s="139"/>
    </row>
    <row r="106" s="1" customFormat="1" ht="18" customHeight="1">
      <c r="B106" s="38"/>
      <c r="C106" s="39"/>
      <c r="D106" s="201" t="s">
        <v>149</v>
      </c>
      <c r="E106" s="202"/>
      <c r="F106" s="202"/>
      <c r="G106" s="39"/>
      <c r="H106" s="39"/>
      <c r="I106" s="139"/>
      <c r="J106" s="203">
        <v>0</v>
      </c>
      <c r="K106" s="39"/>
      <c r="L106" s="204"/>
      <c r="M106" s="139"/>
      <c r="N106" s="205" t="s">
        <v>39</v>
      </c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206" t="s">
        <v>106</v>
      </c>
      <c r="AZ106" s="139"/>
      <c r="BA106" s="139"/>
      <c r="BB106" s="139"/>
      <c r="BC106" s="139"/>
      <c r="BD106" s="139"/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206" t="s">
        <v>81</v>
      </c>
      <c r="BK106" s="139"/>
      <c r="BL106" s="139"/>
      <c r="BM106" s="139"/>
    </row>
    <row r="107" s="1" customFormat="1" ht="18" customHeight="1">
      <c r="B107" s="38"/>
      <c r="C107" s="39"/>
      <c r="D107" s="202" t="s">
        <v>150</v>
      </c>
      <c r="E107" s="39"/>
      <c r="F107" s="39"/>
      <c r="G107" s="39"/>
      <c r="H107" s="39"/>
      <c r="I107" s="139"/>
      <c r="J107" s="203">
        <f>ROUND(J30*T107,2)</f>
        <v>0</v>
      </c>
      <c r="K107" s="39"/>
      <c r="L107" s="204"/>
      <c r="M107" s="139"/>
      <c r="N107" s="205" t="s">
        <v>39</v>
      </c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206" t="s">
        <v>151</v>
      </c>
      <c r="AZ107" s="139"/>
      <c r="BA107" s="139"/>
      <c r="BB107" s="139"/>
      <c r="BC107" s="139"/>
      <c r="BD107" s="139"/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206" t="s">
        <v>81</v>
      </c>
      <c r="BK107" s="139"/>
      <c r="BL107" s="139"/>
      <c r="BM107" s="139"/>
    </row>
    <row r="108" s="1" customFormat="1">
      <c r="B108" s="38"/>
      <c r="C108" s="39"/>
      <c r="D108" s="39"/>
      <c r="E108" s="39"/>
      <c r="F108" s="39"/>
      <c r="G108" s="39"/>
      <c r="H108" s="39"/>
      <c r="I108" s="139"/>
      <c r="J108" s="39"/>
      <c r="K108" s="39"/>
      <c r="L108" s="43"/>
    </row>
    <row r="109" s="1" customFormat="1" ht="29.28" customHeight="1">
      <c r="B109" s="38"/>
      <c r="C109" s="208" t="s">
        <v>152</v>
      </c>
      <c r="D109" s="181"/>
      <c r="E109" s="181"/>
      <c r="F109" s="181"/>
      <c r="G109" s="181"/>
      <c r="H109" s="181"/>
      <c r="I109" s="182"/>
      <c r="J109" s="209">
        <f>ROUND(J96+J101,2)</f>
        <v>0</v>
      </c>
      <c r="K109" s="181"/>
      <c r="L109" s="43"/>
    </row>
    <row r="110" s="1" customFormat="1" ht="6.96" customHeight="1">
      <c r="B110" s="61"/>
      <c r="C110" s="62"/>
      <c r="D110" s="62"/>
      <c r="E110" s="62"/>
      <c r="F110" s="62"/>
      <c r="G110" s="62"/>
      <c r="H110" s="62"/>
      <c r="I110" s="175"/>
      <c r="J110" s="62"/>
      <c r="K110" s="62"/>
      <c r="L110" s="43"/>
    </row>
    <row r="114" s="1" customFormat="1" ht="6.96" customHeight="1">
      <c r="B114" s="63"/>
      <c r="C114" s="64"/>
      <c r="D114" s="64"/>
      <c r="E114" s="64"/>
      <c r="F114" s="64"/>
      <c r="G114" s="64"/>
      <c r="H114" s="64"/>
      <c r="I114" s="178"/>
      <c r="J114" s="64"/>
      <c r="K114" s="64"/>
      <c r="L114" s="43"/>
    </row>
    <row r="115" s="1" customFormat="1" ht="24.96" customHeight="1">
      <c r="B115" s="38"/>
      <c r="C115" s="23" t="s">
        <v>153</v>
      </c>
      <c r="D115" s="39"/>
      <c r="E115" s="39"/>
      <c r="F115" s="39"/>
      <c r="G115" s="39"/>
      <c r="H115" s="39"/>
      <c r="I115" s="139"/>
      <c r="J115" s="39"/>
      <c r="K115" s="39"/>
      <c r="L115" s="43"/>
    </row>
    <row r="116" s="1" customFormat="1" ht="6.96" customHeight="1">
      <c r="B116" s="38"/>
      <c r="C116" s="39"/>
      <c r="D116" s="39"/>
      <c r="E116" s="39"/>
      <c r="F116" s="39"/>
      <c r="G116" s="39"/>
      <c r="H116" s="39"/>
      <c r="I116" s="139"/>
      <c r="J116" s="39"/>
      <c r="K116" s="39"/>
      <c r="L116" s="43"/>
    </row>
    <row r="117" s="1" customFormat="1" ht="12" customHeight="1">
      <c r="B117" s="38"/>
      <c r="C117" s="32" t="s">
        <v>16</v>
      </c>
      <c r="D117" s="39"/>
      <c r="E117" s="39"/>
      <c r="F117" s="39"/>
      <c r="G117" s="39"/>
      <c r="H117" s="39"/>
      <c r="I117" s="139"/>
      <c r="J117" s="39"/>
      <c r="K117" s="39"/>
      <c r="L117" s="43"/>
    </row>
    <row r="118" s="1" customFormat="1" ht="16.5" customHeight="1">
      <c r="B118" s="38"/>
      <c r="C118" s="39"/>
      <c r="D118" s="39"/>
      <c r="E118" s="179" t="str">
        <f>E7</f>
        <v>Střešní dostavba a stavební úpravy objektu denního stacionáře Jasněnka</v>
      </c>
      <c r="F118" s="32"/>
      <c r="G118" s="32"/>
      <c r="H118" s="32"/>
      <c r="I118" s="139"/>
      <c r="J118" s="39"/>
      <c r="K118" s="39"/>
      <c r="L118" s="43"/>
    </row>
    <row r="119" s="1" customFormat="1" ht="12" customHeight="1">
      <c r="B119" s="38"/>
      <c r="C119" s="32" t="s">
        <v>109</v>
      </c>
      <c r="D119" s="39"/>
      <c r="E119" s="39"/>
      <c r="F119" s="39"/>
      <c r="G119" s="39"/>
      <c r="H119" s="39"/>
      <c r="I119" s="139"/>
      <c r="J119" s="39"/>
      <c r="K119" s="39"/>
      <c r="L119" s="43"/>
    </row>
    <row r="120" s="1" customFormat="1" ht="16.5" customHeight="1">
      <c r="B120" s="38"/>
      <c r="C120" s="39"/>
      <c r="D120" s="39"/>
      <c r="E120" s="71" t="str">
        <f>E9</f>
        <v>04770004 - Elektroinstalace 1.PP+2.NP</v>
      </c>
      <c r="F120" s="39"/>
      <c r="G120" s="39"/>
      <c r="H120" s="39"/>
      <c r="I120" s="139"/>
      <c r="J120" s="39"/>
      <c r="K120" s="39"/>
      <c r="L120" s="43"/>
    </row>
    <row r="121" s="1" customFormat="1" ht="6.96" customHeight="1">
      <c r="B121" s="38"/>
      <c r="C121" s="39"/>
      <c r="D121" s="39"/>
      <c r="E121" s="39"/>
      <c r="F121" s="39"/>
      <c r="G121" s="39"/>
      <c r="H121" s="39"/>
      <c r="I121" s="139"/>
      <c r="J121" s="39"/>
      <c r="K121" s="39"/>
      <c r="L121" s="43"/>
    </row>
    <row r="122" s="1" customFormat="1" ht="12" customHeight="1">
      <c r="B122" s="38"/>
      <c r="C122" s="32" t="s">
        <v>20</v>
      </c>
      <c r="D122" s="39"/>
      <c r="E122" s="39"/>
      <c r="F122" s="27" t="str">
        <f>F12</f>
        <v>Uničov</v>
      </c>
      <c r="G122" s="39"/>
      <c r="H122" s="39"/>
      <c r="I122" s="142" t="s">
        <v>22</v>
      </c>
      <c r="J122" s="74" t="str">
        <f>IF(J12="","",J12)</f>
        <v>27. 5. 2021</v>
      </c>
      <c r="K122" s="39"/>
      <c r="L122" s="43"/>
    </row>
    <row r="123" s="1" customFormat="1" ht="6.96" customHeight="1">
      <c r="B123" s="38"/>
      <c r="C123" s="39"/>
      <c r="D123" s="39"/>
      <c r="E123" s="39"/>
      <c r="F123" s="39"/>
      <c r="G123" s="39"/>
      <c r="H123" s="39"/>
      <c r="I123" s="139"/>
      <c r="J123" s="39"/>
      <c r="K123" s="39"/>
      <c r="L123" s="43"/>
    </row>
    <row r="124" s="1" customFormat="1" ht="15.15" customHeight="1">
      <c r="B124" s="38"/>
      <c r="C124" s="32" t="s">
        <v>24</v>
      </c>
      <c r="D124" s="39"/>
      <c r="E124" s="39"/>
      <c r="F124" s="27" t="str">
        <f>E15</f>
        <v xml:space="preserve"> </v>
      </c>
      <c r="G124" s="39"/>
      <c r="H124" s="39"/>
      <c r="I124" s="142" t="s">
        <v>30</v>
      </c>
      <c r="J124" s="36" t="str">
        <f>E21</f>
        <v xml:space="preserve"> </v>
      </c>
      <c r="K124" s="39"/>
      <c r="L124" s="43"/>
    </row>
    <row r="125" s="1" customFormat="1" ht="15.15" customHeight="1">
      <c r="B125" s="38"/>
      <c r="C125" s="32" t="s">
        <v>28</v>
      </c>
      <c r="D125" s="39"/>
      <c r="E125" s="39"/>
      <c r="F125" s="27" t="str">
        <f>IF(E18="","",E18)</f>
        <v>Vyplň údaj</v>
      </c>
      <c r="G125" s="39"/>
      <c r="H125" s="39"/>
      <c r="I125" s="142" t="s">
        <v>32</v>
      </c>
      <c r="J125" s="36" t="str">
        <f>E24</f>
        <v xml:space="preserve"> </v>
      </c>
      <c r="K125" s="39"/>
      <c r="L125" s="43"/>
    </row>
    <row r="126" s="1" customFormat="1" ht="10.32" customHeight="1">
      <c r="B126" s="38"/>
      <c r="C126" s="39"/>
      <c r="D126" s="39"/>
      <c r="E126" s="39"/>
      <c r="F126" s="39"/>
      <c r="G126" s="39"/>
      <c r="H126" s="39"/>
      <c r="I126" s="139"/>
      <c r="J126" s="39"/>
      <c r="K126" s="39"/>
      <c r="L126" s="43"/>
    </row>
    <row r="127" s="10" customFormat="1" ht="29.28" customHeight="1">
      <c r="B127" s="210"/>
      <c r="C127" s="211" t="s">
        <v>154</v>
      </c>
      <c r="D127" s="212" t="s">
        <v>59</v>
      </c>
      <c r="E127" s="212" t="s">
        <v>55</v>
      </c>
      <c r="F127" s="212" t="s">
        <v>56</v>
      </c>
      <c r="G127" s="212" t="s">
        <v>155</v>
      </c>
      <c r="H127" s="212" t="s">
        <v>156</v>
      </c>
      <c r="I127" s="213" t="s">
        <v>157</v>
      </c>
      <c r="J127" s="214" t="s">
        <v>115</v>
      </c>
      <c r="K127" s="215" t="s">
        <v>158</v>
      </c>
      <c r="L127" s="216"/>
      <c r="M127" s="95" t="s">
        <v>1</v>
      </c>
      <c r="N127" s="96" t="s">
        <v>38</v>
      </c>
      <c r="O127" s="96" t="s">
        <v>159</v>
      </c>
      <c r="P127" s="96" t="s">
        <v>160</v>
      </c>
      <c r="Q127" s="96" t="s">
        <v>161</v>
      </c>
      <c r="R127" s="96" t="s">
        <v>162</v>
      </c>
      <c r="S127" s="96" t="s">
        <v>163</v>
      </c>
      <c r="T127" s="97" t="s">
        <v>164</v>
      </c>
    </row>
    <row r="128" s="1" customFormat="1" ht="22.8" customHeight="1">
      <c r="B128" s="38"/>
      <c r="C128" s="102" t="s">
        <v>165</v>
      </c>
      <c r="D128" s="39"/>
      <c r="E128" s="39"/>
      <c r="F128" s="39"/>
      <c r="G128" s="39"/>
      <c r="H128" s="39"/>
      <c r="I128" s="139"/>
      <c r="J128" s="217">
        <f>BK128</f>
        <v>0</v>
      </c>
      <c r="K128" s="39"/>
      <c r="L128" s="43"/>
      <c r="M128" s="98"/>
      <c r="N128" s="99"/>
      <c r="O128" s="99"/>
      <c r="P128" s="218">
        <f>P129</f>
        <v>0</v>
      </c>
      <c r="Q128" s="99"/>
      <c r="R128" s="218">
        <f>R129</f>
        <v>0</v>
      </c>
      <c r="S128" s="99"/>
      <c r="T128" s="219">
        <f>T129</f>
        <v>0</v>
      </c>
      <c r="AT128" s="17" t="s">
        <v>73</v>
      </c>
      <c r="AU128" s="17" t="s">
        <v>117</v>
      </c>
      <c r="BK128" s="220">
        <f>BK129</f>
        <v>0</v>
      </c>
    </row>
    <row r="129" s="11" customFormat="1" ht="25.92" customHeight="1">
      <c r="B129" s="221"/>
      <c r="C129" s="222"/>
      <c r="D129" s="223" t="s">
        <v>73</v>
      </c>
      <c r="E129" s="224" t="s">
        <v>418</v>
      </c>
      <c r="F129" s="224" t="s">
        <v>3297</v>
      </c>
      <c r="G129" s="222"/>
      <c r="H129" s="222"/>
      <c r="I129" s="225"/>
      <c r="J129" s="226">
        <f>BK129</f>
        <v>0</v>
      </c>
      <c r="K129" s="222"/>
      <c r="L129" s="227"/>
      <c r="M129" s="228"/>
      <c r="N129" s="229"/>
      <c r="O129" s="229"/>
      <c r="P129" s="230">
        <f>P130</f>
        <v>0</v>
      </c>
      <c r="Q129" s="229"/>
      <c r="R129" s="230">
        <f>R130</f>
        <v>0</v>
      </c>
      <c r="S129" s="229"/>
      <c r="T129" s="231">
        <f>T130</f>
        <v>0</v>
      </c>
      <c r="AR129" s="232" t="s">
        <v>190</v>
      </c>
      <c r="AT129" s="233" t="s">
        <v>73</v>
      </c>
      <c r="AU129" s="233" t="s">
        <v>74</v>
      </c>
      <c r="AY129" s="232" t="s">
        <v>168</v>
      </c>
      <c r="BK129" s="234">
        <f>BK130</f>
        <v>0</v>
      </c>
    </row>
    <row r="130" s="11" customFormat="1" ht="22.8" customHeight="1">
      <c r="B130" s="221"/>
      <c r="C130" s="222"/>
      <c r="D130" s="223" t="s">
        <v>73</v>
      </c>
      <c r="E130" s="235" t="s">
        <v>3298</v>
      </c>
      <c r="F130" s="235" t="s">
        <v>3299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SUM(P131:P172)</f>
        <v>0</v>
      </c>
      <c r="Q130" s="229"/>
      <c r="R130" s="230">
        <f>SUM(R131:R172)</f>
        <v>0</v>
      </c>
      <c r="S130" s="229"/>
      <c r="T130" s="231">
        <f>SUM(T131:T172)</f>
        <v>0</v>
      </c>
      <c r="AR130" s="232" t="s">
        <v>190</v>
      </c>
      <c r="AT130" s="233" t="s">
        <v>73</v>
      </c>
      <c r="AU130" s="233" t="s">
        <v>81</v>
      </c>
      <c r="AY130" s="232" t="s">
        <v>168</v>
      </c>
      <c r="BK130" s="234">
        <f>SUM(BK131:BK172)</f>
        <v>0</v>
      </c>
    </row>
    <row r="131" s="1" customFormat="1" ht="16.5" customHeight="1">
      <c r="B131" s="38"/>
      <c r="C131" s="237" t="s">
        <v>81</v>
      </c>
      <c r="D131" s="237" t="s">
        <v>170</v>
      </c>
      <c r="E131" s="238" t="s">
        <v>3300</v>
      </c>
      <c r="F131" s="239" t="s">
        <v>3301</v>
      </c>
      <c r="G131" s="240" t="s">
        <v>364</v>
      </c>
      <c r="H131" s="241">
        <v>1</v>
      </c>
      <c r="I131" s="242"/>
      <c r="J131" s="243">
        <f>ROUND(I131*H131,2)</f>
        <v>0</v>
      </c>
      <c r="K131" s="239" t="s">
        <v>1</v>
      </c>
      <c r="L131" s="43"/>
      <c r="M131" s="244" t="s">
        <v>1</v>
      </c>
      <c r="N131" s="245" t="s">
        <v>39</v>
      </c>
      <c r="O131" s="86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AR131" s="248" t="s">
        <v>620</v>
      </c>
      <c r="AT131" s="248" t="s">
        <v>170</v>
      </c>
      <c r="AU131" s="248" t="s">
        <v>83</v>
      </c>
      <c r="AY131" s="17" t="s">
        <v>168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81</v>
      </c>
      <c r="BK131" s="249">
        <f>ROUND(I131*H131,2)</f>
        <v>0</v>
      </c>
      <c r="BL131" s="17" t="s">
        <v>620</v>
      </c>
      <c r="BM131" s="248" t="s">
        <v>3302</v>
      </c>
    </row>
    <row r="132" s="1" customFormat="1" ht="16.5" customHeight="1">
      <c r="B132" s="38"/>
      <c r="C132" s="237" t="s">
        <v>83</v>
      </c>
      <c r="D132" s="237" t="s">
        <v>170</v>
      </c>
      <c r="E132" s="238" t="s">
        <v>3303</v>
      </c>
      <c r="F132" s="239" t="s">
        <v>3304</v>
      </c>
      <c r="G132" s="240" t="s">
        <v>364</v>
      </c>
      <c r="H132" s="241">
        <v>1</v>
      </c>
      <c r="I132" s="242"/>
      <c r="J132" s="243">
        <f>ROUND(I132*H132,2)</f>
        <v>0</v>
      </c>
      <c r="K132" s="239" t="s">
        <v>1</v>
      </c>
      <c r="L132" s="43"/>
      <c r="M132" s="244" t="s">
        <v>1</v>
      </c>
      <c r="N132" s="245" t="s">
        <v>39</v>
      </c>
      <c r="O132" s="86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AR132" s="248" t="s">
        <v>620</v>
      </c>
      <c r="AT132" s="248" t="s">
        <v>170</v>
      </c>
      <c r="AU132" s="248" t="s">
        <v>83</v>
      </c>
      <c r="AY132" s="17" t="s">
        <v>168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81</v>
      </c>
      <c r="BK132" s="249">
        <f>ROUND(I132*H132,2)</f>
        <v>0</v>
      </c>
      <c r="BL132" s="17" t="s">
        <v>620</v>
      </c>
      <c r="BM132" s="248" t="s">
        <v>3305</v>
      </c>
    </row>
    <row r="133" s="1" customFormat="1" ht="16.5" customHeight="1">
      <c r="B133" s="38"/>
      <c r="C133" s="237" t="s">
        <v>190</v>
      </c>
      <c r="D133" s="237" t="s">
        <v>170</v>
      </c>
      <c r="E133" s="238" t="s">
        <v>3306</v>
      </c>
      <c r="F133" s="239" t="s">
        <v>3307</v>
      </c>
      <c r="G133" s="240" t="s">
        <v>364</v>
      </c>
      <c r="H133" s="241">
        <v>1</v>
      </c>
      <c r="I133" s="242"/>
      <c r="J133" s="243">
        <f>ROUND(I133*H133,2)</f>
        <v>0</v>
      </c>
      <c r="K133" s="239" t="s">
        <v>1</v>
      </c>
      <c r="L133" s="43"/>
      <c r="M133" s="244" t="s">
        <v>1</v>
      </c>
      <c r="N133" s="245" t="s">
        <v>39</v>
      </c>
      <c r="O133" s="86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AR133" s="248" t="s">
        <v>620</v>
      </c>
      <c r="AT133" s="248" t="s">
        <v>170</v>
      </c>
      <c r="AU133" s="248" t="s">
        <v>83</v>
      </c>
      <c r="AY133" s="17" t="s">
        <v>168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81</v>
      </c>
      <c r="BK133" s="249">
        <f>ROUND(I133*H133,2)</f>
        <v>0</v>
      </c>
      <c r="BL133" s="17" t="s">
        <v>620</v>
      </c>
      <c r="BM133" s="248" t="s">
        <v>3308</v>
      </c>
    </row>
    <row r="134" s="1" customFormat="1" ht="16.5" customHeight="1">
      <c r="B134" s="38"/>
      <c r="C134" s="237" t="s">
        <v>175</v>
      </c>
      <c r="D134" s="237" t="s">
        <v>170</v>
      </c>
      <c r="E134" s="238" t="s">
        <v>3309</v>
      </c>
      <c r="F134" s="239" t="s">
        <v>3310</v>
      </c>
      <c r="G134" s="240" t="s">
        <v>364</v>
      </c>
      <c r="H134" s="241">
        <v>1</v>
      </c>
      <c r="I134" s="242"/>
      <c r="J134" s="243">
        <f>ROUND(I134*H134,2)</f>
        <v>0</v>
      </c>
      <c r="K134" s="239" t="s">
        <v>1</v>
      </c>
      <c r="L134" s="43"/>
      <c r="M134" s="244" t="s">
        <v>1</v>
      </c>
      <c r="N134" s="245" t="s">
        <v>39</v>
      </c>
      <c r="O134" s="86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48" t="s">
        <v>620</v>
      </c>
      <c r="AT134" s="248" t="s">
        <v>170</v>
      </c>
      <c r="AU134" s="248" t="s">
        <v>83</v>
      </c>
      <c r="AY134" s="17" t="s">
        <v>168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81</v>
      </c>
      <c r="BK134" s="249">
        <f>ROUND(I134*H134,2)</f>
        <v>0</v>
      </c>
      <c r="BL134" s="17" t="s">
        <v>620</v>
      </c>
      <c r="BM134" s="248" t="s">
        <v>3311</v>
      </c>
    </row>
    <row r="135" s="1" customFormat="1" ht="16.5" customHeight="1">
      <c r="B135" s="38"/>
      <c r="C135" s="237" t="s">
        <v>205</v>
      </c>
      <c r="D135" s="237" t="s">
        <v>170</v>
      </c>
      <c r="E135" s="238" t="s">
        <v>3312</v>
      </c>
      <c r="F135" s="239" t="s">
        <v>3313</v>
      </c>
      <c r="G135" s="240" t="s">
        <v>440</v>
      </c>
      <c r="H135" s="241">
        <v>450</v>
      </c>
      <c r="I135" s="242"/>
      <c r="J135" s="243">
        <f>ROUND(I135*H135,2)</f>
        <v>0</v>
      </c>
      <c r="K135" s="239" t="s">
        <v>1</v>
      </c>
      <c r="L135" s="43"/>
      <c r="M135" s="244" t="s">
        <v>1</v>
      </c>
      <c r="N135" s="245" t="s">
        <v>39</v>
      </c>
      <c r="O135" s="86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AR135" s="248" t="s">
        <v>620</v>
      </c>
      <c r="AT135" s="248" t="s">
        <v>170</v>
      </c>
      <c r="AU135" s="248" t="s">
        <v>83</v>
      </c>
      <c r="AY135" s="17" t="s">
        <v>168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81</v>
      </c>
      <c r="BK135" s="249">
        <f>ROUND(I135*H135,2)</f>
        <v>0</v>
      </c>
      <c r="BL135" s="17" t="s">
        <v>620</v>
      </c>
      <c r="BM135" s="248" t="s">
        <v>3314</v>
      </c>
    </row>
    <row r="136" s="13" customFormat="1">
      <c r="B136" s="261"/>
      <c r="C136" s="262"/>
      <c r="D136" s="252" t="s">
        <v>177</v>
      </c>
      <c r="E136" s="263" t="s">
        <v>1</v>
      </c>
      <c r="F136" s="264" t="s">
        <v>3315</v>
      </c>
      <c r="G136" s="262"/>
      <c r="H136" s="265">
        <v>450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AT136" s="271" t="s">
        <v>177</v>
      </c>
      <c r="AU136" s="271" t="s">
        <v>83</v>
      </c>
      <c r="AV136" s="13" t="s">
        <v>83</v>
      </c>
      <c r="AW136" s="13" t="s">
        <v>31</v>
      </c>
      <c r="AX136" s="13" t="s">
        <v>81</v>
      </c>
      <c r="AY136" s="271" t="s">
        <v>168</v>
      </c>
    </row>
    <row r="137" s="1" customFormat="1" ht="16.5" customHeight="1">
      <c r="B137" s="38"/>
      <c r="C137" s="237" t="s">
        <v>209</v>
      </c>
      <c r="D137" s="237" t="s">
        <v>170</v>
      </c>
      <c r="E137" s="238" t="s">
        <v>3316</v>
      </c>
      <c r="F137" s="239" t="s">
        <v>3317</v>
      </c>
      <c r="G137" s="240" t="s">
        <v>440</v>
      </c>
      <c r="H137" s="241">
        <v>85</v>
      </c>
      <c r="I137" s="242"/>
      <c r="J137" s="243">
        <f>ROUND(I137*H137,2)</f>
        <v>0</v>
      </c>
      <c r="K137" s="239" t="s">
        <v>1</v>
      </c>
      <c r="L137" s="43"/>
      <c r="M137" s="244" t="s">
        <v>1</v>
      </c>
      <c r="N137" s="245" t="s">
        <v>39</v>
      </c>
      <c r="O137" s="86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AR137" s="248" t="s">
        <v>620</v>
      </c>
      <c r="AT137" s="248" t="s">
        <v>170</v>
      </c>
      <c r="AU137" s="248" t="s">
        <v>83</v>
      </c>
      <c r="AY137" s="17" t="s">
        <v>168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81</v>
      </c>
      <c r="BK137" s="249">
        <f>ROUND(I137*H137,2)</f>
        <v>0</v>
      </c>
      <c r="BL137" s="17" t="s">
        <v>620</v>
      </c>
      <c r="BM137" s="248" t="s">
        <v>3318</v>
      </c>
    </row>
    <row r="138" s="13" customFormat="1">
      <c r="B138" s="261"/>
      <c r="C138" s="262"/>
      <c r="D138" s="252" t="s">
        <v>177</v>
      </c>
      <c r="E138" s="263" t="s">
        <v>1</v>
      </c>
      <c r="F138" s="264" t="s">
        <v>850</v>
      </c>
      <c r="G138" s="262"/>
      <c r="H138" s="265">
        <v>85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AT138" s="271" t="s">
        <v>177</v>
      </c>
      <c r="AU138" s="271" t="s">
        <v>83</v>
      </c>
      <c r="AV138" s="13" t="s">
        <v>83</v>
      </c>
      <c r="AW138" s="13" t="s">
        <v>31</v>
      </c>
      <c r="AX138" s="13" t="s">
        <v>81</v>
      </c>
      <c r="AY138" s="271" t="s">
        <v>168</v>
      </c>
    </row>
    <row r="139" s="1" customFormat="1" ht="16.5" customHeight="1">
      <c r="B139" s="38"/>
      <c r="C139" s="237" t="s">
        <v>213</v>
      </c>
      <c r="D139" s="237" t="s">
        <v>170</v>
      </c>
      <c r="E139" s="238" t="s">
        <v>3319</v>
      </c>
      <c r="F139" s="239" t="s">
        <v>3320</v>
      </c>
      <c r="G139" s="240" t="s">
        <v>440</v>
      </c>
      <c r="H139" s="241">
        <v>190</v>
      </c>
      <c r="I139" s="242"/>
      <c r="J139" s="243">
        <f>ROUND(I139*H139,2)</f>
        <v>0</v>
      </c>
      <c r="K139" s="239" t="s">
        <v>1</v>
      </c>
      <c r="L139" s="43"/>
      <c r="M139" s="244" t="s">
        <v>1</v>
      </c>
      <c r="N139" s="245" t="s">
        <v>39</v>
      </c>
      <c r="O139" s="86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AR139" s="248" t="s">
        <v>620</v>
      </c>
      <c r="AT139" s="248" t="s">
        <v>170</v>
      </c>
      <c r="AU139" s="248" t="s">
        <v>83</v>
      </c>
      <c r="AY139" s="17" t="s">
        <v>168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81</v>
      </c>
      <c r="BK139" s="249">
        <f>ROUND(I139*H139,2)</f>
        <v>0</v>
      </c>
      <c r="BL139" s="17" t="s">
        <v>620</v>
      </c>
      <c r="BM139" s="248" t="s">
        <v>3321</v>
      </c>
    </row>
    <row r="140" s="13" customFormat="1">
      <c r="B140" s="261"/>
      <c r="C140" s="262"/>
      <c r="D140" s="252" t="s">
        <v>177</v>
      </c>
      <c r="E140" s="263" t="s">
        <v>1</v>
      </c>
      <c r="F140" s="264" t="s">
        <v>1538</v>
      </c>
      <c r="G140" s="262"/>
      <c r="H140" s="265">
        <v>190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AT140" s="271" t="s">
        <v>177</v>
      </c>
      <c r="AU140" s="271" t="s">
        <v>83</v>
      </c>
      <c r="AV140" s="13" t="s">
        <v>83</v>
      </c>
      <c r="AW140" s="13" t="s">
        <v>31</v>
      </c>
      <c r="AX140" s="13" t="s">
        <v>81</v>
      </c>
      <c r="AY140" s="271" t="s">
        <v>168</v>
      </c>
    </row>
    <row r="141" s="1" customFormat="1" ht="16.5" customHeight="1">
      <c r="B141" s="38"/>
      <c r="C141" s="237" t="s">
        <v>217</v>
      </c>
      <c r="D141" s="237" t="s">
        <v>170</v>
      </c>
      <c r="E141" s="238" t="s">
        <v>3322</v>
      </c>
      <c r="F141" s="239" t="s">
        <v>3323</v>
      </c>
      <c r="G141" s="240" t="s">
        <v>440</v>
      </c>
      <c r="H141" s="241">
        <v>2090</v>
      </c>
      <c r="I141" s="242"/>
      <c r="J141" s="243">
        <f>ROUND(I141*H141,2)</f>
        <v>0</v>
      </c>
      <c r="K141" s="239" t="s">
        <v>1</v>
      </c>
      <c r="L141" s="43"/>
      <c r="M141" s="244" t="s">
        <v>1</v>
      </c>
      <c r="N141" s="245" t="s">
        <v>39</v>
      </c>
      <c r="O141" s="86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AR141" s="248" t="s">
        <v>620</v>
      </c>
      <c r="AT141" s="248" t="s">
        <v>170</v>
      </c>
      <c r="AU141" s="248" t="s">
        <v>83</v>
      </c>
      <c r="AY141" s="17" t="s">
        <v>168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81</v>
      </c>
      <c r="BK141" s="249">
        <f>ROUND(I141*H141,2)</f>
        <v>0</v>
      </c>
      <c r="BL141" s="17" t="s">
        <v>620</v>
      </c>
      <c r="BM141" s="248" t="s">
        <v>3324</v>
      </c>
    </row>
    <row r="142" s="13" customFormat="1">
      <c r="B142" s="261"/>
      <c r="C142" s="262"/>
      <c r="D142" s="252" t="s">
        <v>177</v>
      </c>
      <c r="E142" s="263" t="s">
        <v>1</v>
      </c>
      <c r="F142" s="264" t="s">
        <v>3325</v>
      </c>
      <c r="G142" s="262"/>
      <c r="H142" s="265">
        <v>2090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AT142" s="271" t="s">
        <v>177</v>
      </c>
      <c r="AU142" s="271" t="s">
        <v>83</v>
      </c>
      <c r="AV142" s="13" t="s">
        <v>83</v>
      </c>
      <c r="AW142" s="13" t="s">
        <v>31</v>
      </c>
      <c r="AX142" s="13" t="s">
        <v>81</v>
      </c>
      <c r="AY142" s="271" t="s">
        <v>168</v>
      </c>
    </row>
    <row r="143" s="1" customFormat="1" ht="16.5" customHeight="1">
      <c r="B143" s="38"/>
      <c r="C143" s="237" t="s">
        <v>223</v>
      </c>
      <c r="D143" s="237" t="s">
        <v>170</v>
      </c>
      <c r="E143" s="238" t="s">
        <v>3326</v>
      </c>
      <c r="F143" s="239" t="s">
        <v>3327</v>
      </c>
      <c r="G143" s="240" t="s">
        <v>440</v>
      </c>
      <c r="H143" s="241">
        <v>1300</v>
      </c>
      <c r="I143" s="242"/>
      <c r="J143" s="243">
        <f>ROUND(I143*H143,2)</f>
        <v>0</v>
      </c>
      <c r="K143" s="239" t="s">
        <v>1</v>
      </c>
      <c r="L143" s="43"/>
      <c r="M143" s="244" t="s">
        <v>1</v>
      </c>
      <c r="N143" s="245" t="s">
        <v>39</v>
      </c>
      <c r="O143" s="86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AR143" s="248" t="s">
        <v>620</v>
      </c>
      <c r="AT143" s="248" t="s">
        <v>170</v>
      </c>
      <c r="AU143" s="248" t="s">
        <v>83</v>
      </c>
      <c r="AY143" s="17" t="s">
        <v>168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81</v>
      </c>
      <c r="BK143" s="249">
        <f>ROUND(I143*H143,2)</f>
        <v>0</v>
      </c>
      <c r="BL143" s="17" t="s">
        <v>620</v>
      </c>
      <c r="BM143" s="248" t="s">
        <v>3328</v>
      </c>
    </row>
    <row r="144" s="13" customFormat="1">
      <c r="B144" s="261"/>
      <c r="C144" s="262"/>
      <c r="D144" s="252" t="s">
        <v>177</v>
      </c>
      <c r="E144" s="263" t="s">
        <v>1</v>
      </c>
      <c r="F144" s="264" t="s">
        <v>3329</v>
      </c>
      <c r="G144" s="262"/>
      <c r="H144" s="265">
        <v>1300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AT144" s="271" t="s">
        <v>177</v>
      </c>
      <c r="AU144" s="271" t="s">
        <v>83</v>
      </c>
      <c r="AV144" s="13" t="s">
        <v>83</v>
      </c>
      <c r="AW144" s="13" t="s">
        <v>31</v>
      </c>
      <c r="AX144" s="13" t="s">
        <v>81</v>
      </c>
      <c r="AY144" s="271" t="s">
        <v>168</v>
      </c>
    </row>
    <row r="145" s="1" customFormat="1" ht="16.5" customHeight="1">
      <c r="B145" s="38"/>
      <c r="C145" s="237" t="s">
        <v>235</v>
      </c>
      <c r="D145" s="237" t="s">
        <v>170</v>
      </c>
      <c r="E145" s="238" t="s">
        <v>3330</v>
      </c>
      <c r="F145" s="239" t="s">
        <v>3331</v>
      </c>
      <c r="G145" s="240" t="s">
        <v>364</v>
      </c>
      <c r="H145" s="241">
        <v>52</v>
      </c>
      <c r="I145" s="242"/>
      <c r="J145" s="243">
        <f>ROUND(I145*H145,2)</f>
        <v>0</v>
      </c>
      <c r="K145" s="239" t="s">
        <v>1</v>
      </c>
      <c r="L145" s="43"/>
      <c r="M145" s="244" t="s">
        <v>1</v>
      </c>
      <c r="N145" s="245" t="s">
        <v>39</v>
      </c>
      <c r="O145" s="86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AR145" s="248" t="s">
        <v>620</v>
      </c>
      <c r="AT145" s="248" t="s">
        <v>170</v>
      </c>
      <c r="AU145" s="248" t="s">
        <v>83</v>
      </c>
      <c r="AY145" s="17" t="s">
        <v>168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81</v>
      </c>
      <c r="BK145" s="249">
        <f>ROUND(I145*H145,2)</f>
        <v>0</v>
      </c>
      <c r="BL145" s="17" t="s">
        <v>620</v>
      </c>
      <c r="BM145" s="248" t="s">
        <v>3332</v>
      </c>
    </row>
    <row r="146" s="13" customFormat="1">
      <c r="B146" s="261"/>
      <c r="C146" s="262"/>
      <c r="D146" s="252" t="s">
        <v>177</v>
      </c>
      <c r="E146" s="263" t="s">
        <v>1</v>
      </c>
      <c r="F146" s="264" t="s">
        <v>513</v>
      </c>
      <c r="G146" s="262"/>
      <c r="H146" s="265">
        <v>52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AT146" s="271" t="s">
        <v>177</v>
      </c>
      <c r="AU146" s="271" t="s">
        <v>83</v>
      </c>
      <c r="AV146" s="13" t="s">
        <v>83</v>
      </c>
      <c r="AW146" s="13" t="s">
        <v>31</v>
      </c>
      <c r="AX146" s="13" t="s">
        <v>81</v>
      </c>
      <c r="AY146" s="271" t="s">
        <v>168</v>
      </c>
    </row>
    <row r="147" s="1" customFormat="1" ht="16.5" customHeight="1">
      <c r="B147" s="38"/>
      <c r="C147" s="237" t="s">
        <v>245</v>
      </c>
      <c r="D147" s="237" t="s">
        <v>170</v>
      </c>
      <c r="E147" s="238" t="s">
        <v>3333</v>
      </c>
      <c r="F147" s="239" t="s">
        <v>3334</v>
      </c>
      <c r="G147" s="240" t="s">
        <v>364</v>
      </c>
      <c r="H147" s="241">
        <v>25</v>
      </c>
      <c r="I147" s="242"/>
      <c r="J147" s="243">
        <f>ROUND(I147*H147,2)</f>
        <v>0</v>
      </c>
      <c r="K147" s="239" t="s">
        <v>1</v>
      </c>
      <c r="L147" s="43"/>
      <c r="M147" s="244" t="s">
        <v>1</v>
      </c>
      <c r="N147" s="245" t="s">
        <v>39</v>
      </c>
      <c r="O147" s="86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AR147" s="248" t="s">
        <v>620</v>
      </c>
      <c r="AT147" s="248" t="s">
        <v>170</v>
      </c>
      <c r="AU147" s="248" t="s">
        <v>83</v>
      </c>
      <c r="AY147" s="17" t="s">
        <v>168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81</v>
      </c>
      <c r="BK147" s="249">
        <f>ROUND(I147*H147,2)</f>
        <v>0</v>
      </c>
      <c r="BL147" s="17" t="s">
        <v>620</v>
      </c>
      <c r="BM147" s="248" t="s">
        <v>3335</v>
      </c>
    </row>
    <row r="148" s="13" customFormat="1">
      <c r="B148" s="261"/>
      <c r="C148" s="262"/>
      <c r="D148" s="252" t="s">
        <v>177</v>
      </c>
      <c r="E148" s="263" t="s">
        <v>1</v>
      </c>
      <c r="F148" s="264" t="s">
        <v>346</v>
      </c>
      <c r="G148" s="262"/>
      <c r="H148" s="265">
        <v>25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AT148" s="271" t="s">
        <v>177</v>
      </c>
      <c r="AU148" s="271" t="s">
        <v>83</v>
      </c>
      <c r="AV148" s="13" t="s">
        <v>83</v>
      </c>
      <c r="AW148" s="13" t="s">
        <v>31</v>
      </c>
      <c r="AX148" s="13" t="s">
        <v>81</v>
      </c>
      <c r="AY148" s="271" t="s">
        <v>168</v>
      </c>
    </row>
    <row r="149" s="1" customFormat="1" ht="16.5" customHeight="1">
      <c r="B149" s="38"/>
      <c r="C149" s="237" t="s">
        <v>258</v>
      </c>
      <c r="D149" s="237" t="s">
        <v>170</v>
      </c>
      <c r="E149" s="238" t="s">
        <v>3336</v>
      </c>
      <c r="F149" s="239" t="s">
        <v>3337</v>
      </c>
      <c r="G149" s="240" t="s">
        <v>364</v>
      </c>
      <c r="H149" s="241">
        <v>77</v>
      </c>
      <c r="I149" s="242"/>
      <c r="J149" s="243">
        <f>ROUND(I149*H149,2)</f>
        <v>0</v>
      </c>
      <c r="K149" s="239" t="s">
        <v>1</v>
      </c>
      <c r="L149" s="43"/>
      <c r="M149" s="244" t="s">
        <v>1</v>
      </c>
      <c r="N149" s="245" t="s">
        <v>39</v>
      </c>
      <c r="O149" s="86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AR149" s="248" t="s">
        <v>620</v>
      </c>
      <c r="AT149" s="248" t="s">
        <v>170</v>
      </c>
      <c r="AU149" s="248" t="s">
        <v>83</v>
      </c>
      <c r="AY149" s="17" t="s">
        <v>168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81</v>
      </c>
      <c r="BK149" s="249">
        <f>ROUND(I149*H149,2)</f>
        <v>0</v>
      </c>
      <c r="BL149" s="17" t="s">
        <v>620</v>
      </c>
      <c r="BM149" s="248" t="s">
        <v>3338</v>
      </c>
    </row>
    <row r="150" s="13" customFormat="1">
      <c r="B150" s="261"/>
      <c r="C150" s="262"/>
      <c r="D150" s="252" t="s">
        <v>177</v>
      </c>
      <c r="E150" s="263" t="s">
        <v>1</v>
      </c>
      <c r="F150" s="264" t="s">
        <v>740</v>
      </c>
      <c r="G150" s="262"/>
      <c r="H150" s="265">
        <v>77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AT150" s="271" t="s">
        <v>177</v>
      </c>
      <c r="AU150" s="271" t="s">
        <v>83</v>
      </c>
      <c r="AV150" s="13" t="s">
        <v>83</v>
      </c>
      <c r="AW150" s="13" t="s">
        <v>31</v>
      </c>
      <c r="AX150" s="13" t="s">
        <v>81</v>
      </c>
      <c r="AY150" s="271" t="s">
        <v>168</v>
      </c>
    </row>
    <row r="151" s="1" customFormat="1" ht="16.5" customHeight="1">
      <c r="B151" s="38"/>
      <c r="C151" s="237" t="s">
        <v>264</v>
      </c>
      <c r="D151" s="237" t="s">
        <v>170</v>
      </c>
      <c r="E151" s="238" t="s">
        <v>3339</v>
      </c>
      <c r="F151" s="239" t="s">
        <v>3340</v>
      </c>
      <c r="G151" s="240" t="s">
        <v>364</v>
      </c>
      <c r="H151" s="241">
        <v>600</v>
      </c>
      <c r="I151" s="242"/>
      <c r="J151" s="243">
        <f>ROUND(I151*H151,2)</f>
        <v>0</v>
      </c>
      <c r="K151" s="239" t="s">
        <v>1</v>
      </c>
      <c r="L151" s="43"/>
      <c r="M151" s="244" t="s">
        <v>1</v>
      </c>
      <c r="N151" s="245" t="s">
        <v>39</v>
      </c>
      <c r="O151" s="86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AR151" s="248" t="s">
        <v>620</v>
      </c>
      <c r="AT151" s="248" t="s">
        <v>170</v>
      </c>
      <c r="AU151" s="248" t="s">
        <v>83</v>
      </c>
      <c r="AY151" s="17" t="s">
        <v>168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81</v>
      </c>
      <c r="BK151" s="249">
        <f>ROUND(I151*H151,2)</f>
        <v>0</v>
      </c>
      <c r="BL151" s="17" t="s">
        <v>620</v>
      </c>
      <c r="BM151" s="248" t="s">
        <v>3341</v>
      </c>
    </row>
    <row r="152" s="13" customFormat="1">
      <c r="B152" s="261"/>
      <c r="C152" s="262"/>
      <c r="D152" s="252" t="s">
        <v>177</v>
      </c>
      <c r="E152" s="263" t="s">
        <v>1</v>
      </c>
      <c r="F152" s="264" t="s">
        <v>3342</v>
      </c>
      <c r="G152" s="262"/>
      <c r="H152" s="265">
        <v>600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AT152" s="271" t="s">
        <v>177</v>
      </c>
      <c r="AU152" s="271" t="s">
        <v>83</v>
      </c>
      <c r="AV152" s="13" t="s">
        <v>83</v>
      </c>
      <c r="AW152" s="13" t="s">
        <v>31</v>
      </c>
      <c r="AX152" s="13" t="s">
        <v>81</v>
      </c>
      <c r="AY152" s="271" t="s">
        <v>168</v>
      </c>
    </row>
    <row r="153" s="1" customFormat="1" ht="16.5" customHeight="1">
      <c r="B153" s="38"/>
      <c r="C153" s="237" t="s">
        <v>270</v>
      </c>
      <c r="D153" s="237" t="s">
        <v>170</v>
      </c>
      <c r="E153" s="238" t="s">
        <v>3343</v>
      </c>
      <c r="F153" s="239" t="s">
        <v>3344</v>
      </c>
      <c r="G153" s="240" t="s">
        <v>364</v>
      </c>
      <c r="H153" s="241">
        <v>400</v>
      </c>
      <c r="I153" s="242"/>
      <c r="J153" s="243">
        <f>ROUND(I153*H153,2)</f>
        <v>0</v>
      </c>
      <c r="K153" s="239" t="s">
        <v>1</v>
      </c>
      <c r="L153" s="43"/>
      <c r="M153" s="244" t="s">
        <v>1</v>
      </c>
      <c r="N153" s="245" t="s">
        <v>39</v>
      </c>
      <c r="O153" s="86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AR153" s="248" t="s">
        <v>620</v>
      </c>
      <c r="AT153" s="248" t="s">
        <v>170</v>
      </c>
      <c r="AU153" s="248" t="s">
        <v>83</v>
      </c>
      <c r="AY153" s="17" t="s">
        <v>168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81</v>
      </c>
      <c r="BK153" s="249">
        <f>ROUND(I153*H153,2)</f>
        <v>0</v>
      </c>
      <c r="BL153" s="17" t="s">
        <v>620</v>
      </c>
      <c r="BM153" s="248" t="s">
        <v>3345</v>
      </c>
    </row>
    <row r="154" s="13" customFormat="1">
      <c r="B154" s="261"/>
      <c r="C154" s="262"/>
      <c r="D154" s="252" t="s">
        <v>177</v>
      </c>
      <c r="E154" s="263" t="s">
        <v>1</v>
      </c>
      <c r="F154" s="264" t="s">
        <v>2676</v>
      </c>
      <c r="G154" s="262"/>
      <c r="H154" s="265">
        <v>400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AT154" s="271" t="s">
        <v>177</v>
      </c>
      <c r="AU154" s="271" t="s">
        <v>83</v>
      </c>
      <c r="AV154" s="13" t="s">
        <v>83</v>
      </c>
      <c r="AW154" s="13" t="s">
        <v>31</v>
      </c>
      <c r="AX154" s="13" t="s">
        <v>81</v>
      </c>
      <c r="AY154" s="271" t="s">
        <v>168</v>
      </c>
    </row>
    <row r="155" s="1" customFormat="1" ht="24" customHeight="1">
      <c r="B155" s="38"/>
      <c r="C155" s="237" t="s">
        <v>8</v>
      </c>
      <c r="D155" s="237" t="s">
        <v>170</v>
      </c>
      <c r="E155" s="238" t="s">
        <v>3346</v>
      </c>
      <c r="F155" s="239" t="s">
        <v>3347</v>
      </c>
      <c r="G155" s="240" t="s">
        <v>364</v>
      </c>
      <c r="H155" s="241">
        <v>28</v>
      </c>
      <c r="I155" s="242"/>
      <c r="J155" s="243">
        <f>ROUND(I155*H155,2)</f>
        <v>0</v>
      </c>
      <c r="K155" s="239" t="s">
        <v>1</v>
      </c>
      <c r="L155" s="43"/>
      <c r="M155" s="244" t="s">
        <v>1</v>
      </c>
      <c r="N155" s="245" t="s">
        <v>39</v>
      </c>
      <c r="O155" s="86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AR155" s="248" t="s">
        <v>620</v>
      </c>
      <c r="AT155" s="248" t="s">
        <v>170</v>
      </c>
      <c r="AU155" s="248" t="s">
        <v>83</v>
      </c>
      <c r="AY155" s="17" t="s">
        <v>168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81</v>
      </c>
      <c r="BK155" s="249">
        <f>ROUND(I155*H155,2)</f>
        <v>0</v>
      </c>
      <c r="BL155" s="17" t="s">
        <v>620</v>
      </c>
      <c r="BM155" s="248" t="s">
        <v>3348</v>
      </c>
    </row>
    <row r="156" s="13" customFormat="1">
      <c r="B156" s="261"/>
      <c r="C156" s="262"/>
      <c r="D156" s="252" t="s">
        <v>177</v>
      </c>
      <c r="E156" s="263" t="s">
        <v>1</v>
      </c>
      <c r="F156" s="264" t="s">
        <v>361</v>
      </c>
      <c r="G156" s="262"/>
      <c r="H156" s="265">
        <v>28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AT156" s="271" t="s">
        <v>177</v>
      </c>
      <c r="AU156" s="271" t="s">
        <v>83</v>
      </c>
      <c r="AV156" s="13" t="s">
        <v>83</v>
      </c>
      <c r="AW156" s="13" t="s">
        <v>31</v>
      </c>
      <c r="AX156" s="13" t="s">
        <v>81</v>
      </c>
      <c r="AY156" s="271" t="s">
        <v>168</v>
      </c>
    </row>
    <row r="157" s="1" customFormat="1" ht="24" customHeight="1">
      <c r="B157" s="38"/>
      <c r="C157" s="237" t="s">
        <v>282</v>
      </c>
      <c r="D157" s="237" t="s">
        <v>170</v>
      </c>
      <c r="E157" s="238" t="s">
        <v>3349</v>
      </c>
      <c r="F157" s="239" t="s">
        <v>3350</v>
      </c>
      <c r="G157" s="240" t="s">
        <v>364</v>
      </c>
      <c r="H157" s="241">
        <v>62</v>
      </c>
      <c r="I157" s="242"/>
      <c r="J157" s="243">
        <f>ROUND(I157*H157,2)</f>
        <v>0</v>
      </c>
      <c r="K157" s="239" t="s">
        <v>1</v>
      </c>
      <c r="L157" s="43"/>
      <c r="M157" s="244" t="s">
        <v>1</v>
      </c>
      <c r="N157" s="245" t="s">
        <v>39</v>
      </c>
      <c r="O157" s="86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AR157" s="248" t="s">
        <v>620</v>
      </c>
      <c r="AT157" s="248" t="s">
        <v>170</v>
      </c>
      <c r="AU157" s="248" t="s">
        <v>83</v>
      </c>
      <c r="AY157" s="17" t="s">
        <v>168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81</v>
      </c>
      <c r="BK157" s="249">
        <f>ROUND(I157*H157,2)</f>
        <v>0</v>
      </c>
      <c r="BL157" s="17" t="s">
        <v>620</v>
      </c>
      <c r="BM157" s="248" t="s">
        <v>3351</v>
      </c>
    </row>
    <row r="158" s="13" customFormat="1">
      <c r="B158" s="261"/>
      <c r="C158" s="262"/>
      <c r="D158" s="252" t="s">
        <v>177</v>
      </c>
      <c r="E158" s="263" t="s">
        <v>1</v>
      </c>
      <c r="F158" s="264" t="s">
        <v>590</v>
      </c>
      <c r="G158" s="262"/>
      <c r="H158" s="265">
        <v>62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AT158" s="271" t="s">
        <v>177</v>
      </c>
      <c r="AU158" s="271" t="s">
        <v>83</v>
      </c>
      <c r="AV158" s="13" t="s">
        <v>83</v>
      </c>
      <c r="AW158" s="13" t="s">
        <v>31</v>
      </c>
      <c r="AX158" s="13" t="s">
        <v>81</v>
      </c>
      <c r="AY158" s="271" t="s">
        <v>168</v>
      </c>
    </row>
    <row r="159" s="1" customFormat="1" ht="24" customHeight="1">
      <c r="B159" s="38"/>
      <c r="C159" s="237" t="s">
        <v>290</v>
      </c>
      <c r="D159" s="237" t="s">
        <v>170</v>
      </c>
      <c r="E159" s="238" t="s">
        <v>3352</v>
      </c>
      <c r="F159" s="239" t="s">
        <v>3353</v>
      </c>
      <c r="G159" s="240" t="s">
        <v>364</v>
      </c>
      <c r="H159" s="241">
        <v>17</v>
      </c>
      <c r="I159" s="242"/>
      <c r="J159" s="243">
        <f>ROUND(I159*H159,2)</f>
        <v>0</v>
      </c>
      <c r="K159" s="239" t="s">
        <v>1</v>
      </c>
      <c r="L159" s="43"/>
      <c r="M159" s="244" t="s">
        <v>1</v>
      </c>
      <c r="N159" s="245" t="s">
        <v>39</v>
      </c>
      <c r="O159" s="86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AR159" s="248" t="s">
        <v>620</v>
      </c>
      <c r="AT159" s="248" t="s">
        <v>170</v>
      </c>
      <c r="AU159" s="248" t="s">
        <v>83</v>
      </c>
      <c r="AY159" s="17" t="s">
        <v>168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81</v>
      </c>
      <c r="BK159" s="249">
        <f>ROUND(I159*H159,2)</f>
        <v>0</v>
      </c>
      <c r="BL159" s="17" t="s">
        <v>620</v>
      </c>
      <c r="BM159" s="248" t="s">
        <v>3354</v>
      </c>
    </row>
    <row r="160" s="13" customFormat="1">
      <c r="B160" s="261"/>
      <c r="C160" s="262"/>
      <c r="D160" s="252" t="s">
        <v>177</v>
      </c>
      <c r="E160" s="263" t="s">
        <v>1</v>
      </c>
      <c r="F160" s="264" t="s">
        <v>290</v>
      </c>
      <c r="G160" s="262"/>
      <c r="H160" s="265">
        <v>17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AT160" s="271" t="s">
        <v>177</v>
      </c>
      <c r="AU160" s="271" t="s">
        <v>83</v>
      </c>
      <c r="AV160" s="13" t="s">
        <v>83</v>
      </c>
      <c r="AW160" s="13" t="s">
        <v>31</v>
      </c>
      <c r="AX160" s="13" t="s">
        <v>81</v>
      </c>
      <c r="AY160" s="271" t="s">
        <v>168</v>
      </c>
    </row>
    <row r="161" s="1" customFormat="1" ht="48" customHeight="1">
      <c r="B161" s="38"/>
      <c r="C161" s="237" t="s">
        <v>298</v>
      </c>
      <c r="D161" s="237" t="s">
        <v>170</v>
      </c>
      <c r="E161" s="238" t="s">
        <v>3355</v>
      </c>
      <c r="F161" s="239" t="s">
        <v>3356</v>
      </c>
      <c r="G161" s="240" t="s">
        <v>364</v>
      </c>
      <c r="H161" s="241">
        <v>8</v>
      </c>
      <c r="I161" s="242"/>
      <c r="J161" s="243">
        <f>ROUND(I161*H161,2)</f>
        <v>0</v>
      </c>
      <c r="K161" s="239" t="s">
        <v>1</v>
      </c>
      <c r="L161" s="43"/>
      <c r="M161" s="244" t="s">
        <v>1</v>
      </c>
      <c r="N161" s="245" t="s">
        <v>39</v>
      </c>
      <c r="O161" s="86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AR161" s="248" t="s">
        <v>620</v>
      </c>
      <c r="AT161" s="248" t="s">
        <v>170</v>
      </c>
      <c r="AU161" s="248" t="s">
        <v>83</v>
      </c>
      <c r="AY161" s="17" t="s">
        <v>168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81</v>
      </c>
      <c r="BK161" s="249">
        <f>ROUND(I161*H161,2)</f>
        <v>0</v>
      </c>
      <c r="BL161" s="17" t="s">
        <v>620</v>
      </c>
      <c r="BM161" s="248" t="s">
        <v>3357</v>
      </c>
    </row>
    <row r="162" s="13" customFormat="1">
      <c r="B162" s="261"/>
      <c r="C162" s="262"/>
      <c r="D162" s="252" t="s">
        <v>177</v>
      </c>
      <c r="E162" s="263" t="s">
        <v>1</v>
      </c>
      <c r="F162" s="264" t="s">
        <v>217</v>
      </c>
      <c r="G162" s="262"/>
      <c r="H162" s="265">
        <v>8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AT162" s="271" t="s">
        <v>177</v>
      </c>
      <c r="AU162" s="271" t="s">
        <v>83</v>
      </c>
      <c r="AV162" s="13" t="s">
        <v>83</v>
      </c>
      <c r="AW162" s="13" t="s">
        <v>31</v>
      </c>
      <c r="AX162" s="13" t="s">
        <v>81</v>
      </c>
      <c r="AY162" s="271" t="s">
        <v>168</v>
      </c>
    </row>
    <row r="163" s="1" customFormat="1" ht="16.5" customHeight="1">
      <c r="B163" s="38"/>
      <c r="C163" s="237" t="s">
        <v>306</v>
      </c>
      <c r="D163" s="237" t="s">
        <v>170</v>
      </c>
      <c r="E163" s="238" t="s">
        <v>3358</v>
      </c>
      <c r="F163" s="239" t="s">
        <v>3359</v>
      </c>
      <c r="G163" s="240" t="s">
        <v>2720</v>
      </c>
      <c r="H163" s="241">
        <v>760</v>
      </c>
      <c r="I163" s="242"/>
      <c r="J163" s="243">
        <f>ROUND(I163*H163,2)</f>
        <v>0</v>
      </c>
      <c r="K163" s="239" t="s">
        <v>1</v>
      </c>
      <c r="L163" s="43"/>
      <c r="M163" s="244" t="s">
        <v>1</v>
      </c>
      <c r="N163" s="245" t="s">
        <v>39</v>
      </c>
      <c r="O163" s="86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AR163" s="248" t="s">
        <v>620</v>
      </c>
      <c r="AT163" s="248" t="s">
        <v>170</v>
      </c>
      <c r="AU163" s="248" t="s">
        <v>83</v>
      </c>
      <c r="AY163" s="17" t="s">
        <v>168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81</v>
      </c>
      <c r="BK163" s="249">
        <f>ROUND(I163*H163,2)</f>
        <v>0</v>
      </c>
      <c r="BL163" s="17" t="s">
        <v>620</v>
      </c>
      <c r="BM163" s="248" t="s">
        <v>3360</v>
      </c>
    </row>
    <row r="164" s="13" customFormat="1">
      <c r="B164" s="261"/>
      <c r="C164" s="262"/>
      <c r="D164" s="252" t="s">
        <v>177</v>
      </c>
      <c r="E164" s="263" t="s">
        <v>1</v>
      </c>
      <c r="F164" s="264" t="s">
        <v>3361</v>
      </c>
      <c r="G164" s="262"/>
      <c r="H164" s="265">
        <v>760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AT164" s="271" t="s">
        <v>177</v>
      </c>
      <c r="AU164" s="271" t="s">
        <v>83</v>
      </c>
      <c r="AV164" s="13" t="s">
        <v>83</v>
      </c>
      <c r="AW164" s="13" t="s">
        <v>31</v>
      </c>
      <c r="AX164" s="13" t="s">
        <v>81</v>
      </c>
      <c r="AY164" s="271" t="s">
        <v>168</v>
      </c>
    </row>
    <row r="165" s="1" customFormat="1" ht="16.5" customHeight="1">
      <c r="B165" s="38"/>
      <c r="C165" s="237" t="s">
        <v>314</v>
      </c>
      <c r="D165" s="237" t="s">
        <v>170</v>
      </c>
      <c r="E165" s="238" t="s">
        <v>3362</v>
      </c>
      <c r="F165" s="239" t="s">
        <v>3363</v>
      </c>
      <c r="G165" s="240" t="s">
        <v>2720</v>
      </c>
      <c r="H165" s="241">
        <v>12</v>
      </c>
      <c r="I165" s="242"/>
      <c r="J165" s="243">
        <f>ROUND(I165*H165,2)</f>
        <v>0</v>
      </c>
      <c r="K165" s="239" t="s">
        <v>1</v>
      </c>
      <c r="L165" s="43"/>
      <c r="M165" s="244" t="s">
        <v>1</v>
      </c>
      <c r="N165" s="245" t="s">
        <v>39</v>
      </c>
      <c r="O165" s="86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AR165" s="248" t="s">
        <v>620</v>
      </c>
      <c r="AT165" s="248" t="s">
        <v>170</v>
      </c>
      <c r="AU165" s="248" t="s">
        <v>83</v>
      </c>
      <c r="AY165" s="17" t="s">
        <v>168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81</v>
      </c>
      <c r="BK165" s="249">
        <f>ROUND(I165*H165,2)</f>
        <v>0</v>
      </c>
      <c r="BL165" s="17" t="s">
        <v>620</v>
      </c>
      <c r="BM165" s="248" t="s">
        <v>3364</v>
      </c>
    </row>
    <row r="166" s="13" customFormat="1">
      <c r="B166" s="261"/>
      <c r="C166" s="262"/>
      <c r="D166" s="252" t="s">
        <v>177</v>
      </c>
      <c r="E166" s="263" t="s">
        <v>1</v>
      </c>
      <c r="F166" s="264" t="s">
        <v>258</v>
      </c>
      <c r="G166" s="262"/>
      <c r="H166" s="265">
        <v>12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AT166" s="271" t="s">
        <v>177</v>
      </c>
      <c r="AU166" s="271" t="s">
        <v>83</v>
      </c>
      <c r="AV166" s="13" t="s">
        <v>83</v>
      </c>
      <c r="AW166" s="13" t="s">
        <v>31</v>
      </c>
      <c r="AX166" s="13" t="s">
        <v>81</v>
      </c>
      <c r="AY166" s="271" t="s">
        <v>168</v>
      </c>
    </row>
    <row r="167" s="1" customFormat="1" ht="24" customHeight="1">
      <c r="B167" s="38"/>
      <c r="C167" s="237" t="s">
        <v>7</v>
      </c>
      <c r="D167" s="237" t="s">
        <v>170</v>
      </c>
      <c r="E167" s="238" t="s">
        <v>3365</v>
      </c>
      <c r="F167" s="239" t="s">
        <v>3366</v>
      </c>
      <c r="G167" s="240" t="s">
        <v>2720</v>
      </c>
      <c r="H167" s="241">
        <v>200</v>
      </c>
      <c r="I167" s="242"/>
      <c r="J167" s="243">
        <f>ROUND(I167*H167,2)</f>
        <v>0</v>
      </c>
      <c r="K167" s="239" t="s">
        <v>1</v>
      </c>
      <c r="L167" s="43"/>
      <c r="M167" s="244" t="s">
        <v>1</v>
      </c>
      <c r="N167" s="245" t="s">
        <v>39</v>
      </c>
      <c r="O167" s="86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AR167" s="248" t="s">
        <v>620</v>
      </c>
      <c r="AT167" s="248" t="s">
        <v>170</v>
      </c>
      <c r="AU167" s="248" t="s">
        <v>83</v>
      </c>
      <c r="AY167" s="17" t="s">
        <v>168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81</v>
      </c>
      <c r="BK167" s="249">
        <f>ROUND(I167*H167,2)</f>
        <v>0</v>
      </c>
      <c r="BL167" s="17" t="s">
        <v>620</v>
      </c>
      <c r="BM167" s="248" t="s">
        <v>3367</v>
      </c>
    </row>
    <row r="168" s="13" customFormat="1">
      <c r="B168" s="261"/>
      <c r="C168" s="262"/>
      <c r="D168" s="252" t="s">
        <v>177</v>
      </c>
      <c r="E168" s="263" t="s">
        <v>1</v>
      </c>
      <c r="F168" s="264" t="s">
        <v>1582</v>
      </c>
      <c r="G168" s="262"/>
      <c r="H168" s="265">
        <v>200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AT168" s="271" t="s">
        <v>177</v>
      </c>
      <c r="AU168" s="271" t="s">
        <v>83</v>
      </c>
      <c r="AV168" s="13" t="s">
        <v>83</v>
      </c>
      <c r="AW168" s="13" t="s">
        <v>31</v>
      </c>
      <c r="AX168" s="13" t="s">
        <v>81</v>
      </c>
      <c r="AY168" s="271" t="s">
        <v>168</v>
      </c>
    </row>
    <row r="169" s="1" customFormat="1" ht="36" customHeight="1">
      <c r="B169" s="38"/>
      <c r="C169" s="237" t="s">
        <v>328</v>
      </c>
      <c r="D169" s="237" t="s">
        <v>170</v>
      </c>
      <c r="E169" s="238" t="s">
        <v>3368</v>
      </c>
      <c r="F169" s="239" t="s">
        <v>3369</v>
      </c>
      <c r="G169" s="240" t="s">
        <v>2720</v>
      </c>
      <c r="H169" s="241">
        <v>60</v>
      </c>
      <c r="I169" s="242"/>
      <c r="J169" s="243">
        <f>ROUND(I169*H169,2)</f>
        <v>0</v>
      </c>
      <c r="K169" s="239" t="s">
        <v>1</v>
      </c>
      <c r="L169" s="43"/>
      <c r="M169" s="244" t="s">
        <v>1</v>
      </c>
      <c r="N169" s="245" t="s">
        <v>39</v>
      </c>
      <c r="O169" s="86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AR169" s="248" t="s">
        <v>620</v>
      </c>
      <c r="AT169" s="248" t="s">
        <v>170</v>
      </c>
      <c r="AU169" s="248" t="s">
        <v>83</v>
      </c>
      <c r="AY169" s="17" t="s">
        <v>168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81</v>
      </c>
      <c r="BK169" s="249">
        <f>ROUND(I169*H169,2)</f>
        <v>0</v>
      </c>
      <c r="BL169" s="17" t="s">
        <v>620</v>
      </c>
      <c r="BM169" s="248" t="s">
        <v>3370</v>
      </c>
    </row>
    <row r="170" s="13" customFormat="1">
      <c r="B170" s="261"/>
      <c r="C170" s="262"/>
      <c r="D170" s="252" t="s">
        <v>177</v>
      </c>
      <c r="E170" s="263" t="s">
        <v>1</v>
      </c>
      <c r="F170" s="264" t="s">
        <v>563</v>
      </c>
      <c r="G170" s="262"/>
      <c r="H170" s="265">
        <v>60</v>
      </c>
      <c r="I170" s="266"/>
      <c r="J170" s="262"/>
      <c r="K170" s="262"/>
      <c r="L170" s="267"/>
      <c r="M170" s="268"/>
      <c r="N170" s="269"/>
      <c r="O170" s="269"/>
      <c r="P170" s="269"/>
      <c r="Q170" s="269"/>
      <c r="R170" s="269"/>
      <c r="S170" s="269"/>
      <c r="T170" s="270"/>
      <c r="AT170" s="271" t="s">
        <v>177</v>
      </c>
      <c r="AU170" s="271" t="s">
        <v>83</v>
      </c>
      <c r="AV170" s="13" t="s">
        <v>83</v>
      </c>
      <c r="AW170" s="13" t="s">
        <v>31</v>
      </c>
      <c r="AX170" s="13" t="s">
        <v>81</v>
      </c>
      <c r="AY170" s="271" t="s">
        <v>168</v>
      </c>
    </row>
    <row r="171" s="1" customFormat="1" ht="24" customHeight="1">
      <c r="B171" s="38"/>
      <c r="C171" s="237" t="s">
        <v>335</v>
      </c>
      <c r="D171" s="237" t="s">
        <v>170</v>
      </c>
      <c r="E171" s="238" t="s">
        <v>3371</v>
      </c>
      <c r="F171" s="239" t="s">
        <v>3372</v>
      </c>
      <c r="G171" s="240" t="s">
        <v>2720</v>
      </c>
      <c r="H171" s="241">
        <v>30</v>
      </c>
      <c r="I171" s="242"/>
      <c r="J171" s="243">
        <f>ROUND(I171*H171,2)</f>
        <v>0</v>
      </c>
      <c r="K171" s="239" t="s">
        <v>1</v>
      </c>
      <c r="L171" s="43"/>
      <c r="M171" s="244" t="s">
        <v>1</v>
      </c>
      <c r="N171" s="245" t="s">
        <v>39</v>
      </c>
      <c r="O171" s="86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AR171" s="248" t="s">
        <v>620</v>
      </c>
      <c r="AT171" s="248" t="s">
        <v>170</v>
      </c>
      <c r="AU171" s="248" t="s">
        <v>83</v>
      </c>
      <c r="AY171" s="17" t="s">
        <v>168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81</v>
      </c>
      <c r="BK171" s="249">
        <f>ROUND(I171*H171,2)</f>
        <v>0</v>
      </c>
      <c r="BL171" s="17" t="s">
        <v>620</v>
      </c>
      <c r="BM171" s="248" t="s">
        <v>3373</v>
      </c>
    </row>
    <row r="172" s="13" customFormat="1">
      <c r="B172" s="261"/>
      <c r="C172" s="262"/>
      <c r="D172" s="252" t="s">
        <v>177</v>
      </c>
      <c r="E172" s="263" t="s">
        <v>1</v>
      </c>
      <c r="F172" s="264" t="s">
        <v>374</v>
      </c>
      <c r="G172" s="262"/>
      <c r="H172" s="265">
        <v>30</v>
      </c>
      <c r="I172" s="266"/>
      <c r="J172" s="262"/>
      <c r="K172" s="262"/>
      <c r="L172" s="267"/>
      <c r="M172" s="312"/>
      <c r="N172" s="313"/>
      <c r="O172" s="313"/>
      <c r="P172" s="313"/>
      <c r="Q172" s="313"/>
      <c r="R172" s="313"/>
      <c r="S172" s="313"/>
      <c r="T172" s="314"/>
      <c r="AT172" s="271" t="s">
        <v>177</v>
      </c>
      <c r="AU172" s="271" t="s">
        <v>83</v>
      </c>
      <c r="AV172" s="13" t="s">
        <v>83</v>
      </c>
      <c r="AW172" s="13" t="s">
        <v>31</v>
      </c>
      <c r="AX172" s="13" t="s">
        <v>81</v>
      </c>
      <c r="AY172" s="271" t="s">
        <v>168</v>
      </c>
    </row>
    <row r="173" s="1" customFormat="1" ht="6.96" customHeight="1">
      <c r="B173" s="61"/>
      <c r="C173" s="62"/>
      <c r="D173" s="62"/>
      <c r="E173" s="62"/>
      <c r="F173" s="62"/>
      <c r="G173" s="62"/>
      <c r="H173" s="62"/>
      <c r="I173" s="175"/>
      <c r="J173" s="62"/>
      <c r="K173" s="62"/>
      <c r="L173" s="43"/>
    </row>
  </sheetData>
  <sheetProtection sheet="1" autoFilter="0" formatColumns="0" formatRows="0" objects="1" scenarios="1" spinCount="100000" saltValue="/kOZBkvqjqHiG4eXWPu4cQWOWG+H0ZB06n7TjGdvefr9xK/DFPV6i8ruMsowPIS9R042NWBM3UPX08TOC/Dyrg==" hashValue="F4SqiHBXZi2OiNN5yfQIcAmM2XiQ7cZedW8Oa7VgCm+N7l6OA9cX/1n3KPaFUCAGFXKHtu1jFvQeRtLHJ7o4Aw==" algorithmName="SHA-512" password="CC35"/>
  <autoFilter ref="C127:K172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95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ht="24.96" customHeight="1">
      <c r="B4" s="20"/>
      <c r="D4" s="135" t="s">
        <v>108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Střešní dostavba a stavební úpravy objektu denního stacionáře Jasněnka</v>
      </c>
      <c r="F7" s="137"/>
      <c r="G7" s="137"/>
      <c r="H7" s="137"/>
      <c r="L7" s="20"/>
    </row>
    <row r="8" s="1" customFormat="1" ht="12" customHeight="1">
      <c r="B8" s="43"/>
      <c r="D8" s="137" t="s">
        <v>109</v>
      </c>
      <c r="I8" s="139"/>
      <c r="L8" s="43"/>
    </row>
    <row r="9" s="1" customFormat="1" ht="36.96" customHeight="1">
      <c r="B9" s="43"/>
      <c r="E9" s="140" t="s">
        <v>3374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27. 5. 2021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tr">
        <f>IF('Rekapitulace stavby'!AN10="","",'Rekapitulace stavby'!AN10)</f>
        <v/>
      </c>
      <c r="L14" s="43"/>
    </row>
    <row r="15" s="1" customFormat="1" ht="18" customHeight="1">
      <c r="B15" s="43"/>
      <c r="E15" s="141" t="str">
        <f>IF('Rekapitulace stavby'!E11="","",'Rekapitulace stavby'!E11)</f>
        <v xml:space="preserve"> </v>
      </c>
      <c r="I15" s="142" t="s">
        <v>27</v>
      </c>
      <c r="J15" s="141" t="str">
        <f>IF('Rekapitulace stavby'!AN11="","",'Rekapitulace stavby'!AN11)</f>
        <v/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32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33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14.4" customHeight="1">
      <c r="B30" s="43"/>
      <c r="D30" s="141" t="s">
        <v>111</v>
      </c>
      <c r="I30" s="139"/>
      <c r="J30" s="148">
        <f>J96</f>
        <v>0</v>
      </c>
      <c r="L30" s="43"/>
    </row>
    <row r="31" s="1" customFormat="1" ht="14.4" customHeight="1">
      <c r="B31" s="43"/>
      <c r="D31" s="149" t="s">
        <v>112</v>
      </c>
      <c r="I31" s="139"/>
      <c r="J31" s="148">
        <f>J101</f>
        <v>0</v>
      </c>
      <c r="L31" s="43"/>
    </row>
    <row r="32" s="1" customFormat="1" ht="25.44" customHeight="1">
      <c r="B32" s="43"/>
      <c r="D32" s="150" t="s">
        <v>34</v>
      </c>
      <c r="I32" s="139"/>
      <c r="J32" s="151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7"/>
      <c r="J33" s="78"/>
      <c r="K33" s="78"/>
      <c r="L33" s="43"/>
    </row>
    <row r="34" s="1" customFormat="1" ht="14.4" customHeight="1">
      <c r="B34" s="43"/>
      <c r="F34" s="152" t="s">
        <v>36</v>
      </c>
      <c r="I34" s="153" t="s">
        <v>35</v>
      </c>
      <c r="J34" s="152" t="s">
        <v>37</v>
      </c>
      <c r="L34" s="43"/>
    </row>
    <row r="35" s="1" customFormat="1" ht="14.4" customHeight="1">
      <c r="B35" s="43"/>
      <c r="D35" s="154" t="s">
        <v>38</v>
      </c>
      <c r="E35" s="137" t="s">
        <v>39</v>
      </c>
      <c r="F35" s="155">
        <f>ROUND((SUM(BE101:BE108) + SUM(BE128:BE172)),  2)</f>
        <v>0</v>
      </c>
      <c r="I35" s="156">
        <v>0.20999999999999999</v>
      </c>
      <c r="J35" s="155">
        <f>ROUND(((SUM(BE101:BE108) + SUM(BE128:BE172))*I35),  2)</f>
        <v>0</v>
      </c>
      <c r="L35" s="43"/>
    </row>
    <row r="36" s="1" customFormat="1" ht="14.4" customHeight="1">
      <c r="B36" s="43"/>
      <c r="E36" s="137" t="s">
        <v>40</v>
      </c>
      <c r="F36" s="155">
        <f>ROUND((SUM(BF101:BF108) + SUM(BF128:BF172)),  2)</f>
        <v>0</v>
      </c>
      <c r="I36" s="156">
        <v>0.14999999999999999</v>
      </c>
      <c r="J36" s="155">
        <f>ROUND(((SUM(BF101:BF108) + SUM(BF128:BF172))*I36),  2)</f>
        <v>0</v>
      </c>
      <c r="L36" s="43"/>
    </row>
    <row r="37" hidden="1" s="1" customFormat="1" ht="14.4" customHeight="1">
      <c r="B37" s="43"/>
      <c r="E37" s="137" t="s">
        <v>41</v>
      </c>
      <c r="F37" s="155">
        <f>ROUND((SUM(BG101:BG108) + SUM(BG128:BG172)),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37" t="s">
        <v>42</v>
      </c>
      <c r="F38" s="155">
        <f>ROUND((SUM(BH101:BH108) + SUM(BH128:BH172)),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37" t="s">
        <v>43</v>
      </c>
      <c r="F39" s="155">
        <f>ROUND((SUM(BI101:BI108) + SUM(BI128:BI172)),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39"/>
      <c r="L40" s="43"/>
    </row>
    <row r="41" s="1" customFormat="1" ht="25.44" customHeight="1">
      <c r="B41" s="43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3">
        <f>SUM(J32:J39)</f>
        <v>0</v>
      </c>
      <c r="K41" s="164"/>
      <c r="L41" s="43"/>
    </row>
    <row r="42" s="1" customFormat="1" ht="14.4" customHeight="1">
      <c r="B42" s="43"/>
      <c r="I42" s="13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5" t="s">
        <v>51</v>
      </c>
      <c r="E65" s="166"/>
      <c r="F65" s="166"/>
      <c r="G65" s="165" t="s">
        <v>52</v>
      </c>
      <c r="H65" s="166"/>
      <c r="I65" s="167"/>
      <c r="J65" s="166"/>
      <c r="K65" s="166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43"/>
    </row>
    <row r="77" s="1" customFormat="1" ht="14.4" customHeight="1"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43"/>
    </row>
    <row r="81" s="1" customFormat="1" ht="6.96" customHeight="1"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9" t="str">
        <f>E7</f>
        <v>Střešní dostavba a stavební úpravy objektu denního stacionáře Jasněnka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109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04770005 - Elektroinstalace 1.NP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Uničov</v>
      </c>
      <c r="G89" s="39"/>
      <c r="H89" s="39"/>
      <c r="I89" s="142" t="s">
        <v>22</v>
      </c>
      <c r="J89" s="74" t="str">
        <f>IF(J12="","",J12)</f>
        <v>27. 5. 2021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80" t="s">
        <v>114</v>
      </c>
      <c r="D94" s="181"/>
      <c r="E94" s="181"/>
      <c r="F94" s="181"/>
      <c r="G94" s="181"/>
      <c r="H94" s="181"/>
      <c r="I94" s="182"/>
      <c r="J94" s="183" t="s">
        <v>115</v>
      </c>
      <c r="K94" s="181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4" t="s">
        <v>116</v>
      </c>
      <c r="D96" s="39"/>
      <c r="E96" s="39"/>
      <c r="F96" s="39"/>
      <c r="G96" s="39"/>
      <c r="H96" s="39"/>
      <c r="I96" s="139"/>
      <c r="J96" s="105">
        <f>J128</f>
        <v>0</v>
      </c>
      <c r="K96" s="39"/>
      <c r="L96" s="43"/>
      <c r="AU96" s="17" t="s">
        <v>117</v>
      </c>
    </row>
    <row r="97" s="8" customFormat="1" ht="24.96" customHeight="1">
      <c r="B97" s="185"/>
      <c r="C97" s="186"/>
      <c r="D97" s="187" t="s">
        <v>3295</v>
      </c>
      <c r="E97" s="188"/>
      <c r="F97" s="188"/>
      <c r="G97" s="188"/>
      <c r="H97" s="188"/>
      <c r="I97" s="189"/>
      <c r="J97" s="190">
        <f>J129</f>
        <v>0</v>
      </c>
      <c r="K97" s="186"/>
      <c r="L97" s="191"/>
    </row>
    <row r="98" s="9" customFormat="1" ht="19.92" customHeight="1">
      <c r="B98" s="192"/>
      <c r="C98" s="193"/>
      <c r="D98" s="194" t="s">
        <v>3296</v>
      </c>
      <c r="E98" s="195"/>
      <c r="F98" s="195"/>
      <c r="G98" s="195"/>
      <c r="H98" s="195"/>
      <c r="I98" s="196"/>
      <c r="J98" s="197">
        <f>J130</f>
        <v>0</v>
      </c>
      <c r="K98" s="193"/>
      <c r="L98" s="198"/>
    </row>
    <row r="99" s="1" customFormat="1" ht="21.84" customHeight="1">
      <c r="B99" s="38"/>
      <c r="C99" s="39"/>
      <c r="D99" s="39"/>
      <c r="E99" s="39"/>
      <c r="F99" s="39"/>
      <c r="G99" s="39"/>
      <c r="H99" s="39"/>
      <c r="I99" s="139"/>
      <c r="J99" s="39"/>
      <c r="K99" s="39"/>
      <c r="L99" s="43"/>
    </row>
    <row r="100" s="1" customFormat="1" ht="6.96" customHeight="1">
      <c r="B100" s="38"/>
      <c r="C100" s="39"/>
      <c r="D100" s="39"/>
      <c r="E100" s="39"/>
      <c r="F100" s="39"/>
      <c r="G100" s="39"/>
      <c r="H100" s="39"/>
      <c r="I100" s="139"/>
      <c r="J100" s="39"/>
      <c r="K100" s="39"/>
      <c r="L100" s="43"/>
    </row>
    <row r="101" s="1" customFormat="1" ht="29.28" customHeight="1">
      <c r="B101" s="38"/>
      <c r="C101" s="184" t="s">
        <v>144</v>
      </c>
      <c r="D101" s="39"/>
      <c r="E101" s="39"/>
      <c r="F101" s="39"/>
      <c r="G101" s="39"/>
      <c r="H101" s="39"/>
      <c r="I101" s="139"/>
      <c r="J101" s="199">
        <f>ROUND(J102 + J103 + J104 + J105 + J106 + J107,2)</f>
        <v>0</v>
      </c>
      <c r="K101" s="39"/>
      <c r="L101" s="43"/>
      <c r="N101" s="200" t="s">
        <v>38</v>
      </c>
    </row>
    <row r="102" s="1" customFormat="1" ht="18" customHeight="1">
      <c r="B102" s="38"/>
      <c r="C102" s="39"/>
      <c r="D102" s="201" t="s">
        <v>145</v>
      </c>
      <c r="E102" s="202"/>
      <c r="F102" s="202"/>
      <c r="G102" s="39"/>
      <c r="H102" s="39"/>
      <c r="I102" s="139"/>
      <c r="J102" s="203">
        <v>0</v>
      </c>
      <c r="K102" s="39"/>
      <c r="L102" s="204"/>
      <c r="M102" s="139"/>
      <c r="N102" s="205" t="s">
        <v>39</v>
      </c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206" t="s">
        <v>106</v>
      </c>
      <c r="AZ102" s="139"/>
      <c r="BA102" s="139"/>
      <c r="BB102" s="139"/>
      <c r="BC102" s="139"/>
      <c r="BD102" s="139"/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206" t="s">
        <v>81</v>
      </c>
      <c r="BK102" s="139"/>
      <c r="BL102" s="139"/>
      <c r="BM102" s="139"/>
    </row>
    <row r="103" s="1" customFormat="1" ht="18" customHeight="1">
      <c r="B103" s="38"/>
      <c r="C103" s="39"/>
      <c r="D103" s="201" t="s">
        <v>146</v>
      </c>
      <c r="E103" s="202"/>
      <c r="F103" s="202"/>
      <c r="G103" s="39"/>
      <c r="H103" s="39"/>
      <c r="I103" s="139"/>
      <c r="J103" s="203">
        <v>0</v>
      </c>
      <c r="K103" s="39"/>
      <c r="L103" s="204"/>
      <c r="M103" s="139"/>
      <c r="N103" s="205" t="s">
        <v>39</v>
      </c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206" t="s">
        <v>106</v>
      </c>
      <c r="AZ103" s="139"/>
      <c r="BA103" s="139"/>
      <c r="BB103" s="139"/>
      <c r="BC103" s="139"/>
      <c r="BD103" s="139"/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206" t="s">
        <v>81</v>
      </c>
      <c r="BK103" s="139"/>
      <c r="BL103" s="139"/>
      <c r="BM103" s="139"/>
    </row>
    <row r="104" s="1" customFormat="1" ht="18" customHeight="1">
      <c r="B104" s="38"/>
      <c r="C104" s="39"/>
      <c r="D104" s="201" t="s">
        <v>147</v>
      </c>
      <c r="E104" s="202"/>
      <c r="F104" s="202"/>
      <c r="G104" s="39"/>
      <c r="H104" s="39"/>
      <c r="I104" s="139"/>
      <c r="J104" s="203">
        <v>0</v>
      </c>
      <c r="K104" s="39"/>
      <c r="L104" s="204"/>
      <c r="M104" s="139"/>
      <c r="N104" s="205" t="s">
        <v>39</v>
      </c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206" t="s">
        <v>106</v>
      </c>
      <c r="AZ104" s="139"/>
      <c r="BA104" s="139"/>
      <c r="BB104" s="139"/>
      <c r="BC104" s="139"/>
      <c r="BD104" s="139"/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206" t="s">
        <v>81</v>
      </c>
      <c r="BK104" s="139"/>
      <c r="BL104" s="139"/>
      <c r="BM104" s="139"/>
    </row>
    <row r="105" s="1" customFormat="1" ht="18" customHeight="1">
      <c r="B105" s="38"/>
      <c r="C105" s="39"/>
      <c r="D105" s="201" t="s">
        <v>148</v>
      </c>
      <c r="E105" s="202"/>
      <c r="F105" s="202"/>
      <c r="G105" s="39"/>
      <c r="H105" s="39"/>
      <c r="I105" s="139"/>
      <c r="J105" s="203">
        <v>0</v>
      </c>
      <c r="K105" s="39"/>
      <c r="L105" s="204"/>
      <c r="M105" s="139"/>
      <c r="N105" s="205" t="s">
        <v>39</v>
      </c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206" t="s">
        <v>106</v>
      </c>
      <c r="AZ105" s="139"/>
      <c r="BA105" s="139"/>
      <c r="BB105" s="139"/>
      <c r="BC105" s="139"/>
      <c r="BD105" s="139"/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206" t="s">
        <v>81</v>
      </c>
      <c r="BK105" s="139"/>
      <c r="BL105" s="139"/>
      <c r="BM105" s="139"/>
    </row>
    <row r="106" s="1" customFormat="1" ht="18" customHeight="1">
      <c r="B106" s="38"/>
      <c r="C106" s="39"/>
      <c r="D106" s="201" t="s">
        <v>149</v>
      </c>
      <c r="E106" s="202"/>
      <c r="F106" s="202"/>
      <c r="G106" s="39"/>
      <c r="H106" s="39"/>
      <c r="I106" s="139"/>
      <c r="J106" s="203">
        <v>0</v>
      </c>
      <c r="K106" s="39"/>
      <c r="L106" s="204"/>
      <c r="M106" s="139"/>
      <c r="N106" s="205" t="s">
        <v>39</v>
      </c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206" t="s">
        <v>106</v>
      </c>
      <c r="AZ106" s="139"/>
      <c r="BA106" s="139"/>
      <c r="BB106" s="139"/>
      <c r="BC106" s="139"/>
      <c r="BD106" s="139"/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206" t="s">
        <v>81</v>
      </c>
      <c r="BK106" s="139"/>
      <c r="BL106" s="139"/>
      <c r="BM106" s="139"/>
    </row>
    <row r="107" s="1" customFormat="1" ht="18" customHeight="1">
      <c r="B107" s="38"/>
      <c r="C107" s="39"/>
      <c r="D107" s="202" t="s">
        <v>150</v>
      </c>
      <c r="E107" s="39"/>
      <c r="F107" s="39"/>
      <c r="G107" s="39"/>
      <c r="H107" s="39"/>
      <c r="I107" s="139"/>
      <c r="J107" s="203">
        <f>ROUND(J30*T107,2)</f>
        <v>0</v>
      </c>
      <c r="K107" s="39"/>
      <c r="L107" s="204"/>
      <c r="M107" s="139"/>
      <c r="N107" s="205" t="s">
        <v>39</v>
      </c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206" t="s">
        <v>151</v>
      </c>
      <c r="AZ107" s="139"/>
      <c r="BA107" s="139"/>
      <c r="BB107" s="139"/>
      <c r="BC107" s="139"/>
      <c r="BD107" s="139"/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206" t="s">
        <v>81</v>
      </c>
      <c r="BK107" s="139"/>
      <c r="BL107" s="139"/>
      <c r="BM107" s="139"/>
    </row>
    <row r="108" s="1" customFormat="1">
      <c r="B108" s="38"/>
      <c r="C108" s="39"/>
      <c r="D108" s="39"/>
      <c r="E108" s="39"/>
      <c r="F108" s="39"/>
      <c r="G108" s="39"/>
      <c r="H108" s="39"/>
      <c r="I108" s="139"/>
      <c r="J108" s="39"/>
      <c r="K108" s="39"/>
      <c r="L108" s="43"/>
    </row>
    <row r="109" s="1" customFormat="1" ht="29.28" customHeight="1">
      <c r="B109" s="38"/>
      <c r="C109" s="208" t="s">
        <v>152</v>
      </c>
      <c r="D109" s="181"/>
      <c r="E109" s="181"/>
      <c r="F109" s="181"/>
      <c r="G109" s="181"/>
      <c r="H109" s="181"/>
      <c r="I109" s="182"/>
      <c r="J109" s="209">
        <f>ROUND(J96+J101,2)</f>
        <v>0</v>
      </c>
      <c r="K109" s="181"/>
      <c r="L109" s="43"/>
    </row>
    <row r="110" s="1" customFormat="1" ht="6.96" customHeight="1">
      <c r="B110" s="61"/>
      <c r="C110" s="62"/>
      <c r="D110" s="62"/>
      <c r="E110" s="62"/>
      <c r="F110" s="62"/>
      <c r="G110" s="62"/>
      <c r="H110" s="62"/>
      <c r="I110" s="175"/>
      <c r="J110" s="62"/>
      <c r="K110" s="62"/>
      <c r="L110" s="43"/>
    </row>
    <row r="114" s="1" customFormat="1" ht="6.96" customHeight="1">
      <c r="B114" s="63"/>
      <c r="C114" s="64"/>
      <c r="D114" s="64"/>
      <c r="E114" s="64"/>
      <c r="F114" s="64"/>
      <c r="G114" s="64"/>
      <c r="H114" s="64"/>
      <c r="I114" s="178"/>
      <c r="J114" s="64"/>
      <c r="K114" s="64"/>
      <c r="L114" s="43"/>
    </row>
    <row r="115" s="1" customFormat="1" ht="24.96" customHeight="1">
      <c r="B115" s="38"/>
      <c r="C115" s="23" t="s">
        <v>153</v>
      </c>
      <c r="D115" s="39"/>
      <c r="E115" s="39"/>
      <c r="F115" s="39"/>
      <c r="G115" s="39"/>
      <c r="H115" s="39"/>
      <c r="I115" s="139"/>
      <c r="J115" s="39"/>
      <c r="K115" s="39"/>
      <c r="L115" s="43"/>
    </row>
    <row r="116" s="1" customFormat="1" ht="6.96" customHeight="1">
      <c r="B116" s="38"/>
      <c r="C116" s="39"/>
      <c r="D116" s="39"/>
      <c r="E116" s="39"/>
      <c r="F116" s="39"/>
      <c r="G116" s="39"/>
      <c r="H116" s="39"/>
      <c r="I116" s="139"/>
      <c r="J116" s="39"/>
      <c r="K116" s="39"/>
      <c r="L116" s="43"/>
    </row>
    <row r="117" s="1" customFormat="1" ht="12" customHeight="1">
      <c r="B117" s="38"/>
      <c r="C117" s="32" t="s">
        <v>16</v>
      </c>
      <c r="D117" s="39"/>
      <c r="E117" s="39"/>
      <c r="F117" s="39"/>
      <c r="G117" s="39"/>
      <c r="H117" s="39"/>
      <c r="I117" s="139"/>
      <c r="J117" s="39"/>
      <c r="K117" s="39"/>
      <c r="L117" s="43"/>
    </row>
    <row r="118" s="1" customFormat="1" ht="16.5" customHeight="1">
      <c r="B118" s="38"/>
      <c r="C118" s="39"/>
      <c r="D118" s="39"/>
      <c r="E118" s="179" t="str">
        <f>E7</f>
        <v>Střešní dostavba a stavební úpravy objektu denního stacionáře Jasněnka</v>
      </c>
      <c r="F118" s="32"/>
      <c r="G118" s="32"/>
      <c r="H118" s="32"/>
      <c r="I118" s="139"/>
      <c r="J118" s="39"/>
      <c r="K118" s="39"/>
      <c r="L118" s="43"/>
    </row>
    <row r="119" s="1" customFormat="1" ht="12" customHeight="1">
      <c r="B119" s="38"/>
      <c r="C119" s="32" t="s">
        <v>109</v>
      </c>
      <c r="D119" s="39"/>
      <c r="E119" s="39"/>
      <c r="F119" s="39"/>
      <c r="G119" s="39"/>
      <c r="H119" s="39"/>
      <c r="I119" s="139"/>
      <c r="J119" s="39"/>
      <c r="K119" s="39"/>
      <c r="L119" s="43"/>
    </row>
    <row r="120" s="1" customFormat="1" ht="16.5" customHeight="1">
      <c r="B120" s="38"/>
      <c r="C120" s="39"/>
      <c r="D120" s="39"/>
      <c r="E120" s="71" t="str">
        <f>E9</f>
        <v>04770005 - Elektroinstalace 1.NP</v>
      </c>
      <c r="F120" s="39"/>
      <c r="G120" s="39"/>
      <c r="H120" s="39"/>
      <c r="I120" s="139"/>
      <c r="J120" s="39"/>
      <c r="K120" s="39"/>
      <c r="L120" s="43"/>
    </row>
    <row r="121" s="1" customFormat="1" ht="6.96" customHeight="1">
      <c r="B121" s="38"/>
      <c r="C121" s="39"/>
      <c r="D121" s="39"/>
      <c r="E121" s="39"/>
      <c r="F121" s="39"/>
      <c r="G121" s="39"/>
      <c r="H121" s="39"/>
      <c r="I121" s="139"/>
      <c r="J121" s="39"/>
      <c r="K121" s="39"/>
      <c r="L121" s="43"/>
    </row>
    <row r="122" s="1" customFormat="1" ht="12" customHeight="1">
      <c r="B122" s="38"/>
      <c r="C122" s="32" t="s">
        <v>20</v>
      </c>
      <c r="D122" s="39"/>
      <c r="E122" s="39"/>
      <c r="F122" s="27" t="str">
        <f>F12</f>
        <v>Uničov</v>
      </c>
      <c r="G122" s="39"/>
      <c r="H122" s="39"/>
      <c r="I122" s="142" t="s">
        <v>22</v>
      </c>
      <c r="J122" s="74" t="str">
        <f>IF(J12="","",J12)</f>
        <v>27. 5. 2021</v>
      </c>
      <c r="K122" s="39"/>
      <c r="L122" s="43"/>
    </row>
    <row r="123" s="1" customFormat="1" ht="6.96" customHeight="1">
      <c r="B123" s="38"/>
      <c r="C123" s="39"/>
      <c r="D123" s="39"/>
      <c r="E123" s="39"/>
      <c r="F123" s="39"/>
      <c r="G123" s="39"/>
      <c r="H123" s="39"/>
      <c r="I123" s="139"/>
      <c r="J123" s="39"/>
      <c r="K123" s="39"/>
      <c r="L123" s="43"/>
    </row>
    <row r="124" s="1" customFormat="1" ht="15.15" customHeight="1">
      <c r="B124" s="38"/>
      <c r="C124" s="32" t="s">
        <v>24</v>
      </c>
      <c r="D124" s="39"/>
      <c r="E124" s="39"/>
      <c r="F124" s="27" t="str">
        <f>E15</f>
        <v xml:space="preserve"> </v>
      </c>
      <c r="G124" s="39"/>
      <c r="H124" s="39"/>
      <c r="I124" s="142" t="s">
        <v>30</v>
      </c>
      <c r="J124" s="36" t="str">
        <f>E21</f>
        <v xml:space="preserve"> </v>
      </c>
      <c r="K124" s="39"/>
      <c r="L124" s="43"/>
    </row>
    <row r="125" s="1" customFormat="1" ht="15.15" customHeight="1">
      <c r="B125" s="38"/>
      <c r="C125" s="32" t="s">
        <v>28</v>
      </c>
      <c r="D125" s="39"/>
      <c r="E125" s="39"/>
      <c r="F125" s="27" t="str">
        <f>IF(E18="","",E18)</f>
        <v>Vyplň údaj</v>
      </c>
      <c r="G125" s="39"/>
      <c r="H125" s="39"/>
      <c r="I125" s="142" t="s">
        <v>32</v>
      </c>
      <c r="J125" s="36" t="str">
        <f>E24</f>
        <v xml:space="preserve"> </v>
      </c>
      <c r="K125" s="39"/>
      <c r="L125" s="43"/>
    </row>
    <row r="126" s="1" customFormat="1" ht="10.32" customHeight="1">
      <c r="B126" s="38"/>
      <c r="C126" s="39"/>
      <c r="D126" s="39"/>
      <c r="E126" s="39"/>
      <c r="F126" s="39"/>
      <c r="G126" s="39"/>
      <c r="H126" s="39"/>
      <c r="I126" s="139"/>
      <c r="J126" s="39"/>
      <c r="K126" s="39"/>
      <c r="L126" s="43"/>
    </row>
    <row r="127" s="10" customFormat="1" ht="29.28" customHeight="1">
      <c r="B127" s="210"/>
      <c r="C127" s="211" t="s">
        <v>154</v>
      </c>
      <c r="D127" s="212" t="s">
        <v>59</v>
      </c>
      <c r="E127" s="212" t="s">
        <v>55</v>
      </c>
      <c r="F127" s="212" t="s">
        <v>56</v>
      </c>
      <c r="G127" s="212" t="s">
        <v>155</v>
      </c>
      <c r="H127" s="212" t="s">
        <v>156</v>
      </c>
      <c r="I127" s="213" t="s">
        <v>157</v>
      </c>
      <c r="J127" s="214" t="s">
        <v>115</v>
      </c>
      <c r="K127" s="215" t="s">
        <v>158</v>
      </c>
      <c r="L127" s="216"/>
      <c r="M127" s="95" t="s">
        <v>1</v>
      </c>
      <c r="N127" s="96" t="s">
        <v>38</v>
      </c>
      <c r="O127" s="96" t="s">
        <v>159</v>
      </c>
      <c r="P127" s="96" t="s">
        <v>160</v>
      </c>
      <c r="Q127" s="96" t="s">
        <v>161</v>
      </c>
      <c r="R127" s="96" t="s">
        <v>162</v>
      </c>
      <c r="S127" s="96" t="s">
        <v>163</v>
      </c>
      <c r="T127" s="97" t="s">
        <v>164</v>
      </c>
    </row>
    <row r="128" s="1" customFormat="1" ht="22.8" customHeight="1">
      <c r="B128" s="38"/>
      <c r="C128" s="102" t="s">
        <v>165</v>
      </c>
      <c r="D128" s="39"/>
      <c r="E128" s="39"/>
      <c r="F128" s="39"/>
      <c r="G128" s="39"/>
      <c r="H128" s="39"/>
      <c r="I128" s="139"/>
      <c r="J128" s="217">
        <f>BK128</f>
        <v>0</v>
      </c>
      <c r="K128" s="39"/>
      <c r="L128" s="43"/>
      <c r="M128" s="98"/>
      <c r="N128" s="99"/>
      <c r="O128" s="99"/>
      <c r="P128" s="218">
        <f>P129</f>
        <v>0</v>
      </c>
      <c r="Q128" s="99"/>
      <c r="R128" s="218">
        <f>R129</f>
        <v>0</v>
      </c>
      <c r="S128" s="99"/>
      <c r="T128" s="219">
        <f>T129</f>
        <v>0</v>
      </c>
      <c r="AT128" s="17" t="s">
        <v>73</v>
      </c>
      <c r="AU128" s="17" t="s">
        <v>117</v>
      </c>
      <c r="BK128" s="220">
        <f>BK129</f>
        <v>0</v>
      </c>
    </row>
    <row r="129" s="11" customFormat="1" ht="25.92" customHeight="1">
      <c r="B129" s="221"/>
      <c r="C129" s="222"/>
      <c r="D129" s="223" t="s">
        <v>73</v>
      </c>
      <c r="E129" s="224" t="s">
        <v>418</v>
      </c>
      <c r="F129" s="224" t="s">
        <v>3297</v>
      </c>
      <c r="G129" s="222"/>
      <c r="H129" s="222"/>
      <c r="I129" s="225"/>
      <c r="J129" s="226">
        <f>BK129</f>
        <v>0</v>
      </c>
      <c r="K129" s="222"/>
      <c r="L129" s="227"/>
      <c r="M129" s="228"/>
      <c r="N129" s="229"/>
      <c r="O129" s="229"/>
      <c r="P129" s="230">
        <f>P130</f>
        <v>0</v>
      </c>
      <c r="Q129" s="229"/>
      <c r="R129" s="230">
        <f>R130</f>
        <v>0</v>
      </c>
      <c r="S129" s="229"/>
      <c r="T129" s="231">
        <f>T130</f>
        <v>0</v>
      </c>
      <c r="AR129" s="232" t="s">
        <v>190</v>
      </c>
      <c r="AT129" s="233" t="s">
        <v>73</v>
      </c>
      <c r="AU129" s="233" t="s">
        <v>74</v>
      </c>
      <c r="AY129" s="232" t="s">
        <v>168</v>
      </c>
      <c r="BK129" s="234">
        <f>BK130</f>
        <v>0</v>
      </c>
    </row>
    <row r="130" s="11" customFormat="1" ht="22.8" customHeight="1">
      <c r="B130" s="221"/>
      <c r="C130" s="222"/>
      <c r="D130" s="223" t="s">
        <v>73</v>
      </c>
      <c r="E130" s="235" t="s">
        <v>3298</v>
      </c>
      <c r="F130" s="235" t="s">
        <v>3299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SUM(P131:P172)</f>
        <v>0</v>
      </c>
      <c r="Q130" s="229"/>
      <c r="R130" s="230">
        <f>SUM(R131:R172)</f>
        <v>0</v>
      </c>
      <c r="S130" s="229"/>
      <c r="T130" s="231">
        <f>SUM(T131:T172)</f>
        <v>0</v>
      </c>
      <c r="AR130" s="232" t="s">
        <v>190</v>
      </c>
      <c r="AT130" s="233" t="s">
        <v>73</v>
      </c>
      <c r="AU130" s="233" t="s">
        <v>81</v>
      </c>
      <c r="AY130" s="232" t="s">
        <v>168</v>
      </c>
      <c r="BK130" s="234">
        <f>SUM(BK131:BK172)</f>
        <v>0</v>
      </c>
    </row>
    <row r="131" s="1" customFormat="1" ht="16.5" customHeight="1">
      <c r="B131" s="38"/>
      <c r="C131" s="237" t="s">
        <v>81</v>
      </c>
      <c r="D131" s="237" t="s">
        <v>170</v>
      </c>
      <c r="E131" s="238" t="s">
        <v>3375</v>
      </c>
      <c r="F131" s="239" t="s">
        <v>3376</v>
      </c>
      <c r="G131" s="240" t="s">
        <v>364</v>
      </c>
      <c r="H131" s="241">
        <v>1</v>
      </c>
      <c r="I131" s="242"/>
      <c r="J131" s="243">
        <f>ROUND(I131*H131,2)</f>
        <v>0</v>
      </c>
      <c r="K131" s="239" t="s">
        <v>1</v>
      </c>
      <c r="L131" s="43"/>
      <c r="M131" s="244" t="s">
        <v>1</v>
      </c>
      <c r="N131" s="245" t="s">
        <v>39</v>
      </c>
      <c r="O131" s="86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AR131" s="248" t="s">
        <v>620</v>
      </c>
      <c r="AT131" s="248" t="s">
        <v>170</v>
      </c>
      <c r="AU131" s="248" t="s">
        <v>83</v>
      </c>
      <c r="AY131" s="17" t="s">
        <v>168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81</v>
      </c>
      <c r="BK131" s="249">
        <f>ROUND(I131*H131,2)</f>
        <v>0</v>
      </c>
      <c r="BL131" s="17" t="s">
        <v>620</v>
      </c>
      <c r="BM131" s="248" t="s">
        <v>3377</v>
      </c>
    </row>
    <row r="132" s="1" customFormat="1" ht="16.5" customHeight="1">
      <c r="B132" s="38"/>
      <c r="C132" s="237" t="s">
        <v>83</v>
      </c>
      <c r="D132" s="237" t="s">
        <v>170</v>
      </c>
      <c r="E132" s="238" t="s">
        <v>3312</v>
      </c>
      <c r="F132" s="239" t="s">
        <v>3313</v>
      </c>
      <c r="G132" s="240" t="s">
        <v>440</v>
      </c>
      <c r="H132" s="241">
        <v>300</v>
      </c>
      <c r="I132" s="242"/>
      <c r="J132" s="243">
        <f>ROUND(I132*H132,2)</f>
        <v>0</v>
      </c>
      <c r="K132" s="239" t="s">
        <v>1</v>
      </c>
      <c r="L132" s="43"/>
      <c r="M132" s="244" t="s">
        <v>1</v>
      </c>
      <c r="N132" s="245" t="s">
        <v>39</v>
      </c>
      <c r="O132" s="86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AR132" s="248" t="s">
        <v>620</v>
      </c>
      <c r="AT132" s="248" t="s">
        <v>170</v>
      </c>
      <c r="AU132" s="248" t="s">
        <v>83</v>
      </c>
      <c r="AY132" s="17" t="s">
        <v>168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81</v>
      </c>
      <c r="BK132" s="249">
        <f>ROUND(I132*H132,2)</f>
        <v>0</v>
      </c>
      <c r="BL132" s="17" t="s">
        <v>620</v>
      </c>
      <c r="BM132" s="248" t="s">
        <v>3378</v>
      </c>
    </row>
    <row r="133" s="13" customFormat="1">
      <c r="B133" s="261"/>
      <c r="C133" s="262"/>
      <c r="D133" s="252" t="s">
        <v>177</v>
      </c>
      <c r="E133" s="263" t="s">
        <v>1</v>
      </c>
      <c r="F133" s="264" t="s">
        <v>2198</v>
      </c>
      <c r="G133" s="262"/>
      <c r="H133" s="265">
        <v>300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AT133" s="271" t="s">
        <v>177</v>
      </c>
      <c r="AU133" s="271" t="s">
        <v>83</v>
      </c>
      <c r="AV133" s="13" t="s">
        <v>83</v>
      </c>
      <c r="AW133" s="13" t="s">
        <v>31</v>
      </c>
      <c r="AX133" s="13" t="s">
        <v>81</v>
      </c>
      <c r="AY133" s="271" t="s">
        <v>168</v>
      </c>
    </row>
    <row r="134" s="1" customFormat="1" ht="16.5" customHeight="1">
      <c r="B134" s="38"/>
      <c r="C134" s="237" t="s">
        <v>190</v>
      </c>
      <c r="D134" s="237" t="s">
        <v>170</v>
      </c>
      <c r="E134" s="238" t="s">
        <v>3316</v>
      </c>
      <c r="F134" s="239" t="s">
        <v>3317</v>
      </c>
      <c r="G134" s="240" t="s">
        <v>440</v>
      </c>
      <c r="H134" s="241">
        <v>70</v>
      </c>
      <c r="I134" s="242"/>
      <c r="J134" s="243">
        <f>ROUND(I134*H134,2)</f>
        <v>0</v>
      </c>
      <c r="K134" s="239" t="s">
        <v>1</v>
      </c>
      <c r="L134" s="43"/>
      <c r="M134" s="244" t="s">
        <v>1</v>
      </c>
      <c r="N134" s="245" t="s">
        <v>39</v>
      </c>
      <c r="O134" s="86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48" t="s">
        <v>620</v>
      </c>
      <c r="AT134" s="248" t="s">
        <v>170</v>
      </c>
      <c r="AU134" s="248" t="s">
        <v>83</v>
      </c>
      <c r="AY134" s="17" t="s">
        <v>168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81</v>
      </c>
      <c r="BK134" s="249">
        <f>ROUND(I134*H134,2)</f>
        <v>0</v>
      </c>
      <c r="BL134" s="17" t="s">
        <v>620</v>
      </c>
      <c r="BM134" s="248" t="s">
        <v>3379</v>
      </c>
    </row>
    <row r="135" s="13" customFormat="1">
      <c r="B135" s="261"/>
      <c r="C135" s="262"/>
      <c r="D135" s="252" t="s">
        <v>177</v>
      </c>
      <c r="E135" s="263" t="s">
        <v>1</v>
      </c>
      <c r="F135" s="264" t="s">
        <v>657</v>
      </c>
      <c r="G135" s="262"/>
      <c r="H135" s="265">
        <v>70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AT135" s="271" t="s">
        <v>177</v>
      </c>
      <c r="AU135" s="271" t="s">
        <v>83</v>
      </c>
      <c r="AV135" s="13" t="s">
        <v>83</v>
      </c>
      <c r="AW135" s="13" t="s">
        <v>31</v>
      </c>
      <c r="AX135" s="13" t="s">
        <v>81</v>
      </c>
      <c r="AY135" s="271" t="s">
        <v>168</v>
      </c>
    </row>
    <row r="136" s="1" customFormat="1" ht="16.5" customHeight="1">
      <c r="B136" s="38"/>
      <c r="C136" s="237" t="s">
        <v>175</v>
      </c>
      <c r="D136" s="237" t="s">
        <v>170</v>
      </c>
      <c r="E136" s="238" t="s">
        <v>3319</v>
      </c>
      <c r="F136" s="239" t="s">
        <v>3320</v>
      </c>
      <c r="G136" s="240" t="s">
        <v>440</v>
      </c>
      <c r="H136" s="241">
        <v>160</v>
      </c>
      <c r="I136" s="242"/>
      <c r="J136" s="243">
        <f>ROUND(I136*H136,2)</f>
        <v>0</v>
      </c>
      <c r="K136" s="239" t="s">
        <v>1</v>
      </c>
      <c r="L136" s="43"/>
      <c r="M136" s="244" t="s">
        <v>1</v>
      </c>
      <c r="N136" s="245" t="s">
        <v>39</v>
      </c>
      <c r="O136" s="86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AR136" s="248" t="s">
        <v>620</v>
      </c>
      <c r="AT136" s="248" t="s">
        <v>170</v>
      </c>
      <c r="AU136" s="248" t="s">
        <v>83</v>
      </c>
      <c r="AY136" s="17" t="s">
        <v>168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81</v>
      </c>
      <c r="BK136" s="249">
        <f>ROUND(I136*H136,2)</f>
        <v>0</v>
      </c>
      <c r="BL136" s="17" t="s">
        <v>620</v>
      </c>
      <c r="BM136" s="248" t="s">
        <v>3380</v>
      </c>
    </row>
    <row r="137" s="13" customFormat="1">
      <c r="B137" s="261"/>
      <c r="C137" s="262"/>
      <c r="D137" s="252" t="s">
        <v>177</v>
      </c>
      <c r="E137" s="263" t="s">
        <v>1</v>
      </c>
      <c r="F137" s="264" t="s">
        <v>1382</v>
      </c>
      <c r="G137" s="262"/>
      <c r="H137" s="265">
        <v>160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AT137" s="271" t="s">
        <v>177</v>
      </c>
      <c r="AU137" s="271" t="s">
        <v>83</v>
      </c>
      <c r="AV137" s="13" t="s">
        <v>83</v>
      </c>
      <c r="AW137" s="13" t="s">
        <v>31</v>
      </c>
      <c r="AX137" s="13" t="s">
        <v>81</v>
      </c>
      <c r="AY137" s="271" t="s">
        <v>168</v>
      </c>
    </row>
    <row r="138" s="1" customFormat="1" ht="16.5" customHeight="1">
      <c r="B138" s="38"/>
      <c r="C138" s="237" t="s">
        <v>205</v>
      </c>
      <c r="D138" s="237" t="s">
        <v>170</v>
      </c>
      <c r="E138" s="238" t="s">
        <v>3322</v>
      </c>
      <c r="F138" s="239" t="s">
        <v>3323</v>
      </c>
      <c r="G138" s="240" t="s">
        <v>440</v>
      </c>
      <c r="H138" s="241">
        <v>1420</v>
      </c>
      <c r="I138" s="242"/>
      <c r="J138" s="243">
        <f>ROUND(I138*H138,2)</f>
        <v>0</v>
      </c>
      <c r="K138" s="239" t="s">
        <v>1</v>
      </c>
      <c r="L138" s="43"/>
      <c r="M138" s="244" t="s">
        <v>1</v>
      </c>
      <c r="N138" s="245" t="s">
        <v>39</v>
      </c>
      <c r="O138" s="86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AR138" s="248" t="s">
        <v>620</v>
      </c>
      <c r="AT138" s="248" t="s">
        <v>170</v>
      </c>
      <c r="AU138" s="248" t="s">
        <v>83</v>
      </c>
      <c r="AY138" s="17" t="s">
        <v>168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81</v>
      </c>
      <c r="BK138" s="249">
        <f>ROUND(I138*H138,2)</f>
        <v>0</v>
      </c>
      <c r="BL138" s="17" t="s">
        <v>620</v>
      </c>
      <c r="BM138" s="248" t="s">
        <v>3381</v>
      </c>
    </row>
    <row r="139" s="13" customFormat="1">
      <c r="B139" s="261"/>
      <c r="C139" s="262"/>
      <c r="D139" s="252" t="s">
        <v>177</v>
      </c>
      <c r="E139" s="263" t="s">
        <v>1</v>
      </c>
      <c r="F139" s="264" t="s">
        <v>3382</v>
      </c>
      <c r="G139" s="262"/>
      <c r="H139" s="265">
        <v>1420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AT139" s="271" t="s">
        <v>177</v>
      </c>
      <c r="AU139" s="271" t="s">
        <v>83</v>
      </c>
      <c r="AV139" s="13" t="s">
        <v>83</v>
      </c>
      <c r="AW139" s="13" t="s">
        <v>31</v>
      </c>
      <c r="AX139" s="13" t="s">
        <v>81</v>
      </c>
      <c r="AY139" s="271" t="s">
        <v>168</v>
      </c>
    </row>
    <row r="140" s="1" customFormat="1" ht="16.5" customHeight="1">
      <c r="B140" s="38"/>
      <c r="C140" s="237" t="s">
        <v>209</v>
      </c>
      <c r="D140" s="237" t="s">
        <v>170</v>
      </c>
      <c r="E140" s="238" t="s">
        <v>3326</v>
      </c>
      <c r="F140" s="239" t="s">
        <v>3327</v>
      </c>
      <c r="G140" s="240" t="s">
        <v>440</v>
      </c>
      <c r="H140" s="241">
        <v>990</v>
      </c>
      <c r="I140" s="242"/>
      <c r="J140" s="243">
        <f>ROUND(I140*H140,2)</f>
        <v>0</v>
      </c>
      <c r="K140" s="239" t="s">
        <v>1</v>
      </c>
      <c r="L140" s="43"/>
      <c r="M140" s="244" t="s">
        <v>1</v>
      </c>
      <c r="N140" s="245" t="s">
        <v>39</v>
      </c>
      <c r="O140" s="86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AR140" s="248" t="s">
        <v>620</v>
      </c>
      <c r="AT140" s="248" t="s">
        <v>170</v>
      </c>
      <c r="AU140" s="248" t="s">
        <v>83</v>
      </c>
      <c r="AY140" s="17" t="s">
        <v>168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81</v>
      </c>
      <c r="BK140" s="249">
        <f>ROUND(I140*H140,2)</f>
        <v>0</v>
      </c>
      <c r="BL140" s="17" t="s">
        <v>620</v>
      </c>
      <c r="BM140" s="248" t="s">
        <v>3383</v>
      </c>
    </row>
    <row r="141" s="13" customFormat="1">
      <c r="B141" s="261"/>
      <c r="C141" s="262"/>
      <c r="D141" s="252" t="s">
        <v>177</v>
      </c>
      <c r="E141" s="263" t="s">
        <v>1</v>
      </c>
      <c r="F141" s="264" t="s">
        <v>3384</v>
      </c>
      <c r="G141" s="262"/>
      <c r="H141" s="265">
        <v>990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AT141" s="271" t="s">
        <v>177</v>
      </c>
      <c r="AU141" s="271" t="s">
        <v>83</v>
      </c>
      <c r="AV141" s="13" t="s">
        <v>83</v>
      </c>
      <c r="AW141" s="13" t="s">
        <v>31</v>
      </c>
      <c r="AX141" s="13" t="s">
        <v>81</v>
      </c>
      <c r="AY141" s="271" t="s">
        <v>168</v>
      </c>
    </row>
    <row r="142" s="1" customFormat="1" ht="16.5" customHeight="1">
      <c r="B142" s="38"/>
      <c r="C142" s="237" t="s">
        <v>213</v>
      </c>
      <c r="D142" s="237" t="s">
        <v>170</v>
      </c>
      <c r="E142" s="238" t="s">
        <v>3330</v>
      </c>
      <c r="F142" s="239" t="s">
        <v>3331</v>
      </c>
      <c r="G142" s="240" t="s">
        <v>364</v>
      </c>
      <c r="H142" s="241">
        <v>64</v>
      </c>
      <c r="I142" s="242"/>
      <c r="J142" s="243">
        <f>ROUND(I142*H142,2)</f>
        <v>0</v>
      </c>
      <c r="K142" s="239" t="s">
        <v>1</v>
      </c>
      <c r="L142" s="43"/>
      <c r="M142" s="244" t="s">
        <v>1</v>
      </c>
      <c r="N142" s="245" t="s">
        <v>39</v>
      </c>
      <c r="O142" s="86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AR142" s="248" t="s">
        <v>620</v>
      </c>
      <c r="AT142" s="248" t="s">
        <v>170</v>
      </c>
      <c r="AU142" s="248" t="s">
        <v>83</v>
      </c>
      <c r="AY142" s="17" t="s">
        <v>168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81</v>
      </c>
      <c r="BK142" s="249">
        <f>ROUND(I142*H142,2)</f>
        <v>0</v>
      </c>
      <c r="BL142" s="17" t="s">
        <v>620</v>
      </c>
      <c r="BM142" s="248" t="s">
        <v>3385</v>
      </c>
    </row>
    <row r="143" s="13" customFormat="1">
      <c r="B143" s="261"/>
      <c r="C143" s="262"/>
      <c r="D143" s="252" t="s">
        <v>177</v>
      </c>
      <c r="E143" s="263" t="s">
        <v>1</v>
      </c>
      <c r="F143" s="264" t="s">
        <v>620</v>
      </c>
      <c r="G143" s="262"/>
      <c r="H143" s="265">
        <v>64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AT143" s="271" t="s">
        <v>177</v>
      </c>
      <c r="AU143" s="271" t="s">
        <v>83</v>
      </c>
      <c r="AV143" s="13" t="s">
        <v>83</v>
      </c>
      <c r="AW143" s="13" t="s">
        <v>31</v>
      </c>
      <c r="AX143" s="13" t="s">
        <v>81</v>
      </c>
      <c r="AY143" s="271" t="s">
        <v>168</v>
      </c>
    </row>
    <row r="144" s="1" customFormat="1" ht="16.5" customHeight="1">
      <c r="B144" s="38"/>
      <c r="C144" s="237" t="s">
        <v>217</v>
      </c>
      <c r="D144" s="237" t="s">
        <v>170</v>
      </c>
      <c r="E144" s="238" t="s">
        <v>3386</v>
      </c>
      <c r="F144" s="239" t="s">
        <v>3387</v>
      </c>
      <c r="G144" s="240" t="s">
        <v>364</v>
      </c>
      <c r="H144" s="241">
        <v>18</v>
      </c>
      <c r="I144" s="242"/>
      <c r="J144" s="243">
        <f>ROUND(I144*H144,2)</f>
        <v>0</v>
      </c>
      <c r="K144" s="239" t="s">
        <v>1</v>
      </c>
      <c r="L144" s="43"/>
      <c r="M144" s="244" t="s">
        <v>1</v>
      </c>
      <c r="N144" s="245" t="s">
        <v>39</v>
      </c>
      <c r="O144" s="86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AR144" s="248" t="s">
        <v>620</v>
      </c>
      <c r="AT144" s="248" t="s">
        <v>170</v>
      </c>
      <c r="AU144" s="248" t="s">
        <v>83</v>
      </c>
      <c r="AY144" s="17" t="s">
        <v>168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81</v>
      </c>
      <c r="BK144" s="249">
        <f>ROUND(I144*H144,2)</f>
        <v>0</v>
      </c>
      <c r="BL144" s="17" t="s">
        <v>620</v>
      </c>
      <c r="BM144" s="248" t="s">
        <v>3388</v>
      </c>
    </row>
    <row r="145" s="13" customFormat="1">
      <c r="B145" s="261"/>
      <c r="C145" s="262"/>
      <c r="D145" s="252" t="s">
        <v>177</v>
      </c>
      <c r="E145" s="263" t="s">
        <v>1</v>
      </c>
      <c r="F145" s="264" t="s">
        <v>298</v>
      </c>
      <c r="G145" s="262"/>
      <c r="H145" s="265">
        <v>18</v>
      </c>
      <c r="I145" s="266"/>
      <c r="J145" s="262"/>
      <c r="K145" s="262"/>
      <c r="L145" s="267"/>
      <c r="M145" s="268"/>
      <c r="N145" s="269"/>
      <c r="O145" s="269"/>
      <c r="P145" s="269"/>
      <c r="Q145" s="269"/>
      <c r="R145" s="269"/>
      <c r="S145" s="269"/>
      <c r="T145" s="270"/>
      <c r="AT145" s="271" t="s">
        <v>177</v>
      </c>
      <c r="AU145" s="271" t="s">
        <v>83</v>
      </c>
      <c r="AV145" s="13" t="s">
        <v>83</v>
      </c>
      <c r="AW145" s="13" t="s">
        <v>31</v>
      </c>
      <c r="AX145" s="13" t="s">
        <v>81</v>
      </c>
      <c r="AY145" s="271" t="s">
        <v>168</v>
      </c>
    </row>
    <row r="146" s="1" customFormat="1" ht="16.5" customHeight="1">
      <c r="B146" s="38"/>
      <c r="C146" s="237" t="s">
        <v>223</v>
      </c>
      <c r="D146" s="237" t="s">
        <v>170</v>
      </c>
      <c r="E146" s="238" t="s">
        <v>3389</v>
      </c>
      <c r="F146" s="239" t="s">
        <v>3390</v>
      </c>
      <c r="G146" s="240" t="s">
        <v>364</v>
      </c>
      <c r="H146" s="241">
        <v>1</v>
      </c>
      <c r="I146" s="242"/>
      <c r="J146" s="243">
        <f>ROUND(I146*H146,2)</f>
        <v>0</v>
      </c>
      <c r="K146" s="239" t="s">
        <v>1</v>
      </c>
      <c r="L146" s="43"/>
      <c r="M146" s="244" t="s">
        <v>1</v>
      </c>
      <c r="N146" s="245" t="s">
        <v>39</v>
      </c>
      <c r="O146" s="86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AR146" s="248" t="s">
        <v>620</v>
      </c>
      <c r="AT146" s="248" t="s">
        <v>170</v>
      </c>
      <c r="AU146" s="248" t="s">
        <v>83</v>
      </c>
      <c r="AY146" s="17" t="s">
        <v>168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81</v>
      </c>
      <c r="BK146" s="249">
        <f>ROUND(I146*H146,2)</f>
        <v>0</v>
      </c>
      <c r="BL146" s="17" t="s">
        <v>620</v>
      </c>
      <c r="BM146" s="248" t="s">
        <v>3391</v>
      </c>
    </row>
    <row r="147" s="13" customFormat="1">
      <c r="B147" s="261"/>
      <c r="C147" s="262"/>
      <c r="D147" s="252" t="s">
        <v>177</v>
      </c>
      <c r="E147" s="263" t="s">
        <v>1</v>
      </c>
      <c r="F147" s="264" t="s">
        <v>81</v>
      </c>
      <c r="G147" s="262"/>
      <c r="H147" s="265">
        <v>1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AT147" s="271" t="s">
        <v>177</v>
      </c>
      <c r="AU147" s="271" t="s">
        <v>83</v>
      </c>
      <c r="AV147" s="13" t="s">
        <v>83</v>
      </c>
      <c r="AW147" s="13" t="s">
        <v>31</v>
      </c>
      <c r="AX147" s="13" t="s">
        <v>81</v>
      </c>
      <c r="AY147" s="271" t="s">
        <v>168</v>
      </c>
    </row>
    <row r="148" s="1" customFormat="1" ht="16.5" customHeight="1">
      <c r="B148" s="38"/>
      <c r="C148" s="237" t="s">
        <v>235</v>
      </c>
      <c r="D148" s="237" t="s">
        <v>170</v>
      </c>
      <c r="E148" s="238" t="s">
        <v>3333</v>
      </c>
      <c r="F148" s="239" t="s">
        <v>3334</v>
      </c>
      <c r="G148" s="240" t="s">
        <v>364</v>
      </c>
      <c r="H148" s="241">
        <v>62</v>
      </c>
      <c r="I148" s="242"/>
      <c r="J148" s="243">
        <f>ROUND(I148*H148,2)</f>
        <v>0</v>
      </c>
      <c r="K148" s="239" t="s">
        <v>1</v>
      </c>
      <c r="L148" s="43"/>
      <c r="M148" s="244" t="s">
        <v>1</v>
      </c>
      <c r="N148" s="245" t="s">
        <v>39</v>
      </c>
      <c r="O148" s="86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AR148" s="248" t="s">
        <v>620</v>
      </c>
      <c r="AT148" s="248" t="s">
        <v>170</v>
      </c>
      <c r="AU148" s="248" t="s">
        <v>83</v>
      </c>
      <c r="AY148" s="17" t="s">
        <v>168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81</v>
      </c>
      <c r="BK148" s="249">
        <f>ROUND(I148*H148,2)</f>
        <v>0</v>
      </c>
      <c r="BL148" s="17" t="s">
        <v>620</v>
      </c>
      <c r="BM148" s="248" t="s">
        <v>3392</v>
      </c>
    </row>
    <row r="149" s="13" customFormat="1">
      <c r="B149" s="261"/>
      <c r="C149" s="262"/>
      <c r="D149" s="252" t="s">
        <v>177</v>
      </c>
      <c r="E149" s="263" t="s">
        <v>1</v>
      </c>
      <c r="F149" s="264" t="s">
        <v>590</v>
      </c>
      <c r="G149" s="262"/>
      <c r="H149" s="265">
        <v>62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AT149" s="271" t="s">
        <v>177</v>
      </c>
      <c r="AU149" s="271" t="s">
        <v>83</v>
      </c>
      <c r="AV149" s="13" t="s">
        <v>83</v>
      </c>
      <c r="AW149" s="13" t="s">
        <v>31</v>
      </c>
      <c r="AX149" s="13" t="s">
        <v>81</v>
      </c>
      <c r="AY149" s="271" t="s">
        <v>168</v>
      </c>
    </row>
    <row r="150" s="1" customFormat="1" ht="16.5" customHeight="1">
      <c r="B150" s="38"/>
      <c r="C150" s="237" t="s">
        <v>245</v>
      </c>
      <c r="D150" s="237" t="s">
        <v>170</v>
      </c>
      <c r="E150" s="238" t="s">
        <v>3336</v>
      </c>
      <c r="F150" s="239" t="s">
        <v>3337</v>
      </c>
      <c r="G150" s="240" t="s">
        <v>364</v>
      </c>
      <c r="H150" s="241">
        <v>144</v>
      </c>
      <c r="I150" s="242"/>
      <c r="J150" s="243">
        <f>ROUND(I150*H150,2)</f>
        <v>0</v>
      </c>
      <c r="K150" s="239" t="s">
        <v>1</v>
      </c>
      <c r="L150" s="43"/>
      <c r="M150" s="244" t="s">
        <v>1</v>
      </c>
      <c r="N150" s="245" t="s">
        <v>39</v>
      </c>
      <c r="O150" s="86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AR150" s="248" t="s">
        <v>620</v>
      </c>
      <c r="AT150" s="248" t="s">
        <v>170</v>
      </c>
      <c r="AU150" s="248" t="s">
        <v>83</v>
      </c>
      <c r="AY150" s="17" t="s">
        <v>168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81</v>
      </c>
      <c r="BK150" s="249">
        <f>ROUND(I150*H150,2)</f>
        <v>0</v>
      </c>
      <c r="BL150" s="17" t="s">
        <v>620</v>
      </c>
      <c r="BM150" s="248" t="s">
        <v>3393</v>
      </c>
    </row>
    <row r="151" s="13" customFormat="1">
      <c r="B151" s="261"/>
      <c r="C151" s="262"/>
      <c r="D151" s="252" t="s">
        <v>177</v>
      </c>
      <c r="E151" s="263" t="s">
        <v>1</v>
      </c>
      <c r="F151" s="264" t="s">
        <v>1306</v>
      </c>
      <c r="G151" s="262"/>
      <c r="H151" s="265">
        <v>144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AT151" s="271" t="s">
        <v>177</v>
      </c>
      <c r="AU151" s="271" t="s">
        <v>83</v>
      </c>
      <c r="AV151" s="13" t="s">
        <v>83</v>
      </c>
      <c r="AW151" s="13" t="s">
        <v>31</v>
      </c>
      <c r="AX151" s="13" t="s">
        <v>81</v>
      </c>
      <c r="AY151" s="271" t="s">
        <v>168</v>
      </c>
    </row>
    <row r="152" s="1" customFormat="1" ht="16.5" customHeight="1">
      <c r="B152" s="38"/>
      <c r="C152" s="237" t="s">
        <v>258</v>
      </c>
      <c r="D152" s="237" t="s">
        <v>170</v>
      </c>
      <c r="E152" s="238" t="s">
        <v>3394</v>
      </c>
      <c r="F152" s="239" t="s">
        <v>3395</v>
      </c>
      <c r="G152" s="240" t="s">
        <v>364</v>
      </c>
      <c r="H152" s="241">
        <v>1</v>
      </c>
      <c r="I152" s="242"/>
      <c r="J152" s="243">
        <f>ROUND(I152*H152,2)</f>
        <v>0</v>
      </c>
      <c r="K152" s="239" t="s">
        <v>1</v>
      </c>
      <c r="L152" s="43"/>
      <c r="M152" s="244" t="s">
        <v>1</v>
      </c>
      <c r="N152" s="245" t="s">
        <v>39</v>
      </c>
      <c r="O152" s="86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AR152" s="248" t="s">
        <v>620</v>
      </c>
      <c r="AT152" s="248" t="s">
        <v>170</v>
      </c>
      <c r="AU152" s="248" t="s">
        <v>83</v>
      </c>
      <c r="AY152" s="17" t="s">
        <v>168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81</v>
      </c>
      <c r="BK152" s="249">
        <f>ROUND(I152*H152,2)</f>
        <v>0</v>
      </c>
      <c r="BL152" s="17" t="s">
        <v>620</v>
      </c>
      <c r="BM152" s="248" t="s">
        <v>3396</v>
      </c>
    </row>
    <row r="153" s="13" customFormat="1">
      <c r="B153" s="261"/>
      <c r="C153" s="262"/>
      <c r="D153" s="252" t="s">
        <v>177</v>
      </c>
      <c r="E153" s="263" t="s">
        <v>1</v>
      </c>
      <c r="F153" s="264" t="s">
        <v>81</v>
      </c>
      <c r="G153" s="262"/>
      <c r="H153" s="265">
        <v>1</v>
      </c>
      <c r="I153" s="266"/>
      <c r="J153" s="262"/>
      <c r="K153" s="262"/>
      <c r="L153" s="267"/>
      <c r="M153" s="268"/>
      <c r="N153" s="269"/>
      <c r="O153" s="269"/>
      <c r="P153" s="269"/>
      <c r="Q153" s="269"/>
      <c r="R153" s="269"/>
      <c r="S153" s="269"/>
      <c r="T153" s="270"/>
      <c r="AT153" s="271" t="s">
        <v>177</v>
      </c>
      <c r="AU153" s="271" t="s">
        <v>83</v>
      </c>
      <c r="AV153" s="13" t="s">
        <v>83</v>
      </c>
      <c r="AW153" s="13" t="s">
        <v>31</v>
      </c>
      <c r="AX153" s="13" t="s">
        <v>81</v>
      </c>
      <c r="AY153" s="271" t="s">
        <v>168</v>
      </c>
    </row>
    <row r="154" s="1" customFormat="1" ht="16.5" customHeight="1">
      <c r="B154" s="38"/>
      <c r="C154" s="237" t="s">
        <v>264</v>
      </c>
      <c r="D154" s="237" t="s">
        <v>170</v>
      </c>
      <c r="E154" s="238" t="s">
        <v>3339</v>
      </c>
      <c r="F154" s="239" t="s">
        <v>3340</v>
      </c>
      <c r="G154" s="240" t="s">
        <v>364</v>
      </c>
      <c r="H154" s="241">
        <v>400</v>
      </c>
      <c r="I154" s="242"/>
      <c r="J154" s="243">
        <f>ROUND(I154*H154,2)</f>
        <v>0</v>
      </c>
      <c r="K154" s="239" t="s">
        <v>1</v>
      </c>
      <c r="L154" s="43"/>
      <c r="M154" s="244" t="s">
        <v>1</v>
      </c>
      <c r="N154" s="245" t="s">
        <v>39</v>
      </c>
      <c r="O154" s="86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AR154" s="248" t="s">
        <v>620</v>
      </c>
      <c r="AT154" s="248" t="s">
        <v>170</v>
      </c>
      <c r="AU154" s="248" t="s">
        <v>83</v>
      </c>
      <c r="AY154" s="17" t="s">
        <v>168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81</v>
      </c>
      <c r="BK154" s="249">
        <f>ROUND(I154*H154,2)</f>
        <v>0</v>
      </c>
      <c r="BL154" s="17" t="s">
        <v>620</v>
      </c>
      <c r="BM154" s="248" t="s">
        <v>3397</v>
      </c>
    </row>
    <row r="155" s="13" customFormat="1">
      <c r="B155" s="261"/>
      <c r="C155" s="262"/>
      <c r="D155" s="252" t="s">
        <v>177</v>
      </c>
      <c r="E155" s="263" t="s">
        <v>1</v>
      </c>
      <c r="F155" s="264" t="s">
        <v>2676</v>
      </c>
      <c r="G155" s="262"/>
      <c r="H155" s="265">
        <v>400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AT155" s="271" t="s">
        <v>177</v>
      </c>
      <c r="AU155" s="271" t="s">
        <v>83</v>
      </c>
      <c r="AV155" s="13" t="s">
        <v>83</v>
      </c>
      <c r="AW155" s="13" t="s">
        <v>31</v>
      </c>
      <c r="AX155" s="13" t="s">
        <v>81</v>
      </c>
      <c r="AY155" s="271" t="s">
        <v>168</v>
      </c>
    </row>
    <row r="156" s="1" customFormat="1" ht="16.5" customHeight="1">
      <c r="B156" s="38"/>
      <c r="C156" s="237" t="s">
        <v>270</v>
      </c>
      <c r="D156" s="237" t="s">
        <v>170</v>
      </c>
      <c r="E156" s="238" t="s">
        <v>3343</v>
      </c>
      <c r="F156" s="239" t="s">
        <v>3344</v>
      </c>
      <c r="G156" s="240" t="s">
        <v>364</v>
      </c>
      <c r="H156" s="241">
        <v>200</v>
      </c>
      <c r="I156" s="242"/>
      <c r="J156" s="243">
        <f>ROUND(I156*H156,2)</f>
        <v>0</v>
      </c>
      <c r="K156" s="239" t="s">
        <v>1</v>
      </c>
      <c r="L156" s="43"/>
      <c r="M156" s="244" t="s">
        <v>1</v>
      </c>
      <c r="N156" s="245" t="s">
        <v>39</v>
      </c>
      <c r="O156" s="86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AR156" s="248" t="s">
        <v>620</v>
      </c>
      <c r="AT156" s="248" t="s">
        <v>170</v>
      </c>
      <c r="AU156" s="248" t="s">
        <v>83</v>
      </c>
      <c r="AY156" s="17" t="s">
        <v>168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81</v>
      </c>
      <c r="BK156" s="249">
        <f>ROUND(I156*H156,2)</f>
        <v>0</v>
      </c>
      <c r="BL156" s="17" t="s">
        <v>620</v>
      </c>
      <c r="BM156" s="248" t="s">
        <v>3398</v>
      </c>
    </row>
    <row r="157" s="13" customFormat="1">
      <c r="B157" s="261"/>
      <c r="C157" s="262"/>
      <c r="D157" s="252" t="s">
        <v>177</v>
      </c>
      <c r="E157" s="263" t="s">
        <v>1</v>
      </c>
      <c r="F157" s="264" t="s">
        <v>1582</v>
      </c>
      <c r="G157" s="262"/>
      <c r="H157" s="265">
        <v>200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AT157" s="271" t="s">
        <v>177</v>
      </c>
      <c r="AU157" s="271" t="s">
        <v>83</v>
      </c>
      <c r="AV157" s="13" t="s">
        <v>83</v>
      </c>
      <c r="AW157" s="13" t="s">
        <v>31</v>
      </c>
      <c r="AX157" s="13" t="s">
        <v>81</v>
      </c>
      <c r="AY157" s="271" t="s">
        <v>168</v>
      </c>
    </row>
    <row r="158" s="1" customFormat="1" ht="24" customHeight="1">
      <c r="B158" s="38"/>
      <c r="C158" s="237" t="s">
        <v>8</v>
      </c>
      <c r="D158" s="237" t="s">
        <v>170</v>
      </c>
      <c r="E158" s="238" t="s">
        <v>3399</v>
      </c>
      <c r="F158" s="239" t="s">
        <v>3400</v>
      </c>
      <c r="G158" s="240" t="s">
        <v>364</v>
      </c>
      <c r="H158" s="241">
        <v>104</v>
      </c>
      <c r="I158" s="242"/>
      <c r="J158" s="243">
        <f>ROUND(I158*H158,2)</f>
        <v>0</v>
      </c>
      <c r="K158" s="239" t="s">
        <v>1</v>
      </c>
      <c r="L158" s="43"/>
      <c r="M158" s="244" t="s">
        <v>1</v>
      </c>
      <c r="N158" s="245" t="s">
        <v>39</v>
      </c>
      <c r="O158" s="86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AR158" s="248" t="s">
        <v>620</v>
      </c>
      <c r="AT158" s="248" t="s">
        <v>170</v>
      </c>
      <c r="AU158" s="248" t="s">
        <v>83</v>
      </c>
      <c r="AY158" s="17" t="s">
        <v>168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81</v>
      </c>
      <c r="BK158" s="249">
        <f>ROUND(I158*H158,2)</f>
        <v>0</v>
      </c>
      <c r="BL158" s="17" t="s">
        <v>620</v>
      </c>
      <c r="BM158" s="248" t="s">
        <v>3401</v>
      </c>
    </row>
    <row r="159" s="13" customFormat="1">
      <c r="B159" s="261"/>
      <c r="C159" s="262"/>
      <c r="D159" s="252" t="s">
        <v>177</v>
      </c>
      <c r="E159" s="263" t="s">
        <v>1</v>
      </c>
      <c r="F159" s="264" t="s">
        <v>1049</v>
      </c>
      <c r="G159" s="262"/>
      <c r="H159" s="265">
        <v>104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AT159" s="271" t="s">
        <v>177</v>
      </c>
      <c r="AU159" s="271" t="s">
        <v>83</v>
      </c>
      <c r="AV159" s="13" t="s">
        <v>83</v>
      </c>
      <c r="AW159" s="13" t="s">
        <v>31</v>
      </c>
      <c r="AX159" s="13" t="s">
        <v>81</v>
      </c>
      <c r="AY159" s="271" t="s">
        <v>168</v>
      </c>
    </row>
    <row r="160" s="1" customFormat="1" ht="24" customHeight="1">
      <c r="B160" s="38"/>
      <c r="C160" s="237" t="s">
        <v>282</v>
      </c>
      <c r="D160" s="237" t="s">
        <v>170</v>
      </c>
      <c r="E160" s="238" t="s">
        <v>3346</v>
      </c>
      <c r="F160" s="239" t="s">
        <v>3347</v>
      </c>
      <c r="G160" s="240" t="s">
        <v>364</v>
      </c>
      <c r="H160" s="241">
        <v>3</v>
      </c>
      <c r="I160" s="242"/>
      <c r="J160" s="243">
        <f>ROUND(I160*H160,2)</f>
        <v>0</v>
      </c>
      <c r="K160" s="239" t="s">
        <v>1</v>
      </c>
      <c r="L160" s="43"/>
      <c r="M160" s="244" t="s">
        <v>1</v>
      </c>
      <c r="N160" s="245" t="s">
        <v>39</v>
      </c>
      <c r="O160" s="86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AR160" s="248" t="s">
        <v>620</v>
      </c>
      <c r="AT160" s="248" t="s">
        <v>170</v>
      </c>
      <c r="AU160" s="248" t="s">
        <v>83</v>
      </c>
      <c r="AY160" s="17" t="s">
        <v>168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81</v>
      </c>
      <c r="BK160" s="249">
        <f>ROUND(I160*H160,2)</f>
        <v>0</v>
      </c>
      <c r="BL160" s="17" t="s">
        <v>620</v>
      </c>
      <c r="BM160" s="248" t="s">
        <v>3402</v>
      </c>
    </row>
    <row r="161" s="13" customFormat="1">
      <c r="B161" s="261"/>
      <c r="C161" s="262"/>
      <c r="D161" s="252" t="s">
        <v>177</v>
      </c>
      <c r="E161" s="263" t="s">
        <v>1</v>
      </c>
      <c r="F161" s="264" t="s">
        <v>190</v>
      </c>
      <c r="G161" s="262"/>
      <c r="H161" s="265">
        <v>3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AT161" s="271" t="s">
        <v>177</v>
      </c>
      <c r="AU161" s="271" t="s">
        <v>83</v>
      </c>
      <c r="AV161" s="13" t="s">
        <v>83</v>
      </c>
      <c r="AW161" s="13" t="s">
        <v>31</v>
      </c>
      <c r="AX161" s="13" t="s">
        <v>81</v>
      </c>
      <c r="AY161" s="271" t="s">
        <v>168</v>
      </c>
    </row>
    <row r="162" s="1" customFormat="1" ht="24" customHeight="1">
      <c r="B162" s="38"/>
      <c r="C162" s="237" t="s">
        <v>290</v>
      </c>
      <c r="D162" s="237" t="s">
        <v>170</v>
      </c>
      <c r="E162" s="238" t="s">
        <v>3403</v>
      </c>
      <c r="F162" s="239" t="s">
        <v>3404</v>
      </c>
      <c r="G162" s="240" t="s">
        <v>364</v>
      </c>
      <c r="H162" s="241">
        <v>31</v>
      </c>
      <c r="I162" s="242"/>
      <c r="J162" s="243">
        <f>ROUND(I162*H162,2)</f>
        <v>0</v>
      </c>
      <c r="K162" s="239" t="s">
        <v>1</v>
      </c>
      <c r="L162" s="43"/>
      <c r="M162" s="244" t="s">
        <v>1</v>
      </c>
      <c r="N162" s="245" t="s">
        <v>39</v>
      </c>
      <c r="O162" s="86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AR162" s="248" t="s">
        <v>620</v>
      </c>
      <c r="AT162" s="248" t="s">
        <v>170</v>
      </c>
      <c r="AU162" s="248" t="s">
        <v>83</v>
      </c>
      <c r="AY162" s="17" t="s">
        <v>168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81</v>
      </c>
      <c r="BK162" s="249">
        <f>ROUND(I162*H162,2)</f>
        <v>0</v>
      </c>
      <c r="BL162" s="17" t="s">
        <v>620</v>
      </c>
      <c r="BM162" s="248" t="s">
        <v>3405</v>
      </c>
    </row>
    <row r="163" s="13" customFormat="1">
      <c r="B163" s="261"/>
      <c r="C163" s="262"/>
      <c r="D163" s="252" t="s">
        <v>177</v>
      </c>
      <c r="E163" s="263" t="s">
        <v>1</v>
      </c>
      <c r="F163" s="264" t="s">
        <v>380</v>
      </c>
      <c r="G163" s="262"/>
      <c r="H163" s="265">
        <v>31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AT163" s="271" t="s">
        <v>177</v>
      </c>
      <c r="AU163" s="271" t="s">
        <v>83</v>
      </c>
      <c r="AV163" s="13" t="s">
        <v>83</v>
      </c>
      <c r="AW163" s="13" t="s">
        <v>31</v>
      </c>
      <c r="AX163" s="13" t="s">
        <v>81</v>
      </c>
      <c r="AY163" s="271" t="s">
        <v>168</v>
      </c>
    </row>
    <row r="164" s="1" customFormat="1" ht="48" customHeight="1">
      <c r="B164" s="38"/>
      <c r="C164" s="237" t="s">
        <v>298</v>
      </c>
      <c r="D164" s="237" t="s">
        <v>170</v>
      </c>
      <c r="E164" s="238" t="s">
        <v>3355</v>
      </c>
      <c r="F164" s="239" t="s">
        <v>3356</v>
      </c>
      <c r="G164" s="240" t="s">
        <v>364</v>
      </c>
      <c r="H164" s="241">
        <v>8</v>
      </c>
      <c r="I164" s="242"/>
      <c r="J164" s="243">
        <f>ROUND(I164*H164,2)</f>
        <v>0</v>
      </c>
      <c r="K164" s="239" t="s">
        <v>1</v>
      </c>
      <c r="L164" s="43"/>
      <c r="M164" s="244" t="s">
        <v>1</v>
      </c>
      <c r="N164" s="245" t="s">
        <v>39</v>
      </c>
      <c r="O164" s="86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AR164" s="248" t="s">
        <v>620</v>
      </c>
      <c r="AT164" s="248" t="s">
        <v>170</v>
      </c>
      <c r="AU164" s="248" t="s">
        <v>83</v>
      </c>
      <c r="AY164" s="17" t="s">
        <v>168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81</v>
      </c>
      <c r="BK164" s="249">
        <f>ROUND(I164*H164,2)</f>
        <v>0</v>
      </c>
      <c r="BL164" s="17" t="s">
        <v>620</v>
      </c>
      <c r="BM164" s="248" t="s">
        <v>3406</v>
      </c>
    </row>
    <row r="165" s="13" customFormat="1">
      <c r="B165" s="261"/>
      <c r="C165" s="262"/>
      <c r="D165" s="252" t="s">
        <v>177</v>
      </c>
      <c r="E165" s="263" t="s">
        <v>1</v>
      </c>
      <c r="F165" s="264" t="s">
        <v>217</v>
      </c>
      <c r="G165" s="262"/>
      <c r="H165" s="265">
        <v>8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AT165" s="271" t="s">
        <v>177</v>
      </c>
      <c r="AU165" s="271" t="s">
        <v>83</v>
      </c>
      <c r="AV165" s="13" t="s">
        <v>83</v>
      </c>
      <c r="AW165" s="13" t="s">
        <v>31</v>
      </c>
      <c r="AX165" s="13" t="s">
        <v>81</v>
      </c>
      <c r="AY165" s="271" t="s">
        <v>168</v>
      </c>
    </row>
    <row r="166" s="1" customFormat="1" ht="16.5" customHeight="1">
      <c r="B166" s="38"/>
      <c r="C166" s="237" t="s">
        <v>306</v>
      </c>
      <c r="D166" s="237" t="s">
        <v>170</v>
      </c>
      <c r="E166" s="238" t="s">
        <v>3358</v>
      </c>
      <c r="F166" s="239" t="s">
        <v>3359</v>
      </c>
      <c r="G166" s="240" t="s">
        <v>2720</v>
      </c>
      <c r="H166" s="241">
        <v>650</v>
      </c>
      <c r="I166" s="242"/>
      <c r="J166" s="243">
        <f>ROUND(I166*H166,2)</f>
        <v>0</v>
      </c>
      <c r="K166" s="239" t="s">
        <v>1</v>
      </c>
      <c r="L166" s="43"/>
      <c r="M166" s="244" t="s">
        <v>1</v>
      </c>
      <c r="N166" s="245" t="s">
        <v>39</v>
      </c>
      <c r="O166" s="86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AR166" s="248" t="s">
        <v>620</v>
      </c>
      <c r="AT166" s="248" t="s">
        <v>170</v>
      </c>
      <c r="AU166" s="248" t="s">
        <v>83</v>
      </c>
      <c r="AY166" s="17" t="s">
        <v>168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81</v>
      </c>
      <c r="BK166" s="249">
        <f>ROUND(I166*H166,2)</f>
        <v>0</v>
      </c>
      <c r="BL166" s="17" t="s">
        <v>620</v>
      </c>
      <c r="BM166" s="248" t="s">
        <v>3407</v>
      </c>
    </row>
    <row r="167" s="13" customFormat="1">
      <c r="B167" s="261"/>
      <c r="C167" s="262"/>
      <c r="D167" s="252" t="s">
        <v>177</v>
      </c>
      <c r="E167" s="263" t="s">
        <v>1</v>
      </c>
      <c r="F167" s="264" t="s">
        <v>3408</v>
      </c>
      <c r="G167" s="262"/>
      <c r="H167" s="265">
        <v>650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AT167" s="271" t="s">
        <v>177</v>
      </c>
      <c r="AU167" s="271" t="s">
        <v>83</v>
      </c>
      <c r="AV167" s="13" t="s">
        <v>83</v>
      </c>
      <c r="AW167" s="13" t="s">
        <v>31</v>
      </c>
      <c r="AX167" s="13" t="s">
        <v>81</v>
      </c>
      <c r="AY167" s="271" t="s">
        <v>168</v>
      </c>
    </row>
    <row r="168" s="1" customFormat="1" ht="16.5" customHeight="1">
      <c r="B168" s="38"/>
      <c r="C168" s="237" t="s">
        <v>314</v>
      </c>
      <c r="D168" s="237" t="s">
        <v>170</v>
      </c>
      <c r="E168" s="238" t="s">
        <v>3362</v>
      </c>
      <c r="F168" s="239" t="s">
        <v>3363</v>
      </c>
      <c r="G168" s="240" t="s">
        <v>2720</v>
      </c>
      <c r="H168" s="241">
        <v>10</v>
      </c>
      <c r="I168" s="242"/>
      <c r="J168" s="243">
        <f>ROUND(I168*H168,2)</f>
        <v>0</v>
      </c>
      <c r="K168" s="239" t="s">
        <v>1</v>
      </c>
      <c r="L168" s="43"/>
      <c r="M168" s="244" t="s">
        <v>1</v>
      </c>
      <c r="N168" s="245" t="s">
        <v>39</v>
      </c>
      <c r="O168" s="86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AR168" s="248" t="s">
        <v>620</v>
      </c>
      <c r="AT168" s="248" t="s">
        <v>170</v>
      </c>
      <c r="AU168" s="248" t="s">
        <v>83</v>
      </c>
      <c r="AY168" s="17" t="s">
        <v>168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81</v>
      </c>
      <c r="BK168" s="249">
        <f>ROUND(I168*H168,2)</f>
        <v>0</v>
      </c>
      <c r="BL168" s="17" t="s">
        <v>620</v>
      </c>
      <c r="BM168" s="248" t="s">
        <v>3409</v>
      </c>
    </row>
    <row r="169" s="13" customFormat="1">
      <c r="B169" s="261"/>
      <c r="C169" s="262"/>
      <c r="D169" s="252" t="s">
        <v>177</v>
      </c>
      <c r="E169" s="263" t="s">
        <v>1</v>
      </c>
      <c r="F169" s="264" t="s">
        <v>235</v>
      </c>
      <c r="G169" s="262"/>
      <c r="H169" s="265">
        <v>10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AT169" s="271" t="s">
        <v>177</v>
      </c>
      <c r="AU169" s="271" t="s">
        <v>83</v>
      </c>
      <c r="AV169" s="13" t="s">
        <v>83</v>
      </c>
      <c r="AW169" s="13" t="s">
        <v>31</v>
      </c>
      <c r="AX169" s="13" t="s">
        <v>81</v>
      </c>
      <c r="AY169" s="271" t="s">
        <v>168</v>
      </c>
    </row>
    <row r="170" s="1" customFormat="1" ht="24" customHeight="1">
      <c r="B170" s="38"/>
      <c r="C170" s="237" t="s">
        <v>7</v>
      </c>
      <c r="D170" s="237" t="s">
        <v>170</v>
      </c>
      <c r="E170" s="238" t="s">
        <v>3365</v>
      </c>
      <c r="F170" s="239" t="s">
        <v>3366</v>
      </c>
      <c r="G170" s="240" t="s">
        <v>2720</v>
      </c>
      <c r="H170" s="241">
        <v>160</v>
      </c>
      <c r="I170" s="242"/>
      <c r="J170" s="243">
        <f>ROUND(I170*H170,2)</f>
        <v>0</v>
      </c>
      <c r="K170" s="239" t="s">
        <v>1</v>
      </c>
      <c r="L170" s="43"/>
      <c r="M170" s="244" t="s">
        <v>1</v>
      </c>
      <c r="N170" s="245" t="s">
        <v>39</v>
      </c>
      <c r="O170" s="86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AR170" s="248" t="s">
        <v>620</v>
      </c>
      <c r="AT170" s="248" t="s">
        <v>170</v>
      </c>
      <c r="AU170" s="248" t="s">
        <v>83</v>
      </c>
      <c r="AY170" s="17" t="s">
        <v>168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81</v>
      </c>
      <c r="BK170" s="249">
        <f>ROUND(I170*H170,2)</f>
        <v>0</v>
      </c>
      <c r="BL170" s="17" t="s">
        <v>620</v>
      </c>
      <c r="BM170" s="248" t="s">
        <v>3410</v>
      </c>
    </row>
    <row r="171" s="13" customFormat="1">
      <c r="B171" s="261"/>
      <c r="C171" s="262"/>
      <c r="D171" s="252" t="s">
        <v>177</v>
      </c>
      <c r="E171" s="263" t="s">
        <v>1</v>
      </c>
      <c r="F171" s="264" t="s">
        <v>1382</v>
      </c>
      <c r="G171" s="262"/>
      <c r="H171" s="265">
        <v>160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AT171" s="271" t="s">
        <v>177</v>
      </c>
      <c r="AU171" s="271" t="s">
        <v>83</v>
      </c>
      <c r="AV171" s="13" t="s">
        <v>83</v>
      </c>
      <c r="AW171" s="13" t="s">
        <v>31</v>
      </c>
      <c r="AX171" s="13" t="s">
        <v>81</v>
      </c>
      <c r="AY171" s="271" t="s">
        <v>168</v>
      </c>
    </row>
    <row r="172" s="1" customFormat="1" ht="36" customHeight="1">
      <c r="B172" s="38"/>
      <c r="C172" s="237" t="s">
        <v>328</v>
      </c>
      <c r="D172" s="237" t="s">
        <v>170</v>
      </c>
      <c r="E172" s="238" t="s">
        <v>3368</v>
      </c>
      <c r="F172" s="239" t="s">
        <v>3369</v>
      </c>
      <c r="G172" s="240" t="s">
        <v>2720</v>
      </c>
      <c r="H172" s="241">
        <v>30</v>
      </c>
      <c r="I172" s="242"/>
      <c r="J172" s="243">
        <f>ROUND(I172*H172,2)</f>
        <v>0</v>
      </c>
      <c r="K172" s="239" t="s">
        <v>1</v>
      </c>
      <c r="L172" s="43"/>
      <c r="M172" s="304" t="s">
        <v>1</v>
      </c>
      <c r="N172" s="305" t="s">
        <v>39</v>
      </c>
      <c r="O172" s="306"/>
      <c r="P172" s="307">
        <f>O172*H172</f>
        <v>0</v>
      </c>
      <c r="Q172" s="307">
        <v>0</v>
      </c>
      <c r="R172" s="307">
        <f>Q172*H172</f>
        <v>0</v>
      </c>
      <c r="S172" s="307">
        <v>0</v>
      </c>
      <c r="T172" s="308">
        <f>S172*H172</f>
        <v>0</v>
      </c>
      <c r="AR172" s="248" t="s">
        <v>620</v>
      </c>
      <c r="AT172" s="248" t="s">
        <v>170</v>
      </c>
      <c r="AU172" s="248" t="s">
        <v>83</v>
      </c>
      <c r="AY172" s="17" t="s">
        <v>168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81</v>
      </c>
      <c r="BK172" s="249">
        <f>ROUND(I172*H172,2)</f>
        <v>0</v>
      </c>
      <c r="BL172" s="17" t="s">
        <v>620</v>
      </c>
      <c r="BM172" s="248" t="s">
        <v>3411</v>
      </c>
    </row>
    <row r="173" s="1" customFormat="1" ht="6.96" customHeight="1">
      <c r="B173" s="61"/>
      <c r="C173" s="62"/>
      <c r="D173" s="62"/>
      <c r="E173" s="62"/>
      <c r="F173" s="62"/>
      <c r="G173" s="62"/>
      <c r="H173" s="62"/>
      <c r="I173" s="175"/>
      <c r="J173" s="62"/>
      <c r="K173" s="62"/>
      <c r="L173" s="43"/>
    </row>
  </sheetData>
  <sheetProtection sheet="1" autoFilter="0" formatColumns="0" formatRows="0" objects="1" scenarios="1" spinCount="100000" saltValue="/3T4PTMwYilWgpJPfe1Way4PjHyFZASDH2k3/pAsOoRLRQk6IMZurtdFp8iqgwXf56qCkrTnuSsk56YDe5uQ4g==" hashValue="N0Rr1XHXj8JzdVRzR/ddyhWuSaD8G+T2rCQbGR+bjhNeAizTwAcQPyOxylj1xWngJPwfL/c0AgGQGLGdl7XmYQ==" algorithmName="SHA-512" password="CC35"/>
  <autoFilter ref="C127:K172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98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ht="24.96" customHeight="1">
      <c r="B4" s="20"/>
      <c r="D4" s="135" t="s">
        <v>108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Střešní dostavba a stavební úpravy objektu denního stacionáře Jasněnka</v>
      </c>
      <c r="F7" s="137"/>
      <c r="G7" s="137"/>
      <c r="H7" s="137"/>
      <c r="L7" s="20"/>
    </row>
    <row r="8" s="1" customFormat="1" ht="12" customHeight="1">
      <c r="B8" s="43"/>
      <c r="D8" s="137" t="s">
        <v>109</v>
      </c>
      <c r="I8" s="139"/>
      <c r="L8" s="43"/>
    </row>
    <row r="9" s="1" customFormat="1" ht="36.96" customHeight="1">
      <c r="B9" s="43"/>
      <c r="E9" s="140" t="s">
        <v>3412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27. 5. 2021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tr">
        <f>IF('Rekapitulace stavby'!AN10="","",'Rekapitulace stavby'!AN10)</f>
        <v/>
      </c>
      <c r="L14" s="43"/>
    </row>
    <row r="15" s="1" customFormat="1" ht="18" customHeight="1">
      <c r="B15" s="43"/>
      <c r="E15" s="141" t="str">
        <f>IF('Rekapitulace stavby'!E11="","",'Rekapitulace stavby'!E11)</f>
        <v xml:space="preserve"> </v>
      </c>
      <c r="I15" s="142" t="s">
        <v>27</v>
      </c>
      <c r="J15" s="141" t="str">
        <f>IF('Rekapitulace stavby'!AN11="","",'Rekapitulace stavby'!AN11)</f>
        <v/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32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33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14.4" customHeight="1">
      <c r="B30" s="43"/>
      <c r="D30" s="141" t="s">
        <v>111</v>
      </c>
      <c r="I30" s="139"/>
      <c r="J30" s="148">
        <f>J96</f>
        <v>0</v>
      </c>
      <c r="L30" s="43"/>
    </row>
    <row r="31" s="1" customFormat="1" ht="14.4" customHeight="1">
      <c r="B31" s="43"/>
      <c r="D31" s="149" t="s">
        <v>112</v>
      </c>
      <c r="I31" s="139"/>
      <c r="J31" s="148">
        <f>J101</f>
        <v>0</v>
      </c>
      <c r="L31" s="43"/>
    </row>
    <row r="32" s="1" customFormat="1" ht="25.44" customHeight="1">
      <c r="B32" s="43"/>
      <c r="D32" s="150" t="s">
        <v>34</v>
      </c>
      <c r="I32" s="139"/>
      <c r="J32" s="151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7"/>
      <c r="J33" s="78"/>
      <c r="K33" s="78"/>
      <c r="L33" s="43"/>
    </row>
    <row r="34" s="1" customFormat="1" ht="14.4" customHeight="1">
      <c r="B34" s="43"/>
      <c r="F34" s="152" t="s">
        <v>36</v>
      </c>
      <c r="I34" s="153" t="s">
        <v>35</v>
      </c>
      <c r="J34" s="152" t="s">
        <v>37</v>
      </c>
      <c r="L34" s="43"/>
    </row>
    <row r="35" s="1" customFormat="1" ht="14.4" customHeight="1">
      <c r="B35" s="43"/>
      <c r="D35" s="154" t="s">
        <v>38</v>
      </c>
      <c r="E35" s="137" t="s">
        <v>39</v>
      </c>
      <c r="F35" s="155">
        <f>ROUND((SUM(BE101:BE108) + SUM(BE128:BE231)),  2)</f>
        <v>0</v>
      </c>
      <c r="I35" s="156">
        <v>0.20999999999999999</v>
      </c>
      <c r="J35" s="155">
        <f>ROUND(((SUM(BE101:BE108) + SUM(BE128:BE231))*I35),  2)</f>
        <v>0</v>
      </c>
      <c r="L35" s="43"/>
    </row>
    <row r="36" s="1" customFormat="1" ht="14.4" customHeight="1">
      <c r="B36" s="43"/>
      <c r="E36" s="137" t="s">
        <v>40</v>
      </c>
      <c r="F36" s="155">
        <f>ROUND((SUM(BF101:BF108) + SUM(BF128:BF231)),  2)</f>
        <v>0</v>
      </c>
      <c r="I36" s="156">
        <v>0.14999999999999999</v>
      </c>
      <c r="J36" s="155">
        <f>ROUND(((SUM(BF101:BF108) + SUM(BF128:BF231))*I36),  2)</f>
        <v>0</v>
      </c>
      <c r="L36" s="43"/>
    </row>
    <row r="37" hidden="1" s="1" customFormat="1" ht="14.4" customHeight="1">
      <c r="B37" s="43"/>
      <c r="E37" s="137" t="s">
        <v>41</v>
      </c>
      <c r="F37" s="155">
        <f>ROUND((SUM(BG101:BG108) + SUM(BG128:BG231)),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37" t="s">
        <v>42</v>
      </c>
      <c r="F38" s="155">
        <f>ROUND((SUM(BH101:BH108) + SUM(BH128:BH231)),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37" t="s">
        <v>43</v>
      </c>
      <c r="F39" s="155">
        <f>ROUND((SUM(BI101:BI108) + SUM(BI128:BI231)),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39"/>
      <c r="L40" s="43"/>
    </row>
    <row r="41" s="1" customFormat="1" ht="25.44" customHeight="1">
      <c r="B41" s="43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3">
        <f>SUM(J32:J39)</f>
        <v>0</v>
      </c>
      <c r="K41" s="164"/>
      <c r="L41" s="43"/>
    </row>
    <row r="42" s="1" customFormat="1" ht="14.4" customHeight="1">
      <c r="B42" s="43"/>
      <c r="I42" s="13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5" t="s">
        <v>51</v>
      </c>
      <c r="E65" s="166"/>
      <c r="F65" s="166"/>
      <c r="G65" s="165" t="s">
        <v>52</v>
      </c>
      <c r="H65" s="166"/>
      <c r="I65" s="167"/>
      <c r="J65" s="166"/>
      <c r="K65" s="166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43"/>
    </row>
    <row r="77" s="1" customFormat="1" ht="14.4" customHeight="1"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43"/>
    </row>
    <row r="81" s="1" customFormat="1" ht="6.96" customHeight="1"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9" t="str">
        <f>E7</f>
        <v>Střešní dostavba a stavební úpravy objektu denního stacionáře Jasněnka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109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04770006 - Hromosvod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Uničov</v>
      </c>
      <c r="G89" s="39"/>
      <c r="H89" s="39"/>
      <c r="I89" s="142" t="s">
        <v>22</v>
      </c>
      <c r="J89" s="74" t="str">
        <f>IF(J12="","",J12)</f>
        <v>27. 5. 2021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80" t="s">
        <v>114</v>
      </c>
      <c r="D94" s="181"/>
      <c r="E94" s="181"/>
      <c r="F94" s="181"/>
      <c r="G94" s="181"/>
      <c r="H94" s="181"/>
      <c r="I94" s="182"/>
      <c r="J94" s="183" t="s">
        <v>115</v>
      </c>
      <c r="K94" s="181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4" t="s">
        <v>116</v>
      </c>
      <c r="D96" s="39"/>
      <c r="E96" s="39"/>
      <c r="F96" s="39"/>
      <c r="G96" s="39"/>
      <c r="H96" s="39"/>
      <c r="I96" s="139"/>
      <c r="J96" s="105">
        <f>J128</f>
        <v>0</v>
      </c>
      <c r="K96" s="39"/>
      <c r="L96" s="43"/>
      <c r="AU96" s="17" t="s">
        <v>117</v>
      </c>
    </row>
    <row r="97" s="8" customFormat="1" ht="24.96" customHeight="1">
      <c r="B97" s="185"/>
      <c r="C97" s="186"/>
      <c r="D97" s="187" t="s">
        <v>129</v>
      </c>
      <c r="E97" s="188"/>
      <c r="F97" s="188"/>
      <c r="G97" s="188"/>
      <c r="H97" s="188"/>
      <c r="I97" s="189"/>
      <c r="J97" s="190">
        <f>J129</f>
        <v>0</v>
      </c>
      <c r="K97" s="186"/>
      <c r="L97" s="191"/>
    </row>
    <row r="98" s="9" customFormat="1" ht="19.92" customHeight="1">
      <c r="B98" s="192"/>
      <c r="C98" s="193"/>
      <c r="D98" s="194" t="s">
        <v>3413</v>
      </c>
      <c r="E98" s="195"/>
      <c r="F98" s="195"/>
      <c r="G98" s="195"/>
      <c r="H98" s="195"/>
      <c r="I98" s="196"/>
      <c r="J98" s="197">
        <f>J130</f>
        <v>0</v>
      </c>
      <c r="K98" s="193"/>
      <c r="L98" s="198"/>
    </row>
    <row r="99" s="1" customFormat="1" ht="21.84" customHeight="1">
      <c r="B99" s="38"/>
      <c r="C99" s="39"/>
      <c r="D99" s="39"/>
      <c r="E99" s="39"/>
      <c r="F99" s="39"/>
      <c r="G99" s="39"/>
      <c r="H99" s="39"/>
      <c r="I99" s="139"/>
      <c r="J99" s="39"/>
      <c r="K99" s="39"/>
      <c r="L99" s="43"/>
    </row>
    <row r="100" s="1" customFormat="1" ht="6.96" customHeight="1">
      <c r="B100" s="38"/>
      <c r="C100" s="39"/>
      <c r="D100" s="39"/>
      <c r="E100" s="39"/>
      <c r="F100" s="39"/>
      <c r="G100" s="39"/>
      <c r="H100" s="39"/>
      <c r="I100" s="139"/>
      <c r="J100" s="39"/>
      <c r="K100" s="39"/>
      <c r="L100" s="43"/>
    </row>
    <row r="101" s="1" customFormat="1" ht="29.28" customHeight="1">
      <c r="B101" s="38"/>
      <c r="C101" s="184" t="s">
        <v>144</v>
      </c>
      <c r="D101" s="39"/>
      <c r="E101" s="39"/>
      <c r="F101" s="39"/>
      <c r="G101" s="39"/>
      <c r="H101" s="39"/>
      <c r="I101" s="139"/>
      <c r="J101" s="199">
        <f>ROUND(J102 + J103 + J104 + J105 + J106 + J107,2)</f>
        <v>0</v>
      </c>
      <c r="K101" s="39"/>
      <c r="L101" s="43"/>
      <c r="N101" s="200" t="s">
        <v>38</v>
      </c>
    </row>
    <row r="102" s="1" customFormat="1" ht="18" customHeight="1">
      <c r="B102" s="38"/>
      <c r="C102" s="39"/>
      <c r="D102" s="201" t="s">
        <v>145</v>
      </c>
      <c r="E102" s="202"/>
      <c r="F102" s="202"/>
      <c r="G102" s="39"/>
      <c r="H102" s="39"/>
      <c r="I102" s="139"/>
      <c r="J102" s="203">
        <v>0</v>
      </c>
      <c r="K102" s="39"/>
      <c r="L102" s="204"/>
      <c r="M102" s="139"/>
      <c r="N102" s="205" t="s">
        <v>39</v>
      </c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206" t="s">
        <v>106</v>
      </c>
      <c r="AZ102" s="139"/>
      <c r="BA102" s="139"/>
      <c r="BB102" s="139"/>
      <c r="BC102" s="139"/>
      <c r="BD102" s="139"/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206" t="s">
        <v>81</v>
      </c>
      <c r="BK102" s="139"/>
      <c r="BL102" s="139"/>
      <c r="BM102" s="139"/>
    </row>
    <row r="103" s="1" customFormat="1" ht="18" customHeight="1">
      <c r="B103" s="38"/>
      <c r="C103" s="39"/>
      <c r="D103" s="201" t="s">
        <v>146</v>
      </c>
      <c r="E103" s="202"/>
      <c r="F103" s="202"/>
      <c r="G103" s="39"/>
      <c r="H103" s="39"/>
      <c r="I103" s="139"/>
      <c r="J103" s="203">
        <v>0</v>
      </c>
      <c r="K103" s="39"/>
      <c r="L103" s="204"/>
      <c r="M103" s="139"/>
      <c r="N103" s="205" t="s">
        <v>39</v>
      </c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206" t="s">
        <v>106</v>
      </c>
      <c r="AZ103" s="139"/>
      <c r="BA103" s="139"/>
      <c r="BB103" s="139"/>
      <c r="BC103" s="139"/>
      <c r="BD103" s="139"/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206" t="s">
        <v>81</v>
      </c>
      <c r="BK103" s="139"/>
      <c r="BL103" s="139"/>
      <c r="BM103" s="139"/>
    </row>
    <row r="104" s="1" customFormat="1" ht="18" customHeight="1">
      <c r="B104" s="38"/>
      <c r="C104" s="39"/>
      <c r="D104" s="201" t="s">
        <v>147</v>
      </c>
      <c r="E104" s="202"/>
      <c r="F104" s="202"/>
      <c r="G104" s="39"/>
      <c r="H104" s="39"/>
      <c r="I104" s="139"/>
      <c r="J104" s="203">
        <v>0</v>
      </c>
      <c r="K104" s="39"/>
      <c r="L104" s="204"/>
      <c r="M104" s="139"/>
      <c r="N104" s="205" t="s">
        <v>39</v>
      </c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206" t="s">
        <v>106</v>
      </c>
      <c r="AZ104" s="139"/>
      <c r="BA104" s="139"/>
      <c r="BB104" s="139"/>
      <c r="BC104" s="139"/>
      <c r="BD104" s="139"/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206" t="s">
        <v>81</v>
      </c>
      <c r="BK104" s="139"/>
      <c r="BL104" s="139"/>
      <c r="BM104" s="139"/>
    </row>
    <row r="105" s="1" customFormat="1" ht="18" customHeight="1">
      <c r="B105" s="38"/>
      <c r="C105" s="39"/>
      <c r="D105" s="201" t="s">
        <v>148</v>
      </c>
      <c r="E105" s="202"/>
      <c r="F105" s="202"/>
      <c r="G105" s="39"/>
      <c r="H105" s="39"/>
      <c r="I105" s="139"/>
      <c r="J105" s="203">
        <v>0</v>
      </c>
      <c r="K105" s="39"/>
      <c r="L105" s="204"/>
      <c r="M105" s="139"/>
      <c r="N105" s="205" t="s">
        <v>39</v>
      </c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206" t="s">
        <v>106</v>
      </c>
      <c r="AZ105" s="139"/>
      <c r="BA105" s="139"/>
      <c r="BB105" s="139"/>
      <c r="BC105" s="139"/>
      <c r="BD105" s="139"/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206" t="s">
        <v>81</v>
      </c>
      <c r="BK105" s="139"/>
      <c r="BL105" s="139"/>
      <c r="BM105" s="139"/>
    </row>
    <row r="106" s="1" customFormat="1" ht="18" customHeight="1">
      <c r="B106" s="38"/>
      <c r="C106" s="39"/>
      <c r="D106" s="201" t="s">
        <v>149</v>
      </c>
      <c r="E106" s="202"/>
      <c r="F106" s="202"/>
      <c r="G106" s="39"/>
      <c r="H106" s="39"/>
      <c r="I106" s="139"/>
      <c r="J106" s="203">
        <v>0</v>
      </c>
      <c r="K106" s="39"/>
      <c r="L106" s="204"/>
      <c r="M106" s="139"/>
      <c r="N106" s="205" t="s">
        <v>39</v>
      </c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206" t="s">
        <v>106</v>
      </c>
      <c r="AZ106" s="139"/>
      <c r="BA106" s="139"/>
      <c r="BB106" s="139"/>
      <c r="BC106" s="139"/>
      <c r="BD106" s="139"/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206" t="s">
        <v>81</v>
      </c>
      <c r="BK106" s="139"/>
      <c r="BL106" s="139"/>
      <c r="BM106" s="139"/>
    </row>
    <row r="107" s="1" customFormat="1" ht="18" customHeight="1">
      <c r="B107" s="38"/>
      <c r="C107" s="39"/>
      <c r="D107" s="202" t="s">
        <v>150</v>
      </c>
      <c r="E107" s="39"/>
      <c r="F107" s="39"/>
      <c r="G107" s="39"/>
      <c r="H107" s="39"/>
      <c r="I107" s="139"/>
      <c r="J107" s="203">
        <f>ROUND(J30*T107,2)</f>
        <v>0</v>
      </c>
      <c r="K107" s="39"/>
      <c r="L107" s="204"/>
      <c r="M107" s="139"/>
      <c r="N107" s="205" t="s">
        <v>39</v>
      </c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206" t="s">
        <v>151</v>
      </c>
      <c r="AZ107" s="139"/>
      <c r="BA107" s="139"/>
      <c r="BB107" s="139"/>
      <c r="BC107" s="139"/>
      <c r="BD107" s="139"/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206" t="s">
        <v>81</v>
      </c>
      <c r="BK107" s="139"/>
      <c r="BL107" s="139"/>
      <c r="BM107" s="139"/>
    </row>
    <row r="108" s="1" customFormat="1">
      <c r="B108" s="38"/>
      <c r="C108" s="39"/>
      <c r="D108" s="39"/>
      <c r="E108" s="39"/>
      <c r="F108" s="39"/>
      <c r="G108" s="39"/>
      <c r="H108" s="39"/>
      <c r="I108" s="139"/>
      <c r="J108" s="39"/>
      <c r="K108" s="39"/>
      <c r="L108" s="43"/>
    </row>
    <row r="109" s="1" customFormat="1" ht="29.28" customHeight="1">
      <c r="B109" s="38"/>
      <c r="C109" s="208" t="s">
        <v>152</v>
      </c>
      <c r="D109" s="181"/>
      <c r="E109" s="181"/>
      <c r="F109" s="181"/>
      <c r="G109" s="181"/>
      <c r="H109" s="181"/>
      <c r="I109" s="182"/>
      <c r="J109" s="209">
        <f>ROUND(J96+J101,2)</f>
        <v>0</v>
      </c>
      <c r="K109" s="181"/>
      <c r="L109" s="43"/>
    </row>
    <row r="110" s="1" customFormat="1" ht="6.96" customHeight="1">
      <c r="B110" s="61"/>
      <c r="C110" s="62"/>
      <c r="D110" s="62"/>
      <c r="E110" s="62"/>
      <c r="F110" s="62"/>
      <c r="G110" s="62"/>
      <c r="H110" s="62"/>
      <c r="I110" s="175"/>
      <c r="J110" s="62"/>
      <c r="K110" s="62"/>
      <c r="L110" s="43"/>
    </row>
    <row r="114" s="1" customFormat="1" ht="6.96" customHeight="1">
      <c r="B114" s="63"/>
      <c r="C114" s="64"/>
      <c r="D114" s="64"/>
      <c r="E114" s="64"/>
      <c r="F114" s="64"/>
      <c r="G114" s="64"/>
      <c r="H114" s="64"/>
      <c r="I114" s="178"/>
      <c r="J114" s="64"/>
      <c r="K114" s="64"/>
      <c r="L114" s="43"/>
    </row>
    <row r="115" s="1" customFormat="1" ht="24.96" customHeight="1">
      <c r="B115" s="38"/>
      <c r="C115" s="23" t="s">
        <v>153</v>
      </c>
      <c r="D115" s="39"/>
      <c r="E115" s="39"/>
      <c r="F115" s="39"/>
      <c r="G115" s="39"/>
      <c r="H115" s="39"/>
      <c r="I115" s="139"/>
      <c r="J115" s="39"/>
      <c r="K115" s="39"/>
      <c r="L115" s="43"/>
    </row>
    <row r="116" s="1" customFormat="1" ht="6.96" customHeight="1">
      <c r="B116" s="38"/>
      <c r="C116" s="39"/>
      <c r="D116" s="39"/>
      <c r="E116" s="39"/>
      <c r="F116" s="39"/>
      <c r="G116" s="39"/>
      <c r="H116" s="39"/>
      <c r="I116" s="139"/>
      <c r="J116" s="39"/>
      <c r="K116" s="39"/>
      <c r="L116" s="43"/>
    </row>
    <row r="117" s="1" customFormat="1" ht="12" customHeight="1">
      <c r="B117" s="38"/>
      <c r="C117" s="32" t="s">
        <v>16</v>
      </c>
      <c r="D117" s="39"/>
      <c r="E117" s="39"/>
      <c r="F117" s="39"/>
      <c r="G117" s="39"/>
      <c r="H117" s="39"/>
      <c r="I117" s="139"/>
      <c r="J117" s="39"/>
      <c r="K117" s="39"/>
      <c r="L117" s="43"/>
    </row>
    <row r="118" s="1" customFormat="1" ht="16.5" customHeight="1">
      <c r="B118" s="38"/>
      <c r="C118" s="39"/>
      <c r="D118" s="39"/>
      <c r="E118" s="179" t="str">
        <f>E7</f>
        <v>Střešní dostavba a stavební úpravy objektu denního stacionáře Jasněnka</v>
      </c>
      <c r="F118" s="32"/>
      <c r="G118" s="32"/>
      <c r="H118" s="32"/>
      <c r="I118" s="139"/>
      <c r="J118" s="39"/>
      <c r="K118" s="39"/>
      <c r="L118" s="43"/>
    </row>
    <row r="119" s="1" customFormat="1" ht="12" customHeight="1">
      <c r="B119" s="38"/>
      <c r="C119" s="32" t="s">
        <v>109</v>
      </c>
      <c r="D119" s="39"/>
      <c r="E119" s="39"/>
      <c r="F119" s="39"/>
      <c r="G119" s="39"/>
      <c r="H119" s="39"/>
      <c r="I119" s="139"/>
      <c r="J119" s="39"/>
      <c r="K119" s="39"/>
      <c r="L119" s="43"/>
    </row>
    <row r="120" s="1" customFormat="1" ht="16.5" customHeight="1">
      <c r="B120" s="38"/>
      <c r="C120" s="39"/>
      <c r="D120" s="39"/>
      <c r="E120" s="71" t="str">
        <f>E9</f>
        <v>04770006 - Hromosvod</v>
      </c>
      <c r="F120" s="39"/>
      <c r="G120" s="39"/>
      <c r="H120" s="39"/>
      <c r="I120" s="139"/>
      <c r="J120" s="39"/>
      <c r="K120" s="39"/>
      <c r="L120" s="43"/>
    </row>
    <row r="121" s="1" customFormat="1" ht="6.96" customHeight="1">
      <c r="B121" s="38"/>
      <c r="C121" s="39"/>
      <c r="D121" s="39"/>
      <c r="E121" s="39"/>
      <c r="F121" s="39"/>
      <c r="G121" s="39"/>
      <c r="H121" s="39"/>
      <c r="I121" s="139"/>
      <c r="J121" s="39"/>
      <c r="K121" s="39"/>
      <c r="L121" s="43"/>
    </row>
    <row r="122" s="1" customFormat="1" ht="12" customHeight="1">
      <c r="B122" s="38"/>
      <c r="C122" s="32" t="s">
        <v>20</v>
      </c>
      <c r="D122" s="39"/>
      <c r="E122" s="39"/>
      <c r="F122" s="27" t="str">
        <f>F12</f>
        <v>Uničov</v>
      </c>
      <c r="G122" s="39"/>
      <c r="H122" s="39"/>
      <c r="I122" s="142" t="s">
        <v>22</v>
      </c>
      <c r="J122" s="74" t="str">
        <f>IF(J12="","",J12)</f>
        <v>27. 5. 2021</v>
      </c>
      <c r="K122" s="39"/>
      <c r="L122" s="43"/>
    </row>
    <row r="123" s="1" customFormat="1" ht="6.96" customHeight="1">
      <c r="B123" s="38"/>
      <c r="C123" s="39"/>
      <c r="D123" s="39"/>
      <c r="E123" s="39"/>
      <c r="F123" s="39"/>
      <c r="G123" s="39"/>
      <c r="H123" s="39"/>
      <c r="I123" s="139"/>
      <c r="J123" s="39"/>
      <c r="K123" s="39"/>
      <c r="L123" s="43"/>
    </row>
    <row r="124" s="1" customFormat="1" ht="15.15" customHeight="1">
      <c r="B124" s="38"/>
      <c r="C124" s="32" t="s">
        <v>24</v>
      </c>
      <c r="D124" s="39"/>
      <c r="E124" s="39"/>
      <c r="F124" s="27" t="str">
        <f>E15</f>
        <v xml:space="preserve"> </v>
      </c>
      <c r="G124" s="39"/>
      <c r="H124" s="39"/>
      <c r="I124" s="142" t="s">
        <v>30</v>
      </c>
      <c r="J124" s="36" t="str">
        <f>E21</f>
        <v xml:space="preserve"> </v>
      </c>
      <c r="K124" s="39"/>
      <c r="L124" s="43"/>
    </row>
    <row r="125" s="1" customFormat="1" ht="15.15" customHeight="1">
      <c r="B125" s="38"/>
      <c r="C125" s="32" t="s">
        <v>28</v>
      </c>
      <c r="D125" s="39"/>
      <c r="E125" s="39"/>
      <c r="F125" s="27" t="str">
        <f>IF(E18="","",E18)</f>
        <v>Vyplň údaj</v>
      </c>
      <c r="G125" s="39"/>
      <c r="H125" s="39"/>
      <c r="I125" s="142" t="s">
        <v>32</v>
      </c>
      <c r="J125" s="36" t="str">
        <f>E24</f>
        <v xml:space="preserve"> </v>
      </c>
      <c r="K125" s="39"/>
      <c r="L125" s="43"/>
    </row>
    <row r="126" s="1" customFormat="1" ht="10.32" customHeight="1">
      <c r="B126" s="38"/>
      <c r="C126" s="39"/>
      <c r="D126" s="39"/>
      <c r="E126" s="39"/>
      <c r="F126" s="39"/>
      <c r="G126" s="39"/>
      <c r="H126" s="39"/>
      <c r="I126" s="139"/>
      <c r="J126" s="39"/>
      <c r="K126" s="39"/>
      <c r="L126" s="43"/>
    </row>
    <row r="127" s="10" customFormat="1" ht="29.28" customHeight="1">
      <c r="B127" s="210"/>
      <c r="C127" s="211" t="s">
        <v>154</v>
      </c>
      <c r="D127" s="212" t="s">
        <v>59</v>
      </c>
      <c r="E127" s="212" t="s">
        <v>55</v>
      </c>
      <c r="F127" s="212" t="s">
        <v>56</v>
      </c>
      <c r="G127" s="212" t="s">
        <v>155</v>
      </c>
      <c r="H127" s="212" t="s">
        <v>156</v>
      </c>
      <c r="I127" s="213" t="s">
        <v>157</v>
      </c>
      <c r="J127" s="214" t="s">
        <v>115</v>
      </c>
      <c r="K127" s="215" t="s">
        <v>158</v>
      </c>
      <c r="L127" s="216"/>
      <c r="M127" s="95" t="s">
        <v>1</v>
      </c>
      <c r="N127" s="96" t="s">
        <v>38</v>
      </c>
      <c r="O127" s="96" t="s">
        <v>159</v>
      </c>
      <c r="P127" s="96" t="s">
        <v>160</v>
      </c>
      <c r="Q127" s="96" t="s">
        <v>161</v>
      </c>
      <c r="R127" s="96" t="s">
        <v>162</v>
      </c>
      <c r="S127" s="96" t="s">
        <v>163</v>
      </c>
      <c r="T127" s="97" t="s">
        <v>164</v>
      </c>
    </row>
    <row r="128" s="1" customFormat="1" ht="22.8" customHeight="1">
      <c r="B128" s="38"/>
      <c r="C128" s="102" t="s">
        <v>165</v>
      </c>
      <c r="D128" s="39"/>
      <c r="E128" s="39"/>
      <c r="F128" s="39"/>
      <c r="G128" s="39"/>
      <c r="H128" s="39"/>
      <c r="I128" s="139"/>
      <c r="J128" s="217">
        <f>BK128</f>
        <v>0</v>
      </c>
      <c r="K128" s="39"/>
      <c r="L128" s="43"/>
      <c r="M128" s="98"/>
      <c r="N128" s="99"/>
      <c r="O128" s="99"/>
      <c r="P128" s="218">
        <f>P129</f>
        <v>0</v>
      </c>
      <c r="Q128" s="99"/>
      <c r="R128" s="218">
        <f>R129</f>
        <v>0.83512999999999993</v>
      </c>
      <c r="S128" s="99"/>
      <c r="T128" s="219">
        <f>T129</f>
        <v>0</v>
      </c>
      <c r="AT128" s="17" t="s">
        <v>73</v>
      </c>
      <c r="AU128" s="17" t="s">
        <v>117</v>
      </c>
      <c r="BK128" s="220">
        <f>BK129</f>
        <v>0</v>
      </c>
    </row>
    <row r="129" s="11" customFormat="1" ht="25.92" customHeight="1">
      <c r="B129" s="221"/>
      <c r="C129" s="222"/>
      <c r="D129" s="223" t="s">
        <v>73</v>
      </c>
      <c r="E129" s="224" t="s">
        <v>1373</v>
      </c>
      <c r="F129" s="224" t="s">
        <v>1374</v>
      </c>
      <c r="G129" s="222"/>
      <c r="H129" s="222"/>
      <c r="I129" s="225"/>
      <c r="J129" s="226">
        <f>BK129</f>
        <v>0</v>
      </c>
      <c r="K129" s="222"/>
      <c r="L129" s="227"/>
      <c r="M129" s="228"/>
      <c r="N129" s="229"/>
      <c r="O129" s="229"/>
      <c r="P129" s="230">
        <f>P130</f>
        <v>0</v>
      </c>
      <c r="Q129" s="229"/>
      <c r="R129" s="230">
        <f>R130</f>
        <v>0.83512999999999993</v>
      </c>
      <c r="S129" s="229"/>
      <c r="T129" s="231">
        <f>T130</f>
        <v>0</v>
      </c>
      <c r="AR129" s="232" t="s">
        <v>83</v>
      </c>
      <c r="AT129" s="233" t="s">
        <v>73</v>
      </c>
      <c r="AU129" s="233" t="s">
        <v>74</v>
      </c>
      <c r="AY129" s="232" t="s">
        <v>168</v>
      </c>
      <c r="BK129" s="234">
        <f>BK130</f>
        <v>0</v>
      </c>
    </row>
    <row r="130" s="11" customFormat="1" ht="22.8" customHeight="1">
      <c r="B130" s="221"/>
      <c r="C130" s="222"/>
      <c r="D130" s="223" t="s">
        <v>73</v>
      </c>
      <c r="E130" s="235" t="s">
        <v>3414</v>
      </c>
      <c r="F130" s="235" t="s">
        <v>3415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SUM(P131:P231)</f>
        <v>0</v>
      </c>
      <c r="Q130" s="229"/>
      <c r="R130" s="230">
        <f>SUM(R131:R231)</f>
        <v>0.83512999999999993</v>
      </c>
      <c r="S130" s="229"/>
      <c r="T130" s="231">
        <f>SUM(T131:T231)</f>
        <v>0</v>
      </c>
      <c r="AR130" s="232" t="s">
        <v>83</v>
      </c>
      <c r="AT130" s="233" t="s">
        <v>73</v>
      </c>
      <c r="AU130" s="233" t="s">
        <v>81</v>
      </c>
      <c r="AY130" s="232" t="s">
        <v>168</v>
      </c>
      <c r="BK130" s="234">
        <f>SUM(BK131:BK231)</f>
        <v>0</v>
      </c>
    </row>
    <row r="131" s="1" customFormat="1" ht="16.5" customHeight="1">
      <c r="B131" s="38"/>
      <c r="C131" s="237" t="s">
        <v>81</v>
      </c>
      <c r="D131" s="237" t="s">
        <v>170</v>
      </c>
      <c r="E131" s="238" t="s">
        <v>3416</v>
      </c>
      <c r="F131" s="239" t="s">
        <v>3417</v>
      </c>
      <c r="G131" s="240" t="s">
        <v>2720</v>
      </c>
      <c r="H131" s="241">
        <v>4</v>
      </c>
      <c r="I131" s="242"/>
      <c r="J131" s="243">
        <f>ROUND(I131*H131,2)</f>
        <v>0</v>
      </c>
      <c r="K131" s="239" t="s">
        <v>1</v>
      </c>
      <c r="L131" s="43"/>
      <c r="M131" s="244" t="s">
        <v>1</v>
      </c>
      <c r="N131" s="245" t="s">
        <v>39</v>
      </c>
      <c r="O131" s="86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AR131" s="248" t="s">
        <v>620</v>
      </c>
      <c r="AT131" s="248" t="s">
        <v>170</v>
      </c>
      <c r="AU131" s="248" t="s">
        <v>83</v>
      </c>
      <c r="AY131" s="17" t="s">
        <v>168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81</v>
      </c>
      <c r="BK131" s="249">
        <f>ROUND(I131*H131,2)</f>
        <v>0</v>
      </c>
      <c r="BL131" s="17" t="s">
        <v>620</v>
      </c>
      <c r="BM131" s="248" t="s">
        <v>3418</v>
      </c>
    </row>
    <row r="132" s="13" customFormat="1">
      <c r="B132" s="261"/>
      <c r="C132" s="262"/>
      <c r="D132" s="252" t="s">
        <v>177</v>
      </c>
      <c r="E132" s="263" t="s">
        <v>1</v>
      </c>
      <c r="F132" s="264" t="s">
        <v>175</v>
      </c>
      <c r="G132" s="262"/>
      <c r="H132" s="265">
        <v>4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AT132" s="271" t="s">
        <v>177</v>
      </c>
      <c r="AU132" s="271" t="s">
        <v>83</v>
      </c>
      <c r="AV132" s="13" t="s">
        <v>83</v>
      </c>
      <c r="AW132" s="13" t="s">
        <v>31</v>
      </c>
      <c r="AX132" s="13" t="s">
        <v>74</v>
      </c>
      <c r="AY132" s="271" t="s">
        <v>168</v>
      </c>
    </row>
    <row r="133" s="14" customFormat="1">
      <c r="B133" s="272"/>
      <c r="C133" s="273"/>
      <c r="D133" s="252" t="s">
        <v>177</v>
      </c>
      <c r="E133" s="274" t="s">
        <v>1</v>
      </c>
      <c r="F133" s="275" t="s">
        <v>186</v>
      </c>
      <c r="G133" s="273"/>
      <c r="H133" s="276">
        <v>4</v>
      </c>
      <c r="I133" s="277"/>
      <c r="J133" s="273"/>
      <c r="K133" s="273"/>
      <c r="L133" s="278"/>
      <c r="M133" s="279"/>
      <c r="N133" s="280"/>
      <c r="O133" s="280"/>
      <c r="P133" s="280"/>
      <c r="Q133" s="280"/>
      <c r="R133" s="280"/>
      <c r="S133" s="280"/>
      <c r="T133" s="281"/>
      <c r="AT133" s="282" t="s">
        <v>177</v>
      </c>
      <c r="AU133" s="282" t="s">
        <v>83</v>
      </c>
      <c r="AV133" s="14" t="s">
        <v>175</v>
      </c>
      <c r="AW133" s="14" t="s">
        <v>31</v>
      </c>
      <c r="AX133" s="14" t="s">
        <v>81</v>
      </c>
      <c r="AY133" s="282" t="s">
        <v>168</v>
      </c>
    </row>
    <row r="134" s="1" customFormat="1" ht="24" customHeight="1">
      <c r="B134" s="38"/>
      <c r="C134" s="237" t="s">
        <v>83</v>
      </c>
      <c r="D134" s="237" t="s">
        <v>170</v>
      </c>
      <c r="E134" s="238" t="s">
        <v>3419</v>
      </c>
      <c r="F134" s="239" t="s">
        <v>3420</v>
      </c>
      <c r="G134" s="240" t="s">
        <v>2720</v>
      </c>
      <c r="H134" s="241">
        <v>4</v>
      </c>
      <c r="I134" s="242"/>
      <c r="J134" s="243">
        <f>ROUND(I134*H134,2)</f>
        <v>0</v>
      </c>
      <c r="K134" s="239" t="s">
        <v>1</v>
      </c>
      <c r="L134" s="43"/>
      <c r="M134" s="244" t="s">
        <v>1</v>
      </c>
      <c r="N134" s="245" t="s">
        <v>39</v>
      </c>
      <c r="O134" s="86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48" t="s">
        <v>620</v>
      </c>
      <c r="AT134" s="248" t="s">
        <v>170</v>
      </c>
      <c r="AU134" s="248" t="s">
        <v>83</v>
      </c>
      <c r="AY134" s="17" t="s">
        <v>168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81</v>
      </c>
      <c r="BK134" s="249">
        <f>ROUND(I134*H134,2)</f>
        <v>0</v>
      </c>
      <c r="BL134" s="17" t="s">
        <v>620</v>
      </c>
      <c r="BM134" s="248" t="s">
        <v>3421</v>
      </c>
    </row>
    <row r="135" s="13" customFormat="1">
      <c r="B135" s="261"/>
      <c r="C135" s="262"/>
      <c r="D135" s="252" t="s">
        <v>177</v>
      </c>
      <c r="E135" s="263" t="s">
        <v>1</v>
      </c>
      <c r="F135" s="264" t="s">
        <v>175</v>
      </c>
      <c r="G135" s="262"/>
      <c r="H135" s="265">
        <v>4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AT135" s="271" t="s">
        <v>177</v>
      </c>
      <c r="AU135" s="271" t="s">
        <v>83</v>
      </c>
      <c r="AV135" s="13" t="s">
        <v>83</v>
      </c>
      <c r="AW135" s="13" t="s">
        <v>31</v>
      </c>
      <c r="AX135" s="13" t="s">
        <v>74</v>
      </c>
      <c r="AY135" s="271" t="s">
        <v>168</v>
      </c>
    </row>
    <row r="136" s="14" customFormat="1">
      <c r="B136" s="272"/>
      <c r="C136" s="273"/>
      <c r="D136" s="252" t="s">
        <v>177</v>
      </c>
      <c r="E136" s="274" t="s">
        <v>1</v>
      </c>
      <c r="F136" s="275" t="s">
        <v>186</v>
      </c>
      <c r="G136" s="273"/>
      <c r="H136" s="276">
        <v>4</v>
      </c>
      <c r="I136" s="277"/>
      <c r="J136" s="273"/>
      <c r="K136" s="273"/>
      <c r="L136" s="278"/>
      <c r="M136" s="279"/>
      <c r="N136" s="280"/>
      <c r="O136" s="280"/>
      <c r="P136" s="280"/>
      <c r="Q136" s="280"/>
      <c r="R136" s="280"/>
      <c r="S136" s="280"/>
      <c r="T136" s="281"/>
      <c r="AT136" s="282" t="s">
        <v>177</v>
      </c>
      <c r="AU136" s="282" t="s">
        <v>83</v>
      </c>
      <c r="AV136" s="14" t="s">
        <v>175</v>
      </c>
      <c r="AW136" s="14" t="s">
        <v>31</v>
      </c>
      <c r="AX136" s="14" t="s">
        <v>81</v>
      </c>
      <c r="AY136" s="282" t="s">
        <v>168</v>
      </c>
    </row>
    <row r="137" s="1" customFormat="1" ht="16.5" customHeight="1">
      <c r="B137" s="38"/>
      <c r="C137" s="237" t="s">
        <v>190</v>
      </c>
      <c r="D137" s="237" t="s">
        <v>170</v>
      </c>
      <c r="E137" s="238" t="s">
        <v>3422</v>
      </c>
      <c r="F137" s="239" t="s">
        <v>3423</v>
      </c>
      <c r="G137" s="240" t="s">
        <v>2720</v>
      </c>
      <c r="H137" s="241">
        <v>12</v>
      </c>
      <c r="I137" s="242"/>
      <c r="J137" s="243">
        <f>ROUND(I137*H137,2)</f>
        <v>0</v>
      </c>
      <c r="K137" s="239" t="s">
        <v>1</v>
      </c>
      <c r="L137" s="43"/>
      <c r="M137" s="244" t="s">
        <v>1</v>
      </c>
      <c r="N137" s="245" t="s">
        <v>39</v>
      </c>
      <c r="O137" s="86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AR137" s="248" t="s">
        <v>620</v>
      </c>
      <c r="AT137" s="248" t="s">
        <v>170</v>
      </c>
      <c r="AU137" s="248" t="s">
        <v>83</v>
      </c>
      <c r="AY137" s="17" t="s">
        <v>168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81</v>
      </c>
      <c r="BK137" s="249">
        <f>ROUND(I137*H137,2)</f>
        <v>0</v>
      </c>
      <c r="BL137" s="17" t="s">
        <v>620</v>
      </c>
      <c r="BM137" s="248" t="s">
        <v>3424</v>
      </c>
    </row>
    <row r="138" s="13" customFormat="1">
      <c r="B138" s="261"/>
      <c r="C138" s="262"/>
      <c r="D138" s="252" t="s">
        <v>177</v>
      </c>
      <c r="E138" s="263" t="s">
        <v>1</v>
      </c>
      <c r="F138" s="264" t="s">
        <v>258</v>
      </c>
      <c r="G138" s="262"/>
      <c r="H138" s="265">
        <v>12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AT138" s="271" t="s">
        <v>177</v>
      </c>
      <c r="AU138" s="271" t="s">
        <v>83</v>
      </c>
      <c r="AV138" s="13" t="s">
        <v>83</v>
      </c>
      <c r="AW138" s="13" t="s">
        <v>31</v>
      </c>
      <c r="AX138" s="13" t="s">
        <v>74</v>
      </c>
      <c r="AY138" s="271" t="s">
        <v>168</v>
      </c>
    </row>
    <row r="139" s="14" customFormat="1">
      <c r="B139" s="272"/>
      <c r="C139" s="273"/>
      <c r="D139" s="252" t="s">
        <v>177</v>
      </c>
      <c r="E139" s="274" t="s">
        <v>1</v>
      </c>
      <c r="F139" s="275" t="s">
        <v>186</v>
      </c>
      <c r="G139" s="273"/>
      <c r="H139" s="276">
        <v>12</v>
      </c>
      <c r="I139" s="277"/>
      <c r="J139" s="273"/>
      <c r="K139" s="273"/>
      <c r="L139" s="278"/>
      <c r="M139" s="279"/>
      <c r="N139" s="280"/>
      <c r="O139" s="280"/>
      <c r="P139" s="280"/>
      <c r="Q139" s="280"/>
      <c r="R139" s="280"/>
      <c r="S139" s="280"/>
      <c r="T139" s="281"/>
      <c r="AT139" s="282" t="s">
        <v>177</v>
      </c>
      <c r="AU139" s="282" t="s">
        <v>83</v>
      </c>
      <c r="AV139" s="14" t="s">
        <v>175</v>
      </c>
      <c r="AW139" s="14" t="s">
        <v>31</v>
      </c>
      <c r="AX139" s="14" t="s">
        <v>81</v>
      </c>
      <c r="AY139" s="282" t="s">
        <v>168</v>
      </c>
    </row>
    <row r="140" s="1" customFormat="1" ht="24" customHeight="1">
      <c r="B140" s="38"/>
      <c r="C140" s="237" t="s">
        <v>175</v>
      </c>
      <c r="D140" s="237" t="s">
        <v>170</v>
      </c>
      <c r="E140" s="238" t="s">
        <v>3425</v>
      </c>
      <c r="F140" s="239" t="s">
        <v>3426</v>
      </c>
      <c r="G140" s="240" t="s">
        <v>2720</v>
      </c>
      <c r="H140" s="241">
        <v>3</v>
      </c>
      <c r="I140" s="242"/>
      <c r="J140" s="243">
        <f>ROUND(I140*H140,2)</f>
        <v>0</v>
      </c>
      <c r="K140" s="239" t="s">
        <v>1</v>
      </c>
      <c r="L140" s="43"/>
      <c r="M140" s="244" t="s">
        <v>1</v>
      </c>
      <c r="N140" s="245" t="s">
        <v>39</v>
      </c>
      <c r="O140" s="86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AR140" s="248" t="s">
        <v>620</v>
      </c>
      <c r="AT140" s="248" t="s">
        <v>170</v>
      </c>
      <c r="AU140" s="248" t="s">
        <v>83</v>
      </c>
      <c r="AY140" s="17" t="s">
        <v>168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81</v>
      </c>
      <c r="BK140" s="249">
        <f>ROUND(I140*H140,2)</f>
        <v>0</v>
      </c>
      <c r="BL140" s="17" t="s">
        <v>620</v>
      </c>
      <c r="BM140" s="248" t="s">
        <v>3427</v>
      </c>
    </row>
    <row r="141" s="13" customFormat="1">
      <c r="B141" s="261"/>
      <c r="C141" s="262"/>
      <c r="D141" s="252" t="s">
        <v>177</v>
      </c>
      <c r="E141" s="263" t="s">
        <v>1</v>
      </c>
      <c r="F141" s="264" t="s">
        <v>190</v>
      </c>
      <c r="G141" s="262"/>
      <c r="H141" s="265">
        <v>3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AT141" s="271" t="s">
        <v>177</v>
      </c>
      <c r="AU141" s="271" t="s">
        <v>83</v>
      </c>
      <c r="AV141" s="13" t="s">
        <v>83</v>
      </c>
      <c r="AW141" s="13" t="s">
        <v>31</v>
      </c>
      <c r="AX141" s="13" t="s">
        <v>74</v>
      </c>
      <c r="AY141" s="271" t="s">
        <v>168</v>
      </c>
    </row>
    <row r="142" s="14" customFormat="1">
      <c r="B142" s="272"/>
      <c r="C142" s="273"/>
      <c r="D142" s="252" t="s">
        <v>177</v>
      </c>
      <c r="E142" s="274" t="s">
        <v>1</v>
      </c>
      <c r="F142" s="275" t="s">
        <v>186</v>
      </c>
      <c r="G142" s="273"/>
      <c r="H142" s="276">
        <v>3</v>
      </c>
      <c r="I142" s="277"/>
      <c r="J142" s="273"/>
      <c r="K142" s="273"/>
      <c r="L142" s="278"/>
      <c r="M142" s="279"/>
      <c r="N142" s="280"/>
      <c r="O142" s="280"/>
      <c r="P142" s="280"/>
      <c r="Q142" s="280"/>
      <c r="R142" s="280"/>
      <c r="S142" s="280"/>
      <c r="T142" s="281"/>
      <c r="AT142" s="282" t="s">
        <v>177</v>
      </c>
      <c r="AU142" s="282" t="s">
        <v>83</v>
      </c>
      <c r="AV142" s="14" t="s">
        <v>175</v>
      </c>
      <c r="AW142" s="14" t="s">
        <v>31</v>
      </c>
      <c r="AX142" s="14" t="s">
        <v>81</v>
      </c>
      <c r="AY142" s="282" t="s">
        <v>168</v>
      </c>
    </row>
    <row r="143" s="1" customFormat="1" ht="24" customHeight="1">
      <c r="B143" s="38"/>
      <c r="C143" s="237" t="s">
        <v>205</v>
      </c>
      <c r="D143" s="237" t="s">
        <v>170</v>
      </c>
      <c r="E143" s="238" t="s">
        <v>3428</v>
      </c>
      <c r="F143" s="239" t="s">
        <v>3429</v>
      </c>
      <c r="G143" s="240" t="s">
        <v>2720</v>
      </c>
      <c r="H143" s="241">
        <v>16</v>
      </c>
      <c r="I143" s="242"/>
      <c r="J143" s="243">
        <f>ROUND(I143*H143,2)</f>
        <v>0</v>
      </c>
      <c r="K143" s="239" t="s">
        <v>1</v>
      </c>
      <c r="L143" s="43"/>
      <c r="M143" s="244" t="s">
        <v>1</v>
      </c>
      <c r="N143" s="245" t="s">
        <v>39</v>
      </c>
      <c r="O143" s="86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AR143" s="248" t="s">
        <v>620</v>
      </c>
      <c r="AT143" s="248" t="s">
        <v>170</v>
      </c>
      <c r="AU143" s="248" t="s">
        <v>83</v>
      </c>
      <c r="AY143" s="17" t="s">
        <v>168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81</v>
      </c>
      <c r="BK143" s="249">
        <f>ROUND(I143*H143,2)</f>
        <v>0</v>
      </c>
      <c r="BL143" s="17" t="s">
        <v>620</v>
      </c>
      <c r="BM143" s="248" t="s">
        <v>3430</v>
      </c>
    </row>
    <row r="144" s="13" customFormat="1">
      <c r="B144" s="261"/>
      <c r="C144" s="262"/>
      <c r="D144" s="252" t="s">
        <v>177</v>
      </c>
      <c r="E144" s="263" t="s">
        <v>1</v>
      </c>
      <c r="F144" s="264" t="s">
        <v>282</v>
      </c>
      <c r="G144" s="262"/>
      <c r="H144" s="265">
        <v>16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AT144" s="271" t="s">
        <v>177</v>
      </c>
      <c r="AU144" s="271" t="s">
        <v>83</v>
      </c>
      <c r="AV144" s="13" t="s">
        <v>83</v>
      </c>
      <c r="AW144" s="13" t="s">
        <v>31</v>
      </c>
      <c r="AX144" s="13" t="s">
        <v>74</v>
      </c>
      <c r="AY144" s="271" t="s">
        <v>168</v>
      </c>
    </row>
    <row r="145" s="14" customFormat="1">
      <c r="B145" s="272"/>
      <c r="C145" s="273"/>
      <c r="D145" s="252" t="s">
        <v>177</v>
      </c>
      <c r="E145" s="274" t="s">
        <v>1</v>
      </c>
      <c r="F145" s="275" t="s">
        <v>186</v>
      </c>
      <c r="G145" s="273"/>
      <c r="H145" s="276">
        <v>16</v>
      </c>
      <c r="I145" s="277"/>
      <c r="J145" s="273"/>
      <c r="K145" s="273"/>
      <c r="L145" s="278"/>
      <c r="M145" s="279"/>
      <c r="N145" s="280"/>
      <c r="O145" s="280"/>
      <c r="P145" s="280"/>
      <c r="Q145" s="280"/>
      <c r="R145" s="280"/>
      <c r="S145" s="280"/>
      <c r="T145" s="281"/>
      <c r="AT145" s="282" t="s">
        <v>177</v>
      </c>
      <c r="AU145" s="282" t="s">
        <v>83</v>
      </c>
      <c r="AV145" s="14" t="s">
        <v>175</v>
      </c>
      <c r="AW145" s="14" t="s">
        <v>31</v>
      </c>
      <c r="AX145" s="14" t="s">
        <v>81</v>
      </c>
      <c r="AY145" s="282" t="s">
        <v>168</v>
      </c>
    </row>
    <row r="146" s="1" customFormat="1" ht="24" customHeight="1">
      <c r="B146" s="38"/>
      <c r="C146" s="237" t="s">
        <v>209</v>
      </c>
      <c r="D146" s="237" t="s">
        <v>170</v>
      </c>
      <c r="E146" s="238" t="s">
        <v>3431</v>
      </c>
      <c r="F146" s="239" t="s">
        <v>3432</v>
      </c>
      <c r="G146" s="240" t="s">
        <v>3433</v>
      </c>
      <c r="H146" s="241">
        <v>10</v>
      </c>
      <c r="I146" s="242"/>
      <c r="J146" s="243">
        <f>ROUND(I146*H146,2)</f>
        <v>0</v>
      </c>
      <c r="K146" s="239" t="s">
        <v>1</v>
      </c>
      <c r="L146" s="43"/>
      <c r="M146" s="244" t="s">
        <v>1</v>
      </c>
      <c r="N146" s="245" t="s">
        <v>39</v>
      </c>
      <c r="O146" s="86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AR146" s="248" t="s">
        <v>620</v>
      </c>
      <c r="AT146" s="248" t="s">
        <v>170</v>
      </c>
      <c r="AU146" s="248" t="s">
        <v>83</v>
      </c>
      <c r="AY146" s="17" t="s">
        <v>168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81</v>
      </c>
      <c r="BK146" s="249">
        <f>ROUND(I146*H146,2)</f>
        <v>0</v>
      </c>
      <c r="BL146" s="17" t="s">
        <v>620</v>
      </c>
      <c r="BM146" s="248" t="s">
        <v>3434</v>
      </c>
    </row>
    <row r="147" s="13" customFormat="1">
      <c r="B147" s="261"/>
      <c r="C147" s="262"/>
      <c r="D147" s="252" t="s">
        <v>177</v>
      </c>
      <c r="E147" s="263" t="s">
        <v>1</v>
      </c>
      <c r="F147" s="264" t="s">
        <v>235</v>
      </c>
      <c r="G147" s="262"/>
      <c r="H147" s="265">
        <v>10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AT147" s="271" t="s">
        <v>177</v>
      </c>
      <c r="AU147" s="271" t="s">
        <v>83</v>
      </c>
      <c r="AV147" s="13" t="s">
        <v>83</v>
      </c>
      <c r="AW147" s="13" t="s">
        <v>31</v>
      </c>
      <c r="AX147" s="13" t="s">
        <v>74</v>
      </c>
      <c r="AY147" s="271" t="s">
        <v>168</v>
      </c>
    </row>
    <row r="148" s="14" customFormat="1">
      <c r="B148" s="272"/>
      <c r="C148" s="273"/>
      <c r="D148" s="252" t="s">
        <v>177</v>
      </c>
      <c r="E148" s="274" t="s">
        <v>1</v>
      </c>
      <c r="F148" s="275" t="s">
        <v>186</v>
      </c>
      <c r="G148" s="273"/>
      <c r="H148" s="276">
        <v>10</v>
      </c>
      <c r="I148" s="277"/>
      <c r="J148" s="273"/>
      <c r="K148" s="273"/>
      <c r="L148" s="278"/>
      <c r="M148" s="279"/>
      <c r="N148" s="280"/>
      <c r="O148" s="280"/>
      <c r="P148" s="280"/>
      <c r="Q148" s="280"/>
      <c r="R148" s="280"/>
      <c r="S148" s="280"/>
      <c r="T148" s="281"/>
      <c r="AT148" s="282" t="s">
        <v>177</v>
      </c>
      <c r="AU148" s="282" t="s">
        <v>83</v>
      </c>
      <c r="AV148" s="14" t="s">
        <v>175</v>
      </c>
      <c r="AW148" s="14" t="s">
        <v>31</v>
      </c>
      <c r="AX148" s="14" t="s">
        <v>81</v>
      </c>
      <c r="AY148" s="282" t="s">
        <v>168</v>
      </c>
    </row>
    <row r="149" s="1" customFormat="1" ht="24" customHeight="1">
      <c r="B149" s="38"/>
      <c r="C149" s="237" t="s">
        <v>213</v>
      </c>
      <c r="D149" s="237" t="s">
        <v>170</v>
      </c>
      <c r="E149" s="238" t="s">
        <v>3435</v>
      </c>
      <c r="F149" s="239" t="s">
        <v>3436</v>
      </c>
      <c r="G149" s="240" t="s">
        <v>440</v>
      </c>
      <c r="H149" s="241">
        <v>100</v>
      </c>
      <c r="I149" s="242"/>
      <c r="J149" s="243">
        <f>ROUND(I149*H149,2)</f>
        <v>0</v>
      </c>
      <c r="K149" s="239" t="s">
        <v>174</v>
      </c>
      <c r="L149" s="43"/>
      <c r="M149" s="244" t="s">
        <v>1</v>
      </c>
      <c r="N149" s="245" t="s">
        <v>39</v>
      </c>
      <c r="O149" s="86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AR149" s="248" t="s">
        <v>282</v>
      </c>
      <c r="AT149" s="248" t="s">
        <v>170</v>
      </c>
      <c r="AU149" s="248" t="s">
        <v>83</v>
      </c>
      <c r="AY149" s="17" t="s">
        <v>168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81</v>
      </c>
      <c r="BK149" s="249">
        <f>ROUND(I149*H149,2)</f>
        <v>0</v>
      </c>
      <c r="BL149" s="17" t="s">
        <v>282</v>
      </c>
      <c r="BM149" s="248" t="s">
        <v>3437</v>
      </c>
    </row>
    <row r="150" s="13" customFormat="1">
      <c r="B150" s="261"/>
      <c r="C150" s="262"/>
      <c r="D150" s="252" t="s">
        <v>177</v>
      </c>
      <c r="E150" s="263" t="s">
        <v>1</v>
      </c>
      <c r="F150" s="264" t="s">
        <v>3438</v>
      </c>
      <c r="G150" s="262"/>
      <c r="H150" s="265">
        <v>100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AT150" s="271" t="s">
        <v>177</v>
      </c>
      <c r="AU150" s="271" t="s">
        <v>83</v>
      </c>
      <c r="AV150" s="13" t="s">
        <v>83</v>
      </c>
      <c r="AW150" s="13" t="s">
        <v>31</v>
      </c>
      <c r="AX150" s="13" t="s">
        <v>74</v>
      </c>
      <c r="AY150" s="271" t="s">
        <v>168</v>
      </c>
    </row>
    <row r="151" s="14" customFormat="1">
      <c r="B151" s="272"/>
      <c r="C151" s="273"/>
      <c r="D151" s="252" t="s">
        <v>177</v>
      </c>
      <c r="E151" s="274" t="s">
        <v>1</v>
      </c>
      <c r="F151" s="275" t="s">
        <v>186</v>
      </c>
      <c r="G151" s="273"/>
      <c r="H151" s="276">
        <v>100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AT151" s="282" t="s">
        <v>177</v>
      </c>
      <c r="AU151" s="282" t="s">
        <v>83</v>
      </c>
      <c r="AV151" s="14" t="s">
        <v>175</v>
      </c>
      <c r="AW151" s="14" t="s">
        <v>31</v>
      </c>
      <c r="AX151" s="14" t="s">
        <v>81</v>
      </c>
      <c r="AY151" s="282" t="s">
        <v>168</v>
      </c>
    </row>
    <row r="152" s="1" customFormat="1" ht="16.5" customHeight="1">
      <c r="B152" s="38"/>
      <c r="C152" s="294" t="s">
        <v>217</v>
      </c>
      <c r="D152" s="294" t="s">
        <v>418</v>
      </c>
      <c r="E152" s="295" t="s">
        <v>3439</v>
      </c>
      <c r="F152" s="296" t="s">
        <v>3440</v>
      </c>
      <c r="G152" s="297" t="s">
        <v>2470</v>
      </c>
      <c r="H152" s="298">
        <v>100</v>
      </c>
      <c r="I152" s="299"/>
      <c r="J152" s="300">
        <f>ROUND(I152*H152,2)</f>
        <v>0</v>
      </c>
      <c r="K152" s="296" t="s">
        <v>174</v>
      </c>
      <c r="L152" s="301"/>
      <c r="M152" s="302" t="s">
        <v>1</v>
      </c>
      <c r="N152" s="303" t="s">
        <v>39</v>
      </c>
      <c r="O152" s="86"/>
      <c r="P152" s="246">
        <f>O152*H152</f>
        <v>0</v>
      </c>
      <c r="Q152" s="246">
        <v>0.001</v>
      </c>
      <c r="R152" s="246">
        <f>Q152*H152</f>
        <v>0.10000000000000001</v>
      </c>
      <c r="S152" s="246">
        <v>0</v>
      </c>
      <c r="T152" s="247">
        <f>S152*H152</f>
        <v>0</v>
      </c>
      <c r="AR152" s="248" t="s">
        <v>385</v>
      </c>
      <c r="AT152" s="248" t="s">
        <v>418</v>
      </c>
      <c r="AU152" s="248" t="s">
        <v>83</v>
      </c>
      <c r="AY152" s="17" t="s">
        <v>168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81</v>
      </c>
      <c r="BK152" s="249">
        <f>ROUND(I152*H152,2)</f>
        <v>0</v>
      </c>
      <c r="BL152" s="17" t="s">
        <v>282</v>
      </c>
      <c r="BM152" s="248" t="s">
        <v>3441</v>
      </c>
    </row>
    <row r="153" s="1" customFormat="1" ht="16.5" customHeight="1">
      <c r="B153" s="38"/>
      <c r="C153" s="237" t="s">
        <v>223</v>
      </c>
      <c r="D153" s="237" t="s">
        <v>170</v>
      </c>
      <c r="E153" s="238" t="s">
        <v>3442</v>
      </c>
      <c r="F153" s="239" t="s">
        <v>3443</v>
      </c>
      <c r="G153" s="240" t="s">
        <v>364</v>
      </c>
      <c r="H153" s="241">
        <v>10</v>
      </c>
      <c r="I153" s="242"/>
      <c r="J153" s="243">
        <f>ROUND(I153*H153,2)</f>
        <v>0</v>
      </c>
      <c r="K153" s="239" t="s">
        <v>1</v>
      </c>
      <c r="L153" s="43"/>
      <c r="M153" s="244" t="s">
        <v>1</v>
      </c>
      <c r="N153" s="245" t="s">
        <v>39</v>
      </c>
      <c r="O153" s="86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AR153" s="248" t="s">
        <v>282</v>
      </c>
      <c r="AT153" s="248" t="s">
        <v>170</v>
      </c>
      <c r="AU153" s="248" t="s">
        <v>83</v>
      </c>
      <c r="AY153" s="17" t="s">
        <v>168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81</v>
      </c>
      <c r="BK153" s="249">
        <f>ROUND(I153*H153,2)</f>
        <v>0</v>
      </c>
      <c r="BL153" s="17" t="s">
        <v>282</v>
      </c>
      <c r="BM153" s="248" t="s">
        <v>3444</v>
      </c>
    </row>
    <row r="154" s="13" customFormat="1">
      <c r="B154" s="261"/>
      <c r="C154" s="262"/>
      <c r="D154" s="252" t="s">
        <v>177</v>
      </c>
      <c r="E154" s="263" t="s">
        <v>1</v>
      </c>
      <c r="F154" s="264" t="s">
        <v>235</v>
      </c>
      <c r="G154" s="262"/>
      <c r="H154" s="265">
        <v>10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AT154" s="271" t="s">
        <v>177</v>
      </c>
      <c r="AU154" s="271" t="s">
        <v>83</v>
      </c>
      <c r="AV154" s="13" t="s">
        <v>83</v>
      </c>
      <c r="AW154" s="13" t="s">
        <v>31</v>
      </c>
      <c r="AX154" s="13" t="s">
        <v>74</v>
      </c>
      <c r="AY154" s="271" t="s">
        <v>168</v>
      </c>
    </row>
    <row r="155" s="14" customFormat="1">
      <c r="B155" s="272"/>
      <c r="C155" s="273"/>
      <c r="D155" s="252" t="s">
        <v>177</v>
      </c>
      <c r="E155" s="274" t="s">
        <v>1</v>
      </c>
      <c r="F155" s="275" t="s">
        <v>186</v>
      </c>
      <c r="G155" s="273"/>
      <c r="H155" s="276">
        <v>10</v>
      </c>
      <c r="I155" s="277"/>
      <c r="J155" s="273"/>
      <c r="K155" s="273"/>
      <c r="L155" s="278"/>
      <c r="M155" s="279"/>
      <c r="N155" s="280"/>
      <c r="O155" s="280"/>
      <c r="P155" s="280"/>
      <c r="Q155" s="280"/>
      <c r="R155" s="280"/>
      <c r="S155" s="280"/>
      <c r="T155" s="281"/>
      <c r="AT155" s="282" t="s">
        <v>177</v>
      </c>
      <c r="AU155" s="282" t="s">
        <v>83</v>
      </c>
      <c r="AV155" s="14" t="s">
        <v>175</v>
      </c>
      <c r="AW155" s="14" t="s">
        <v>31</v>
      </c>
      <c r="AX155" s="14" t="s">
        <v>81</v>
      </c>
      <c r="AY155" s="282" t="s">
        <v>168</v>
      </c>
    </row>
    <row r="156" s="1" customFormat="1" ht="24" customHeight="1">
      <c r="B156" s="38"/>
      <c r="C156" s="237" t="s">
        <v>235</v>
      </c>
      <c r="D156" s="237" t="s">
        <v>170</v>
      </c>
      <c r="E156" s="238" t="s">
        <v>3445</v>
      </c>
      <c r="F156" s="239" t="s">
        <v>3446</v>
      </c>
      <c r="G156" s="240" t="s">
        <v>440</v>
      </c>
      <c r="H156" s="241">
        <v>100</v>
      </c>
      <c r="I156" s="242"/>
      <c r="J156" s="243">
        <f>ROUND(I156*H156,2)</f>
        <v>0</v>
      </c>
      <c r="K156" s="239" t="s">
        <v>1</v>
      </c>
      <c r="L156" s="43"/>
      <c r="M156" s="244" t="s">
        <v>1</v>
      </c>
      <c r="N156" s="245" t="s">
        <v>39</v>
      </c>
      <c r="O156" s="86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AR156" s="248" t="s">
        <v>3447</v>
      </c>
      <c r="AT156" s="248" t="s">
        <v>170</v>
      </c>
      <c r="AU156" s="248" t="s">
        <v>83</v>
      </c>
      <c r="AY156" s="17" t="s">
        <v>168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81</v>
      </c>
      <c r="BK156" s="249">
        <f>ROUND(I156*H156,2)</f>
        <v>0</v>
      </c>
      <c r="BL156" s="17" t="s">
        <v>3447</v>
      </c>
      <c r="BM156" s="248" t="s">
        <v>3448</v>
      </c>
    </row>
    <row r="157" s="13" customFormat="1">
      <c r="B157" s="261"/>
      <c r="C157" s="262"/>
      <c r="D157" s="252" t="s">
        <v>177</v>
      </c>
      <c r="E157" s="263" t="s">
        <v>1</v>
      </c>
      <c r="F157" s="264" t="s">
        <v>3438</v>
      </c>
      <c r="G157" s="262"/>
      <c r="H157" s="265">
        <v>100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AT157" s="271" t="s">
        <v>177</v>
      </c>
      <c r="AU157" s="271" t="s">
        <v>83</v>
      </c>
      <c r="AV157" s="13" t="s">
        <v>83</v>
      </c>
      <c r="AW157" s="13" t="s">
        <v>31</v>
      </c>
      <c r="AX157" s="13" t="s">
        <v>74</v>
      </c>
      <c r="AY157" s="271" t="s">
        <v>168</v>
      </c>
    </row>
    <row r="158" s="14" customFormat="1">
      <c r="B158" s="272"/>
      <c r="C158" s="273"/>
      <c r="D158" s="252" t="s">
        <v>177</v>
      </c>
      <c r="E158" s="274" t="s">
        <v>1</v>
      </c>
      <c r="F158" s="275" t="s">
        <v>186</v>
      </c>
      <c r="G158" s="273"/>
      <c r="H158" s="276">
        <v>100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AT158" s="282" t="s">
        <v>177</v>
      </c>
      <c r="AU158" s="282" t="s">
        <v>83</v>
      </c>
      <c r="AV158" s="14" t="s">
        <v>175</v>
      </c>
      <c r="AW158" s="14" t="s">
        <v>31</v>
      </c>
      <c r="AX158" s="14" t="s">
        <v>81</v>
      </c>
      <c r="AY158" s="282" t="s">
        <v>168</v>
      </c>
    </row>
    <row r="159" s="1" customFormat="1" ht="24" customHeight="1">
      <c r="B159" s="38"/>
      <c r="C159" s="237" t="s">
        <v>394</v>
      </c>
      <c r="D159" s="237" t="s">
        <v>170</v>
      </c>
      <c r="E159" s="238" t="s">
        <v>3449</v>
      </c>
      <c r="F159" s="239" t="s">
        <v>3372</v>
      </c>
      <c r="G159" s="240" t="s">
        <v>2720</v>
      </c>
      <c r="H159" s="241">
        <v>30</v>
      </c>
      <c r="I159" s="242"/>
      <c r="J159" s="243">
        <f>ROUND(I159*H159,2)</f>
        <v>0</v>
      </c>
      <c r="K159" s="239" t="s">
        <v>1</v>
      </c>
      <c r="L159" s="43"/>
      <c r="M159" s="244" t="s">
        <v>1</v>
      </c>
      <c r="N159" s="245" t="s">
        <v>39</v>
      </c>
      <c r="O159" s="86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AR159" s="248" t="s">
        <v>620</v>
      </c>
      <c r="AT159" s="248" t="s">
        <v>170</v>
      </c>
      <c r="AU159" s="248" t="s">
        <v>83</v>
      </c>
      <c r="AY159" s="17" t="s">
        <v>168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81</v>
      </c>
      <c r="BK159" s="249">
        <f>ROUND(I159*H159,2)</f>
        <v>0</v>
      </c>
      <c r="BL159" s="17" t="s">
        <v>620</v>
      </c>
      <c r="BM159" s="248" t="s">
        <v>3450</v>
      </c>
    </row>
    <row r="160" s="1" customFormat="1" ht="16.5" customHeight="1">
      <c r="B160" s="38"/>
      <c r="C160" s="237" t="s">
        <v>245</v>
      </c>
      <c r="D160" s="237" t="s">
        <v>170</v>
      </c>
      <c r="E160" s="238" t="s">
        <v>3451</v>
      </c>
      <c r="F160" s="239" t="s">
        <v>3452</v>
      </c>
      <c r="G160" s="240" t="s">
        <v>440</v>
      </c>
      <c r="H160" s="241">
        <v>800</v>
      </c>
      <c r="I160" s="242"/>
      <c r="J160" s="243">
        <f>ROUND(I160*H160,2)</f>
        <v>0</v>
      </c>
      <c r="K160" s="239" t="s">
        <v>1</v>
      </c>
      <c r="L160" s="43"/>
      <c r="M160" s="244" t="s">
        <v>1</v>
      </c>
      <c r="N160" s="245" t="s">
        <v>39</v>
      </c>
      <c r="O160" s="86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AR160" s="248" t="s">
        <v>282</v>
      </c>
      <c r="AT160" s="248" t="s">
        <v>170</v>
      </c>
      <c r="AU160" s="248" t="s">
        <v>83</v>
      </c>
      <c r="AY160" s="17" t="s">
        <v>168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81</v>
      </c>
      <c r="BK160" s="249">
        <f>ROUND(I160*H160,2)</f>
        <v>0</v>
      </c>
      <c r="BL160" s="17" t="s">
        <v>282</v>
      </c>
      <c r="BM160" s="248" t="s">
        <v>3453</v>
      </c>
    </row>
    <row r="161" s="13" customFormat="1">
      <c r="B161" s="261"/>
      <c r="C161" s="262"/>
      <c r="D161" s="252" t="s">
        <v>177</v>
      </c>
      <c r="E161" s="263" t="s">
        <v>1</v>
      </c>
      <c r="F161" s="264" t="s">
        <v>3454</v>
      </c>
      <c r="G161" s="262"/>
      <c r="H161" s="265">
        <v>800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AT161" s="271" t="s">
        <v>177</v>
      </c>
      <c r="AU161" s="271" t="s">
        <v>83</v>
      </c>
      <c r="AV161" s="13" t="s">
        <v>83</v>
      </c>
      <c r="AW161" s="13" t="s">
        <v>31</v>
      </c>
      <c r="AX161" s="13" t="s">
        <v>74</v>
      </c>
      <c r="AY161" s="271" t="s">
        <v>168</v>
      </c>
    </row>
    <row r="162" s="14" customFormat="1">
      <c r="B162" s="272"/>
      <c r="C162" s="273"/>
      <c r="D162" s="252" t="s">
        <v>177</v>
      </c>
      <c r="E162" s="274" t="s">
        <v>1</v>
      </c>
      <c r="F162" s="275" t="s">
        <v>186</v>
      </c>
      <c r="G162" s="273"/>
      <c r="H162" s="276">
        <v>800</v>
      </c>
      <c r="I162" s="277"/>
      <c r="J162" s="273"/>
      <c r="K162" s="273"/>
      <c r="L162" s="278"/>
      <c r="M162" s="279"/>
      <c r="N162" s="280"/>
      <c r="O162" s="280"/>
      <c r="P162" s="280"/>
      <c r="Q162" s="280"/>
      <c r="R162" s="280"/>
      <c r="S162" s="280"/>
      <c r="T162" s="281"/>
      <c r="AT162" s="282" t="s">
        <v>177</v>
      </c>
      <c r="AU162" s="282" t="s">
        <v>83</v>
      </c>
      <c r="AV162" s="14" t="s">
        <v>175</v>
      </c>
      <c r="AW162" s="14" t="s">
        <v>31</v>
      </c>
      <c r="AX162" s="14" t="s">
        <v>81</v>
      </c>
      <c r="AY162" s="282" t="s">
        <v>168</v>
      </c>
    </row>
    <row r="163" s="1" customFormat="1" ht="16.5" customHeight="1">
      <c r="B163" s="38"/>
      <c r="C163" s="294" t="s">
        <v>258</v>
      </c>
      <c r="D163" s="294" t="s">
        <v>418</v>
      </c>
      <c r="E163" s="295" t="s">
        <v>3455</v>
      </c>
      <c r="F163" s="296" t="s">
        <v>3456</v>
      </c>
      <c r="G163" s="297" t="s">
        <v>2470</v>
      </c>
      <c r="H163" s="298">
        <v>500.95999999999998</v>
      </c>
      <c r="I163" s="299"/>
      <c r="J163" s="300">
        <f>ROUND(I163*H163,2)</f>
        <v>0</v>
      </c>
      <c r="K163" s="296" t="s">
        <v>1482</v>
      </c>
      <c r="L163" s="301"/>
      <c r="M163" s="302" t="s">
        <v>1</v>
      </c>
      <c r="N163" s="303" t="s">
        <v>39</v>
      </c>
      <c r="O163" s="86"/>
      <c r="P163" s="246">
        <f>O163*H163</f>
        <v>0</v>
      </c>
      <c r="Q163" s="246">
        <v>0.001</v>
      </c>
      <c r="R163" s="246">
        <f>Q163*H163</f>
        <v>0.50095999999999996</v>
      </c>
      <c r="S163" s="246">
        <v>0</v>
      </c>
      <c r="T163" s="247">
        <f>S163*H163</f>
        <v>0</v>
      </c>
      <c r="AR163" s="248" t="s">
        <v>385</v>
      </c>
      <c r="AT163" s="248" t="s">
        <v>418</v>
      </c>
      <c r="AU163" s="248" t="s">
        <v>83</v>
      </c>
      <c r="AY163" s="17" t="s">
        <v>168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81</v>
      </c>
      <c r="BK163" s="249">
        <f>ROUND(I163*H163,2)</f>
        <v>0</v>
      </c>
      <c r="BL163" s="17" t="s">
        <v>282</v>
      </c>
      <c r="BM163" s="248" t="s">
        <v>3457</v>
      </c>
    </row>
    <row r="164" s="13" customFormat="1">
      <c r="B164" s="261"/>
      <c r="C164" s="262"/>
      <c r="D164" s="252" t="s">
        <v>177</v>
      </c>
      <c r="E164" s="263" t="s">
        <v>1</v>
      </c>
      <c r="F164" s="264" t="s">
        <v>3458</v>
      </c>
      <c r="G164" s="262"/>
      <c r="H164" s="265">
        <v>500.95999999999998</v>
      </c>
      <c r="I164" s="266"/>
      <c r="J164" s="262"/>
      <c r="K164" s="262"/>
      <c r="L164" s="267"/>
      <c r="M164" s="268"/>
      <c r="N164" s="269"/>
      <c r="O164" s="269"/>
      <c r="P164" s="269"/>
      <c r="Q164" s="269"/>
      <c r="R164" s="269"/>
      <c r="S164" s="269"/>
      <c r="T164" s="270"/>
      <c r="AT164" s="271" t="s">
        <v>177</v>
      </c>
      <c r="AU164" s="271" t="s">
        <v>83</v>
      </c>
      <c r="AV164" s="13" t="s">
        <v>83</v>
      </c>
      <c r="AW164" s="13" t="s">
        <v>31</v>
      </c>
      <c r="AX164" s="13" t="s">
        <v>74</v>
      </c>
      <c r="AY164" s="271" t="s">
        <v>168</v>
      </c>
    </row>
    <row r="165" s="14" customFormat="1">
      <c r="B165" s="272"/>
      <c r="C165" s="273"/>
      <c r="D165" s="252" t="s">
        <v>177</v>
      </c>
      <c r="E165" s="274" t="s">
        <v>1</v>
      </c>
      <c r="F165" s="275" t="s">
        <v>186</v>
      </c>
      <c r="G165" s="273"/>
      <c r="H165" s="276">
        <v>500.95999999999998</v>
      </c>
      <c r="I165" s="277"/>
      <c r="J165" s="273"/>
      <c r="K165" s="273"/>
      <c r="L165" s="278"/>
      <c r="M165" s="279"/>
      <c r="N165" s="280"/>
      <c r="O165" s="280"/>
      <c r="P165" s="280"/>
      <c r="Q165" s="280"/>
      <c r="R165" s="280"/>
      <c r="S165" s="280"/>
      <c r="T165" s="281"/>
      <c r="AT165" s="282" t="s">
        <v>177</v>
      </c>
      <c r="AU165" s="282" t="s">
        <v>83</v>
      </c>
      <c r="AV165" s="14" t="s">
        <v>175</v>
      </c>
      <c r="AW165" s="14" t="s">
        <v>31</v>
      </c>
      <c r="AX165" s="14" t="s">
        <v>81</v>
      </c>
      <c r="AY165" s="282" t="s">
        <v>168</v>
      </c>
    </row>
    <row r="166" s="1" customFormat="1" ht="24" customHeight="1">
      <c r="B166" s="38"/>
      <c r="C166" s="237" t="s">
        <v>264</v>
      </c>
      <c r="D166" s="237" t="s">
        <v>170</v>
      </c>
      <c r="E166" s="238" t="s">
        <v>3459</v>
      </c>
      <c r="F166" s="239" t="s">
        <v>3460</v>
      </c>
      <c r="G166" s="240" t="s">
        <v>364</v>
      </c>
      <c r="H166" s="241">
        <v>63</v>
      </c>
      <c r="I166" s="242"/>
      <c r="J166" s="243">
        <f>ROUND(I166*H166,2)</f>
        <v>0</v>
      </c>
      <c r="K166" s="239" t="s">
        <v>1482</v>
      </c>
      <c r="L166" s="43"/>
      <c r="M166" s="244" t="s">
        <v>1</v>
      </c>
      <c r="N166" s="245" t="s">
        <v>39</v>
      </c>
      <c r="O166" s="86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AR166" s="248" t="s">
        <v>282</v>
      </c>
      <c r="AT166" s="248" t="s">
        <v>170</v>
      </c>
      <c r="AU166" s="248" t="s">
        <v>83</v>
      </c>
      <c r="AY166" s="17" t="s">
        <v>168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81</v>
      </c>
      <c r="BK166" s="249">
        <f>ROUND(I166*H166,2)</f>
        <v>0</v>
      </c>
      <c r="BL166" s="17" t="s">
        <v>282</v>
      </c>
      <c r="BM166" s="248" t="s">
        <v>3461</v>
      </c>
    </row>
    <row r="167" s="13" customFormat="1">
      <c r="B167" s="261"/>
      <c r="C167" s="262"/>
      <c r="D167" s="252" t="s">
        <v>177</v>
      </c>
      <c r="E167" s="263" t="s">
        <v>1</v>
      </c>
      <c r="F167" s="264" t="s">
        <v>3462</v>
      </c>
      <c r="G167" s="262"/>
      <c r="H167" s="265">
        <v>42</v>
      </c>
      <c r="I167" s="266"/>
      <c r="J167" s="262"/>
      <c r="K167" s="262"/>
      <c r="L167" s="267"/>
      <c r="M167" s="268"/>
      <c r="N167" s="269"/>
      <c r="O167" s="269"/>
      <c r="P167" s="269"/>
      <c r="Q167" s="269"/>
      <c r="R167" s="269"/>
      <c r="S167" s="269"/>
      <c r="T167" s="270"/>
      <c r="AT167" s="271" t="s">
        <v>177</v>
      </c>
      <c r="AU167" s="271" t="s">
        <v>83</v>
      </c>
      <c r="AV167" s="13" t="s">
        <v>83</v>
      </c>
      <c r="AW167" s="13" t="s">
        <v>31</v>
      </c>
      <c r="AX167" s="13" t="s">
        <v>74</v>
      </c>
      <c r="AY167" s="271" t="s">
        <v>168</v>
      </c>
    </row>
    <row r="168" s="13" customFormat="1">
      <c r="B168" s="261"/>
      <c r="C168" s="262"/>
      <c r="D168" s="252" t="s">
        <v>177</v>
      </c>
      <c r="E168" s="263" t="s">
        <v>1</v>
      </c>
      <c r="F168" s="264" t="s">
        <v>3463</v>
      </c>
      <c r="G168" s="262"/>
      <c r="H168" s="265">
        <v>21</v>
      </c>
      <c r="I168" s="266"/>
      <c r="J168" s="262"/>
      <c r="K168" s="262"/>
      <c r="L168" s="267"/>
      <c r="M168" s="268"/>
      <c r="N168" s="269"/>
      <c r="O168" s="269"/>
      <c r="P168" s="269"/>
      <c r="Q168" s="269"/>
      <c r="R168" s="269"/>
      <c r="S168" s="269"/>
      <c r="T168" s="270"/>
      <c r="AT168" s="271" t="s">
        <v>177</v>
      </c>
      <c r="AU168" s="271" t="s">
        <v>83</v>
      </c>
      <c r="AV168" s="13" t="s">
        <v>83</v>
      </c>
      <c r="AW168" s="13" t="s">
        <v>31</v>
      </c>
      <c r="AX168" s="13" t="s">
        <v>74</v>
      </c>
      <c r="AY168" s="271" t="s">
        <v>168</v>
      </c>
    </row>
    <row r="169" s="14" customFormat="1">
      <c r="B169" s="272"/>
      <c r="C169" s="273"/>
      <c r="D169" s="252" t="s">
        <v>177</v>
      </c>
      <c r="E169" s="274" t="s">
        <v>1</v>
      </c>
      <c r="F169" s="275" t="s">
        <v>186</v>
      </c>
      <c r="G169" s="273"/>
      <c r="H169" s="276">
        <v>63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AT169" s="282" t="s">
        <v>177</v>
      </c>
      <c r="AU169" s="282" t="s">
        <v>83</v>
      </c>
      <c r="AV169" s="14" t="s">
        <v>175</v>
      </c>
      <c r="AW169" s="14" t="s">
        <v>31</v>
      </c>
      <c r="AX169" s="14" t="s">
        <v>81</v>
      </c>
      <c r="AY169" s="282" t="s">
        <v>168</v>
      </c>
    </row>
    <row r="170" s="1" customFormat="1" ht="16.5" customHeight="1">
      <c r="B170" s="38"/>
      <c r="C170" s="294" t="s">
        <v>270</v>
      </c>
      <c r="D170" s="294" t="s">
        <v>418</v>
      </c>
      <c r="E170" s="295" t="s">
        <v>3464</v>
      </c>
      <c r="F170" s="296" t="s">
        <v>3465</v>
      </c>
      <c r="G170" s="297" t="s">
        <v>364</v>
      </c>
      <c r="H170" s="298">
        <v>42</v>
      </c>
      <c r="I170" s="299"/>
      <c r="J170" s="300">
        <f>ROUND(I170*H170,2)</f>
        <v>0</v>
      </c>
      <c r="K170" s="296" t="s">
        <v>1482</v>
      </c>
      <c r="L170" s="301"/>
      <c r="M170" s="302" t="s">
        <v>1</v>
      </c>
      <c r="N170" s="303" t="s">
        <v>39</v>
      </c>
      <c r="O170" s="86"/>
      <c r="P170" s="246">
        <f>O170*H170</f>
        <v>0</v>
      </c>
      <c r="Q170" s="246">
        <v>0.00023000000000000001</v>
      </c>
      <c r="R170" s="246">
        <f>Q170*H170</f>
        <v>0.0096600000000000002</v>
      </c>
      <c r="S170" s="246">
        <v>0</v>
      </c>
      <c r="T170" s="247">
        <f>S170*H170</f>
        <v>0</v>
      </c>
      <c r="AR170" s="248" t="s">
        <v>385</v>
      </c>
      <c r="AT170" s="248" t="s">
        <v>418</v>
      </c>
      <c r="AU170" s="248" t="s">
        <v>83</v>
      </c>
      <c r="AY170" s="17" t="s">
        <v>168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81</v>
      </c>
      <c r="BK170" s="249">
        <f>ROUND(I170*H170,2)</f>
        <v>0</v>
      </c>
      <c r="BL170" s="17" t="s">
        <v>282</v>
      </c>
      <c r="BM170" s="248" t="s">
        <v>3466</v>
      </c>
    </row>
    <row r="171" s="13" customFormat="1">
      <c r="B171" s="261"/>
      <c r="C171" s="262"/>
      <c r="D171" s="252" t="s">
        <v>177</v>
      </c>
      <c r="E171" s="263" t="s">
        <v>1</v>
      </c>
      <c r="F171" s="264" t="s">
        <v>445</v>
      </c>
      <c r="G171" s="262"/>
      <c r="H171" s="265">
        <v>42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AT171" s="271" t="s">
        <v>177</v>
      </c>
      <c r="AU171" s="271" t="s">
        <v>83</v>
      </c>
      <c r="AV171" s="13" t="s">
        <v>83</v>
      </c>
      <c r="AW171" s="13" t="s">
        <v>31</v>
      </c>
      <c r="AX171" s="13" t="s">
        <v>74</v>
      </c>
      <c r="AY171" s="271" t="s">
        <v>168</v>
      </c>
    </row>
    <row r="172" s="14" customFormat="1">
      <c r="B172" s="272"/>
      <c r="C172" s="273"/>
      <c r="D172" s="252" t="s">
        <v>177</v>
      </c>
      <c r="E172" s="274" t="s">
        <v>1</v>
      </c>
      <c r="F172" s="275" t="s">
        <v>186</v>
      </c>
      <c r="G172" s="273"/>
      <c r="H172" s="276">
        <v>42</v>
      </c>
      <c r="I172" s="277"/>
      <c r="J172" s="273"/>
      <c r="K172" s="273"/>
      <c r="L172" s="278"/>
      <c r="M172" s="279"/>
      <c r="N172" s="280"/>
      <c r="O172" s="280"/>
      <c r="P172" s="280"/>
      <c r="Q172" s="280"/>
      <c r="R172" s="280"/>
      <c r="S172" s="280"/>
      <c r="T172" s="281"/>
      <c r="AT172" s="282" t="s">
        <v>177</v>
      </c>
      <c r="AU172" s="282" t="s">
        <v>83</v>
      </c>
      <c r="AV172" s="14" t="s">
        <v>175</v>
      </c>
      <c r="AW172" s="14" t="s">
        <v>31</v>
      </c>
      <c r="AX172" s="14" t="s">
        <v>81</v>
      </c>
      <c r="AY172" s="282" t="s">
        <v>168</v>
      </c>
    </row>
    <row r="173" s="1" customFormat="1" ht="16.5" customHeight="1">
      <c r="B173" s="38"/>
      <c r="C173" s="294" t="s">
        <v>8</v>
      </c>
      <c r="D173" s="294" t="s">
        <v>418</v>
      </c>
      <c r="E173" s="295" t="s">
        <v>3467</v>
      </c>
      <c r="F173" s="296" t="s">
        <v>3468</v>
      </c>
      <c r="G173" s="297" t="s">
        <v>364</v>
      </c>
      <c r="H173" s="298">
        <v>21</v>
      </c>
      <c r="I173" s="299"/>
      <c r="J173" s="300">
        <f>ROUND(I173*H173,2)</f>
        <v>0</v>
      </c>
      <c r="K173" s="296" t="s">
        <v>1</v>
      </c>
      <c r="L173" s="301"/>
      <c r="M173" s="302" t="s">
        <v>1</v>
      </c>
      <c r="N173" s="303" t="s">
        <v>39</v>
      </c>
      <c r="O173" s="86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AR173" s="248" t="s">
        <v>385</v>
      </c>
      <c r="AT173" s="248" t="s">
        <v>418</v>
      </c>
      <c r="AU173" s="248" t="s">
        <v>83</v>
      </c>
      <c r="AY173" s="17" t="s">
        <v>168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81</v>
      </c>
      <c r="BK173" s="249">
        <f>ROUND(I173*H173,2)</f>
        <v>0</v>
      </c>
      <c r="BL173" s="17" t="s">
        <v>282</v>
      </c>
      <c r="BM173" s="248" t="s">
        <v>3469</v>
      </c>
    </row>
    <row r="174" s="13" customFormat="1">
      <c r="B174" s="261"/>
      <c r="C174" s="262"/>
      <c r="D174" s="252" t="s">
        <v>177</v>
      </c>
      <c r="E174" s="263" t="s">
        <v>1</v>
      </c>
      <c r="F174" s="264" t="s">
        <v>7</v>
      </c>
      <c r="G174" s="262"/>
      <c r="H174" s="265">
        <v>21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AT174" s="271" t="s">
        <v>177</v>
      </c>
      <c r="AU174" s="271" t="s">
        <v>83</v>
      </c>
      <c r="AV174" s="13" t="s">
        <v>83</v>
      </c>
      <c r="AW174" s="13" t="s">
        <v>31</v>
      </c>
      <c r="AX174" s="13" t="s">
        <v>74</v>
      </c>
      <c r="AY174" s="271" t="s">
        <v>168</v>
      </c>
    </row>
    <row r="175" s="14" customFormat="1">
      <c r="B175" s="272"/>
      <c r="C175" s="273"/>
      <c r="D175" s="252" t="s">
        <v>177</v>
      </c>
      <c r="E175" s="274" t="s">
        <v>1</v>
      </c>
      <c r="F175" s="275" t="s">
        <v>186</v>
      </c>
      <c r="G175" s="273"/>
      <c r="H175" s="276">
        <v>21</v>
      </c>
      <c r="I175" s="277"/>
      <c r="J175" s="273"/>
      <c r="K175" s="273"/>
      <c r="L175" s="278"/>
      <c r="M175" s="279"/>
      <c r="N175" s="280"/>
      <c r="O175" s="280"/>
      <c r="P175" s="280"/>
      <c r="Q175" s="280"/>
      <c r="R175" s="280"/>
      <c r="S175" s="280"/>
      <c r="T175" s="281"/>
      <c r="AT175" s="282" t="s">
        <v>177</v>
      </c>
      <c r="AU175" s="282" t="s">
        <v>83</v>
      </c>
      <c r="AV175" s="14" t="s">
        <v>175</v>
      </c>
      <c r="AW175" s="14" t="s">
        <v>31</v>
      </c>
      <c r="AX175" s="14" t="s">
        <v>81</v>
      </c>
      <c r="AY175" s="282" t="s">
        <v>168</v>
      </c>
    </row>
    <row r="176" s="1" customFormat="1" ht="24" customHeight="1">
      <c r="B176" s="38"/>
      <c r="C176" s="237" t="s">
        <v>282</v>
      </c>
      <c r="D176" s="237" t="s">
        <v>170</v>
      </c>
      <c r="E176" s="238" t="s">
        <v>3470</v>
      </c>
      <c r="F176" s="239" t="s">
        <v>3471</v>
      </c>
      <c r="G176" s="240" t="s">
        <v>364</v>
      </c>
      <c r="H176" s="241">
        <v>44</v>
      </c>
      <c r="I176" s="242"/>
      <c r="J176" s="243">
        <f>ROUND(I176*H176,2)</f>
        <v>0</v>
      </c>
      <c r="K176" s="239" t="s">
        <v>1482</v>
      </c>
      <c r="L176" s="43"/>
      <c r="M176" s="244" t="s">
        <v>1</v>
      </c>
      <c r="N176" s="245" t="s">
        <v>39</v>
      </c>
      <c r="O176" s="86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AR176" s="248" t="s">
        <v>282</v>
      </c>
      <c r="AT176" s="248" t="s">
        <v>170</v>
      </c>
      <c r="AU176" s="248" t="s">
        <v>83</v>
      </c>
      <c r="AY176" s="17" t="s">
        <v>168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81</v>
      </c>
      <c r="BK176" s="249">
        <f>ROUND(I176*H176,2)</f>
        <v>0</v>
      </c>
      <c r="BL176" s="17" t="s">
        <v>282</v>
      </c>
      <c r="BM176" s="248" t="s">
        <v>3472</v>
      </c>
    </row>
    <row r="177" s="13" customFormat="1">
      <c r="B177" s="261"/>
      <c r="C177" s="262"/>
      <c r="D177" s="252" t="s">
        <v>177</v>
      </c>
      <c r="E177" s="263" t="s">
        <v>1</v>
      </c>
      <c r="F177" s="264" t="s">
        <v>3473</v>
      </c>
      <c r="G177" s="262"/>
      <c r="H177" s="265">
        <v>10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AT177" s="271" t="s">
        <v>177</v>
      </c>
      <c r="AU177" s="271" t="s">
        <v>83</v>
      </c>
      <c r="AV177" s="13" t="s">
        <v>83</v>
      </c>
      <c r="AW177" s="13" t="s">
        <v>31</v>
      </c>
      <c r="AX177" s="13" t="s">
        <v>74</v>
      </c>
      <c r="AY177" s="271" t="s">
        <v>168</v>
      </c>
    </row>
    <row r="178" s="13" customFormat="1">
      <c r="B178" s="261"/>
      <c r="C178" s="262"/>
      <c r="D178" s="252" t="s">
        <v>177</v>
      </c>
      <c r="E178" s="263" t="s">
        <v>1</v>
      </c>
      <c r="F178" s="264" t="s">
        <v>3474</v>
      </c>
      <c r="G178" s="262"/>
      <c r="H178" s="265">
        <v>34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AT178" s="271" t="s">
        <v>177</v>
      </c>
      <c r="AU178" s="271" t="s">
        <v>83</v>
      </c>
      <c r="AV178" s="13" t="s">
        <v>83</v>
      </c>
      <c r="AW178" s="13" t="s">
        <v>31</v>
      </c>
      <c r="AX178" s="13" t="s">
        <v>74</v>
      </c>
      <c r="AY178" s="271" t="s">
        <v>168</v>
      </c>
    </row>
    <row r="179" s="14" customFormat="1">
      <c r="B179" s="272"/>
      <c r="C179" s="273"/>
      <c r="D179" s="252" t="s">
        <v>177</v>
      </c>
      <c r="E179" s="274" t="s">
        <v>1</v>
      </c>
      <c r="F179" s="275" t="s">
        <v>186</v>
      </c>
      <c r="G179" s="273"/>
      <c r="H179" s="276">
        <v>44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AT179" s="282" t="s">
        <v>177</v>
      </c>
      <c r="AU179" s="282" t="s">
        <v>83</v>
      </c>
      <c r="AV179" s="14" t="s">
        <v>175</v>
      </c>
      <c r="AW179" s="14" t="s">
        <v>31</v>
      </c>
      <c r="AX179" s="14" t="s">
        <v>81</v>
      </c>
      <c r="AY179" s="282" t="s">
        <v>168</v>
      </c>
    </row>
    <row r="180" s="1" customFormat="1" ht="16.5" customHeight="1">
      <c r="B180" s="38"/>
      <c r="C180" s="294" t="s">
        <v>290</v>
      </c>
      <c r="D180" s="294" t="s">
        <v>418</v>
      </c>
      <c r="E180" s="295" t="s">
        <v>3475</v>
      </c>
      <c r="F180" s="296" t="s">
        <v>3476</v>
      </c>
      <c r="G180" s="297" t="s">
        <v>364</v>
      </c>
      <c r="H180" s="298">
        <v>10</v>
      </c>
      <c r="I180" s="299"/>
      <c r="J180" s="300">
        <f>ROUND(I180*H180,2)</f>
        <v>0</v>
      </c>
      <c r="K180" s="296" t="s">
        <v>1482</v>
      </c>
      <c r="L180" s="301"/>
      <c r="M180" s="302" t="s">
        <v>1</v>
      </c>
      <c r="N180" s="303" t="s">
        <v>39</v>
      </c>
      <c r="O180" s="86"/>
      <c r="P180" s="246">
        <f>O180*H180</f>
        <v>0</v>
      </c>
      <c r="Q180" s="246">
        <v>0.00020000000000000001</v>
      </c>
      <c r="R180" s="246">
        <f>Q180*H180</f>
        <v>0.002</v>
      </c>
      <c r="S180" s="246">
        <v>0</v>
      </c>
      <c r="T180" s="247">
        <f>S180*H180</f>
        <v>0</v>
      </c>
      <c r="AR180" s="248" t="s">
        <v>385</v>
      </c>
      <c r="AT180" s="248" t="s">
        <v>418</v>
      </c>
      <c r="AU180" s="248" t="s">
        <v>83</v>
      </c>
      <c r="AY180" s="17" t="s">
        <v>168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81</v>
      </c>
      <c r="BK180" s="249">
        <f>ROUND(I180*H180,2)</f>
        <v>0</v>
      </c>
      <c r="BL180" s="17" t="s">
        <v>282</v>
      </c>
      <c r="BM180" s="248" t="s">
        <v>3477</v>
      </c>
    </row>
    <row r="181" s="13" customFormat="1">
      <c r="B181" s="261"/>
      <c r="C181" s="262"/>
      <c r="D181" s="252" t="s">
        <v>177</v>
      </c>
      <c r="E181" s="263" t="s">
        <v>1</v>
      </c>
      <c r="F181" s="264" t="s">
        <v>235</v>
      </c>
      <c r="G181" s="262"/>
      <c r="H181" s="265">
        <v>10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AT181" s="271" t="s">
        <v>177</v>
      </c>
      <c r="AU181" s="271" t="s">
        <v>83</v>
      </c>
      <c r="AV181" s="13" t="s">
        <v>83</v>
      </c>
      <c r="AW181" s="13" t="s">
        <v>31</v>
      </c>
      <c r="AX181" s="13" t="s">
        <v>74</v>
      </c>
      <c r="AY181" s="271" t="s">
        <v>168</v>
      </c>
    </row>
    <row r="182" s="14" customFormat="1">
      <c r="B182" s="272"/>
      <c r="C182" s="273"/>
      <c r="D182" s="252" t="s">
        <v>177</v>
      </c>
      <c r="E182" s="274" t="s">
        <v>1</v>
      </c>
      <c r="F182" s="275" t="s">
        <v>186</v>
      </c>
      <c r="G182" s="273"/>
      <c r="H182" s="276">
        <v>10</v>
      </c>
      <c r="I182" s="277"/>
      <c r="J182" s="273"/>
      <c r="K182" s="273"/>
      <c r="L182" s="278"/>
      <c r="M182" s="279"/>
      <c r="N182" s="280"/>
      <c r="O182" s="280"/>
      <c r="P182" s="280"/>
      <c r="Q182" s="280"/>
      <c r="R182" s="280"/>
      <c r="S182" s="280"/>
      <c r="T182" s="281"/>
      <c r="AT182" s="282" t="s">
        <v>177</v>
      </c>
      <c r="AU182" s="282" t="s">
        <v>83</v>
      </c>
      <c r="AV182" s="14" t="s">
        <v>175</v>
      </c>
      <c r="AW182" s="14" t="s">
        <v>31</v>
      </c>
      <c r="AX182" s="14" t="s">
        <v>81</v>
      </c>
      <c r="AY182" s="282" t="s">
        <v>168</v>
      </c>
    </row>
    <row r="183" s="1" customFormat="1" ht="24" customHeight="1">
      <c r="B183" s="38"/>
      <c r="C183" s="294" t="s">
        <v>298</v>
      </c>
      <c r="D183" s="294" t="s">
        <v>418</v>
      </c>
      <c r="E183" s="295" t="s">
        <v>3478</v>
      </c>
      <c r="F183" s="296" t="s">
        <v>3479</v>
      </c>
      <c r="G183" s="297" t="s">
        <v>364</v>
      </c>
      <c r="H183" s="298">
        <v>34</v>
      </c>
      <c r="I183" s="299"/>
      <c r="J183" s="300">
        <f>ROUND(I183*H183,2)</f>
        <v>0</v>
      </c>
      <c r="K183" s="296" t="s">
        <v>174</v>
      </c>
      <c r="L183" s="301"/>
      <c r="M183" s="302" t="s">
        <v>1</v>
      </c>
      <c r="N183" s="303" t="s">
        <v>39</v>
      </c>
      <c r="O183" s="86"/>
      <c r="P183" s="246">
        <f>O183*H183</f>
        <v>0</v>
      </c>
      <c r="Q183" s="246">
        <v>0.00025999999999999998</v>
      </c>
      <c r="R183" s="246">
        <f>Q183*H183</f>
        <v>0.0088399999999999989</v>
      </c>
      <c r="S183" s="246">
        <v>0</v>
      </c>
      <c r="T183" s="247">
        <f>S183*H183</f>
        <v>0</v>
      </c>
      <c r="AR183" s="248" t="s">
        <v>385</v>
      </c>
      <c r="AT183" s="248" t="s">
        <v>418</v>
      </c>
      <c r="AU183" s="248" t="s">
        <v>83</v>
      </c>
      <c r="AY183" s="17" t="s">
        <v>168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81</v>
      </c>
      <c r="BK183" s="249">
        <f>ROUND(I183*H183,2)</f>
        <v>0</v>
      </c>
      <c r="BL183" s="17" t="s">
        <v>282</v>
      </c>
      <c r="BM183" s="248" t="s">
        <v>3480</v>
      </c>
    </row>
    <row r="184" s="13" customFormat="1">
      <c r="B184" s="261"/>
      <c r="C184" s="262"/>
      <c r="D184" s="252" t="s">
        <v>177</v>
      </c>
      <c r="E184" s="263" t="s">
        <v>1</v>
      </c>
      <c r="F184" s="264" t="s">
        <v>394</v>
      </c>
      <c r="G184" s="262"/>
      <c r="H184" s="265">
        <v>34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AT184" s="271" t="s">
        <v>177</v>
      </c>
      <c r="AU184" s="271" t="s">
        <v>83</v>
      </c>
      <c r="AV184" s="13" t="s">
        <v>83</v>
      </c>
      <c r="AW184" s="13" t="s">
        <v>31</v>
      </c>
      <c r="AX184" s="13" t="s">
        <v>74</v>
      </c>
      <c r="AY184" s="271" t="s">
        <v>168</v>
      </c>
    </row>
    <row r="185" s="14" customFormat="1">
      <c r="B185" s="272"/>
      <c r="C185" s="273"/>
      <c r="D185" s="252" t="s">
        <v>177</v>
      </c>
      <c r="E185" s="274" t="s">
        <v>1</v>
      </c>
      <c r="F185" s="275" t="s">
        <v>186</v>
      </c>
      <c r="G185" s="273"/>
      <c r="H185" s="276">
        <v>34</v>
      </c>
      <c r="I185" s="277"/>
      <c r="J185" s="273"/>
      <c r="K185" s="273"/>
      <c r="L185" s="278"/>
      <c r="M185" s="279"/>
      <c r="N185" s="280"/>
      <c r="O185" s="280"/>
      <c r="P185" s="280"/>
      <c r="Q185" s="280"/>
      <c r="R185" s="280"/>
      <c r="S185" s="280"/>
      <c r="T185" s="281"/>
      <c r="AT185" s="282" t="s">
        <v>177</v>
      </c>
      <c r="AU185" s="282" t="s">
        <v>83</v>
      </c>
      <c r="AV185" s="14" t="s">
        <v>175</v>
      </c>
      <c r="AW185" s="14" t="s">
        <v>31</v>
      </c>
      <c r="AX185" s="14" t="s">
        <v>81</v>
      </c>
      <c r="AY185" s="282" t="s">
        <v>168</v>
      </c>
    </row>
    <row r="186" s="1" customFormat="1" ht="16.5" customHeight="1">
      <c r="B186" s="38"/>
      <c r="C186" s="237" t="s">
        <v>306</v>
      </c>
      <c r="D186" s="237" t="s">
        <v>170</v>
      </c>
      <c r="E186" s="238" t="s">
        <v>3481</v>
      </c>
      <c r="F186" s="239" t="s">
        <v>3482</v>
      </c>
      <c r="G186" s="240" t="s">
        <v>364</v>
      </c>
      <c r="H186" s="241">
        <v>80</v>
      </c>
      <c r="I186" s="242"/>
      <c r="J186" s="243">
        <f>ROUND(I186*H186,2)</f>
        <v>0</v>
      </c>
      <c r="K186" s="239" t="s">
        <v>1</v>
      </c>
      <c r="L186" s="43"/>
      <c r="M186" s="244" t="s">
        <v>1</v>
      </c>
      <c r="N186" s="245" t="s">
        <v>39</v>
      </c>
      <c r="O186" s="86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AR186" s="248" t="s">
        <v>282</v>
      </c>
      <c r="AT186" s="248" t="s">
        <v>170</v>
      </c>
      <c r="AU186" s="248" t="s">
        <v>83</v>
      </c>
      <c r="AY186" s="17" t="s">
        <v>168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81</v>
      </c>
      <c r="BK186" s="249">
        <f>ROUND(I186*H186,2)</f>
        <v>0</v>
      </c>
      <c r="BL186" s="17" t="s">
        <v>282</v>
      </c>
      <c r="BM186" s="248" t="s">
        <v>3483</v>
      </c>
    </row>
    <row r="187" s="13" customFormat="1">
      <c r="B187" s="261"/>
      <c r="C187" s="262"/>
      <c r="D187" s="252" t="s">
        <v>177</v>
      </c>
      <c r="E187" s="263" t="s">
        <v>1</v>
      </c>
      <c r="F187" s="264" t="s">
        <v>3484</v>
      </c>
      <c r="G187" s="262"/>
      <c r="H187" s="265">
        <v>80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AT187" s="271" t="s">
        <v>177</v>
      </c>
      <c r="AU187" s="271" t="s">
        <v>83</v>
      </c>
      <c r="AV187" s="13" t="s">
        <v>83</v>
      </c>
      <c r="AW187" s="13" t="s">
        <v>31</v>
      </c>
      <c r="AX187" s="13" t="s">
        <v>74</v>
      </c>
      <c r="AY187" s="271" t="s">
        <v>168</v>
      </c>
    </row>
    <row r="188" s="14" customFormat="1">
      <c r="B188" s="272"/>
      <c r="C188" s="273"/>
      <c r="D188" s="252" t="s">
        <v>177</v>
      </c>
      <c r="E188" s="274" t="s">
        <v>1</v>
      </c>
      <c r="F188" s="275" t="s">
        <v>186</v>
      </c>
      <c r="G188" s="273"/>
      <c r="H188" s="276">
        <v>80</v>
      </c>
      <c r="I188" s="277"/>
      <c r="J188" s="273"/>
      <c r="K188" s="273"/>
      <c r="L188" s="278"/>
      <c r="M188" s="279"/>
      <c r="N188" s="280"/>
      <c r="O188" s="280"/>
      <c r="P188" s="280"/>
      <c r="Q188" s="280"/>
      <c r="R188" s="280"/>
      <c r="S188" s="280"/>
      <c r="T188" s="281"/>
      <c r="AT188" s="282" t="s">
        <v>177</v>
      </c>
      <c r="AU188" s="282" t="s">
        <v>83</v>
      </c>
      <c r="AV188" s="14" t="s">
        <v>175</v>
      </c>
      <c r="AW188" s="14" t="s">
        <v>31</v>
      </c>
      <c r="AX188" s="14" t="s">
        <v>81</v>
      </c>
      <c r="AY188" s="282" t="s">
        <v>168</v>
      </c>
    </row>
    <row r="189" s="1" customFormat="1" ht="16.5" customHeight="1">
      <c r="B189" s="38"/>
      <c r="C189" s="294" t="s">
        <v>314</v>
      </c>
      <c r="D189" s="294" t="s">
        <v>418</v>
      </c>
      <c r="E189" s="295" t="s">
        <v>3485</v>
      </c>
      <c r="F189" s="296" t="s">
        <v>3486</v>
      </c>
      <c r="G189" s="297" t="s">
        <v>364</v>
      </c>
      <c r="H189" s="298">
        <v>80</v>
      </c>
      <c r="I189" s="299"/>
      <c r="J189" s="300">
        <f>ROUND(I189*H189,2)</f>
        <v>0</v>
      </c>
      <c r="K189" s="296" t="s">
        <v>1</v>
      </c>
      <c r="L189" s="301"/>
      <c r="M189" s="302" t="s">
        <v>1</v>
      </c>
      <c r="N189" s="303" t="s">
        <v>39</v>
      </c>
      <c r="O189" s="86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AR189" s="248" t="s">
        <v>385</v>
      </c>
      <c r="AT189" s="248" t="s">
        <v>418</v>
      </c>
      <c r="AU189" s="248" t="s">
        <v>83</v>
      </c>
      <c r="AY189" s="17" t="s">
        <v>168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81</v>
      </c>
      <c r="BK189" s="249">
        <f>ROUND(I189*H189,2)</f>
        <v>0</v>
      </c>
      <c r="BL189" s="17" t="s">
        <v>282</v>
      </c>
      <c r="BM189" s="248" t="s">
        <v>3487</v>
      </c>
    </row>
    <row r="190" s="13" customFormat="1">
      <c r="B190" s="261"/>
      <c r="C190" s="262"/>
      <c r="D190" s="252" t="s">
        <v>177</v>
      </c>
      <c r="E190" s="263" t="s">
        <v>1</v>
      </c>
      <c r="F190" s="264" t="s">
        <v>771</v>
      </c>
      <c r="G190" s="262"/>
      <c r="H190" s="265">
        <v>80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AT190" s="271" t="s">
        <v>177</v>
      </c>
      <c r="AU190" s="271" t="s">
        <v>83</v>
      </c>
      <c r="AV190" s="13" t="s">
        <v>83</v>
      </c>
      <c r="AW190" s="13" t="s">
        <v>31</v>
      </c>
      <c r="AX190" s="13" t="s">
        <v>74</v>
      </c>
      <c r="AY190" s="271" t="s">
        <v>168</v>
      </c>
    </row>
    <row r="191" s="14" customFormat="1">
      <c r="B191" s="272"/>
      <c r="C191" s="273"/>
      <c r="D191" s="252" t="s">
        <v>177</v>
      </c>
      <c r="E191" s="274" t="s">
        <v>1</v>
      </c>
      <c r="F191" s="275" t="s">
        <v>186</v>
      </c>
      <c r="G191" s="273"/>
      <c r="H191" s="276">
        <v>80</v>
      </c>
      <c r="I191" s="277"/>
      <c r="J191" s="273"/>
      <c r="K191" s="273"/>
      <c r="L191" s="278"/>
      <c r="M191" s="279"/>
      <c r="N191" s="280"/>
      <c r="O191" s="280"/>
      <c r="P191" s="280"/>
      <c r="Q191" s="280"/>
      <c r="R191" s="280"/>
      <c r="S191" s="280"/>
      <c r="T191" s="281"/>
      <c r="AT191" s="282" t="s">
        <v>177</v>
      </c>
      <c r="AU191" s="282" t="s">
        <v>83</v>
      </c>
      <c r="AV191" s="14" t="s">
        <v>175</v>
      </c>
      <c r="AW191" s="14" t="s">
        <v>31</v>
      </c>
      <c r="AX191" s="14" t="s">
        <v>81</v>
      </c>
      <c r="AY191" s="282" t="s">
        <v>168</v>
      </c>
    </row>
    <row r="192" s="1" customFormat="1" ht="16.5" customHeight="1">
      <c r="B192" s="38"/>
      <c r="C192" s="237" t="s">
        <v>7</v>
      </c>
      <c r="D192" s="237" t="s">
        <v>170</v>
      </c>
      <c r="E192" s="238" t="s">
        <v>3488</v>
      </c>
      <c r="F192" s="239" t="s">
        <v>3489</v>
      </c>
      <c r="G192" s="240" t="s">
        <v>364</v>
      </c>
      <c r="H192" s="241">
        <v>197</v>
      </c>
      <c r="I192" s="242"/>
      <c r="J192" s="243">
        <f>ROUND(I192*H192,2)</f>
        <v>0</v>
      </c>
      <c r="K192" s="239" t="s">
        <v>1</v>
      </c>
      <c r="L192" s="43"/>
      <c r="M192" s="244" t="s">
        <v>1</v>
      </c>
      <c r="N192" s="245" t="s">
        <v>39</v>
      </c>
      <c r="O192" s="86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AR192" s="248" t="s">
        <v>282</v>
      </c>
      <c r="AT192" s="248" t="s">
        <v>170</v>
      </c>
      <c r="AU192" s="248" t="s">
        <v>83</v>
      </c>
      <c r="AY192" s="17" t="s">
        <v>168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81</v>
      </c>
      <c r="BK192" s="249">
        <f>ROUND(I192*H192,2)</f>
        <v>0</v>
      </c>
      <c r="BL192" s="17" t="s">
        <v>282</v>
      </c>
      <c r="BM192" s="248" t="s">
        <v>3490</v>
      </c>
    </row>
    <row r="193" s="13" customFormat="1">
      <c r="B193" s="261"/>
      <c r="C193" s="262"/>
      <c r="D193" s="252" t="s">
        <v>177</v>
      </c>
      <c r="E193" s="263" t="s">
        <v>1</v>
      </c>
      <c r="F193" s="264" t="s">
        <v>1571</v>
      </c>
      <c r="G193" s="262"/>
      <c r="H193" s="265">
        <v>197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AT193" s="271" t="s">
        <v>177</v>
      </c>
      <c r="AU193" s="271" t="s">
        <v>83</v>
      </c>
      <c r="AV193" s="13" t="s">
        <v>83</v>
      </c>
      <c r="AW193" s="13" t="s">
        <v>31</v>
      </c>
      <c r="AX193" s="13" t="s">
        <v>74</v>
      </c>
      <c r="AY193" s="271" t="s">
        <v>168</v>
      </c>
    </row>
    <row r="194" s="14" customFormat="1">
      <c r="B194" s="272"/>
      <c r="C194" s="273"/>
      <c r="D194" s="252" t="s">
        <v>177</v>
      </c>
      <c r="E194" s="274" t="s">
        <v>1</v>
      </c>
      <c r="F194" s="275" t="s">
        <v>186</v>
      </c>
      <c r="G194" s="273"/>
      <c r="H194" s="276">
        <v>197</v>
      </c>
      <c r="I194" s="277"/>
      <c r="J194" s="273"/>
      <c r="K194" s="273"/>
      <c r="L194" s="278"/>
      <c r="M194" s="279"/>
      <c r="N194" s="280"/>
      <c r="O194" s="280"/>
      <c r="P194" s="280"/>
      <c r="Q194" s="280"/>
      <c r="R194" s="280"/>
      <c r="S194" s="280"/>
      <c r="T194" s="281"/>
      <c r="AT194" s="282" t="s">
        <v>177</v>
      </c>
      <c r="AU194" s="282" t="s">
        <v>83</v>
      </c>
      <c r="AV194" s="14" t="s">
        <v>175</v>
      </c>
      <c r="AW194" s="14" t="s">
        <v>31</v>
      </c>
      <c r="AX194" s="14" t="s">
        <v>81</v>
      </c>
      <c r="AY194" s="282" t="s">
        <v>168</v>
      </c>
    </row>
    <row r="195" s="1" customFormat="1" ht="16.5" customHeight="1">
      <c r="B195" s="38"/>
      <c r="C195" s="294" t="s">
        <v>328</v>
      </c>
      <c r="D195" s="294" t="s">
        <v>418</v>
      </c>
      <c r="E195" s="295" t="s">
        <v>3491</v>
      </c>
      <c r="F195" s="296" t="s">
        <v>3492</v>
      </c>
      <c r="G195" s="297" t="s">
        <v>364</v>
      </c>
      <c r="H195" s="298">
        <v>197</v>
      </c>
      <c r="I195" s="299"/>
      <c r="J195" s="300">
        <f>ROUND(I195*H195,2)</f>
        <v>0</v>
      </c>
      <c r="K195" s="296" t="s">
        <v>1482</v>
      </c>
      <c r="L195" s="301"/>
      <c r="M195" s="302" t="s">
        <v>1</v>
      </c>
      <c r="N195" s="303" t="s">
        <v>39</v>
      </c>
      <c r="O195" s="86"/>
      <c r="P195" s="246">
        <f>O195*H195</f>
        <v>0</v>
      </c>
      <c r="Q195" s="246">
        <v>0.00021000000000000001</v>
      </c>
      <c r="R195" s="246">
        <f>Q195*H195</f>
        <v>0.041370000000000004</v>
      </c>
      <c r="S195" s="246">
        <v>0</v>
      </c>
      <c r="T195" s="247">
        <f>S195*H195</f>
        <v>0</v>
      </c>
      <c r="AR195" s="248" t="s">
        <v>385</v>
      </c>
      <c r="AT195" s="248" t="s">
        <v>418</v>
      </c>
      <c r="AU195" s="248" t="s">
        <v>83</v>
      </c>
      <c r="AY195" s="17" t="s">
        <v>168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81</v>
      </c>
      <c r="BK195" s="249">
        <f>ROUND(I195*H195,2)</f>
        <v>0</v>
      </c>
      <c r="BL195" s="17" t="s">
        <v>282</v>
      </c>
      <c r="BM195" s="248" t="s">
        <v>3493</v>
      </c>
    </row>
    <row r="196" s="13" customFormat="1">
      <c r="B196" s="261"/>
      <c r="C196" s="262"/>
      <c r="D196" s="252" t="s">
        <v>177</v>
      </c>
      <c r="E196" s="263" t="s">
        <v>1</v>
      </c>
      <c r="F196" s="264" t="s">
        <v>1571</v>
      </c>
      <c r="G196" s="262"/>
      <c r="H196" s="265">
        <v>197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AT196" s="271" t="s">
        <v>177</v>
      </c>
      <c r="AU196" s="271" t="s">
        <v>83</v>
      </c>
      <c r="AV196" s="13" t="s">
        <v>83</v>
      </c>
      <c r="AW196" s="13" t="s">
        <v>31</v>
      </c>
      <c r="AX196" s="13" t="s">
        <v>74</v>
      </c>
      <c r="AY196" s="271" t="s">
        <v>168</v>
      </c>
    </row>
    <row r="197" s="14" customFormat="1">
      <c r="B197" s="272"/>
      <c r="C197" s="273"/>
      <c r="D197" s="252" t="s">
        <v>177</v>
      </c>
      <c r="E197" s="274" t="s">
        <v>1</v>
      </c>
      <c r="F197" s="275" t="s">
        <v>186</v>
      </c>
      <c r="G197" s="273"/>
      <c r="H197" s="276">
        <v>197</v>
      </c>
      <c r="I197" s="277"/>
      <c r="J197" s="273"/>
      <c r="K197" s="273"/>
      <c r="L197" s="278"/>
      <c r="M197" s="279"/>
      <c r="N197" s="280"/>
      <c r="O197" s="280"/>
      <c r="P197" s="280"/>
      <c r="Q197" s="280"/>
      <c r="R197" s="280"/>
      <c r="S197" s="280"/>
      <c r="T197" s="281"/>
      <c r="AT197" s="282" t="s">
        <v>177</v>
      </c>
      <c r="AU197" s="282" t="s">
        <v>83</v>
      </c>
      <c r="AV197" s="14" t="s">
        <v>175</v>
      </c>
      <c r="AW197" s="14" t="s">
        <v>31</v>
      </c>
      <c r="AX197" s="14" t="s">
        <v>81</v>
      </c>
      <c r="AY197" s="282" t="s">
        <v>168</v>
      </c>
    </row>
    <row r="198" s="1" customFormat="1" ht="24" customHeight="1">
      <c r="B198" s="38"/>
      <c r="C198" s="237" t="s">
        <v>335</v>
      </c>
      <c r="D198" s="237" t="s">
        <v>170</v>
      </c>
      <c r="E198" s="238" t="s">
        <v>3494</v>
      </c>
      <c r="F198" s="239" t="s">
        <v>3495</v>
      </c>
      <c r="G198" s="240" t="s">
        <v>364</v>
      </c>
      <c r="H198" s="241">
        <v>10</v>
      </c>
      <c r="I198" s="242"/>
      <c r="J198" s="243">
        <f>ROUND(I198*H198,2)</f>
        <v>0</v>
      </c>
      <c r="K198" s="239" t="s">
        <v>1</v>
      </c>
      <c r="L198" s="43"/>
      <c r="M198" s="244" t="s">
        <v>1</v>
      </c>
      <c r="N198" s="245" t="s">
        <v>39</v>
      </c>
      <c r="O198" s="86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AR198" s="248" t="s">
        <v>282</v>
      </c>
      <c r="AT198" s="248" t="s">
        <v>170</v>
      </c>
      <c r="AU198" s="248" t="s">
        <v>83</v>
      </c>
      <c r="AY198" s="17" t="s">
        <v>168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81</v>
      </c>
      <c r="BK198" s="249">
        <f>ROUND(I198*H198,2)</f>
        <v>0</v>
      </c>
      <c r="BL198" s="17" t="s">
        <v>282</v>
      </c>
      <c r="BM198" s="248" t="s">
        <v>3496</v>
      </c>
    </row>
    <row r="199" s="13" customFormat="1">
      <c r="B199" s="261"/>
      <c r="C199" s="262"/>
      <c r="D199" s="252" t="s">
        <v>177</v>
      </c>
      <c r="E199" s="263" t="s">
        <v>1</v>
      </c>
      <c r="F199" s="264" t="s">
        <v>235</v>
      </c>
      <c r="G199" s="262"/>
      <c r="H199" s="265">
        <v>10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AT199" s="271" t="s">
        <v>177</v>
      </c>
      <c r="AU199" s="271" t="s">
        <v>83</v>
      </c>
      <c r="AV199" s="13" t="s">
        <v>83</v>
      </c>
      <c r="AW199" s="13" t="s">
        <v>31</v>
      </c>
      <c r="AX199" s="13" t="s">
        <v>74</v>
      </c>
      <c r="AY199" s="271" t="s">
        <v>168</v>
      </c>
    </row>
    <row r="200" s="14" customFormat="1">
      <c r="B200" s="272"/>
      <c r="C200" s="273"/>
      <c r="D200" s="252" t="s">
        <v>177</v>
      </c>
      <c r="E200" s="274" t="s">
        <v>1</v>
      </c>
      <c r="F200" s="275" t="s">
        <v>186</v>
      </c>
      <c r="G200" s="273"/>
      <c r="H200" s="276">
        <v>10</v>
      </c>
      <c r="I200" s="277"/>
      <c r="J200" s="273"/>
      <c r="K200" s="273"/>
      <c r="L200" s="278"/>
      <c r="M200" s="279"/>
      <c r="N200" s="280"/>
      <c r="O200" s="280"/>
      <c r="P200" s="280"/>
      <c r="Q200" s="280"/>
      <c r="R200" s="280"/>
      <c r="S200" s="280"/>
      <c r="T200" s="281"/>
      <c r="AT200" s="282" t="s">
        <v>177</v>
      </c>
      <c r="AU200" s="282" t="s">
        <v>83</v>
      </c>
      <c r="AV200" s="14" t="s">
        <v>175</v>
      </c>
      <c r="AW200" s="14" t="s">
        <v>31</v>
      </c>
      <c r="AX200" s="14" t="s">
        <v>81</v>
      </c>
      <c r="AY200" s="282" t="s">
        <v>168</v>
      </c>
    </row>
    <row r="201" s="1" customFormat="1" ht="16.5" customHeight="1">
      <c r="B201" s="38"/>
      <c r="C201" s="294" t="s">
        <v>341</v>
      </c>
      <c r="D201" s="294" t="s">
        <v>418</v>
      </c>
      <c r="E201" s="295" t="s">
        <v>3497</v>
      </c>
      <c r="F201" s="296" t="s">
        <v>3498</v>
      </c>
      <c r="G201" s="297" t="s">
        <v>364</v>
      </c>
      <c r="H201" s="298">
        <v>10</v>
      </c>
      <c r="I201" s="299"/>
      <c r="J201" s="300">
        <f>ROUND(I201*H201,2)</f>
        <v>0</v>
      </c>
      <c r="K201" s="296" t="s">
        <v>1482</v>
      </c>
      <c r="L201" s="301"/>
      <c r="M201" s="302" t="s">
        <v>1</v>
      </c>
      <c r="N201" s="303" t="s">
        <v>39</v>
      </c>
      <c r="O201" s="86"/>
      <c r="P201" s="246">
        <f>O201*H201</f>
        <v>0</v>
      </c>
      <c r="Q201" s="246">
        <v>0.0041999999999999997</v>
      </c>
      <c r="R201" s="246">
        <f>Q201*H201</f>
        <v>0.041999999999999996</v>
      </c>
      <c r="S201" s="246">
        <v>0</v>
      </c>
      <c r="T201" s="247">
        <f>S201*H201</f>
        <v>0</v>
      </c>
      <c r="AR201" s="248" t="s">
        <v>385</v>
      </c>
      <c r="AT201" s="248" t="s">
        <v>418</v>
      </c>
      <c r="AU201" s="248" t="s">
        <v>83</v>
      </c>
      <c r="AY201" s="17" t="s">
        <v>168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81</v>
      </c>
      <c r="BK201" s="249">
        <f>ROUND(I201*H201,2)</f>
        <v>0</v>
      </c>
      <c r="BL201" s="17" t="s">
        <v>282</v>
      </c>
      <c r="BM201" s="248" t="s">
        <v>3499</v>
      </c>
    </row>
    <row r="202" s="13" customFormat="1">
      <c r="B202" s="261"/>
      <c r="C202" s="262"/>
      <c r="D202" s="252" t="s">
        <v>177</v>
      </c>
      <c r="E202" s="263" t="s">
        <v>1</v>
      </c>
      <c r="F202" s="264" t="s">
        <v>235</v>
      </c>
      <c r="G202" s="262"/>
      <c r="H202" s="265">
        <v>10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AT202" s="271" t="s">
        <v>177</v>
      </c>
      <c r="AU202" s="271" t="s">
        <v>83</v>
      </c>
      <c r="AV202" s="13" t="s">
        <v>83</v>
      </c>
      <c r="AW202" s="13" t="s">
        <v>31</v>
      </c>
      <c r="AX202" s="13" t="s">
        <v>74</v>
      </c>
      <c r="AY202" s="271" t="s">
        <v>168</v>
      </c>
    </row>
    <row r="203" s="14" customFormat="1">
      <c r="B203" s="272"/>
      <c r="C203" s="273"/>
      <c r="D203" s="252" t="s">
        <v>177</v>
      </c>
      <c r="E203" s="274" t="s">
        <v>1</v>
      </c>
      <c r="F203" s="275" t="s">
        <v>186</v>
      </c>
      <c r="G203" s="273"/>
      <c r="H203" s="276">
        <v>10</v>
      </c>
      <c r="I203" s="277"/>
      <c r="J203" s="273"/>
      <c r="K203" s="273"/>
      <c r="L203" s="278"/>
      <c r="M203" s="279"/>
      <c r="N203" s="280"/>
      <c r="O203" s="280"/>
      <c r="P203" s="280"/>
      <c r="Q203" s="280"/>
      <c r="R203" s="280"/>
      <c r="S203" s="280"/>
      <c r="T203" s="281"/>
      <c r="AT203" s="282" t="s">
        <v>177</v>
      </c>
      <c r="AU203" s="282" t="s">
        <v>83</v>
      </c>
      <c r="AV203" s="14" t="s">
        <v>175</v>
      </c>
      <c r="AW203" s="14" t="s">
        <v>31</v>
      </c>
      <c r="AX203" s="14" t="s">
        <v>81</v>
      </c>
      <c r="AY203" s="282" t="s">
        <v>168</v>
      </c>
    </row>
    <row r="204" s="1" customFormat="1" ht="16.5" customHeight="1">
      <c r="B204" s="38"/>
      <c r="C204" s="294" t="s">
        <v>346</v>
      </c>
      <c r="D204" s="294" t="s">
        <v>418</v>
      </c>
      <c r="E204" s="295" t="s">
        <v>3500</v>
      </c>
      <c r="F204" s="296" t="s">
        <v>3501</v>
      </c>
      <c r="G204" s="297" t="s">
        <v>364</v>
      </c>
      <c r="H204" s="298">
        <v>20</v>
      </c>
      <c r="I204" s="299"/>
      <c r="J204" s="300">
        <f>ROUND(I204*H204,2)</f>
        <v>0</v>
      </c>
      <c r="K204" s="296" t="s">
        <v>1482</v>
      </c>
      <c r="L204" s="301"/>
      <c r="M204" s="302" t="s">
        <v>1</v>
      </c>
      <c r="N204" s="303" t="s">
        <v>39</v>
      </c>
      <c r="O204" s="86"/>
      <c r="P204" s="246">
        <f>O204*H204</f>
        <v>0</v>
      </c>
      <c r="Q204" s="246">
        <v>0.00032000000000000003</v>
      </c>
      <c r="R204" s="246">
        <f>Q204*H204</f>
        <v>0.0064000000000000003</v>
      </c>
      <c r="S204" s="246">
        <v>0</v>
      </c>
      <c r="T204" s="247">
        <f>S204*H204</f>
        <v>0</v>
      </c>
      <c r="AR204" s="248" t="s">
        <v>385</v>
      </c>
      <c r="AT204" s="248" t="s">
        <v>418</v>
      </c>
      <c r="AU204" s="248" t="s">
        <v>83</v>
      </c>
      <c r="AY204" s="17" t="s">
        <v>168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81</v>
      </c>
      <c r="BK204" s="249">
        <f>ROUND(I204*H204,2)</f>
        <v>0</v>
      </c>
      <c r="BL204" s="17" t="s">
        <v>282</v>
      </c>
      <c r="BM204" s="248" t="s">
        <v>3502</v>
      </c>
    </row>
    <row r="205" s="13" customFormat="1">
      <c r="B205" s="261"/>
      <c r="C205" s="262"/>
      <c r="D205" s="252" t="s">
        <v>177</v>
      </c>
      <c r="E205" s="263" t="s">
        <v>1</v>
      </c>
      <c r="F205" s="264" t="s">
        <v>3503</v>
      </c>
      <c r="G205" s="262"/>
      <c r="H205" s="265">
        <v>20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AT205" s="271" t="s">
        <v>177</v>
      </c>
      <c r="AU205" s="271" t="s">
        <v>83</v>
      </c>
      <c r="AV205" s="13" t="s">
        <v>83</v>
      </c>
      <c r="AW205" s="13" t="s">
        <v>31</v>
      </c>
      <c r="AX205" s="13" t="s">
        <v>74</v>
      </c>
      <c r="AY205" s="271" t="s">
        <v>168</v>
      </c>
    </row>
    <row r="206" s="14" customFormat="1">
      <c r="B206" s="272"/>
      <c r="C206" s="273"/>
      <c r="D206" s="252" t="s">
        <v>177</v>
      </c>
      <c r="E206" s="274" t="s">
        <v>1</v>
      </c>
      <c r="F206" s="275" t="s">
        <v>186</v>
      </c>
      <c r="G206" s="273"/>
      <c r="H206" s="276">
        <v>20</v>
      </c>
      <c r="I206" s="277"/>
      <c r="J206" s="273"/>
      <c r="K206" s="273"/>
      <c r="L206" s="278"/>
      <c r="M206" s="279"/>
      <c r="N206" s="280"/>
      <c r="O206" s="280"/>
      <c r="P206" s="280"/>
      <c r="Q206" s="280"/>
      <c r="R206" s="280"/>
      <c r="S206" s="280"/>
      <c r="T206" s="281"/>
      <c r="AT206" s="282" t="s">
        <v>177</v>
      </c>
      <c r="AU206" s="282" t="s">
        <v>83</v>
      </c>
      <c r="AV206" s="14" t="s">
        <v>175</v>
      </c>
      <c r="AW206" s="14" t="s">
        <v>31</v>
      </c>
      <c r="AX206" s="14" t="s">
        <v>81</v>
      </c>
      <c r="AY206" s="282" t="s">
        <v>168</v>
      </c>
    </row>
    <row r="207" s="1" customFormat="1" ht="16.5" customHeight="1">
      <c r="B207" s="38"/>
      <c r="C207" s="237" t="s">
        <v>350</v>
      </c>
      <c r="D207" s="237" t="s">
        <v>170</v>
      </c>
      <c r="E207" s="238" t="s">
        <v>3504</v>
      </c>
      <c r="F207" s="239" t="s">
        <v>3505</v>
      </c>
      <c r="G207" s="240" t="s">
        <v>364</v>
      </c>
      <c r="H207" s="241">
        <v>143</v>
      </c>
      <c r="I207" s="242"/>
      <c r="J207" s="243">
        <f>ROUND(I207*H207,2)</f>
        <v>0</v>
      </c>
      <c r="K207" s="239" t="s">
        <v>1</v>
      </c>
      <c r="L207" s="43"/>
      <c r="M207" s="244" t="s">
        <v>1</v>
      </c>
      <c r="N207" s="245" t="s">
        <v>39</v>
      </c>
      <c r="O207" s="86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AR207" s="248" t="s">
        <v>282</v>
      </c>
      <c r="AT207" s="248" t="s">
        <v>170</v>
      </c>
      <c r="AU207" s="248" t="s">
        <v>83</v>
      </c>
      <c r="AY207" s="17" t="s">
        <v>168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81</v>
      </c>
      <c r="BK207" s="249">
        <f>ROUND(I207*H207,2)</f>
        <v>0</v>
      </c>
      <c r="BL207" s="17" t="s">
        <v>282</v>
      </c>
      <c r="BM207" s="248" t="s">
        <v>3506</v>
      </c>
    </row>
    <row r="208" s="13" customFormat="1">
      <c r="B208" s="261"/>
      <c r="C208" s="262"/>
      <c r="D208" s="252" t="s">
        <v>177</v>
      </c>
      <c r="E208" s="263" t="s">
        <v>1</v>
      </c>
      <c r="F208" s="264" t="s">
        <v>1302</v>
      </c>
      <c r="G208" s="262"/>
      <c r="H208" s="265">
        <v>143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AT208" s="271" t="s">
        <v>177</v>
      </c>
      <c r="AU208" s="271" t="s">
        <v>83</v>
      </c>
      <c r="AV208" s="13" t="s">
        <v>83</v>
      </c>
      <c r="AW208" s="13" t="s">
        <v>31</v>
      </c>
      <c r="AX208" s="13" t="s">
        <v>74</v>
      </c>
      <c r="AY208" s="271" t="s">
        <v>168</v>
      </c>
    </row>
    <row r="209" s="14" customFormat="1">
      <c r="B209" s="272"/>
      <c r="C209" s="273"/>
      <c r="D209" s="252" t="s">
        <v>177</v>
      </c>
      <c r="E209" s="274" t="s">
        <v>1</v>
      </c>
      <c r="F209" s="275" t="s">
        <v>186</v>
      </c>
      <c r="G209" s="273"/>
      <c r="H209" s="276">
        <v>143</v>
      </c>
      <c r="I209" s="277"/>
      <c r="J209" s="273"/>
      <c r="K209" s="273"/>
      <c r="L209" s="278"/>
      <c r="M209" s="279"/>
      <c r="N209" s="280"/>
      <c r="O209" s="280"/>
      <c r="P209" s="280"/>
      <c r="Q209" s="280"/>
      <c r="R209" s="280"/>
      <c r="S209" s="280"/>
      <c r="T209" s="281"/>
      <c r="AT209" s="282" t="s">
        <v>177</v>
      </c>
      <c r="AU209" s="282" t="s">
        <v>83</v>
      </c>
      <c r="AV209" s="14" t="s">
        <v>175</v>
      </c>
      <c r="AW209" s="14" t="s">
        <v>31</v>
      </c>
      <c r="AX209" s="14" t="s">
        <v>81</v>
      </c>
      <c r="AY209" s="282" t="s">
        <v>168</v>
      </c>
    </row>
    <row r="210" s="1" customFormat="1" ht="16.5" customHeight="1">
      <c r="B210" s="38"/>
      <c r="C210" s="237" t="s">
        <v>355</v>
      </c>
      <c r="D210" s="237" t="s">
        <v>170</v>
      </c>
      <c r="E210" s="238" t="s">
        <v>3507</v>
      </c>
      <c r="F210" s="239" t="s">
        <v>3508</v>
      </c>
      <c r="G210" s="240" t="s">
        <v>364</v>
      </c>
      <c r="H210" s="241">
        <v>10</v>
      </c>
      <c r="I210" s="242"/>
      <c r="J210" s="243">
        <f>ROUND(I210*H210,2)</f>
        <v>0</v>
      </c>
      <c r="K210" s="239" t="s">
        <v>1482</v>
      </c>
      <c r="L210" s="43"/>
      <c r="M210" s="244" t="s">
        <v>1</v>
      </c>
      <c r="N210" s="245" t="s">
        <v>39</v>
      </c>
      <c r="O210" s="86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AR210" s="248" t="s">
        <v>282</v>
      </c>
      <c r="AT210" s="248" t="s">
        <v>170</v>
      </c>
      <c r="AU210" s="248" t="s">
        <v>83</v>
      </c>
      <c r="AY210" s="17" t="s">
        <v>168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81</v>
      </c>
      <c r="BK210" s="249">
        <f>ROUND(I210*H210,2)</f>
        <v>0</v>
      </c>
      <c r="BL210" s="17" t="s">
        <v>282</v>
      </c>
      <c r="BM210" s="248" t="s">
        <v>3509</v>
      </c>
    </row>
    <row r="211" s="13" customFormat="1">
      <c r="B211" s="261"/>
      <c r="C211" s="262"/>
      <c r="D211" s="252" t="s">
        <v>177</v>
      </c>
      <c r="E211" s="263" t="s">
        <v>1</v>
      </c>
      <c r="F211" s="264" t="s">
        <v>235</v>
      </c>
      <c r="G211" s="262"/>
      <c r="H211" s="265">
        <v>10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AT211" s="271" t="s">
        <v>177</v>
      </c>
      <c r="AU211" s="271" t="s">
        <v>83</v>
      </c>
      <c r="AV211" s="13" t="s">
        <v>83</v>
      </c>
      <c r="AW211" s="13" t="s">
        <v>31</v>
      </c>
      <c r="AX211" s="13" t="s">
        <v>74</v>
      </c>
      <c r="AY211" s="271" t="s">
        <v>168</v>
      </c>
    </row>
    <row r="212" s="14" customFormat="1">
      <c r="B212" s="272"/>
      <c r="C212" s="273"/>
      <c r="D212" s="252" t="s">
        <v>177</v>
      </c>
      <c r="E212" s="274" t="s">
        <v>1</v>
      </c>
      <c r="F212" s="275" t="s">
        <v>186</v>
      </c>
      <c r="G212" s="273"/>
      <c r="H212" s="276">
        <v>10</v>
      </c>
      <c r="I212" s="277"/>
      <c r="J212" s="273"/>
      <c r="K212" s="273"/>
      <c r="L212" s="278"/>
      <c r="M212" s="279"/>
      <c r="N212" s="280"/>
      <c r="O212" s="280"/>
      <c r="P212" s="280"/>
      <c r="Q212" s="280"/>
      <c r="R212" s="280"/>
      <c r="S212" s="280"/>
      <c r="T212" s="281"/>
      <c r="AT212" s="282" t="s">
        <v>177</v>
      </c>
      <c r="AU212" s="282" t="s">
        <v>83</v>
      </c>
      <c r="AV212" s="14" t="s">
        <v>175</v>
      </c>
      <c r="AW212" s="14" t="s">
        <v>31</v>
      </c>
      <c r="AX212" s="14" t="s">
        <v>81</v>
      </c>
      <c r="AY212" s="282" t="s">
        <v>168</v>
      </c>
    </row>
    <row r="213" s="1" customFormat="1" ht="16.5" customHeight="1">
      <c r="B213" s="38"/>
      <c r="C213" s="294" t="s">
        <v>361</v>
      </c>
      <c r="D213" s="294" t="s">
        <v>418</v>
      </c>
      <c r="E213" s="295" t="s">
        <v>3510</v>
      </c>
      <c r="F213" s="296" t="s">
        <v>3511</v>
      </c>
      <c r="G213" s="297" t="s">
        <v>364</v>
      </c>
      <c r="H213" s="298">
        <v>10</v>
      </c>
      <c r="I213" s="299"/>
      <c r="J213" s="300">
        <f>ROUND(I213*H213,2)</f>
        <v>0</v>
      </c>
      <c r="K213" s="296" t="s">
        <v>1</v>
      </c>
      <c r="L213" s="301"/>
      <c r="M213" s="302" t="s">
        <v>1</v>
      </c>
      <c r="N213" s="303" t="s">
        <v>39</v>
      </c>
      <c r="O213" s="86"/>
      <c r="P213" s="246">
        <f>O213*H213</f>
        <v>0</v>
      </c>
      <c r="Q213" s="246">
        <v>1.0000000000000001E-05</v>
      </c>
      <c r="R213" s="246">
        <f>Q213*H213</f>
        <v>0.00010000000000000001</v>
      </c>
      <c r="S213" s="246">
        <v>0</v>
      </c>
      <c r="T213" s="247">
        <f>S213*H213</f>
        <v>0</v>
      </c>
      <c r="AR213" s="248" t="s">
        <v>385</v>
      </c>
      <c r="AT213" s="248" t="s">
        <v>418</v>
      </c>
      <c r="AU213" s="248" t="s">
        <v>83</v>
      </c>
      <c r="AY213" s="17" t="s">
        <v>168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81</v>
      </c>
      <c r="BK213" s="249">
        <f>ROUND(I213*H213,2)</f>
        <v>0</v>
      </c>
      <c r="BL213" s="17" t="s">
        <v>282</v>
      </c>
      <c r="BM213" s="248" t="s">
        <v>3512</v>
      </c>
    </row>
    <row r="214" s="13" customFormat="1">
      <c r="B214" s="261"/>
      <c r="C214" s="262"/>
      <c r="D214" s="252" t="s">
        <v>177</v>
      </c>
      <c r="E214" s="263" t="s">
        <v>1</v>
      </c>
      <c r="F214" s="264" t="s">
        <v>235</v>
      </c>
      <c r="G214" s="262"/>
      <c r="H214" s="265">
        <v>10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AT214" s="271" t="s">
        <v>177</v>
      </c>
      <c r="AU214" s="271" t="s">
        <v>83</v>
      </c>
      <c r="AV214" s="13" t="s">
        <v>83</v>
      </c>
      <c r="AW214" s="13" t="s">
        <v>31</v>
      </c>
      <c r="AX214" s="13" t="s">
        <v>74</v>
      </c>
      <c r="AY214" s="271" t="s">
        <v>168</v>
      </c>
    </row>
    <row r="215" s="14" customFormat="1">
      <c r="B215" s="272"/>
      <c r="C215" s="273"/>
      <c r="D215" s="252" t="s">
        <v>177</v>
      </c>
      <c r="E215" s="274" t="s">
        <v>1</v>
      </c>
      <c r="F215" s="275" t="s">
        <v>186</v>
      </c>
      <c r="G215" s="273"/>
      <c r="H215" s="276">
        <v>10</v>
      </c>
      <c r="I215" s="277"/>
      <c r="J215" s="273"/>
      <c r="K215" s="273"/>
      <c r="L215" s="278"/>
      <c r="M215" s="279"/>
      <c r="N215" s="280"/>
      <c r="O215" s="280"/>
      <c r="P215" s="280"/>
      <c r="Q215" s="280"/>
      <c r="R215" s="280"/>
      <c r="S215" s="280"/>
      <c r="T215" s="281"/>
      <c r="AT215" s="282" t="s">
        <v>177</v>
      </c>
      <c r="AU215" s="282" t="s">
        <v>83</v>
      </c>
      <c r="AV215" s="14" t="s">
        <v>175</v>
      </c>
      <c r="AW215" s="14" t="s">
        <v>31</v>
      </c>
      <c r="AX215" s="14" t="s">
        <v>81</v>
      </c>
      <c r="AY215" s="282" t="s">
        <v>168</v>
      </c>
    </row>
    <row r="216" s="1" customFormat="1" ht="16.5" customHeight="1">
      <c r="B216" s="38"/>
      <c r="C216" s="237" t="s">
        <v>369</v>
      </c>
      <c r="D216" s="237" t="s">
        <v>170</v>
      </c>
      <c r="E216" s="238" t="s">
        <v>3513</v>
      </c>
      <c r="F216" s="239" t="s">
        <v>3514</v>
      </c>
      <c r="G216" s="240" t="s">
        <v>364</v>
      </c>
      <c r="H216" s="241">
        <v>7</v>
      </c>
      <c r="I216" s="242"/>
      <c r="J216" s="243">
        <f>ROUND(I216*H216,2)</f>
        <v>0</v>
      </c>
      <c r="K216" s="239" t="s">
        <v>1</v>
      </c>
      <c r="L216" s="43"/>
      <c r="M216" s="244" t="s">
        <v>1</v>
      </c>
      <c r="N216" s="245" t="s">
        <v>39</v>
      </c>
      <c r="O216" s="86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AR216" s="248" t="s">
        <v>282</v>
      </c>
      <c r="AT216" s="248" t="s">
        <v>170</v>
      </c>
      <c r="AU216" s="248" t="s">
        <v>83</v>
      </c>
      <c r="AY216" s="17" t="s">
        <v>168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81</v>
      </c>
      <c r="BK216" s="249">
        <f>ROUND(I216*H216,2)</f>
        <v>0</v>
      </c>
      <c r="BL216" s="17" t="s">
        <v>282</v>
      </c>
      <c r="BM216" s="248" t="s">
        <v>3515</v>
      </c>
    </row>
    <row r="217" s="13" customFormat="1">
      <c r="B217" s="261"/>
      <c r="C217" s="262"/>
      <c r="D217" s="252" t="s">
        <v>177</v>
      </c>
      <c r="E217" s="263" t="s">
        <v>1</v>
      </c>
      <c r="F217" s="264" t="s">
        <v>213</v>
      </c>
      <c r="G217" s="262"/>
      <c r="H217" s="265">
        <v>7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AT217" s="271" t="s">
        <v>177</v>
      </c>
      <c r="AU217" s="271" t="s">
        <v>83</v>
      </c>
      <c r="AV217" s="13" t="s">
        <v>83</v>
      </c>
      <c r="AW217" s="13" t="s">
        <v>31</v>
      </c>
      <c r="AX217" s="13" t="s">
        <v>74</v>
      </c>
      <c r="AY217" s="271" t="s">
        <v>168</v>
      </c>
    </row>
    <row r="218" s="14" customFormat="1">
      <c r="B218" s="272"/>
      <c r="C218" s="273"/>
      <c r="D218" s="252" t="s">
        <v>177</v>
      </c>
      <c r="E218" s="274" t="s">
        <v>1</v>
      </c>
      <c r="F218" s="275" t="s">
        <v>186</v>
      </c>
      <c r="G218" s="273"/>
      <c r="H218" s="276">
        <v>7</v>
      </c>
      <c r="I218" s="277"/>
      <c r="J218" s="273"/>
      <c r="K218" s="273"/>
      <c r="L218" s="278"/>
      <c r="M218" s="279"/>
      <c r="N218" s="280"/>
      <c r="O218" s="280"/>
      <c r="P218" s="280"/>
      <c r="Q218" s="280"/>
      <c r="R218" s="280"/>
      <c r="S218" s="280"/>
      <c r="T218" s="281"/>
      <c r="AT218" s="282" t="s">
        <v>177</v>
      </c>
      <c r="AU218" s="282" t="s">
        <v>83</v>
      </c>
      <c r="AV218" s="14" t="s">
        <v>175</v>
      </c>
      <c r="AW218" s="14" t="s">
        <v>31</v>
      </c>
      <c r="AX218" s="14" t="s">
        <v>81</v>
      </c>
      <c r="AY218" s="282" t="s">
        <v>168</v>
      </c>
    </row>
    <row r="219" s="1" customFormat="1" ht="16.5" customHeight="1">
      <c r="B219" s="38"/>
      <c r="C219" s="294" t="s">
        <v>374</v>
      </c>
      <c r="D219" s="294" t="s">
        <v>418</v>
      </c>
      <c r="E219" s="295" t="s">
        <v>3516</v>
      </c>
      <c r="F219" s="296" t="s">
        <v>3517</v>
      </c>
      <c r="G219" s="297" t="s">
        <v>364</v>
      </c>
      <c r="H219" s="298">
        <v>7</v>
      </c>
      <c r="I219" s="299"/>
      <c r="J219" s="300">
        <f>ROUND(I219*H219,2)</f>
        <v>0</v>
      </c>
      <c r="K219" s="296" t="s">
        <v>174</v>
      </c>
      <c r="L219" s="301"/>
      <c r="M219" s="302" t="s">
        <v>1</v>
      </c>
      <c r="N219" s="303" t="s">
        <v>39</v>
      </c>
      <c r="O219" s="86"/>
      <c r="P219" s="246">
        <f>O219*H219</f>
        <v>0</v>
      </c>
      <c r="Q219" s="246">
        <v>0.0040000000000000001</v>
      </c>
      <c r="R219" s="246">
        <f>Q219*H219</f>
        <v>0.028000000000000001</v>
      </c>
      <c r="S219" s="246">
        <v>0</v>
      </c>
      <c r="T219" s="247">
        <f>S219*H219</f>
        <v>0</v>
      </c>
      <c r="AR219" s="248" t="s">
        <v>385</v>
      </c>
      <c r="AT219" s="248" t="s">
        <v>418</v>
      </c>
      <c r="AU219" s="248" t="s">
        <v>83</v>
      </c>
      <c r="AY219" s="17" t="s">
        <v>168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81</v>
      </c>
      <c r="BK219" s="249">
        <f>ROUND(I219*H219,2)</f>
        <v>0</v>
      </c>
      <c r="BL219" s="17" t="s">
        <v>282</v>
      </c>
      <c r="BM219" s="248" t="s">
        <v>3518</v>
      </c>
    </row>
    <row r="220" s="13" customFormat="1">
      <c r="B220" s="261"/>
      <c r="C220" s="262"/>
      <c r="D220" s="252" t="s">
        <v>177</v>
      </c>
      <c r="E220" s="263" t="s">
        <v>1</v>
      </c>
      <c r="F220" s="264" t="s">
        <v>213</v>
      </c>
      <c r="G220" s="262"/>
      <c r="H220" s="265">
        <v>7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AT220" s="271" t="s">
        <v>177</v>
      </c>
      <c r="AU220" s="271" t="s">
        <v>83</v>
      </c>
      <c r="AV220" s="13" t="s">
        <v>83</v>
      </c>
      <c r="AW220" s="13" t="s">
        <v>31</v>
      </c>
      <c r="AX220" s="13" t="s">
        <v>74</v>
      </c>
      <c r="AY220" s="271" t="s">
        <v>168</v>
      </c>
    </row>
    <row r="221" s="14" customFormat="1">
      <c r="B221" s="272"/>
      <c r="C221" s="273"/>
      <c r="D221" s="252" t="s">
        <v>177</v>
      </c>
      <c r="E221" s="274" t="s">
        <v>1</v>
      </c>
      <c r="F221" s="275" t="s">
        <v>186</v>
      </c>
      <c r="G221" s="273"/>
      <c r="H221" s="276">
        <v>7</v>
      </c>
      <c r="I221" s="277"/>
      <c r="J221" s="273"/>
      <c r="K221" s="273"/>
      <c r="L221" s="278"/>
      <c r="M221" s="279"/>
      <c r="N221" s="280"/>
      <c r="O221" s="280"/>
      <c r="P221" s="280"/>
      <c r="Q221" s="280"/>
      <c r="R221" s="280"/>
      <c r="S221" s="280"/>
      <c r="T221" s="281"/>
      <c r="AT221" s="282" t="s">
        <v>177</v>
      </c>
      <c r="AU221" s="282" t="s">
        <v>83</v>
      </c>
      <c r="AV221" s="14" t="s">
        <v>175</v>
      </c>
      <c r="AW221" s="14" t="s">
        <v>31</v>
      </c>
      <c r="AX221" s="14" t="s">
        <v>81</v>
      </c>
      <c r="AY221" s="282" t="s">
        <v>168</v>
      </c>
    </row>
    <row r="222" s="1" customFormat="1" ht="16.5" customHeight="1">
      <c r="B222" s="38"/>
      <c r="C222" s="237" t="s">
        <v>380</v>
      </c>
      <c r="D222" s="237" t="s">
        <v>170</v>
      </c>
      <c r="E222" s="238" t="s">
        <v>3519</v>
      </c>
      <c r="F222" s="239" t="s">
        <v>3520</v>
      </c>
      <c r="G222" s="240" t="s">
        <v>364</v>
      </c>
      <c r="H222" s="241">
        <v>10</v>
      </c>
      <c r="I222" s="242"/>
      <c r="J222" s="243">
        <f>ROUND(I222*H222,2)</f>
        <v>0</v>
      </c>
      <c r="K222" s="239" t="s">
        <v>1482</v>
      </c>
      <c r="L222" s="43"/>
      <c r="M222" s="244" t="s">
        <v>1</v>
      </c>
      <c r="N222" s="245" t="s">
        <v>39</v>
      </c>
      <c r="O222" s="86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AR222" s="248" t="s">
        <v>282</v>
      </c>
      <c r="AT222" s="248" t="s">
        <v>170</v>
      </c>
      <c r="AU222" s="248" t="s">
        <v>83</v>
      </c>
      <c r="AY222" s="17" t="s">
        <v>168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81</v>
      </c>
      <c r="BK222" s="249">
        <f>ROUND(I222*H222,2)</f>
        <v>0</v>
      </c>
      <c r="BL222" s="17" t="s">
        <v>282</v>
      </c>
      <c r="BM222" s="248" t="s">
        <v>3521</v>
      </c>
    </row>
    <row r="223" s="13" customFormat="1">
      <c r="B223" s="261"/>
      <c r="C223" s="262"/>
      <c r="D223" s="252" t="s">
        <v>177</v>
      </c>
      <c r="E223" s="263" t="s">
        <v>1</v>
      </c>
      <c r="F223" s="264" t="s">
        <v>235</v>
      </c>
      <c r="G223" s="262"/>
      <c r="H223" s="265">
        <v>10</v>
      </c>
      <c r="I223" s="266"/>
      <c r="J223" s="262"/>
      <c r="K223" s="262"/>
      <c r="L223" s="267"/>
      <c r="M223" s="268"/>
      <c r="N223" s="269"/>
      <c r="O223" s="269"/>
      <c r="P223" s="269"/>
      <c r="Q223" s="269"/>
      <c r="R223" s="269"/>
      <c r="S223" s="269"/>
      <c r="T223" s="270"/>
      <c r="AT223" s="271" t="s">
        <v>177</v>
      </c>
      <c r="AU223" s="271" t="s">
        <v>83</v>
      </c>
      <c r="AV223" s="13" t="s">
        <v>83</v>
      </c>
      <c r="AW223" s="13" t="s">
        <v>31</v>
      </c>
      <c r="AX223" s="13" t="s">
        <v>74</v>
      </c>
      <c r="AY223" s="271" t="s">
        <v>168</v>
      </c>
    </row>
    <row r="224" s="14" customFormat="1">
      <c r="B224" s="272"/>
      <c r="C224" s="273"/>
      <c r="D224" s="252" t="s">
        <v>177</v>
      </c>
      <c r="E224" s="274" t="s">
        <v>1</v>
      </c>
      <c r="F224" s="275" t="s">
        <v>186</v>
      </c>
      <c r="G224" s="273"/>
      <c r="H224" s="276">
        <v>10</v>
      </c>
      <c r="I224" s="277"/>
      <c r="J224" s="273"/>
      <c r="K224" s="273"/>
      <c r="L224" s="278"/>
      <c r="M224" s="279"/>
      <c r="N224" s="280"/>
      <c r="O224" s="280"/>
      <c r="P224" s="280"/>
      <c r="Q224" s="280"/>
      <c r="R224" s="280"/>
      <c r="S224" s="280"/>
      <c r="T224" s="281"/>
      <c r="AT224" s="282" t="s">
        <v>177</v>
      </c>
      <c r="AU224" s="282" t="s">
        <v>83</v>
      </c>
      <c r="AV224" s="14" t="s">
        <v>175</v>
      </c>
      <c r="AW224" s="14" t="s">
        <v>31</v>
      </c>
      <c r="AX224" s="14" t="s">
        <v>81</v>
      </c>
      <c r="AY224" s="282" t="s">
        <v>168</v>
      </c>
    </row>
    <row r="225" s="1" customFormat="1" ht="16.5" customHeight="1">
      <c r="B225" s="38"/>
      <c r="C225" s="294" t="s">
        <v>385</v>
      </c>
      <c r="D225" s="294" t="s">
        <v>418</v>
      </c>
      <c r="E225" s="295" t="s">
        <v>3522</v>
      </c>
      <c r="F225" s="296" t="s">
        <v>3523</v>
      </c>
      <c r="G225" s="297" t="s">
        <v>364</v>
      </c>
      <c r="H225" s="298">
        <v>10</v>
      </c>
      <c r="I225" s="299"/>
      <c r="J225" s="300">
        <f>ROUND(I225*H225,2)</f>
        <v>0</v>
      </c>
      <c r="K225" s="296" t="s">
        <v>1482</v>
      </c>
      <c r="L225" s="301"/>
      <c r="M225" s="302" t="s">
        <v>1</v>
      </c>
      <c r="N225" s="303" t="s">
        <v>39</v>
      </c>
      <c r="O225" s="86"/>
      <c r="P225" s="246">
        <f>O225*H225</f>
        <v>0</v>
      </c>
      <c r="Q225" s="246">
        <v>0.00958</v>
      </c>
      <c r="R225" s="246">
        <f>Q225*H225</f>
        <v>0.095799999999999996</v>
      </c>
      <c r="S225" s="246">
        <v>0</v>
      </c>
      <c r="T225" s="247">
        <f>S225*H225</f>
        <v>0</v>
      </c>
      <c r="AR225" s="248" t="s">
        <v>385</v>
      </c>
      <c r="AT225" s="248" t="s">
        <v>418</v>
      </c>
      <c r="AU225" s="248" t="s">
        <v>83</v>
      </c>
      <c r="AY225" s="17" t="s">
        <v>168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81</v>
      </c>
      <c r="BK225" s="249">
        <f>ROUND(I225*H225,2)</f>
        <v>0</v>
      </c>
      <c r="BL225" s="17" t="s">
        <v>282</v>
      </c>
      <c r="BM225" s="248" t="s">
        <v>3524</v>
      </c>
    </row>
    <row r="226" s="13" customFormat="1">
      <c r="B226" s="261"/>
      <c r="C226" s="262"/>
      <c r="D226" s="252" t="s">
        <v>177</v>
      </c>
      <c r="E226" s="263" t="s">
        <v>1</v>
      </c>
      <c r="F226" s="264" t="s">
        <v>235</v>
      </c>
      <c r="G226" s="262"/>
      <c r="H226" s="265">
        <v>10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AT226" s="271" t="s">
        <v>177</v>
      </c>
      <c r="AU226" s="271" t="s">
        <v>83</v>
      </c>
      <c r="AV226" s="13" t="s">
        <v>83</v>
      </c>
      <c r="AW226" s="13" t="s">
        <v>31</v>
      </c>
      <c r="AX226" s="13" t="s">
        <v>74</v>
      </c>
      <c r="AY226" s="271" t="s">
        <v>168</v>
      </c>
    </row>
    <row r="227" s="14" customFormat="1">
      <c r="B227" s="272"/>
      <c r="C227" s="273"/>
      <c r="D227" s="252" t="s">
        <v>177</v>
      </c>
      <c r="E227" s="274" t="s">
        <v>1</v>
      </c>
      <c r="F227" s="275" t="s">
        <v>186</v>
      </c>
      <c r="G227" s="273"/>
      <c r="H227" s="276">
        <v>10</v>
      </c>
      <c r="I227" s="277"/>
      <c r="J227" s="273"/>
      <c r="K227" s="273"/>
      <c r="L227" s="278"/>
      <c r="M227" s="279"/>
      <c r="N227" s="280"/>
      <c r="O227" s="280"/>
      <c r="P227" s="280"/>
      <c r="Q227" s="280"/>
      <c r="R227" s="280"/>
      <c r="S227" s="280"/>
      <c r="T227" s="281"/>
      <c r="AT227" s="282" t="s">
        <v>177</v>
      </c>
      <c r="AU227" s="282" t="s">
        <v>83</v>
      </c>
      <c r="AV227" s="14" t="s">
        <v>175</v>
      </c>
      <c r="AW227" s="14" t="s">
        <v>31</v>
      </c>
      <c r="AX227" s="14" t="s">
        <v>81</v>
      </c>
      <c r="AY227" s="282" t="s">
        <v>168</v>
      </c>
    </row>
    <row r="228" s="1" customFormat="1" ht="24" customHeight="1">
      <c r="B228" s="38"/>
      <c r="C228" s="237" t="s">
        <v>389</v>
      </c>
      <c r="D228" s="237" t="s">
        <v>170</v>
      </c>
      <c r="E228" s="238" t="s">
        <v>3525</v>
      </c>
      <c r="F228" s="239" t="s">
        <v>3526</v>
      </c>
      <c r="G228" s="240" t="s">
        <v>2720</v>
      </c>
      <c r="H228" s="241">
        <v>70</v>
      </c>
      <c r="I228" s="242"/>
      <c r="J228" s="243">
        <f>ROUND(I228*H228,2)</f>
        <v>0</v>
      </c>
      <c r="K228" s="239" t="s">
        <v>1</v>
      </c>
      <c r="L228" s="43"/>
      <c r="M228" s="244" t="s">
        <v>1</v>
      </c>
      <c r="N228" s="245" t="s">
        <v>39</v>
      </c>
      <c r="O228" s="86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AR228" s="248" t="s">
        <v>3447</v>
      </c>
      <c r="AT228" s="248" t="s">
        <v>170</v>
      </c>
      <c r="AU228" s="248" t="s">
        <v>83</v>
      </c>
      <c r="AY228" s="17" t="s">
        <v>168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81</v>
      </c>
      <c r="BK228" s="249">
        <f>ROUND(I228*H228,2)</f>
        <v>0</v>
      </c>
      <c r="BL228" s="17" t="s">
        <v>3447</v>
      </c>
      <c r="BM228" s="248" t="s">
        <v>3527</v>
      </c>
    </row>
    <row r="229" s="13" customFormat="1">
      <c r="B229" s="261"/>
      <c r="C229" s="262"/>
      <c r="D229" s="252" t="s">
        <v>177</v>
      </c>
      <c r="E229" s="263" t="s">
        <v>1</v>
      </c>
      <c r="F229" s="264" t="s">
        <v>3528</v>
      </c>
      <c r="G229" s="262"/>
      <c r="H229" s="265">
        <v>10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AT229" s="271" t="s">
        <v>177</v>
      </c>
      <c r="AU229" s="271" t="s">
        <v>83</v>
      </c>
      <c r="AV229" s="13" t="s">
        <v>83</v>
      </c>
      <c r="AW229" s="13" t="s">
        <v>31</v>
      </c>
      <c r="AX229" s="13" t="s">
        <v>74</v>
      </c>
      <c r="AY229" s="271" t="s">
        <v>168</v>
      </c>
    </row>
    <row r="230" s="13" customFormat="1">
      <c r="B230" s="261"/>
      <c r="C230" s="262"/>
      <c r="D230" s="252" t="s">
        <v>177</v>
      </c>
      <c r="E230" s="263" t="s">
        <v>1</v>
      </c>
      <c r="F230" s="264" t="s">
        <v>3529</v>
      </c>
      <c r="G230" s="262"/>
      <c r="H230" s="265">
        <v>60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AT230" s="271" t="s">
        <v>177</v>
      </c>
      <c r="AU230" s="271" t="s">
        <v>83</v>
      </c>
      <c r="AV230" s="13" t="s">
        <v>83</v>
      </c>
      <c r="AW230" s="13" t="s">
        <v>31</v>
      </c>
      <c r="AX230" s="13" t="s">
        <v>74</v>
      </c>
      <c r="AY230" s="271" t="s">
        <v>168</v>
      </c>
    </row>
    <row r="231" s="14" customFormat="1">
      <c r="B231" s="272"/>
      <c r="C231" s="273"/>
      <c r="D231" s="252" t="s">
        <v>177</v>
      </c>
      <c r="E231" s="274" t="s">
        <v>1</v>
      </c>
      <c r="F231" s="275" t="s">
        <v>186</v>
      </c>
      <c r="G231" s="273"/>
      <c r="H231" s="276">
        <v>70</v>
      </c>
      <c r="I231" s="277"/>
      <c r="J231" s="273"/>
      <c r="K231" s="273"/>
      <c r="L231" s="278"/>
      <c r="M231" s="309"/>
      <c r="N231" s="310"/>
      <c r="O231" s="310"/>
      <c r="P231" s="310"/>
      <c r="Q231" s="310"/>
      <c r="R231" s="310"/>
      <c r="S231" s="310"/>
      <c r="T231" s="311"/>
      <c r="AT231" s="282" t="s">
        <v>177</v>
      </c>
      <c r="AU231" s="282" t="s">
        <v>83</v>
      </c>
      <c r="AV231" s="14" t="s">
        <v>175</v>
      </c>
      <c r="AW231" s="14" t="s">
        <v>31</v>
      </c>
      <c r="AX231" s="14" t="s">
        <v>81</v>
      </c>
      <c r="AY231" s="282" t="s">
        <v>168</v>
      </c>
    </row>
    <row r="232" s="1" customFormat="1" ht="6.96" customHeight="1">
      <c r="B232" s="61"/>
      <c r="C232" s="62"/>
      <c r="D232" s="62"/>
      <c r="E232" s="62"/>
      <c r="F232" s="62"/>
      <c r="G232" s="62"/>
      <c r="H232" s="62"/>
      <c r="I232" s="175"/>
      <c r="J232" s="62"/>
      <c r="K232" s="62"/>
      <c r="L232" s="43"/>
    </row>
  </sheetData>
  <sheetProtection sheet="1" autoFilter="0" formatColumns="0" formatRows="0" objects="1" scenarios="1" spinCount="100000" saltValue="TXOkITAN8d+1lnGYcjuksRV787pa/Q2sKKzLNnZu2RbakE4KsKWjW7zFZGMWw02nQuxXLnxyb6pWrp+yG2oWow==" hashValue="lXP1EmkErNgeB2QI7kxkJj8SyArxvIIqnshaWELoVLQsdw5XIQQOn7wmLoJah204YShO/uyT4aXFzjAjlNL67g==" algorithmName="SHA-512" password="CC35"/>
  <autoFilter ref="C127:K231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101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ht="24.96" customHeight="1">
      <c r="B4" s="20"/>
      <c r="D4" s="135" t="s">
        <v>108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Střešní dostavba a stavební úpravy objektu denního stacionáře Jasněnka</v>
      </c>
      <c r="F7" s="137"/>
      <c r="G7" s="137"/>
      <c r="H7" s="137"/>
      <c r="L7" s="20"/>
    </row>
    <row r="8" s="1" customFormat="1" ht="12" customHeight="1">
      <c r="B8" s="43"/>
      <c r="D8" s="137" t="s">
        <v>109</v>
      </c>
      <c r="I8" s="139"/>
      <c r="L8" s="43"/>
    </row>
    <row r="9" s="1" customFormat="1" ht="36.96" customHeight="1">
      <c r="B9" s="43"/>
      <c r="E9" s="140" t="s">
        <v>3530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27. 5. 2021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tr">
        <f>IF('Rekapitulace stavby'!AN10="","",'Rekapitulace stavby'!AN10)</f>
        <v/>
      </c>
      <c r="L14" s="43"/>
    </row>
    <row r="15" s="1" customFormat="1" ht="18" customHeight="1">
      <c r="B15" s="43"/>
      <c r="E15" s="141" t="str">
        <f>IF('Rekapitulace stavby'!E11="","",'Rekapitulace stavby'!E11)</f>
        <v xml:space="preserve"> </v>
      </c>
      <c r="I15" s="142" t="s">
        <v>27</v>
      </c>
      <c r="J15" s="141" t="str">
        <f>IF('Rekapitulace stavby'!AN11="","",'Rekapitulace stavby'!AN11)</f>
        <v/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32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33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14.4" customHeight="1">
      <c r="B30" s="43"/>
      <c r="D30" s="141" t="s">
        <v>111</v>
      </c>
      <c r="I30" s="139"/>
      <c r="J30" s="148">
        <f>J96</f>
        <v>0</v>
      </c>
      <c r="L30" s="43"/>
    </row>
    <row r="31" s="1" customFormat="1" ht="14.4" customHeight="1">
      <c r="B31" s="43"/>
      <c r="D31" s="149" t="s">
        <v>112</v>
      </c>
      <c r="I31" s="139"/>
      <c r="J31" s="148">
        <f>J101</f>
        <v>0</v>
      </c>
      <c r="L31" s="43"/>
    </row>
    <row r="32" s="1" customFormat="1" ht="25.44" customHeight="1">
      <c r="B32" s="43"/>
      <c r="D32" s="150" t="s">
        <v>34</v>
      </c>
      <c r="I32" s="139"/>
      <c r="J32" s="151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7"/>
      <c r="J33" s="78"/>
      <c r="K33" s="78"/>
      <c r="L33" s="43"/>
    </row>
    <row r="34" s="1" customFormat="1" ht="14.4" customHeight="1">
      <c r="B34" s="43"/>
      <c r="F34" s="152" t="s">
        <v>36</v>
      </c>
      <c r="I34" s="153" t="s">
        <v>35</v>
      </c>
      <c r="J34" s="152" t="s">
        <v>37</v>
      </c>
      <c r="L34" s="43"/>
    </row>
    <row r="35" s="1" customFormat="1" ht="14.4" customHeight="1">
      <c r="B35" s="43"/>
      <c r="D35" s="154" t="s">
        <v>38</v>
      </c>
      <c r="E35" s="137" t="s">
        <v>39</v>
      </c>
      <c r="F35" s="155">
        <f>ROUND((SUM(BE101:BE108) + SUM(BE128:BE181)),  2)</f>
        <v>0</v>
      </c>
      <c r="I35" s="156">
        <v>0.20999999999999999</v>
      </c>
      <c r="J35" s="155">
        <f>ROUND(((SUM(BE101:BE108) + SUM(BE128:BE181))*I35),  2)</f>
        <v>0</v>
      </c>
      <c r="L35" s="43"/>
    </row>
    <row r="36" s="1" customFormat="1" ht="14.4" customHeight="1">
      <c r="B36" s="43"/>
      <c r="E36" s="137" t="s">
        <v>40</v>
      </c>
      <c r="F36" s="155">
        <f>ROUND((SUM(BF101:BF108) + SUM(BF128:BF181)),  2)</f>
        <v>0</v>
      </c>
      <c r="I36" s="156">
        <v>0.14999999999999999</v>
      </c>
      <c r="J36" s="155">
        <f>ROUND(((SUM(BF101:BF108) + SUM(BF128:BF181))*I36),  2)</f>
        <v>0</v>
      </c>
      <c r="L36" s="43"/>
    </row>
    <row r="37" hidden="1" s="1" customFormat="1" ht="14.4" customHeight="1">
      <c r="B37" s="43"/>
      <c r="E37" s="137" t="s">
        <v>41</v>
      </c>
      <c r="F37" s="155">
        <f>ROUND((SUM(BG101:BG108) + SUM(BG128:BG181)),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37" t="s">
        <v>42</v>
      </c>
      <c r="F38" s="155">
        <f>ROUND((SUM(BH101:BH108) + SUM(BH128:BH181)),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37" t="s">
        <v>43</v>
      </c>
      <c r="F39" s="155">
        <f>ROUND((SUM(BI101:BI108) + SUM(BI128:BI181)),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39"/>
      <c r="L40" s="43"/>
    </row>
    <row r="41" s="1" customFormat="1" ht="25.44" customHeight="1">
      <c r="B41" s="43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3">
        <f>SUM(J32:J39)</f>
        <v>0</v>
      </c>
      <c r="K41" s="164"/>
      <c r="L41" s="43"/>
    </row>
    <row r="42" s="1" customFormat="1" ht="14.4" customHeight="1">
      <c r="B42" s="43"/>
      <c r="I42" s="13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5" t="s">
        <v>51</v>
      </c>
      <c r="E65" s="166"/>
      <c r="F65" s="166"/>
      <c r="G65" s="165" t="s">
        <v>52</v>
      </c>
      <c r="H65" s="166"/>
      <c r="I65" s="167"/>
      <c r="J65" s="166"/>
      <c r="K65" s="166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43"/>
    </row>
    <row r="77" s="1" customFormat="1" ht="14.4" customHeight="1"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43"/>
    </row>
    <row r="81" s="1" customFormat="1" ht="6.96" customHeight="1"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9" t="str">
        <f>E7</f>
        <v>Střešní dostavba a stavební úpravy objektu denního stacionáře Jasněnka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109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04770007 - VZT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Uničov</v>
      </c>
      <c r="G89" s="39"/>
      <c r="H89" s="39"/>
      <c r="I89" s="142" t="s">
        <v>22</v>
      </c>
      <c r="J89" s="74" t="str">
        <f>IF(J12="","",J12)</f>
        <v>27. 5. 2021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80" t="s">
        <v>114</v>
      </c>
      <c r="D94" s="181"/>
      <c r="E94" s="181"/>
      <c r="F94" s="181"/>
      <c r="G94" s="181"/>
      <c r="H94" s="181"/>
      <c r="I94" s="182"/>
      <c r="J94" s="183" t="s">
        <v>115</v>
      </c>
      <c r="K94" s="181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4" t="s">
        <v>116</v>
      </c>
      <c r="D96" s="39"/>
      <c r="E96" s="39"/>
      <c r="F96" s="39"/>
      <c r="G96" s="39"/>
      <c r="H96" s="39"/>
      <c r="I96" s="139"/>
      <c r="J96" s="105">
        <f>J128</f>
        <v>0</v>
      </c>
      <c r="K96" s="39"/>
      <c r="L96" s="43"/>
      <c r="AU96" s="17" t="s">
        <v>117</v>
      </c>
    </row>
    <row r="97" s="8" customFormat="1" ht="24.96" customHeight="1">
      <c r="B97" s="185"/>
      <c r="C97" s="186"/>
      <c r="D97" s="187" t="s">
        <v>3295</v>
      </c>
      <c r="E97" s="188"/>
      <c r="F97" s="188"/>
      <c r="G97" s="188"/>
      <c r="H97" s="188"/>
      <c r="I97" s="189"/>
      <c r="J97" s="190">
        <f>J129</f>
        <v>0</v>
      </c>
      <c r="K97" s="186"/>
      <c r="L97" s="191"/>
    </row>
    <row r="98" s="9" customFormat="1" ht="19.92" customHeight="1">
      <c r="B98" s="192"/>
      <c r="C98" s="193"/>
      <c r="D98" s="194" t="s">
        <v>3531</v>
      </c>
      <c r="E98" s="195"/>
      <c r="F98" s="195"/>
      <c r="G98" s="195"/>
      <c r="H98" s="195"/>
      <c r="I98" s="196"/>
      <c r="J98" s="197">
        <f>J130</f>
        <v>0</v>
      </c>
      <c r="K98" s="193"/>
      <c r="L98" s="198"/>
    </row>
    <row r="99" s="1" customFormat="1" ht="21.84" customHeight="1">
      <c r="B99" s="38"/>
      <c r="C99" s="39"/>
      <c r="D99" s="39"/>
      <c r="E99" s="39"/>
      <c r="F99" s="39"/>
      <c r="G99" s="39"/>
      <c r="H99" s="39"/>
      <c r="I99" s="139"/>
      <c r="J99" s="39"/>
      <c r="K99" s="39"/>
      <c r="L99" s="43"/>
    </row>
    <row r="100" s="1" customFormat="1" ht="6.96" customHeight="1">
      <c r="B100" s="38"/>
      <c r="C100" s="39"/>
      <c r="D100" s="39"/>
      <c r="E100" s="39"/>
      <c r="F100" s="39"/>
      <c r="G100" s="39"/>
      <c r="H100" s="39"/>
      <c r="I100" s="139"/>
      <c r="J100" s="39"/>
      <c r="K100" s="39"/>
      <c r="L100" s="43"/>
    </row>
    <row r="101" s="1" customFormat="1" ht="29.28" customHeight="1">
      <c r="B101" s="38"/>
      <c r="C101" s="184" t="s">
        <v>144</v>
      </c>
      <c r="D101" s="39"/>
      <c r="E101" s="39"/>
      <c r="F101" s="39"/>
      <c r="G101" s="39"/>
      <c r="H101" s="39"/>
      <c r="I101" s="139"/>
      <c r="J101" s="199">
        <f>ROUND(J102 + J103 + J104 + J105 + J106 + J107,2)</f>
        <v>0</v>
      </c>
      <c r="K101" s="39"/>
      <c r="L101" s="43"/>
      <c r="N101" s="200" t="s">
        <v>38</v>
      </c>
    </row>
    <row r="102" s="1" customFormat="1" ht="18" customHeight="1">
      <c r="B102" s="38"/>
      <c r="C102" s="39"/>
      <c r="D102" s="201" t="s">
        <v>145</v>
      </c>
      <c r="E102" s="202"/>
      <c r="F102" s="202"/>
      <c r="G102" s="39"/>
      <c r="H102" s="39"/>
      <c r="I102" s="139"/>
      <c r="J102" s="203">
        <v>0</v>
      </c>
      <c r="K102" s="39"/>
      <c r="L102" s="204"/>
      <c r="M102" s="139"/>
      <c r="N102" s="205" t="s">
        <v>39</v>
      </c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206" t="s">
        <v>106</v>
      </c>
      <c r="AZ102" s="139"/>
      <c r="BA102" s="139"/>
      <c r="BB102" s="139"/>
      <c r="BC102" s="139"/>
      <c r="BD102" s="139"/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206" t="s">
        <v>81</v>
      </c>
      <c r="BK102" s="139"/>
      <c r="BL102" s="139"/>
      <c r="BM102" s="139"/>
    </row>
    <row r="103" s="1" customFormat="1" ht="18" customHeight="1">
      <c r="B103" s="38"/>
      <c r="C103" s="39"/>
      <c r="D103" s="201" t="s">
        <v>146</v>
      </c>
      <c r="E103" s="202"/>
      <c r="F103" s="202"/>
      <c r="G103" s="39"/>
      <c r="H103" s="39"/>
      <c r="I103" s="139"/>
      <c r="J103" s="203">
        <v>0</v>
      </c>
      <c r="K103" s="39"/>
      <c r="L103" s="204"/>
      <c r="M103" s="139"/>
      <c r="N103" s="205" t="s">
        <v>39</v>
      </c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206" t="s">
        <v>106</v>
      </c>
      <c r="AZ103" s="139"/>
      <c r="BA103" s="139"/>
      <c r="BB103" s="139"/>
      <c r="BC103" s="139"/>
      <c r="BD103" s="139"/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206" t="s">
        <v>81</v>
      </c>
      <c r="BK103" s="139"/>
      <c r="BL103" s="139"/>
      <c r="BM103" s="139"/>
    </row>
    <row r="104" s="1" customFormat="1" ht="18" customHeight="1">
      <c r="B104" s="38"/>
      <c r="C104" s="39"/>
      <c r="D104" s="201" t="s">
        <v>147</v>
      </c>
      <c r="E104" s="202"/>
      <c r="F104" s="202"/>
      <c r="G104" s="39"/>
      <c r="H104" s="39"/>
      <c r="I104" s="139"/>
      <c r="J104" s="203">
        <v>0</v>
      </c>
      <c r="K104" s="39"/>
      <c r="L104" s="204"/>
      <c r="M104" s="139"/>
      <c r="N104" s="205" t="s">
        <v>39</v>
      </c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206" t="s">
        <v>106</v>
      </c>
      <c r="AZ104" s="139"/>
      <c r="BA104" s="139"/>
      <c r="BB104" s="139"/>
      <c r="BC104" s="139"/>
      <c r="BD104" s="139"/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206" t="s">
        <v>81</v>
      </c>
      <c r="BK104" s="139"/>
      <c r="BL104" s="139"/>
      <c r="BM104" s="139"/>
    </row>
    <row r="105" s="1" customFormat="1" ht="18" customHeight="1">
      <c r="B105" s="38"/>
      <c r="C105" s="39"/>
      <c r="D105" s="201" t="s">
        <v>148</v>
      </c>
      <c r="E105" s="202"/>
      <c r="F105" s="202"/>
      <c r="G105" s="39"/>
      <c r="H105" s="39"/>
      <c r="I105" s="139"/>
      <c r="J105" s="203">
        <v>0</v>
      </c>
      <c r="K105" s="39"/>
      <c r="L105" s="204"/>
      <c r="M105" s="139"/>
      <c r="N105" s="205" t="s">
        <v>39</v>
      </c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206" t="s">
        <v>106</v>
      </c>
      <c r="AZ105" s="139"/>
      <c r="BA105" s="139"/>
      <c r="BB105" s="139"/>
      <c r="BC105" s="139"/>
      <c r="BD105" s="139"/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206" t="s">
        <v>81</v>
      </c>
      <c r="BK105" s="139"/>
      <c r="BL105" s="139"/>
      <c r="BM105" s="139"/>
    </row>
    <row r="106" s="1" customFormat="1" ht="18" customHeight="1">
      <c r="B106" s="38"/>
      <c r="C106" s="39"/>
      <c r="D106" s="201" t="s">
        <v>149</v>
      </c>
      <c r="E106" s="202"/>
      <c r="F106" s="202"/>
      <c r="G106" s="39"/>
      <c r="H106" s="39"/>
      <c r="I106" s="139"/>
      <c r="J106" s="203">
        <v>0</v>
      </c>
      <c r="K106" s="39"/>
      <c r="L106" s="204"/>
      <c r="M106" s="139"/>
      <c r="N106" s="205" t="s">
        <v>39</v>
      </c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206" t="s">
        <v>106</v>
      </c>
      <c r="AZ106" s="139"/>
      <c r="BA106" s="139"/>
      <c r="BB106" s="139"/>
      <c r="BC106" s="139"/>
      <c r="BD106" s="139"/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206" t="s">
        <v>81</v>
      </c>
      <c r="BK106" s="139"/>
      <c r="BL106" s="139"/>
      <c r="BM106" s="139"/>
    </row>
    <row r="107" s="1" customFormat="1" ht="18" customHeight="1">
      <c r="B107" s="38"/>
      <c r="C107" s="39"/>
      <c r="D107" s="202" t="s">
        <v>150</v>
      </c>
      <c r="E107" s="39"/>
      <c r="F107" s="39"/>
      <c r="G107" s="39"/>
      <c r="H107" s="39"/>
      <c r="I107" s="139"/>
      <c r="J107" s="203">
        <f>ROUND(J30*T107,2)</f>
        <v>0</v>
      </c>
      <c r="K107" s="39"/>
      <c r="L107" s="204"/>
      <c r="M107" s="139"/>
      <c r="N107" s="205" t="s">
        <v>39</v>
      </c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206" t="s">
        <v>151</v>
      </c>
      <c r="AZ107" s="139"/>
      <c r="BA107" s="139"/>
      <c r="BB107" s="139"/>
      <c r="BC107" s="139"/>
      <c r="BD107" s="139"/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206" t="s">
        <v>81</v>
      </c>
      <c r="BK107" s="139"/>
      <c r="BL107" s="139"/>
      <c r="BM107" s="139"/>
    </row>
    <row r="108" s="1" customFormat="1">
      <c r="B108" s="38"/>
      <c r="C108" s="39"/>
      <c r="D108" s="39"/>
      <c r="E108" s="39"/>
      <c r="F108" s="39"/>
      <c r="G108" s="39"/>
      <c r="H108" s="39"/>
      <c r="I108" s="139"/>
      <c r="J108" s="39"/>
      <c r="K108" s="39"/>
      <c r="L108" s="43"/>
    </row>
    <row r="109" s="1" customFormat="1" ht="29.28" customHeight="1">
      <c r="B109" s="38"/>
      <c r="C109" s="208" t="s">
        <v>152</v>
      </c>
      <c r="D109" s="181"/>
      <c r="E109" s="181"/>
      <c r="F109" s="181"/>
      <c r="G109" s="181"/>
      <c r="H109" s="181"/>
      <c r="I109" s="182"/>
      <c r="J109" s="209">
        <f>ROUND(J96+J101,2)</f>
        <v>0</v>
      </c>
      <c r="K109" s="181"/>
      <c r="L109" s="43"/>
    </row>
    <row r="110" s="1" customFormat="1" ht="6.96" customHeight="1">
      <c r="B110" s="61"/>
      <c r="C110" s="62"/>
      <c r="D110" s="62"/>
      <c r="E110" s="62"/>
      <c r="F110" s="62"/>
      <c r="G110" s="62"/>
      <c r="H110" s="62"/>
      <c r="I110" s="175"/>
      <c r="J110" s="62"/>
      <c r="K110" s="62"/>
      <c r="L110" s="43"/>
    </row>
    <row r="114" s="1" customFormat="1" ht="6.96" customHeight="1">
      <c r="B114" s="63"/>
      <c r="C114" s="64"/>
      <c r="D114" s="64"/>
      <c r="E114" s="64"/>
      <c r="F114" s="64"/>
      <c r="G114" s="64"/>
      <c r="H114" s="64"/>
      <c r="I114" s="178"/>
      <c r="J114" s="64"/>
      <c r="K114" s="64"/>
      <c r="L114" s="43"/>
    </row>
    <row r="115" s="1" customFormat="1" ht="24.96" customHeight="1">
      <c r="B115" s="38"/>
      <c r="C115" s="23" t="s">
        <v>153</v>
      </c>
      <c r="D115" s="39"/>
      <c r="E115" s="39"/>
      <c r="F115" s="39"/>
      <c r="G115" s="39"/>
      <c r="H115" s="39"/>
      <c r="I115" s="139"/>
      <c r="J115" s="39"/>
      <c r="K115" s="39"/>
      <c r="L115" s="43"/>
    </row>
    <row r="116" s="1" customFormat="1" ht="6.96" customHeight="1">
      <c r="B116" s="38"/>
      <c r="C116" s="39"/>
      <c r="D116" s="39"/>
      <c r="E116" s="39"/>
      <c r="F116" s="39"/>
      <c r="G116" s="39"/>
      <c r="H116" s="39"/>
      <c r="I116" s="139"/>
      <c r="J116" s="39"/>
      <c r="K116" s="39"/>
      <c r="L116" s="43"/>
    </row>
    <row r="117" s="1" customFormat="1" ht="12" customHeight="1">
      <c r="B117" s="38"/>
      <c r="C117" s="32" t="s">
        <v>16</v>
      </c>
      <c r="D117" s="39"/>
      <c r="E117" s="39"/>
      <c r="F117" s="39"/>
      <c r="G117" s="39"/>
      <c r="H117" s="39"/>
      <c r="I117" s="139"/>
      <c r="J117" s="39"/>
      <c r="K117" s="39"/>
      <c r="L117" s="43"/>
    </row>
    <row r="118" s="1" customFormat="1" ht="16.5" customHeight="1">
      <c r="B118" s="38"/>
      <c r="C118" s="39"/>
      <c r="D118" s="39"/>
      <c r="E118" s="179" t="str">
        <f>E7</f>
        <v>Střešní dostavba a stavební úpravy objektu denního stacionáře Jasněnka</v>
      </c>
      <c r="F118" s="32"/>
      <c r="G118" s="32"/>
      <c r="H118" s="32"/>
      <c r="I118" s="139"/>
      <c r="J118" s="39"/>
      <c r="K118" s="39"/>
      <c r="L118" s="43"/>
    </row>
    <row r="119" s="1" customFormat="1" ht="12" customHeight="1">
      <c r="B119" s="38"/>
      <c r="C119" s="32" t="s">
        <v>109</v>
      </c>
      <c r="D119" s="39"/>
      <c r="E119" s="39"/>
      <c r="F119" s="39"/>
      <c r="G119" s="39"/>
      <c r="H119" s="39"/>
      <c r="I119" s="139"/>
      <c r="J119" s="39"/>
      <c r="K119" s="39"/>
      <c r="L119" s="43"/>
    </row>
    <row r="120" s="1" customFormat="1" ht="16.5" customHeight="1">
      <c r="B120" s="38"/>
      <c r="C120" s="39"/>
      <c r="D120" s="39"/>
      <c r="E120" s="71" t="str">
        <f>E9</f>
        <v>04770007 - VZT</v>
      </c>
      <c r="F120" s="39"/>
      <c r="G120" s="39"/>
      <c r="H120" s="39"/>
      <c r="I120" s="139"/>
      <c r="J120" s="39"/>
      <c r="K120" s="39"/>
      <c r="L120" s="43"/>
    </row>
    <row r="121" s="1" customFormat="1" ht="6.96" customHeight="1">
      <c r="B121" s="38"/>
      <c r="C121" s="39"/>
      <c r="D121" s="39"/>
      <c r="E121" s="39"/>
      <c r="F121" s="39"/>
      <c r="G121" s="39"/>
      <c r="H121" s="39"/>
      <c r="I121" s="139"/>
      <c r="J121" s="39"/>
      <c r="K121" s="39"/>
      <c r="L121" s="43"/>
    </row>
    <row r="122" s="1" customFormat="1" ht="12" customHeight="1">
      <c r="B122" s="38"/>
      <c r="C122" s="32" t="s">
        <v>20</v>
      </c>
      <c r="D122" s="39"/>
      <c r="E122" s="39"/>
      <c r="F122" s="27" t="str">
        <f>F12</f>
        <v>Uničov</v>
      </c>
      <c r="G122" s="39"/>
      <c r="H122" s="39"/>
      <c r="I122" s="142" t="s">
        <v>22</v>
      </c>
      <c r="J122" s="74" t="str">
        <f>IF(J12="","",J12)</f>
        <v>27. 5. 2021</v>
      </c>
      <c r="K122" s="39"/>
      <c r="L122" s="43"/>
    </row>
    <row r="123" s="1" customFormat="1" ht="6.96" customHeight="1">
      <c r="B123" s="38"/>
      <c r="C123" s="39"/>
      <c r="D123" s="39"/>
      <c r="E123" s="39"/>
      <c r="F123" s="39"/>
      <c r="G123" s="39"/>
      <c r="H123" s="39"/>
      <c r="I123" s="139"/>
      <c r="J123" s="39"/>
      <c r="K123" s="39"/>
      <c r="L123" s="43"/>
    </row>
    <row r="124" s="1" customFormat="1" ht="15.15" customHeight="1">
      <c r="B124" s="38"/>
      <c r="C124" s="32" t="s">
        <v>24</v>
      </c>
      <c r="D124" s="39"/>
      <c r="E124" s="39"/>
      <c r="F124" s="27" t="str">
        <f>E15</f>
        <v xml:space="preserve"> </v>
      </c>
      <c r="G124" s="39"/>
      <c r="H124" s="39"/>
      <c r="I124" s="142" t="s">
        <v>30</v>
      </c>
      <c r="J124" s="36" t="str">
        <f>E21</f>
        <v xml:space="preserve"> </v>
      </c>
      <c r="K124" s="39"/>
      <c r="L124" s="43"/>
    </row>
    <row r="125" s="1" customFormat="1" ht="15.15" customHeight="1">
      <c r="B125" s="38"/>
      <c r="C125" s="32" t="s">
        <v>28</v>
      </c>
      <c r="D125" s="39"/>
      <c r="E125" s="39"/>
      <c r="F125" s="27" t="str">
        <f>IF(E18="","",E18)</f>
        <v>Vyplň údaj</v>
      </c>
      <c r="G125" s="39"/>
      <c r="H125" s="39"/>
      <c r="I125" s="142" t="s">
        <v>32</v>
      </c>
      <c r="J125" s="36" t="str">
        <f>E24</f>
        <v xml:space="preserve"> </v>
      </c>
      <c r="K125" s="39"/>
      <c r="L125" s="43"/>
    </row>
    <row r="126" s="1" customFormat="1" ht="10.32" customHeight="1">
      <c r="B126" s="38"/>
      <c r="C126" s="39"/>
      <c r="D126" s="39"/>
      <c r="E126" s="39"/>
      <c r="F126" s="39"/>
      <c r="G126" s="39"/>
      <c r="H126" s="39"/>
      <c r="I126" s="139"/>
      <c r="J126" s="39"/>
      <c r="K126" s="39"/>
      <c r="L126" s="43"/>
    </row>
    <row r="127" s="10" customFormat="1" ht="29.28" customHeight="1">
      <c r="B127" s="210"/>
      <c r="C127" s="211" t="s">
        <v>154</v>
      </c>
      <c r="D127" s="212" t="s">
        <v>59</v>
      </c>
      <c r="E127" s="212" t="s">
        <v>55</v>
      </c>
      <c r="F127" s="212" t="s">
        <v>56</v>
      </c>
      <c r="G127" s="212" t="s">
        <v>155</v>
      </c>
      <c r="H127" s="212" t="s">
        <v>156</v>
      </c>
      <c r="I127" s="213" t="s">
        <v>157</v>
      </c>
      <c r="J127" s="214" t="s">
        <v>115</v>
      </c>
      <c r="K127" s="215" t="s">
        <v>158</v>
      </c>
      <c r="L127" s="216"/>
      <c r="M127" s="95" t="s">
        <v>1</v>
      </c>
      <c r="N127" s="96" t="s">
        <v>38</v>
      </c>
      <c r="O127" s="96" t="s">
        <v>159</v>
      </c>
      <c r="P127" s="96" t="s">
        <v>160</v>
      </c>
      <c r="Q127" s="96" t="s">
        <v>161</v>
      </c>
      <c r="R127" s="96" t="s">
        <v>162</v>
      </c>
      <c r="S127" s="96" t="s">
        <v>163</v>
      </c>
      <c r="T127" s="97" t="s">
        <v>164</v>
      </c>
    </row>
    <row r="128" s="1" customFormat="1" ht="22.8" customHeight="1">
      <c r="B128" s="38"/>
      <c r="C128" s="102" t="s">
        <v>165</v>
      </c>
      <c r="D128" s="39"/>
      <c r="E128" s="39"/>
      <c r="F128" s="39"/>
      <c r="G128" s="39"/>
      <c r="H128" s="39"/>
      <c r="I128" s="139"/>
      <c r="J128" s="217">
        <f>BK128</f>
        <v>0</v>
      </c>
      <c r="K128" s="39"/>
      <c r="L128" s="43"/>
      <c r="M128" s="98"/>
      <c r="N128" s="99"/>
      <c r="O128" s="99"/>
      <c r="P128" s="218">
        <f>P129</f>
        <v>0</v>
      </c>
      <c r="Q128" s="99"/>
      <c r="R128" s="218">
        <f>R129</f>
        <v>0</v>
      </c>
      <c r="S128" s="99"/>
      <c r="T128" s="219">
        <f>T129</f>
        <v>0</v>
      </c>
      <c r="AT128" s="17" t="s">
        <v>73</v>
      </c>
      <c r="AU128" s="17" t="s">
        <v>117</v>
      </c>
      <c r="BK128" s="220">
        <f>BK129</f>
        <v>0</v>
      </c>
    </row>
    <row r="129" s="11" customFormat="1" ht="25.92" customHeight="1">
      <c r="B129" s="221"/>
      <c r="C129" s="222"/>
      <c r="D129" s="223" t="s">
        <v>73</v>
      </c>
      <c r="E129" s="224" t="s">
        <v>418</v>
      </c>
      <c r="F129" s="224" t="s">
        <v>3297</v>
      </c>
      <c r="G129" s="222"/>
      <c r="H129" s="222"/>
      <c r="I129" s="225"/>
      <c r="J129" s="226">
        <f>BK129</f>
        <v>0</v>
      </c>
      <c r="K129" s="222"/>
      <c r="L129" s="227"/>
      <c r="M129" s="228"/>
      <c r="N129" s="229"/>
      <c r="O129" s="229"/>
      <c r="P129" s="230">
        <f>P130</f>
        <v>0</v>
      </c>
      <c r="Q129" s="229"/>
      <c r="R129" s="230">
        <f>R130</f>
        <v>0</v>
      </c>
      <c r="S129" s="229"/>
      <c r="T129" s="231">
        <f>T130</f>
        <v>0</v>
      </c>
      <c r="AR129" s="232" t="s">
        <v>190</v>
      </c>
      <c r="AT129" s="233" t="s">
        <v>73</v>
      </c>
      <c r="AU129" s="233" t="s">
        <v>74</v>
      </c>
      <c r="AY129" s="232" t="s">
        <v>168</v>
      </c>
      <c r="BK129" s="234">
        <f>BK130</f>
        <v>0</v>
      </c>
    </row>
    <row r="130" s="11" customFormat="1" ht="22.8" customHeight="1">
      <c r="B130" s="221"/>
      <c r="C130" s="222"/>
      <c r="D130" s="223" t="s">
        <v>73</v>
      </c>
      <c r="E130" s="235" t="s">
        <v>3532</v>
      </c>
      <c r="F130" s="235" t="s">
        <v>3533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SUM(P131:P181)</f>
        <v>0</v>
      </c>
      <c r="Q130" s="229"/>
      <c r="R130" s="230">
        <f>SUM(R131:R181)</f>
        <v>0</v>
      </c>
      <c r="S130" s="229"/>
      <c r="T130" s="231">
        <f>SUM(T131:T181)</f>
        <v>0</v>
      </c>
      <c r="AR130" s="232" t="s">
        <v>190</v>
      </c>
      <c r="AT130" s="233" t="s">
        <v>73</v>
      </c>
      <c r="AU130" s="233" t="s">
        <v>81</v>
      </c>
      <c r="AY130" s="232" t="s">
        <v>168</v>
      </c>
      <c r="BK130" s="234">
        <f>SUM(BK131:BK181)</f>
        <v>0</v>
      </c>
    </row>
    <row r="131" s="1" customFormat="1" ht="72" customHeight="1">
      <c r="B131" s="38"/>
      <c r="C131" s="237" t="s">
        <v>81</v>
      </c>
      <c r="D131" s="237" t="s">
        <v>170</v>
      </c>
      <c r="E131" s="238" t="s">
        <v>3534</v>
      </c>
      <c r="F131" s="239" t="s">
        <v>3535</v>
      </c>
      <c r="G131" s="240" t="s">
        <v>2767</v>
      </c>
      <c r="H131" s="241">
        <v>2</v>
      </c>
      <c r="I131" s="242"/>
      <c r="J131" s="243">
        <f>ROUND(I131*H131,2)</f>
        <v>0</v>
      </c>
      <c r="K131" s="239" t="s">
        <v>1</v>
      </c>
      <c r="L131" s="43"/>
      <c r="M131" s="244" t="s">
        <v>1</v>
      </c>
      <c r="N131" s="245" t="s">
        <v>39</v>
      </c>
      <c r="O131" s="86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AR131" s="248" t="s">
        <v>282</v>
      </c>
      <c r="AT131" s="248" t="s">
        <v>170</v>
      </c>
      <c r="AU131" s="248" t="s">
        <v>83</v>
      </c>
      <c r="AY131" s="17" t="s">
        <v>168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81</v>
      </c>
      <c r="BK131" s="249">
        <f>ROUND(I131*H131,2)</f>
        <v>0</v>
      </c>
      <c r="BL131" s="17" t="s">
        <v>282</v>
      </c>
      <c r="BM131" s="248" t="s">
        <v>3536</v>
      </c>
    </row>
    <row r="132" s="13" customFormat="1">
      <c r="B132" s="261"/>
      <c r="C132" s="262"/>
      <c r="D132" s="252" t="s">
        <v>177</v>
      </c>
      <c r="E132" s="263" t="s">
        <v>1</v>
      </c>
      <c r="F132" s="264" t="s">
        <v>83</v>
      </c>
      <c r="G132" s="262"/>
      <c r="H132" s="265">
        <v>2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AT132" s="271" t="s">
        <v>177</v>
      </c>
      <c r="AU132" s="271" t="s">
        <v>83</v>
      </c>
      <c r="AV132" s="13" t="s">
        <v>83</v>
      </c>
      <c r="AW132" s="13" t="s">
        <v>31</v>
      </c>
      <c r="AX132" s="13" t="s">
        <v>74</v>
      </c>
      <c r="AY132" s="271" t="s">
        <v>168</v>
      </c>
    </row>
    <row r="133" s="14" customFormat="1">
      <c r="B133" s="272"/>
      <c r="C133" s="273"/>
      <c r="D133" s="252" t="s">
        <v>177</v>
      </c>
      <c r="E133" s="274" t="s">
        <v>1</v>
      </c>
      <c r="F133" s="275" t="s">
        <v>186</v>
      </c>
      <c r="G133" s="273"/>
      <c r="H133" s="276">
        <v>2</v>
      </c>
      <c r="I133" s="277"/>
      <c r="J133" s="273"/>
      <c r="K133" s="273"/>
      <c r="L133" s="278"/>
      <c r="M133" s="279"/>
      <c r="N133" s="280"/>
      <c r="O133" s="280"/>
      <c r="P133" s="280"/>
      <c r="Q133" s="280"/>
      <c r="R133" s="280"/>
      <c r="S133" s="280"/>
      <c r="T133" s="281"/>
      <c r="AT133" s="282" t="s">
        <v>177</v>
      </c>
      <c r="AU133" s="282" t="s">
        <v>83</v>
      </c>
      <c r="AV133" s="14" t="s">
        <v>175</v>
      </c>
      <c r="AW133" s="14" t="s">
        <v>31</v>
      </c>
      <c r="AX133" s="14" t="s">
        <v>81</v>
      </c>
      <c r="AY133" s="282" t="s">
        <v>168</v>
      </c>
    </row>
    <row r="134" s="1" customFormat="1" ht="72" customHeight="1">
      <c r="B134" s="38"/>
      <c r="C134" s="237" t="s">
        <v>298</v>
      </c>
      <c r="D134" s="237" t="s">
        <v>170</v>
      </c>
      <c r="E134" s="238" t="s">
        <v>3537</v>
      </c>
      <c r="F134" s="239" t="s">
        <v>3538</v>
      </c>
      <c r="G134" s="240" t="s">
        <v>2767</v>
      </c>
      <c r="H134" s="241">
        <v>2</v>
      </c>
      <c r="I134" s="242"/>
      <c r="J134" s="243">
        <f>ROUND(I134*H134,2)</f>
        <v>0</v>
      </c>
      <c r="K134" s="239" t="s">
        <v>1</v>
      </c>
      <c r="L134" s="43"/>
      <c r="M134" s="244" t="s">
        <v>1</v>
      </c>
      <c r="N134" s="245" t="s">
        <v>39</v>
      </c>
      <c r="O134" s="86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48" t="s">
        <v>282</v>
      </c>
      <c r="AT134" s="248" t="s">
        <v>170</v>
      </c>
      <c r="AU134" s="248" t="s">
        <v>83</v>
      </c>
      <c r="AY134" s="17" t="s">
        <v>168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81</v>
      </c>
      <c r="BK134" s="249">
        <f>ROUND(I134*H134,2)</f>
        <v>0</v>
      </c>
      <c r="BL134" s="17" t="s">
        <v>282</v>
      </c>
      <c r="BM134" s="248" t="s">
        <v>3539</v>
      </c>
    </row>
    <row r="135" s="13" customFormat="1">
      <c r="B135" s="261"/>
      <c r="C135" s="262"/>
      <c r="D135" s="252" t="s">
        <v>177</v>
      </c>
      <c r="E135" s="263" t="s">
        <v>1</v>
      </c>
      <c r="F135" s="264" t="s">
        <v>83</v>
      </c>
      <c r="G135" s="262"/>
      <c r="H135" s="265">
        <v>2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AT135" s="271" t="s">
        <v>177</v>
      </c>
      <c r="AU135" s="271" t="s">
        <v>83</v>
      </c>
      <c r="AV135" s="13" t="s">
        <v>83</v>
      </c>
      <c r="AW135" s="13" t="s">
        <v>31</v>
      </c>
      <c r="AX135" s="13" t="s">
        <v>74</v>
      </c>
      <c r="AY135" s="271" t="s">
        <v>168</v>
      </c>
    </row>
    <row r="136" s="14" customFormat="1">
      <c r="B136" s="272"/>
      <c r="C136" s="273"/>
      <c r="D136" s="252" t="s">
        <v>177</v>
      </c>
      <c r="E136" s="274" t="s">
        <v>1</v>
      </c>
      <c r="F136" s="275" t="s">
        <v>186</v>
      </c>
      <c r="G136" s="273"/>
      <c r="H136" s="276">
        <v>2</v>
      </c>
      <c r="I136" s="277"/>
      <c r="J136" s="273"/>
      <c r="K136" s="273"/>
      <c r="L136" s="278"/>
      <c r="M136" s="279"/>
      <c r="N136" s="280"/>
      <c r="O136" s="280"/>
      <c r="P136" s="280"/>
      <c r="Q136" s="280"/>
      <c r="R136" s="280"/>
      <c r="S136" s="280"/>
      <c r="T136" s="281"/>
      <c r="AT136" s="282" t="s">
        <v>177</v>
      </c>
      <c r="AU136" s="282" t="s">
        <v>83</v>
      </c>
      <c r="AV136" s="14" t="s">
        <v>175</v>
      </c>
      <c r="AW136" s="14" t="s">
        <v>31</v>
      </c>
      <c r="AX136" s="14" t="s">
        <v>81</v>
      </c>
      <c r="AY136" s="282" t="s">
        <v>168</v>
      </c>
    </row>
    <row r="137" s="1" customFormat="1" ht="24" customHeight="1">
      <c r="B137" s="38"/>
      <c r="C137" s="237" t="s">
        <v>83</v>
      </c>
      <c r="D137" s="237" t="s">
        <v>170</v>
      </c>
      <c r="E137" s="238" t="s">
        <v>3540</v>
      </c>
      <c r="F137" s="239" t="s">
        <v>3541</v>
      </c>
      <c r="G137" s="240" t="s">
        <v>364</v>
      </c>
      <c r="H137" s="241">
        <v>4</v>
      </c>
      <c r="I137" s="242"/>
      <c r="J137" s="243">
        <f>ROUND(I137*H137,2)</f>
        <v>0</v>
      </c>
      <c r="K137" s="239" t="s">
        <v>1</v>
      </c>
      <c r="L137" s="43"/>
      <c r="M137" s="244" t="s">
        <v>1</v>
      </c>
      <c r="N137" s="245" t="s">
        <v>39</v>
      </c>
      <c r="O137" s="86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AR137" s="248" t="s">
        <v>282</v>
      </c>
      <c r="AT137" s="248" t="s">
        <v>170</v>
      </c>
      <c r="AU137" s="248" t="s">
        <v>83</v>
      </c>
      <c r="AY137" s="17" t="s">
        <v>168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81</v>
      </c>
      <c r="BK137" s="249">
        <f>ROUND(I137*H137,2)</f>
        <v>0</v>
      </c>
      <c r="BL137" s="17" t="s">
        <v>282</v>
      </c>
      <c r="BM137" s="248" t="s">
        <v>3542</v>
      </c>
    </row>
    <row r="138" s="13" customFormat="1">
      <c r="B138" s="261"/>
      <c r="C138" s="262"/>
      <c r="D138" s="252" t="s">
        <v>177</v>
      </c>
      <c r="E138" s="263" t="s">
        <v>1</v>
      </c>
      <c r="F138" s="264" t="s">
        <v>175</v>
      </c>
      <c r="G138" s="262"/>
      <c r="H138" s="265">
        <v>4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AT138" s="271" t="s">
        <v>177</v>
      </c>
      <c r="AU138" s="271" t="s">
        <v>83</v>
      </c>
      <c r="AV138" s="13" t="s">
        <v>83</v>
      </c>
      <c r="AW138" s="13" t="s">
        <v>31</v>
      </c>
      <c r="AX138" s="13" t="s">
        <v>74</v>
      </c>
      <c r="AY138" s="271" t="s">
        <v>168</v>
      </c>
    </row>
    <row r="139" s="14" customFormat="1">
      <c r="B139" s="272"/>
      <c r="C139" s="273"/>
      <c r="D139" s="252" t="s">
        <v>177</v>
      </c>
      <c r="E139" s="274" t="s">
        <v>1</v>
      </c>
      <c r="F139" s="275" t="s">
        <v>186</v>
      </c>
      <c r="G139" s="273"/>
      <c r="H139" s="276">
        <v>4</v>
      </c>
      <c r="I139" s="277"/>
      <c r="J139" s="273"/>
      <c r="K139" s="273"/>
      <c r="L139" s="278"/>
      <c r="M139" s="279"/>
      <c r="N139" s="280"/>
      <c r="O139" s="280"/>
      <c r="P139" s="280"/>
      <c r="Q139" s="280"/>
      <c r="R139" s="280"/>
      <c r="S139" s="280"/>
      <c r="T139" s="281"/>
      <c r="AT139" s="282" t="s">
        <v>177</v>
      </c>
      <c r="AU139" s="282" t="s">
        <v>83</v>
      </c>
      <c r="AV139" s="14" t="s">
        <v>175</v>
      </c>
      <c r="AW139" s="14" t="s">
        <v>31</v>
      </c>
      <c r="AX139" s="14" t="s">
        <v>81</v>
      </c>
      <c r="AY139" s="282" t="s">
        <v>168</v>
      </c>
    </row>
    <row r="140" s="1" customFormat="1" ht="24" customHeight="1">
      <c r="B140" s="38"/>
      <c r="C140" s="237" t="s">
        <v>306</v>
      </c>
      <c r="D140" s="237" t="s">
        <v>170</v>
      </c>
      <c r="E140" s="238" t="s">
        <v>3543</v>
      </c>
      <c r="F140" s="239" t="s">
        <v>3544</v>
      </c>
      <c r="G140" s="240" t="s">
        <v>364</v>
      </c>
      <c r="H140" s="241">
        <v>8</v>
      </c>
      <c r="I140" s="242"/>
      <c r="J140" s="243">
        <f>ROUND(I140*H140,2)</f>
        <v>0</v>
      </c>
      <c r="K140" s="239" t="s">
        <v>1</v>
      </c>
      <c r="L140" s="43"/>
      <c r="M140" s="244" t="s">
        <v>1</v>
      </c>
      <c r="N140" s="245" t="s">
        <v>39</v>
      </c>
      <c r="O140" s="86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AR140" s="248" t="s">
        <v>282</v>
      </c>
      <c r="AT140" s="248" t="s">
        <v>170</v>
      </c>
      <c r="AU140" s="248" t="s">
        <v>83</v>
      </c>
      <c r="AY140" s="17" t="s">
        <v>168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81</v>
      </c>
      <c r="BK140" s="249">
        <f>ROUND(I140*H140,2)</f>
        <v>0</v>
      </c>
      <c r="BL140" s="17" t="s">
        <v>282</v>
      </c>
      <c r="BM140" s="248" t="s">
        <v>3545</v>
      </c>
    </row>
    <row r="141" s="13" customFormat="1">
      <c r="B141" s="261"/>
      <c r="C141" s="262"/>
      <c r="D141" s="252" t="s">
        <v>177</v>
      </c>
      <c r="E141" s="263" t="s">
        <v>1</v>
      </c>
      <c r="F141" s="264" t="s">
        <v>217</v>
      </c>
      <c r="G141" s="262"/>
      <c r="H141" s="265">
        <v>8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AT141" s="271" t="s">
        <v>177</v>
      </c>
      <c r="AU141" s="271" t="s">
        <v>83</v>
      </c>
      <c r="AV141" s="13" t="s">
        <v>83</v>
      </c>
      <c r="AW141" s="13" t="s">
        <v>31</v>
      </c>
      <c r="AX141" s="13" t="s">
        <v>74</v>
      </c>
      <c r="AY141" s="271" t="s">
        <v>168</v>
      </c>
    </row>
    <row r="142" s="14" customFormat="1">
      <c r="B142" s="272"/>
      <c r="C142" s="273"/>
      <c r="D142" s="252" t="s">
        <v>177</v>
      </c>
      <c r="E142" s="274" t="s">
        <v>1</v>
      </c>
      <c r="F142" s="275" t="s">
        <v>186</v>
      </c>
      <c r="G142" s="273"/>
      <c r="H142" s="276">
        <v>8</v>
      </c>
      <c r="I142" s="277"/>
      <c r="J142" s="273"/>
      <c r="K142" s="273"/>
      <c r="L142" s="278"/>
      <c r="M142" s="279"/>
      <c r="N142" s="280"/>
      <c r="O142" s="280"/>
      <c r="P142" s="280"/>
      <c r="Q142" s="280"/>
      <c r="R142" s="280"/>
      <c r="S142" s="280"/>
      <c r="T142" s="281"/>
      <c r="AT142" s="282" t="s">
        <v>177</v>
      </c>
      <c r="AU142" s="282" t="s">
        <v>83</v>
      </c>
      <c r="AV142" s="14" t="s">
        <v>175</v>
      </c>
      <c r="AW142" s="14" t="s">
        <v>31</v>
      </c>
      <c r="AX142" s="14" t="s">
        <v>81</v>
      </c>
      <c r="AY142" s="282" t="s">
        <v>168</v>
      </c>
    </row>
    <row r="143" s="1" customFormat="1" ht="36" customHeight="1">
      <c r="B143" s="38"/>
      <c r="C143" s="237" t="s">
        <v>190</v>
      </c>
      <c r="D143" s="237" t="s">
        <v>170</v>
      </c>
      <c r="E143" s="238" t="s">
        <v>3546</v>
      </c>
      <c r="F143" s="239" t="s">
        <v>3547</v>
      </c>
      <c r="G143" s="240" t="s">
        <v>3548</v>
      </c>
      <c r="H143" s="241">
        <v>2</v>
      </c>
      <c r="I143" s="242"/>
      <c r="J143" s="243">
        <f>ROUND(I143*H143,2)</f>
        <v>0</v>
      </c>
      <c r="K143" s="239" t="s">
        <v>1</v>
      </c>
      <c r="L143" s="43"/>
      <c r="M143" s="244" t="s">
        <v>1</v>
      </c>
      <c r="N143" s="245" t="s">
        <v>39</v>
      </c>
      <c r="O143" s="86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AR143" s="248" t="s">
        <v>282</v>
      </c>
      <c r="AT143" s="248" t="s">
        <v>170</v>
      </c>
      <c r="AU143" s="248" t="s">
        <v>83</v>
      </c>
      <c r="AY143" s="17" t="s">
        <v>168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81</v>
      </c>
      <c r="BK143" s="249">
        <f>ROUND(I143*H143,2)</f>
        <v>0</v>
      </c>
      <c r="BL143" s="17" t="s">
        <v>282</v>
      </c>
      <c r="BM143" s="248" t="s">
        <v>3549</v>
      </c>
    </row>
    <row r="144" s="13" customFormat="1">
      <c r="B144" s="261"/>
      <c r="C144" s="262"/>
      <c r="D144" s="252" t="s">
        <v>177</v>
      </c>
      <c r="E144" s="263" t="s">
        <v>1</v>
      </c>
      <c r="F144" s="264" t="s">
        <v>83</v>
      </c>
      <c r="G144" s="262"/>
      <c r="H144" s="265">
        <v>2</v>
      </c>
      <c r="I144" s="266"/>
      <c r="J144" s="262"/>
      <c r="K144" s="262"/>
      <c r="L144" s="267"/>
      <c r="M144" s="268"/>
      <c r="N144" s="269"/>
      <c r="O144" s="269"/>
      <c r="P144" s="269"/>
      <c r="Q144" s="269"/>
      <c r="R144" s="269"/>
      <c r="S144" s="269"/>
      <c r="T144" s="270"/>
      <c r="AT144" s="271" t="s">
        <v>177</v>
      </c>
      <c r="AU144" s="271" t="s">
        <v>83</v>
      </c>
      <c r="AV144" s="13" t="s">
        <v>83</v>
      </c>
      <c r="AW144" s="13" t="s">
        <v>31</v>
      </c>
      <c r="AX144" s="13" t="s">
        <v>74</v>
      </c>
      <c r="AY144" s="271" t="s">
        <v>168</v>
      </c>
    </row>
    <row r="145" s="14" customFormat="1">
      <c r="B145" s="272"/>
      <c r="C145" s="273"/>
      <c r="D145" s="252" t="s">
        <v>177</v>
      </c>
      <c r="E145" s="274" t="s">
        <v>1</v>
      </c>
      <c r="F145" s="275" t="s">
        <v>186</v>
      </c>
      <c r="G145" s="273"/>
      <c r="H145" s="276">
        <v>2</v>
      </c>
      <c r="I145" s="277"/>
      <c r="J145" s="273"/>
      <c r="K145" s="273"/>
      <c r="L145" s="278"/>
      <c r="M145" s="279"/>
      <c r="N145" s="280"/>
      <c r="O145" s="280"/>
      <c r="P145" s="280"/>
      <c r="Q145" s="280"/>
      <c r="R145" s="280"/>
      <c r="S145" s="280"/>
      <c r="T145" s="281"/>
      <c r="AT145" s="282" t="s">
        <v>177</v>
      </c>
      <c r="AU145" s="282" t="s">
        <v>83</v>
      </c>
      <c r="AV145" s="14" t="s">
        <v>175</v>
      </c>
      <c r="AW145" s="14" t="s">
        <v>31</v>
      </c>
      <c r="AX145" s="14" t="s">
        <v>81</v>
      </c>
      <c r="AY145" s="282" t="s">
        <v>168</v>
      </c>
    </row>
    <row r="146" s="1" customFormat="1" ht="60" customHeight="1">
      <c r="B146" s="38"/>
      <c r="C146" s="237" t="s">
        <v>314</v>
      </c>
      <c r="D146" s="237" t="s">
        <v>170</v>
      </c>
      <c r="E146" s="238" t="s">
        <v>3550</v>
      </c>
      <c r="F146" s="239" t="s">
        <v>3551</v>
      </c>
      <c r="G146" s="240" t="s">
        <v>3552</v>
      </c>
      <c r="H146" s="241">
        <v>2</v>
      </c>
      <c r="I146" s="242"/>
      <c r="J146" s="243">
        <f>ROUND(I146*H146,2)</f>
        <v>0</v>
      </c>
      <c r="K146" s="239" t="s">
        <v>1</v>
      </c>
      <c r="L146" s="43"/>
      <c r="M146" s="244" t="s">
        <v>1</v>
      </c>
      <c r="N146" s="245" t="s">
        <v>39</v>
      </c>
      <c r="O146" s="86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AR146" s="248" t="s">
        <v>282</v>
      </c>
      <c r="AT146" s="248" t="s">
        <v>170</v>
      </c>
      <c r="AU146" s="248" t="s">
        <v>83</v>
      </c>
      <c r="AY146" s="17" t="s">
        <v>168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81</v>
      </c>
      <c r="BK146" s="249">
        <f>ROUND(I146*H146,2)</f>
        <v>0</v>
      </c>
      <c r="BL146" s="17" t="s">
        <v>282</v>
      </c>
      <c r="BM146" s="248" t="s">
        <v>3553</v>
      </c>
    </row>
    <row r="147" s="1" customFormat="1" ht="24" customHeight="1">
      <c r="B147" s="38"/>
      <c r="C147" s="237" t="s">
        <v>175</v>
      </c>
      <c r="D147" s="237" t="s">
        <v>170</v>
      </c>
      <c r="E147" s="238" t="s">
        <v>3554</v>
      </c>
      <c r="F147" s="239" t="s">
        <v>3555</v>
      </c>
      <c r="G147" s="240" t="s">
        <v>2767</v>
      </c>
      <c r="H147" s="241">
        <v>2</v>
      </c>
      <c r="I147" s="242"/>
      <c r="J147" s="243">
        <f>ROUND(I147*H147,2)</f>
        <v>0</v>
      </c>
      <c r="K147" s="239" t="s">
        <v>1</v>
      </c>
      <c r="L147" s="43"/>
      <c r="M147" s="244" t="s">
        <v>1</v>
      </c>
      <c r="N147" s="245" t="s">
        <v>39</v>
      </c>
      <c r="O147" s="86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AR147" s="248" t="s">
        <v>282</v>
      </c>
      <c r="AT147" s="248" t="s">
        <v>170</v>
      </c>
      <c r="AU147" s="248" t="s">
        <v>83</v>
      </c>
      <c r="AY147" s="17" t="s">
        <v>168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81</v>
      </c>
      <c r="BK147" s="249">
        <f>ROUND(I147*H147,2)</f>
        <v>0</v>
      </c>
      <c r="BL147" s="17" t="s">
        <v>282</v>
      </c>
      <c r="BM147" s="248" t="s">
        <v>3556</v>
      </c>
    </row>
    <row r="148" s="13" customFormat="1">
      <c r="B148" s="261"/>
      <c r="C148" s="262"/>
      <c r="D148" s="252" t="s">
        <v>177</v>
      </c>
      <c r="E148" s="263" t="s">
        <v>1</v>
      </c>
      <c r="F148" s="264" t="s">
        <v>83</v>
      </c>
      <c r="G148" s="262"/>
      <c r="H148" s="265">
        <v>2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AT148" s="271" t="s">
        <v>177</v>
      </c>
      <c r="AU148" s="271" t="s">
        <v>83</v>
      </c>
      <c r="AV148" s="13" t="s">
        <v>83</v>
      </c>
      <c r="AW148" s="13" t="s">
        <v>31</v>
      </c>
      <c r="AX148" s="13" t="s">
        <v>74</v>
      </c>
      <c r="AY148" s="271" t="s">
        <v>168</v>
      </c>
    </row>
    <row r="149" s="14" customFormat="1">
      <c r="B149" s="272"/>
      <c r="C149" s="273"/>
      <c r="D149" s="252" t="s">
        <v>177</v>
      </c>
      <c r="E149" s="274" t="s">
        <v>1</v>
      </c>
      <c r="F149" s="275" t="s">
        <v>186</v>
      </c>
      <c r="G149" s="273"/>
      <c r="H149" s="276">
        <v>2</v>
      </c>
      <c r="I149" s="277"/>
      <c r="J149" s="273"/>
      <c r="K149" s="273"/>
      <c r="L149" s="278"/>
      <c r="M149" s="279"/>
      <c r="N149" s="280"/>
      <c r="O149" s="280"/>
      <c r="P149" s="280"/>
      <c r="Q149" s="280"/>
      <c r="R149" s="280"/>
      <c r="S149" s="280"/>
      <c r="T149" s="281"/>
      <c r="AT149" s="282" t="s">
        <v>177</v>
      </c>
      <c r="AU149" s="282" t="s">
        <v>83</v>
      </c>
      <c r="AV149" s="14" t="s">
        <v>175</v>
      </c>
      <c r="AW149" s="14" t="s">
        <v>31</v>
      </c>
      <c r="AX149" s="14" t="s">
        <v>81</v>
      </c>
      <c r="AY149" s="282" t="s">
        <v>168</v>
      </c>
    </row>
    <row r="150" s="1" customFormat="1" ht="24" customHeight="1">
      <c r="B150" s="38"/>
      <c r="C150" s="237" t="s">
        <v>205</v>
      </c>
      <c r="D150" s="237" t="s">
        <v>170</v>
      </c>
      <c r="E150" s="238" t="s">
        <v>3557</v>
      </c>
      <c r="F150" s="239" t="s">
        <v>3558</v>
      </c>
      <c r="G150" s="240" t="s">
        <v>2767</v>
      </c>
      <c r="H150" s="241">
        <v>1</v>
      </c>
      <c r="I150" s="242"/>
      <c r="J150" s="243">
        <f>ROUND(I150*H150,2)</f>
        <v>0</v>
      </c>
      <c r="K150" s="239" t="s">
        <v>1</v>
      </c>
      <c r="L150" s="43"/>
      <c r="M150" s="244" t="s">
        <v>1</v>
      </c>
      <c r="N150" s="245" t="s">
        <v>39</v>
      </c>
      <c r="O150" s="86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AR150" s="248" t="s">
        <v>282</v>
      </c>
      <c r="AT150" s="248" t="s">
        <v>170</v>
      </c>
      <c r="AU150" s="248" t="s">
        <v>83</v>
      </c>
      <c r="AY150" s="17" t="s">
        <v>168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81</v>
      </c>
      <c r="BK150" s="249">
        <f>ROUND(I150*H150,2)</f>
        <v>0</v>
      </c>
      <c r="BL150" s="17" t="s">
        <v>282</v>
      </c>
      <c r="BM150" s="248" t="s">
        <v>3559</v>
      </c>
    </row>
    <row r="151" s="13" customFormat="1">
      <c r="B151" s="261"/>
      <c r="C151" s="262"/>
      <c r="D151" s="252" t="s">
        <v>177</v>
      </c>
      <c r="E151" s="263" t="s">
        <v>1</v>
      </c>
      <c r="F151" s="264" t="s">
        <v>81</v>
      </c>
      <c r="G151" s="262"/>
      <c r="H151" s="265">
        <v>1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AT151" s="271" t="s">
        <v>177</v>
      </c>
      <c r="AU151" s="271" t="s">
        <v>83</v>
      </c>
      <c r="AV151" s="13" t="s">
        <v>83</v>
      </c>
      <c r="AW151" s="13" t="s">
        <v>31</v>
      </c>
      <c r="AX151" s="13" t="s">
        <v>74</v>
      </c>
      <c r="AY151" s="271" t="s">
        <v>168</v>
      </c>
    </row>
    <row r="152" s="14" customFormat="1">
      <c r="B152" s="272"/>
      <c r="C152" s="273"/>
      <c r="D152" s="252" t="s">
        <v>177</v>
      </c>
      <c r="E152" s="274" t="s">
        <v>1</v>
      </c>
      <c r="F152" s="275" t="s">
        <v>186</v>
      </c>
      <c r="G152" s="273"/>
      <c r="H152" s="276">
        <v>1</v>
      </c>
      <c r="I152" s="277"/>
      <c r="J152" s="273"/>
      <c r="K152" s="273"/>
      <c r="L152" s="278"/>
      <c r="M152" s="279"/>
      <c r="N152" s="280"/>
      <c r="O152" s="280"/>
      <c r="P152" s="280"/>
      <c r="Q152" s="280"/>
      <c r="R152" s="280"/>
      <c r="S152" s="280"/>
      <c r="T152" s="281"/>
      <c r="AT152" s="282" t="s">
        <v>177</v>
      </c>
      <c r="AU152" s="282" t="s">
        <v>83</v>
      </c>
      <c r="AV152" s="14" t="s">
        <v>175</v>
      </c>
      <c r="AW152" s="14" t="s">
        <v>31</v>
      </c>
      <c r="AX152" s="14" t="s">
        <v>81</v>
      </c>
      <c r="AY152" s="282" t="s">
        <v>168</v>
      </c>
    </row>
    <row r="153" s="1" customFormat="1" ht="48" customHeight="1">
      <c r="B153" s="38"/>
      <c r="C153" s="237" t="s">
        <v>213</v>
      </c>
      <c r="D153" s="237" t="s">
        <v>170</v>
      </c>
      <c r="E153" s="238" t="s">
        <v>3560</v>
      </c>
      <c r="F153" s="239" t="s">
        <v>3561</v>
      </c>
      <c r="G153" s="240" t="s">
        <v>301</v>
      </c>
      <c r="H153" s="241">
        <v>1</v>
      </c>
      <c r="I153" s="242"/>
      <c r="J153" s="243">
        <f>ROUND(I153*H153,2)</f>
        <v>0</v>
      </c>
      <c r="K153" s="239" t="s">
        <v>1</v>
      </c>
      <c r="L153" s="43"/>
      <c r="M153" s="244" t="s">
        <v>1</v>
      </c>
      <c r="N153" s="245" t="s">
        <v>39</v>
      </c>
      <c r="O153" s="86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AR153" s="248" t="s">
        <v>282</v>
      </c>
      <c r="AT153" s="248" t="s">
        <v>170</v>
      </c>
      <c r="AU153" s="248" t="s">
        <v>83</v>
      </c>
      <c r="AY153" s="17" t="s">
        <v>168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81</v>
      </c>
      <c r="BK153" s="249">
        <f>ROUND(I153*H153,2)</f>
        <v>0</v>
      </c>
      <c r="BL153" s="17" t="s">
        <v>282</v>
      </c>
      <c r="BM153" s="248" t="s">
        <v>3562</v>
      </c>
    </row>
    <row r="154" s="13" customFormat="1">
      <c r="B154" s="261"/>
      <c r="C154" s="262"/>
      <c r="D154" s="252" t="s">
        <v>177</v>
      </c>
      <c r="E154" s="263" t="s">
        <v>1</v>
      </c>
      <c r="F154" s="264" t="s">
        <v>81</v>
      </c>
      <c r="G154" s="262"/>
      <c r="H154" s="265">
        <v>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AT154" s="271" t="s">
        <v>177</v>
      </c>
      <c r="AU154" s="271" t="s">
        <v>83</v>
      </c>
      <c r="AV154" s="13" t="s">
        <v>83</v>
      </c>
      <c r="AW154" s="13" t="s">
        <v>31</v>
      </c>
      <c r="AX154" s="13" t="s">
        <v>74</v>
      </c>
      <c r="AY154" s="271" t="s">
        <v>168</v>
      </c>
    </row>
    <row r="155" s="14" customFormat="1">
      <c r="B155" s="272"/>
      <c r="C155" s="273"/>
      <c r="D155" s="252" t="s">
        <v>177</v>
      </c>
      <c r="E155" s="274" t="s">
        <v>1</v>
      </c>
      <c r="F155" s="275" t="s">
        <v>186</v>
      </c>
      <c r="G155" s="273"/>
      <c r="H155" s="276">
        <v>1</v>
      </c>
      <c r="I155" s="277"/>
      <c r="J155" s="273"/>
      <c r="K155" s="273"/>
      <c r="L155" s="278"/>
      <c r="M155" s="279"/>
      <c r="N155" s="280"/>
      <c r="O155" s="280"/>
      <c r="P155" s="280"/>
      <c r="Q155" s="280"/>
      <c r="R155" s="280"/>
      <c r="S155" s="280"/>
      <c r="T155" s="281"/>
      <c r="AT155" s="282" t="s">
        <v>177</v>
      </c>
      <c r="AU155" s="282" t="s">
        <v>83</v>
      </c>
      <c r="AV155" s="14" t="s">
        <v>175</v>
      </c>
      <c r="AW155" s="14" t="s">
        <v>31</v>
      </c>
      <c r="AX155" s="14" t="s">
        <v>81</v>
      </c>
      <c r="AY155" s="282" t="s">
        <v>168</v>
      </c>
    </row>
    <row r="156" s="1" customFormat="1" ht="60" customHeight="1">
      <c r="B156" s="38"/>
      <c r="C156" s="237" t="s">
        <v>235</v>
      </c>
      <c r="D156" s="237" t="s">
        <v>170</v>
      </c>
      <c r="E156" s="238" t="s">
        <v>3563</v>
      </c>
      <c r="F156" s="239" t="s">
        <v>3564</v>
      </c>
      <c r="G156" s="240" t="s">
        <v>440</v>
      </c>
      <c r="H156" s="241">
        <v>2</v>
      </c>
      <c r="I156" s="242"/>
      <c r="J156" s="243">
        <f>ROUND(I156*H156,2)</f>
        <v>0</v>
      </c>
      <c r="K156" s="239" t="s">
        <v>1</v>
      </c>
      <c r="L156" s="43"/>
      <c r="M156" s="244" t="s">
        <v>1</v>
      </c>
      <c r="N156" s="245" t="s">
        <v>39</v>
      </c>
      <c r="O156" s="86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AR156" s="248" t="s">
        <v>282</v>
      </c>
      <c r="AT156" s="248" t="s">
        <v>170</v>
      </c>
      <c r="AU156" s="248" t="s">
        <v>83</v>
      </c>
      <c r="AY156" s="17" t="s">
        <v>168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81</v>
      </c>
      <c r="BK156" s="249">
        <f>ROUND(I156*H156,2)</f>
        <v>0</v>
      </c>
      <c r="BL156" s="17" t="s">
        <v>282</v>
      </c>
      <c r="BM156" s="248" t="s">
        <v>3565</v>
      </c>
    </row>
    <row r="157" s="13" customFormat="1">
      <c r="B157" s="261"/>
      <c r="C157" s="262"/>
      <c r="D157" s="252" t="s">
        <v>177</v>
      </c>
      <c r="E157" s="263" t="s">
        <v>1</v>
      </c>
      <c r="F157" s="264" t="s">
        <v>3566</v>
      </c>
      <c r="G157" s="262"/>
      <c r="H157" s="265">
        <v>2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AT157" s="271" t="s">
        <v>177</v>
      </c>
      <c r="AU157" s="271" t="s">
        <v>83</v>
      </c>
      <c r="AV157" s="13" t="s">
        <v>83</v>
      </c>
      <c r="AW157" s="13" t="s">
        <v>31</v>
      </c>
      <c r="AX157" s="13" t="s">
        <v>74</v>
      </c>
      <c r="AY157" s="271" t="s">
        <v>168</v>
      </c>
    </row>
    <row r="158" s="14" customFormat="1">
      <c r="B158" s="272"/>
      <c r="C158" s="273"/>
      <c r="D158" s="252" t="s">
        <v>177</v>
      </c>
      <c r="E158" s="274" t="s">
        <v>1</v>
      </c>
      <c r="F158" s="275" t="s">
        <v>186</v>
      </c>
      <c r="G158" s="273"/>
      <c r="H158" s="276">
        <v>2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AT158" s="282" t="s">
        <v>177</v>
      </c>
      <c r="AU158" s="282" t="s">
        <v>83</v>
      </c>
      <c r="AV158" s="14" t="s">
        <v>175</v>
      </c>
      <c r="AW158" s="14" t="s">
        <v>31</v>
      </c>
      <c r="AX158" s="14" t="s">
        <v>81</v>
      </c>
      <c r="AY158" s="282" t="s">
        <v>168</v>
      </c>
    </row>
    <row r="159" s="1" customFormat="1" ht="60" customHeight="1">
      <c r="B159" s="38"/>
      <c r="C159" s="237" t="s">
        <v>7</v>
      </c>
      <c r="D159" s="237" t="s">
        <v>170</v>
      </c>
      <c r="E159" s="238" t="s">
        <v>3567</v>
      </c>
      <c r="F159" s="239" t="s">
        <v>3568</v>
      </c>
      <c r="G159" s="240" t="s">
        <v>440</v>
      </c>
      <c r="H159" s="241">
        <v>5</v>
      </c>
      <c r="I159" s="242"/>
      <c r="J159" s="243">
        <f>ROUND(I159*H159,2)</f>
        <v>0</v>
      </c>
      <c r="K159" s="239" t="s">
        <v>1</v>
      </c>
      <c r="L159" s="43"/>
      <c r="M159" s="244" t="s">
        <v>1</v>
      </c>
      <c r="N159" s="245" t="s">
        <v>39</v>
      </c>
      <c r="O159" s="86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AR159" s="248" t="s">
        <v>282</v>
      </c>
      <c r="AT159" s="248" t="s">
        <v>170</v>
      </c>
      <c r="AU159" s="248" t="s">
        <v>83</v>
      </c>
      <c r="AY159" s="17" t="s">
        <v>168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81</v>
      </c>
      <c r="BK159" s="249">
        <f>ROUND(I159*H159,2)</f>
        <v>0</v>
      </c>
      <c r="BL159" s="17" t="s">
        <v>282</v>
      </c>
      <c r="BM159" s="248" t="s">
        <v>3569</v>
      </c>
    </row>
    <row r="160" s="13" customFormat="1">
      <c r="B160" s="261"/>
      <c r="C160" s="262"/>
      <c r="D160" s="252" t="s">
        <v>177</v>
      </c>
      <c r="E160" s="263" t="s">
        <v>1</v>
      </c>
      <c r="F160" s="264" t="s">
        <v>3570</v>
      </c>
      <c r="G160" s="262"/>
      <c r="H160" s="265">
        <v>5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AT160" s="271" t="s">
        <v>177</v>
      </c>
      <c r="AU160" s="271" t="s">
        <v>83</v>
      </c>
      <c r="AV160" s="13" t="s">
        <v>83</v>
      </c>
      <c r="AW160" s="13" t="s">
        <v>31</v>
      </c>
      <c r="AX160" s="13" t="s">
        <v>74</v>
      </c>
      <c r="AY160" s="271" t="s">
        <v>168</v>
      </c>
    </row>
    <row r="161" s="14" customFormat="1">
      <c r="B161" s="272"/>
      <c r="C161" s="273"/>
      <c r="D161" s="252" t="s">
        <v>177</v>
      </c>
      <c r="E161" s="274" t="s">
        <v>1</v>
      </c>
      <c r="F161" s="275" t="s">
        <v>186</v>
      </c>
      <c r="G161" s="273"/>
      <c r="H161" s="276">
        <v>5</v>
      </c>
      <c r="I161" s="277"/>
      <c r="J161" s="273"/>
      <c r="K161" s="273"/>
      <c r="L161" s="278"/>
      <c r="M161" s="279"/>
      <c r="N161" s="280"/>
      <c r="O161" s="280"/>
      <c r="P161" s="280"/>
      <c r="Q161" s="280"/>
      <c r="R161" s="280"/>
      <c r="S161" s="280"/>
      <c r="T161" s="281"/>
      <c r="AT161" s="282" t="s">
        <v>177</v>
      </c>
      <c r="AU161" s="282" t="s">
        <v>83</v>
      </c>
      <c r="AV161" s="14" t="s">
        <v>175</v>
      </c>
      <c r="AW161" s="14" t="s">
        <v>31</v>
      </c>
      <c r="AX161" s="14" t="s">
        <v>81</v>
      </c>
      <c r="AY161" s="282" t="s">
        <v>168</v>
      </c>
    </row>
    <row r="162" s="1" customFormat="1" ht="60" customHeight="1">
      <c r="B162" s="38"/>
      <c r="C162" s="237" t="s">
        <v>328</v>
      </c>
      <c r="D162" s="237" t="s">
        <v>170</v>
      </c>
      <c r="E162" s="238" t="s">
        <v>3571</v>
      </c>
      <c r="F162" s="239" t="s">
        <v>3572</v>
      </c>
      <c r="G162" s="240" t="s">
        <v>440</v>
      </c>
      <c r="H162" s="241">
        <v>1</v>
      </c>
      <c r="I162" s="242"/>
      <c r="J162" s="243">
        <f>ROUND(I162*H162,2)</f>
        <v>0</v>
      </c>
      <c r="K162" s="239" t="s">
        <v>1</v>
      </c>
      <c r="L162" s="43"/>
      <c r="M162" s="244" t="s">
        <v>1</v>
      </c>
      <c r="N162" s="245" t="s">
        <v>39</v>
      </c>
      <c r="O162" s="86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AR162" s="248" t="s">
        <v>282</v>
      </c>
      <c r="AT162" s="248" t="s">
        <v>170</v>
      </c>
      <c r="AU162" s="248" t="s">
        <v>83</v>
      </c>
      <c r="AY162" s="17" t="s">
        <v>168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81</v>
      </c>
      <c r="BK162" s="249">
        <f>ROUND(I162*H162,2)</f>
        <v>0</v>
      </c>
      <c r="BL162" s="17" t="s">
        <v>282</v>
      </c>
      <c r="BM162" s="248" t="s">
        <v>3573</v>
      </c>
    </row>
    <row r="163" s="13" customFormat="1">
      <c r="B163" s="261"/>
      <c r="C163" s="262"/>
      <c r="D163" s="252" t="s">
        <v>177</v>
      </c>
      <c r="E163" s="263" t="s">
        <v>1</v>
      </c>
      <c r="F163" s="264" t="s">
        <v>81</v>
      </c>
      <c r="G163" s="262"/>
      <c r="H163" s="265">
        <v>1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AT163" s="271" t="s">
        <v>177</v>
      </c>
      <c r="AU163" s="271" t="s">
        <v>83</v>
      </c>
      <c r="AV163" s="13" t="s">
        <v>83</v>
      </c>
      <c r="AW163" s="13" t="s">
        <v>31</v>
      </c>
      <c r="AX163" s="13" t="s">
        <v>74</v>
      </c>
      <c r="AY163" s="271" t="s">
        <v>168</v>
      </c>
    </row>
    <row r="164" s="14" customFormat="1">
      <c r="B164" s="272"/>
      <c r="C164" s="273"/>
      <c r="D164" s="252" t="s">
        <v>177</v>
      </c>
      <c r="E164" s="274" t="s">
        <v>1</v>
      </c>
      <c r="F164" s="275" t="s">
        <v>186</v>
      </c>
      <c r="G164" s="273"/>
      <c r="H164" s="276">
        <v>1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AT164" s="282" t="s">
        <v>177</v>
      </c>
      <c r="AU164" s="282" t="s">
        <v>83</v>
      </c>
      <c r="AV164" s="14" t="s">
        <v>175</v>
      </c>
      <c r="AW164" s="14" t="s">
        <v>31</v>
      </c>
      <c r="AX164" s="14" t="s">
        <v>81</v>
      </c>
      <c r="AY164" s="282" t="s">
        <v>168</v>
      </c>
    </row>
    <row r="165" s="1" customFormat="1" ht="60" customHeight="1">
      <c r="B165" s="38"/>
      <c r="C165" s="237" t="s">
        <v>335</v>
      </c>
      <c r="D165" s="237" t="s">
        <v>170</v>
      </c>
      <c r="E165" s="238" t="s">
        <v>3574</v>
      </c>
      <c r="F165" s="239" t="s">
        <v>3575</v>
      </c>
      <c r="G165" s="240" t="s">
        <v>440</v>
      </c>
      <c r="H165" s="241">
        <v>4</v>
      </c>
      <c r="I165" s="242"/>
      <c r="J165" s="243">
        <f>ROUND(I165*H165,2)</f>
        <v>0</v>
      </c>
      <c r="K165" s="239" t="s">
        <v>1</v>
      </c>
      <c r="L165" s="43"/>
      <c r="M165" s="244" t="s">
        <v>1</v>
      </c>
      <c r="N165" s="245" t="s">
        <v>39</v>
      </c>
      <c r="O165" s="86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AR165" s="248" t="s">
        <v>282</v>
      </c>
      <c r="AT165" s="248" t="s">
        <v>170</v>
      </c>
      <c r="AU165" s="248" t="s">
        <v>83</v>
      </c>
      <c r="AY165" s="17" t="s">
        <v>168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81</v>
      </c>
      <c r="BK165" s="249">
        <f>ROUND(I165*H165,2)</f>
        <v>0</v>
      </c>
      <c r="BL165" s="17" t="s">
        <v>282</v>
      </c>
      <c r="BM165" s="248" t="s">
        <v>3576</v>
      </c>
    </row>
    <row r="166" s="13" customFormat="1">
      <c r="B166" s="261"/>
      <c r="C166" s="262"/>
      <c r="D166" s="252" t="s">
        <v>177</v>
      </c>
      <c r="E166" s="263" t="s">
        <v>1</v>
      </c>
      <c r="F166" s="264" t="s">
        <v>175</v>
      </c>
      <c r="G166" s="262"/>
      <c r="H166" s="265">
        <v>4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AT166" s="271" t="s">
        <v>177</v>
      </c>
      <c r="AU166" s="271" t="s">
        <v>83</v>
      </c>
      <c r="AV166" s="13" t="s">
        <v>83</v>
      </c>
      <c r="AW166" s="13" t="s">
        <v>31</v>
      </c>
      <c r="AX166" s="13" t="s">
        <v>74</v>
      </c>
      <c r="AY166" s="271" t="s">
        <v>168</v>
      </c>
    </row>
    <row r="167" s="14" customFormat="1">
      <c r="B167" s="272"/>
      <c r="C167" s="273"/>
      <c r="D167" s="252" t="s">
        <v>177</v>
      </c>
      <c r="E167" s="274" t="s">
        <v>1</v>
      </c>
      <c r="F167" s="275" t="s">
        <v>186</v>
      </c>
      <c r="G167" s="273"/>
      <c r="H167" s="276">
        <v>4</v>
      </c>
      <c r="I167" s="277"/>
      <c r="J167" s="273"/>
      <c r="K167" s="273"/>
      <c r="L167" s="278"/>
      <c r="M167" s="279"/>
      <c r="N167" s="280"/>
      <c r="O167" s="280"/>
      <c r="P167" s="280"/>
      <c r="Q167" s="280"/>
      <c r="R167" s="280"/>
      <c r="S167" s="280"/>
      <c r="T167" s="281"/>
      <c r="AT167" s="282" t="s">
        <v>177</v>
      </c>
      <c r="AU167" s="282" t="s">
        <v>83</v>
      </c>
      <c r="AV167" s="14" t="s">
        <v>175</v>
      </c>
      <c r="AW167" s="14" t="s">
        <v>31</v>
      </c>
      <c r="AX167" s="14" t="s">
        <v>81</v>
      </c>
      <c r="AY167" s="282" t="s">
        <v>168</v>
      </c>
    </row>
    <row r="168" s="1" customFormat="1" ht="24" customHeight="1">
      <c r="B168" s="38"/>
      <c r="C168" s="237" t="s">
        <v>258</v>
      </c>
      <c r="D168" s="237" t="s">
        <v>170</v>
      </c>
      <c r="E168" s="238" t="s">
        <v>3577</v>
      </c>
      <c r="F168" s="239" t="s">
        <v>3578</v>
      </c>
      <c r="G168" s="240" t="s">
        <v>440</v>
      </c>
      <c r="H168" s="241">
        <v>0.5</v>
      </c>
      <c r="I168" s="242"/>
      <c r="J168" s="243">
        <f>ROUND(I168*H168,2)</f>
        <v>0</v>
      </c>
      <c r="K168" s="239" t="s">
        <v>1</v>
      </c>
      <c r="L168" s="43"/>
      <c r="M168" s="244" t="s">
        <v>1</v>
      </c>
      <c r="N168" s="245" t="s">
        <v>39</v>
      </c>
      <c r="O168" s="86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AR168" s="248" t="s">
        <v>282</v>
      </c>
      <c r="AT168" s="248" t="s">
        <v>170</v>
      </c>
      <c r="AU168" s="248" t="s">
        <v>83</v>
      </c>
      <c r="AY168" s="17" t="s">
        <v>168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81</v>
      </c>
      <c r="BK168" s="249">
        <f>ROUND(I168*H168,2)</f>
        <v>0</v>
      </c>
      <c r="BL168" s="17" t="s">
        <v>282</v>
      </c>
      <c r="BM168" s="248" t="s">
        <v>3579</v>
      </c>
    </row>
    <row r="169" s="13" customFormat="1">
      <c r="B169" s="261"/>
      <c r="C169" s="262"/>
      <c r="D169" s="252" t="s">
        <v>177</v>
      </c>
      <c r="E169" s="263" t="s">
        <v>1</v>
      </c>
      <c r="F169" s="264" t="s">
        <v>3580</v>
      </c>
      <c r="G169" s="262"/>
      <c r="H169" s="265">
        <v>0.5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AT169" s="271" t="s">
        <v>177</v>
      </c>
      <c r="AU169" s="271" t="s">
        <v>83</v>
      </c>
      <c r="AV169" s="13" t="s">
        <v>83</v>
      </c>
      <c r="AW169" s="13" t="s">
        <v>31</v>
      </c>
      <c r="AX169" s="13" t="s">
        <v>74</v>
      </c>
      <c r="AY169" s="271" t="s">
        <v>168</v>
      </c>
    </row>
    <row r="170" s="14" customFormat="1">
      <c r="B170" s="272"/>
      <c r="C170" s="273"/>
      <c r="D170" s="252" t="s">
        <v>177</v>
      </c>
      <c r="E170" s="274" t="s">
        <v>1</v>
      </c>
      <c r="F170" s="275" t="s">
        <v>186</v>
      </c>
      <c r="G170" s="273"/>
      <c r="H170" s="276">
        <v>0.5</v>
      </c>
      <c r="I170" s="277"/>
      <c r="J170" s="273"/>
      <c r="K170" s="273"/>
      <c r="L170" s="278"/>
      <c r="M170" s="279"/>
      <c r="N170" s="280"/>
      <c r="O170" s="280"/>
      <c r="P170" s="280"/>
      <c r="Q170" s="280"/>
      <c r="R170" s="280"/>
      <c r="S170" s="280"/>
      <c r="T170" s="281"/>
      <c r="AT170" s="282" t="s">
        <v>177</v>
      </c>
      <c r="AU170" s="282" t="s">
        <v>83</v>
      </c>
      <c r="AV170" s="14" t="s">
        <v>175</v>
      </c>
      <c r="AW170" s="14" t="s">
        <v>31</v>
      </c>
      <c r="AX170" s="14" t="s">
        <v>81</v>
      </c>
      <c r="AY170" s="282" t="s">
        <v>168</v>
      </c>
    </row>
    <row r="171" s="1" customFormat="1" ht="36" customHeight="1">
      <c r="B171" s="38"/>
      <c r="C171" s="237" t="s">
        <v>264</v>
      </c>
      <c r="D171" s="237" t="s">
        <v>170</v>
      </c>
      <c r="E171" s="238" t="s">
        <v>3581</v>
      </c>
      <c r="F171" s="239" t="s">
        <v>3582</v>
      </c>
      <c r="G171" s="240" t="s">
        <v>440</v>
      </c>
      <c r="H171" s="241">
        <v>8</v>
      </c>
      <c r="I171" s="242"/>
      <c r="J171" s="243">
        <f>ROUND(I171*H171,2)</f>
        <v>0</v>
      </c>
      <c r="K171" s="239" t="s">
        <v>1</v>
      </c>
      <c r="L171" s="43"/>
      <c r="M171" s="244" t="s">
        <v>1</v>
      </c>
      <c r="N171" s="245" t="s">
        <v>39</v>
      </c>
      <c r="O171" s="86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AR171" s="248" t="s">
        <v>282</v>
      </c>
      <c r="AT171" s="248" t="s">
        <v>170</v>
      </c>
      <c r="AU171" s="248" t="s">
        <v>83</v>
      </c>
      <c r="AY171" s="17" t="s">
        <v>168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81</v>
      </c>
      <c r="BK171" s="249">
        <f>ROUND(I171*H171,2)</f>
        <v>0</v>
      </c>
      <c r="BL171" s="17" t="s">
        <v>282</v>
      </c>
      <c r="BM171" s="248" t="s">
        <v>3583</v>
      </c>
    </row>
    <row r="172" s="13" customFormat="1">
      <c r="B172" s="261"/>
      <c r="C172" s="262"/>
      <c r="D172" s="252" t="s">
        <v>177</v>
      </c>
      <c r="E172" s="263" t="s">
        <v>1</v>
      </c>
      <c r="F172" s="264" t="s">
        <v>3584</v>
      </c>
      <c r="G172" s="262"/>
      <c r="H172" s="265">
        <v>8</v>
      </c>
      <c r="I172" s="266"/>
      <c r="J172" s="262"/>
      <c r="K172" s="262"/>
      <c r="L172" s="267"/>
      <c r="M172" s="268"/>
      <c r="N172" s="269"/>
      <c r="O172" s="269"/>
      <c r="P172" s="269"/>
      <c r="Q172" s="269"/>
      <c r="R172" s="269"/>
      <c r="S172" s="269"/>
      <c r="T172" s="270"/>
      <c r="AT172" s="271" t="s">
        <v>177</v>
      </c>
      <c r="AU172" s="271" t="s">
        <v>83</v>
      </c>
      <c r="AV172" s="13" t="s">
        <v>83</v>
      </c>
      <c r="AW172" s="13" t="s">
        <v>31</v>
      </c>
      <c r="AX172" s="13" t="s">
        <v>74</v>
      </c>
      <c r="AY172" s="271" t="s">
        <v>168</v>
      </c>
    </row>
    <row r="173" s="14" customFormat="1">
      <c r="B173" s="272"/>
      <c r="C173" s="273"/>
      <c r="D173" s="252" t="s">
        <v>177</v>
      </c>
      <c r="E173" s="274" t="s">
        <v>1</v>
      </c>
      <c r="F173" s="275" t="s">
        <v>186</v>
      </c>
      <c r="G173" s="273"/>
      <c r="H173" s="276">
        <v>8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AT173" s="282" t="s">
        <v>177</v>
      </c>
      <c r="AU173" s="282" t="s">
        <v>83</v>
      </c>
      <c r="AV173" s="14" t="s">
        <v>175</v>
      </c>
      <c r="AW173" s="14" t="s">
        <v>31</v>
      </c>
      <c r="AX173" s="14" t="s">
        <v>81</v>
      </c>
      <c r="AY173" s="282" t="s">
        <v>168</v>
      </c>
    </row>
    <row r="174" s="1" customFormat="1" ht="24" customHeight="1">
      <c r="B174" s="38"/>
      <c r="C174" s="237" t="s">
        <v>270</v>
      </c>
      <c r="D174" s="237" t="s">
        <v>170</v>
      </c>
      <c r="E174" s="238" t="s">
        <v>3585</v>
      </c>
      <c r="F174" s="239" t="s">
        <v>3586</v>
      </c>
      <c r="G174" s="240" t="s">
        <v>226</v>
      </c>
      <c r="H174" s="241">
        <v>1</v>
      </c>
      <c r="I174" s="242"/>
      <c r="J174" s="243">
        <f>ROUND(I174*H174,2)</f>
        <v>0</v>
      </c>
      <c r="K174" s="239" t="s">
        <v>1</v>
      </c>
      <c r="L174" s="43"/>
      <c r="M174" s="244" t="s">
        <v>1</v>
      </c>
      <c r="N174" s="245" t="s">
        <v>39</v>
      </c>
      <c r="O174" s="86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AR174" s="248" t="s">
        <v>282</v>
      </c>
      <c r="AT174" s="248" t="s">
        <v>170</v>
      </c>
      <c r="AU174" s="248" t="s">
        <v>83</v>
      </c>
      <c r="AY174" s="17" t="s">
        <v>168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81</v>
      </c>
      <c r="BK174" s="249">
        <f>ROUND(I174*H174,2)</f>
        <v>0</v>
      </c>
      <c r="BL174" s="17" t="s">
        <v>282</v>
      </c>
      <c r="BM174" s="248" t="s">
        <v>3587</v>
      </c>
    </row>
    <row r="175" s="13" customFormat="1">
      <c r="B175" s="261"/>
      <c r="C175" s="262"/>
      <c r="D175" s="252" t="s">
        <v>177</v>
      </c>
      <c r="E175" s="263" t="s">
        <v>1</v>
      </c>
      <c r="F175" s="264" t="s">
        <v>3588</v>
      </c>
      <c r="G175" s="262"/>
      <c r="H175" s="265">
        <v>1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AT175" s="271" t="s">
        <v>177</v>
      </c>
      <c r="AU175" s="271" t="s">
        <v>83</v>
      </c>
      <c r="AV175" s="13" t="s">
        <v>83</v>
      </c>
      <c r="AW175" s="13" t="s">
        <v>31</v>
      </c>
      <c r="AX175" s="13" t="s">
        <v>74</v>
      </c>
      <c r="AY175" s="271" t="s">
        <v>168</v>
      </c>
    </row>
    <row r="176" s="14" customFormat="1">
      <c r="B176" s="272"/>
      <c r="C176" s="273"/>
      <c r="D176" s="252" t="s">
        <v>177</v>
      </c>
      <c r="E176" s="274" t="s">
        <v>1</v>
      </c>
      <c r="F176" s="275" t="s">
        <v>186</v>
      </c>
      <c r="G176" s="273"/>
      <c r="H176" s="276">
        <v>1</v>
      </c>
      <c r="I176" s="277"/>
      <c r="J176" s="273"/>
      <c r="K176" s="273"/>
      <c r="L176" s="278"/>
      <c r="M176" s="279"/>
      <c r="N176" s="280"/>
      <c r="O176" s="280"/>
      <c r="P176" s="280"/>
      <c r="Q176" s="280"/>
      <c r="R176" s="280"/>
      <c r="S176" s="280"/>
      <c r="T176" s="281"/>
      <c r="AT176" s="282" t="s">
        <v>177</v>
      </c>
      <c r="AU176" s="282" t="s">
        <v>83</v>
      </c>
      <c r="AV176" s="14" t="s">
        <v>175</v>
      </c>
      <c r="AW176" s="14" t="s">
        <v>31</v>
      </c>
      <c r="AX176" s="14" t="s">
        <v>81</v>
      </c>
      <c r="AY176" s="282" t="s">
        <v>168</v>
      </c>
    </row>
    <row r="177" s="1" customFormat="1" ht="16.5" customHeight="1">
      <c r="B177" s="38"/>
      <c r="C177" s="237" t="s">
        <v>8</v>
      </c>
      <c r="D177" s="237" t="s">
        <v>170</v>
      </c>
      <c r="E177" s="238" t="s">
        <v>3589</v>
      </c>
      <c r="F177" s="239" t="s">
        <v>3590</v>
      </c>
      <c r="G177" s="240" t="s">
        <v>2767</v>
      </c>
      <c r="H177" s="241">
        <v>1</v>
      </c>
      <c r="I177" s="242"/>
      <c r="J177" s="243">
        <f>ROUND(I177*H177,2)</f>
        <v>0</v>
      </c>
      <c r="K177" s="239" t="s">
        <v>1</v>
      </c>
      <c r="L177" s="43"/>
      <c r="M177" s="244" t="s">
        <v>1</v>
      </c>
      <c r="N177" s="245" t="s">
        <v>39</v>
      </c>
      <c r="O177" s="86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AR177" s="248" t="s">
        <v>620</v>
      </c>
      <c r="AT177" s="248" t="s">
        <v>170</v>
      </c>
      <c r="AU177" s="248" t="s">
        <v>83</v>
      </c>
      <c r="AY177" s="17" t="s">
        <v>168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81</v>
      </c>
      <c r="BK177" s="249">
        <f>ROUND(I177*H177,2)</f>
        <v>0</v>
      </c>
      <c r="BL177" s="17" t="s">
        <v>620</v>
      </c>
      <c r="BM177" s="248" t="s">
        <v>3591</v>
      </c>
    </row>
    <row r="178" s="1" customFormat="1" ht="16.5" customHeight="1">
      <c r="B178" s="38"/>
      <c r="C178" s="237" t="s">
        <v>282</v>
      </c>
      <c r="D178" s="237" t="s">
        <v>170</v>
      </c>
      <c r="E178" s="238" t="s">
        <v>3592</v>
      </c>
      <c r="F178" s="239" t="s">
        <v>3593</v>
      </c>
      <c r="G178" s="240" t="s">
        <v>2923</v>
      </c>
      <c r="H178" s="241">
        <v>1</v>
      </c>
      <c r="I178" s="242"/>
      <c r="J178" s="243">
        <f>ROUND(I178*H178,2)</f>
        <v>0</v>
      </c>
      <c r="K178" s="239" t="s">
        <v>1</v>
      </c>
      <c r="L178" s="43"/>
      <c r="M178" s="244" t="s">
        <v>1</v>
      </c>
      <c r="N178" s="245" t="s">
        <v>39</v>
      </c>
      <c r="O178" s="86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AR178" s="248" t="s">
        <v>282</v>
      </c>
      <c r="AT178" s="248" t="s">
        <v>170</v>
      </c>
      <c r="AU178" s="248" t="s">
        <v>83</v>
      </c>
      <c r="AY178" s="17" t="s">
        <v>168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81</v>
      </c>
      <c r="BK178" s="249">
        <f>ROUND(I178*H178,2)</f>
        <v>0</v>
      </c>
      <c r="BL178" s="17" t="s">
        <v>282</v>
      </c>
      <c r="BM178" s="248" t="s">
        <v>3594</v>
      </c>
    </row>
    <row r="179" s="13" customFormat="1">
      <c r="B179" s="261"/>
      <c r="C179" s="262"/>
      <c r="D179" s="252" t="s">
        <v>177</v>
      </c>
      <c r="E179" s="263" t="s">
        <v>1</v>
      </c>
      <c r="F179" s="264" t="s">
        <v>81</v>
      </c>
      <c r="G179" s="262"/>
      <c r="H179" s="265">
        <v>1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AT179" s="271" t="s">
        <v>177</v>
      </c>
      <c r="AU179" s="271" t="s">
        <v>83</v>
      </c>
      <c r="AV179" s="13" t="s">
        <v>83</v>
      </c>
      <c r="AW179" s="13" t="s">
        <v>31</v>
      </c>
      <c r="AX179" s="13" t="s">
        <v>74</v>
      </c>
      <c r="AY179" s="271" t="s">
        <v>168</v>
      </c>
    </row>
    <row r="180" s="14" customFormat="1">
      <c r="B180" s="272"/>
      <c r="C180" s="273"/>
      <c r="D180" s="252" t="s">
        <v>177</v>
      </c>
      <c r="E180" s="274" t="s">
        <v>1</v>
      </c>
      <c r="F180" s="275" t="s">
        <v>186</v>
      </c>
      <c r="G180" s="273"/>
      <c r="H180" s="276">
        <v>1</v>
      </c>
      <c r="I180" s="277"/>
      <c r="J180" s="273"/>
      <c r="K180" s="273"/>
      <c r="L180" s="278"/>
      <c r="M180" s="279"/>
      <c r="N180" s="280"/>
      <c r="O180" s="280"/>
      <c r="P180" s="280"/>
      <c r="Q180" s="280"/>
      <c r="R180" s="280"/>
      <c r="S180" s="280"/>
      <c r="T180" s="281"/>
      <c r="AT180" s="282" t="s">
        <v>177</v>
      </c>
      <c r="AU180" s="282" t="s">
        <v>83</v>
      </c>
      <c r="AV180" s="14" t="s">
        <v>175</v>
      </c>
      <c r="AW180" s="14" t="s">
        <v>31</v>
      </c>
      <c r="AX180" s="14" t="s">
        <v>81</v>
      </c>
      <c r="AY180" s="282" t="s">
        <v>168</v>
      </c>
    </row>
    <row r="181" s="1" customFormat="1" ht="24" customHeight="1">
      <c r="B181" s="38"/>
      <c r="C181" s="237" t="s">
        <v>290</v>
      </c>
      <c r="D181" s="237" t="s">
        <v>170</v>
      </c>
      <c r="E181" s="238" t="s">
        <v>3595</v>
      </c>
      <c r="F181" s="239" t="s">
        <v>3596</v>
      </c>
      <c r="G181" s="240" t="s">
        <v>2923</v>
      </c>
      <c r="H181" s="241">
        <v>50</v>
      </c>
      <c r="I181" s="242"/>
      <c r="J181" s="243">
        <f>ROUND(I181*H181,2)</f>
        <v>0</v>
      </c>
      <c r="K181" s="239" t="s">
        <v>1</v>
      </c>
      <c r="L181" s="43"/>
      <c r="M181" s="304" t="s">
        <v>1</v>
      </c>
      <c r="N181" s="305" t="s">
        <v>39</v>
      </c>
      <c r="O181" s="306"/>
      <c r="P181" s="307">
        <f>O181*H181</f>
        <v>0</v>
      </c>
      <c r="Q181" s="307">
        <v>0</v>
      </c>
      <c r="R181" s="307">
        <f>Q181*H181</f>
        <v>0</v>
      </c>
      <c r="S181" s="307">
        <v>0</v>
      </c>
      <c r="T181" s="308">
        <f>S181*H181</f>
        <v>0</v>
      </c>
      <c r="AR181" s="248" t="s">
        <v>282</v>
      </c>
      <c r="AT181" s="248" t="s">
        <v>170</v>
      </c>
      <c r="AU181" s="248" t="s">
        <v>83</v>
      </c>
      <c r="AY181" s="17" t="s">
        <v>168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81</v>
      </c>
      <c r="BK181" s="249">
        <f>ROUND(I181*H181,2)</f>
        <v>0</v>
      </c>
      <c r="BL181" s="17" t="s">
        <v>282</v>
      </c>
      <c r="BM181" s="248" t="s">
        <v>3597</v>
      </c>
    </row>
    <row r="182" s="1" customFormat="1" ht="6.96" customHeight="1">
      <c r="B182" s="61"/>
      <c r="C182" s="62"/>
      <c r="D182" s="62"/>
      <c r="E182" s="62"/>
      <c r="F182" s="62"/>
      <c r="G182" s="62"/>
      <c r="H182" s="62"/>
      <c r="I182" s="175"/>
      <c r="J182" s="62"/>
      <c r="K182" s="62"/>
      <c r="L182" s="43"/>
    </row>
  </sheetData>
  <sheetProtection sheet="1" autoFilter="0" formatColumns="0" formatRows="0" objects="1" scenarios="1" spinCount="100000" saltValue="s52w13Ns//xZYXkowesNJcdXebMUe4vMNrE2tiMZTGjGDMVrj+2qx33LEh+F5C28RwHzZsKfHIQ4CAL3Gk5Nbg==" hashValue="mDjhPesu1g4SvaLymJl1PeUqKJW4RDiShq1gFSjRpaXveueZqf7JTgW7XARkPi7Zokd82hBMGMgzqAAQY9dl3w==" algorithmName="SHA-512" password="CC35"/>
  <autoFilter ref="C127:K181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1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104</v>
      </c>
    </row>
    <row r="3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20"/>
      <c r="AT3" s="17" t="s">
        <v>83</v>
      </c>
    </row>
    <row r="4" ht="24.96" customHeight="1">
      <c r="B4" s="20"/>
      <c r="D4" s="135" t="s">
        <v>108</v>
      </c>
      <c r="L4" s="20"/>
      <c r="M4" s="13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7" t="s">
        <v>16</v>
      </c>
      <c r="L6" s="20"/>
    </row>
    <row r="7" ht="16.5" customHeight="1">
      <c r="B7" s="20"/>
      <c r="E7" s="138" t="str">
        <f>'Rekapitulace stavby'!K6</f>
        <v>Střešní dostavba a stavební úpravy objektu denního stacionáře Jasněnka</v>
      </c>
      <c r="F7" s="137"/>
      <c r="G7" s="137"/>
      <c r="H7" s="137"/>
      <c r="L7" s="20"/>
    </row>
    <row r="8" s="1" customFormat="1" ht="12" customHeight="1">
      <c r="B8" s="43"/>
      <c r="D8" s="137" t="s">
        <v>109</v>
      </c>
      <c r="I8" s="139"/>
      <c r="L8" s="43"/>
    </row>
    <row r="9" s="1" customFormat="1" ht="36.96" customHeight="1">
      <c r="B9" s="43"/>
      <c r="E9" s="140" t="s">
        <v>3598</v>
      </c>
      <c r="F9" s="1"/>
      <c r="G9" s="1"/>
      <c r="H9" s="1"/>
      <c r="I9" s="139"/>
      <c r="L9" s="43"/>
    </row>
    <row r="10" s="1" customFormat="1">
      <c r="B10" s="43"/>
      <c r="I10" s="139"/>
      <c r="L10" s="43"/>
    </row>
    <row r="11" s="1" customFormat="1" ht="12" customHeight="1">
      <c r="B11" s="43"/>
      <c r="D11" s="137" t="s">
        <v>18</v>
      </c>
      <c r="F11" s="141" t="s">
        <v>1</v>
      </c>
      <c r="I11" s="142" t="s">
        <v>19</v>
      </c>
      <c r="J11" s="141" t="s">
        <v>1</v>
      </c>
      <c r="L11" s="43"/>
    </row>
    <row r="12" s="1" customFormat="1" ht="12" customHeight="1">
      <c r="B12" s="43"/>
      <c r="D12" s="137" t="s">
        <v>20</v>
      </c>
      <c r="F12" s="141" t="s">
        <v>21</v>
      </c>
      <c r="I12" s="142" t="s">
        <v>22</v>
      </c>
      <c r="J12" s="143" t="str">
        <f>'Rekapitulace stavby'!AN8</f>
        <v>27. 5. 2021</v>
      </c>
      <c r="L12" s="43"/>
    </row>
    <row r="13" s="1" customFormat="1" ht="10.8" customHeight="1">
      <c r="B13" s="43"/>
      <c r="I13" s="139"/>
      <c r="L13" s="43"/>
    </row>
    <row r="14" s="1" customFormat="1" ht="12" customHeight="1">
      <c r="B14" s="43"/>
      <c r="D14" s="137" t="s">
        <v>24</v>
      </c>
      <c r="I14" s="142" t="s">
        <v>25</v>
      </c>
      <c r="J14" s="141" t="str">
        <f>IF('Rekapitulace stavby'!AN10="","",'Rekapitulace stavby'!AN10)</f>
        <v/>
      </c>
      <c r="L14" s="43"/>
    </row>
    <row r="15" s="1" customFormat="1" ht="18" customHeight="1">
      <c r="B15" s="43"/>
      <c r="E15" s="141" t="str">
        <f>IF('Rekapitulace stavby'!E11="","",'Rekapitulace stavby'!E11)</f>
        <v xml:space="preserve"> </v>
      </c>
      <c r="I15" s="142" t="s">
        <v>27</v>
      </c>
      <c r="J15" s="141" t="str">
        <f>IF('Rekapitulace stavby'!AN11="","",'Rekapitulace stavby'!AN11)</f>
        <v/>
      </c>
      <c r="L15" s="43"/>
    </row>
    <row r="16" s="1" customFormat="1" ht="6.96" customHeight="1">
      <c r="B16" s="43"/>
      <c r="I16" s="139"/>
      <c r="L16" s="43"/>
    </row>
    <row r="17" s="1" customFormat="1" ht="12" customHeight="1">
      <c r="B17" s="43"/>
      <c r="D17" s="137" t="s">
        <v>28</v>
      </c>
      <c r="I17" s="142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41"/>
      <c r="G18" s="141"/>
      <c r="H18" s="141"/>
      <c r="I18" s="142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9"/>
      <c r="L19" s="43"/>
    </row>
    <row r="20" s="1" customFormat="1" ht="12" customHeight="1">
      <c r="B20" s="43"/>
      <c r="D20" s="137" t="s">
        <v>30</v>
      </c>
      <c r="I20" s="142" t="s">
        <v>25</v>
      </c>
      <c r="J20" s="141" t="str">
        <f>IF('Rekapitulace stavby'!AN16="","",'Rekapitulace stavby'!AN16)</f>
        <v/>
      </c>
      <c r="L20" s="43"/>
    </row>
    <row r="21" s="1" customFormat="1" ht="18" customHeight="1">
      <c r="B21" s="43"/>
      <c r="E21" s="141" t="str">
        <f>IF('Rekapitulace stavby'!E17="","",'Rekapitulace stavby'!E17)</f>
        <v xml:space="preserve"> </v>
      </c>
      <c r="I21" s="142" t="s">
        <v>27</v>
      </c>
      <c r="J21" s="141" t="str">
        <f>IF('Rekapitulace stavby'!AN17="","",'Rekapitulace stavby'!AN17)</f>
        <v/>
      </c>
      <c r="L21" s="43"/>
    </row>
    <row r="22" s="1" customFormat="1" ht="6.96" customHeight="1">
      <c r="B22" s="43"/>
      <c r="I22" s="139"/>
      <c r="L22" s="43"/>
    </row>
    <row r="23" s="1" customFormat="1" ht="12" customHeight="1">
      <c r="B23" s="43"/>
      <c r="D23" s="137" t="s">
        <v>32</v>
      </c>
      <c r="I23" s="142" t="s">
        <v>25</v>
      </c>
      <c r="J23" s="141" t="str">
        <f>IF('Rekapitulace stavby'!AN19="","",'Rekapitulace stavby'!AN19)</f>
        <v/>
      </c>
      <c r="L23" s="43"/>
    </row>
    <row r="24" s="1" customFormat="1" ht="18" customHeight="1">
      <c r="B24" s="43"/>
      <c r="E24" s="141" t="str">
        <f>IF('Rekapitulace stavby'!E20="","",'Rekapitulace stavby'!E20)</f>
        <v xml:space="preserve"> </v>
      </c>
      <c r="I24" s="142" t="s">
        <v>27</v>
      </c>
      <c r="J24" s="141" t="str">
        <f>IF('Rekapitulace stavby'!AN20="","",'Rekapitulace stavby'!AN20)</f>
        <v/>
      </c>
      <c r="L24" s="43"/>
    </row>
    <row r="25" s="1" customFormat="1" ht="6.96" customHeight="1">
      <c r="B25" s="43"/>
      <c r="I25" s="139"/>
      <c r="L25" s="43"/>
    </row>
    <row r="26" s="1" customFormat="1" ht="12" customHeight="1">
      <c r="B26" s="43"/>
      <c r="D26" s="137" t="s">
        <v>33</v>
      </c>
      <c r="I26" s="139"/>
      <c r="L26" s="43"/>
    </row>
    <row r="27" s="7" customFormat="1" ht="16.5" customHeight="1">
      <c r="B27" s="144"/>
      <c r="E27" s="145" t="s">
        <v>1</v>
      </c>
      <c r="F27" s="145"/>
      <c r="G27" s="145"/>
      <c r="H27" s="145"/>
      <c r="I27" s="146"/>
      <c r="L27" s="144"/>
    </row>
    <row r="28" s="1" customFormat="1" ht="6.96" customHeight="1">
      <c r="B28" s="43"/>
      <c r="I28" s="13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7"/>
      <c r="J29" s="78"/>
      <c r="K29" s="78"/>
      <c r="L29" s="43"/>
    </row>
    <row r="30" s="1" customFormat="1" ht="14.4" customHeight="1">
      <c r="B30" s="43"/>
      <c r="D30" s="141" t="s">
        <v>111</v>
      </c>
      <c r="I30" s="139"/>
      <c r="J30" s="148">
        <f>J96</f>
        <v>0</v>
      </c>
      <c r="L30" s="43"/>
    </row>
    <row r="31" s="1" customFormat="1" ht="14.4" customHeight="1">
      <c r="B31" s="43"/>
      <c r="D31" s="149" t="s">
        <v>112</v>
      </c>
      <c r="I31" s="139"/>
      <c r="J31" s="148">
        <f>J108</f>
        <v>0</v>
      </c>
      <c r="L31" s="43"/>
    </row>
    <row r="32" s="1" customFormat="1" ht="25.44" customHeight="1">
      <c r="B32" s="43"/>
      <c r="D32" s="150" t="s">
        <v>34</v>
      </c>
      <c r="I32" s="139"/>
      <c r="J32" s="151">
        <f>ROUND(J30 + J31,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47"/>
      <c r="J33" s="78"/>
      <c r="K33" s="78"/>
      <c r="L33" s="43"/>
    </row>
    <row r="34" s="1" customFormat="1" ht="14.4" customHeight="1">
      <c r="B34" s="43"/>
      <c r="F34" s="152" t="s">
        <v>36</v>
      </c>
      <c r="I34" s="153" t="s">
        <v>35</v>
      </c>
      <c r="J34" s="152" t="s">
        <v>37</v>
      </c>
      <c r="L34" s="43"/>
    </row>
    <row r="35" s="1" customFormat="1" ht="14.4" customHeight="1">
      <c r="B35" s="43"/>
      <c r="D35" s="154" t="s">
        <v>38</v>
      </c>
      <c r="E35" s="137" t="s">
        <v>39</v>
      </c>
      <c r="F35" s="155">
        <f>ROUND((SUM(BE108:BE115) + SUM(BE135:BE346)),  2)</f>
        <v>0</v>
      </c>
      <c r="I35" s="156">
        <v>0.20999999999999999</v>
      </c>
      <c r="J35" s="155">
        <f>ROUND(((SUM(BE108:BE115) + SUM(BE135:BE346))*I35),  2)</f>
        <v>0</v>
      </c>
      <c r="L35" s="43"/>
    </row>
    <row r="36" s="1" customFormat="1" ht="14.4" customHeight="1">
      <c r="B36" s="43"/>
      <c r="E36" s="137" t="s">
        <v>40</v>
      </c>
      <c r="F36" s="155">
        <f>ROUND((SUM(BF108:BF115) + SUM(BF135:BF346)),  2)</f>
        <v>0</v>
      </c>
      <c r="I36" s="156">
        <v>0.14999999999999999</v>
      </c>
      <c r="J36" s="155">
        <f>ROUND(((SUM(BF108:BF115) + SUM(BF135:BF346))*I36),  2)</f>
        <v>0</v>
      </c>
      <c r="L36" s="43"/>
    </row>
    <row r="37" hidden="1" s="1" customFormat="1" ht="14.4" customHeight="1">
      <c r="B37" s="43"/>
      <c r="E37" s="137" t="s">
        <v>41</v>
      </c>
      <c r="F37" s="155">
        <f>ROUND((SUM(BG108:BG115) + SUM(BG135:BG346)),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37" t="s">
        <v>42</v>
      </c>
      <c r="F38" s="155">
        <f>ROUND((SUM(BH108:BH115) + SUM(BH135:BH346)),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37" t="s">
        <v>43</v>
      </c>
      <c r="F39" s="155">
        <f>ROUND((SUM(BI108:BI115) + SUM(BI135:BI346)),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39"/>
      <c r="L40" s="43"/>
    </row>
    <row r="41" s="1" customFormat="1" ht="25.44" customHeight="1">
      <c r="B41" s="43"/>
      <c r="C41" s="157"/>
      <c r="D41" s="158" t="s">
        <v>44</v>
      </c>
      <c r="E41" s="159"/>
      <c r="F41" s="159"/>
      <c r="G41" s="160" t="s">
        <v>45</v>
      </c>
      <c r="H41" s="161" t="s">
        <v>46</v>
      </c>
      <c r="I41" s="162"/>
      <c r="J41" s="163">
        <f>SUM(J32:J39)</f>
        <v>0</v>
      </c>
      <c r="K41" s="164"/>
      <c r="L41" s="43"/>
    </row>
    <row r="42" s="1" customFormat="1" ht="14.4" customHeight="1">
      <c r="B42" s="43"/>
      <c r="I42" s="13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65" t="s">
        <v>51</v>
      </c>
      <c r="E65" s="166"/>
      <c r="F65" s="166"/>
      <c r="G65" s="165" t="s">
        <v>52</v>
      </c>
      <c r="H65" s="166"/>
      <c r="I65" s="167"/>
      <c r="J65" s="166"/>
      <c r="K65" s="166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43"/>
    </row>
    <row r="77" s="1" customFormat="1" ht="14.4" customHeight="1"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43"/>
    </row>
    <row r="81" s="1" customFormat="1" ht="6.96" customHeight="1"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43"/>
    </row>
    <row r="82" s="1" customFormat="1" ht="24.96" customHeight="1">
      <c r="B82" s="38"/>
      <c r="C82" s="23" t="s">
        <v>113</v>
      </c>
      <c r="D82" s="39"/>
      <c r="E82" s="39"/>
      <c r="F82" s="39"/>
      <c r="G82" s="39"/>
      <c r="H82" s="39"/>
      <c r="I82" s="13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9"/>
      <c r="J84" s="39"/>
      <c r="K84" s="39"/>
      <c r="L84" s="43"/>
    </row>
    <row r="85" s="1" customFormat="1" ht="16.5" customHeight="1">
      <c r="B85" s="38"/>
      <c r="C85" s="39"/>
      <c r="D85" s="39"/>
      <c r="E85" s="179" t="str">
        <f>E7</f>
        <v>Střešní dostavba a stavební úpravy objektu denního stacionáře Jasněnka</v>
      </c>
      <c r="F85" s="32"/>
      <c r="G85" s="32"/>
      <c r="H85" s="32"/>
      <c r="I85" s="139"/>
      <c r="J85" s="39"/>
      <c r="K85" s="39"/>
      <c r="L85" s="43"/>
    </row>
    <row r="86" s="1" customFormat="1" ht="12" customHeight="1">
      <c r="B86" s="38"/>
      <c r="C86" s="32" t="s">
        <v>109</v>
      </c>
      <c r="D86" s="39"/>
      <c r="E86" s="39"/>
      <c r="F86" s="39"/>
      <c r="G86" s="39"/>
      <c r="H86" s="39"/>
      <c r="I86" s="13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04770008 - Dešťová kanalizace</v>
      </c>
      <c r="F87" s="39"/>
      <c r="G87" s="39"/>
      <c r="H87" s="39"/>
      <c r="I87" s="13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Uničov</v>
      </c>
      <c r="G89" s="39"/>
      <c r="H89" s="39"/>
      <c r="I89" s="142" t="s">
        <v>22</v>
      </c>
      <c r="J89" s="74" t="str">
        <f>IF(J12="","",J12)</f>
        <v>27. 5. 2021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42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42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43"/>
    </row>
    <row r="94" s="1" customFormat="1" ht="29.28" customHeight="1">
      <c r="B94" s="38"/>
      <c r="C94" s="180" t="s">
        <v>114</v>
      </c>
      <c r="D94" s="181"/>
      <c r="E94" s="181"/>
      <c r="F94" s="181"/>
      <c r="G94" s="181"/>
      <c r="H94" s="181"/>
      <c r="I94" s="182"/>
      <c r="J94" s="183" t="s">
        <v>115</v>
      </c>
      <c r="K94" s="181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43"/>
    </row>
    <row r="96" s="1" customFormat="1" ht="22.8" customHeight="1">
      <c r="B96" s="38"/>
      <c r="C96" s="184" t="s">
        <v>116</v>
      </c>
      <c r="D96" s="39"/>
      <c r="E96" s="39"/>
      <c r="F96" s="39"/>
      <c r="G96" s="39"/>
      <c r="H96" s="39"/>
      <c r="I96" s="139"/>
      <c r="J96" s="105">
        <f>J135</f>
        <v>0</v>
      </c>
      <c r="K96" s="39"/>
      <c r="L96" s="43"/>
      <c r="AU96" s="17" t="s">
        <v>117</v>
      </c>
    </row>
    <row r="97" s="8" customFormat="1" ht="24.96" customHeight="1">
      <c r="B97" s="185"/>
      <c r="C97" s="186"/>
      <c r="D97" s="187" t="s">
        <v>118</v>
      </c>
      <c r="E97" s="188"/>
      <c r="F97" s="188"/>
      <c r="G97" s="188"/>
      <c r="H97" s="188"/>
      <c r="I97" s="189"/>
      <c r="J97" s="190">
        <f>J136</f>
        <v>0</v>
      </c>
      <c r="K97" s="186"/>
      <c r="L97" s="191"/>
    </row>
    <row r="98" s="9" customFormat="1" ht="19.92" customHeight="1">
      <c r="B98" s="192"/>
      <c r="C98" s="193"/>
      <c r="D98" s="194" t="s">
        <v>119</v>
      </c>
      <c r="E98" s="195"/>
      <c r="F98" s="195"/>
      <c r="G98" s="195"/>
      <c r="H98" s="195"/>
      <c r="I98" s="196"/>
      <c r="J98" s="197">
        <f>J137</f>
        <v>0</v>
      </c>
      <c r="K98" s="193"/>
      <c r="L98" s="198"/>
    </row>
    <row r="99" s="9" customFormat="1" ht="19.92" customHeight="1">
      <c r="B99" s="192"/>
      <c r="C99" s="193"/>
      <c r="D99" s="194" t="s">
        <v>3599</v>
      </c>
      <c r="E99" s="195"/>
      <c r="F99" s="195"/>
      <c r="G99" s="195"/>
      <c r="H99" s="195"/>
      <c r="I99" s="196"/>
      <c r="J99" s="197">
        <f>J223</f>
        <v>0</v>
      </c>
      <c r="K99" s="193"/>
      <c r="L99" s="198"/>
    </row>
    <row r="100" s="9" customFormat="1" ht="19.92" customHeight="1">
      <c r="B100" s="192"/>
      <c r="C100" s="193"/>
      <c r="D100" s="194" t="s">
        <v>3600</v>
      </c>
      <c r="E100" s="195"/>
      <c r="F100" s="195"/>
      <c r="G100" s="195"/>
      <c r="H100" s="195"/>
      <c r="I100" s="196"/>
      <c r="J100" s="197">
        <f>J255</f>
        <v>0</v>
      </c>
      <c r="K100" s="193"/>
      <c r="L100" s="198"/>
    </row>
    <row r="101" s="9" customFormat="1" ht="19.92" customHeight="1">
      <c r="B101" s="192"/>
      <c r="C101" s="193"/>
      <c r="D101" s="194" t="s">
        <v>3601</v>
      </c>
      <c r="E101" s="195"/>
      <c r="F101" s="195"/>
      <c r="G101" s="195"/>
      <c r="H101" s="195"/>
      <c r="I101" s="196"/>
      <c r="J101" s="197">
        <f>J280</f>
        <v>0</v>
      </c>
      <c r="K101" s="193"/>
      <c r="L101" s="198"/>
    </row>
    <row r="102" s="9" customFormat="1" ht="19.92" customHeight="1">
      <c r="B102" s="192"/>
      <c r="C102" s="193"/>
      <c r="D102" s="194" t="s">
        <v>124</v>
      </c>
      <c r="E102" s="195"/>
      <c r="F102" s="195"/>
      <c r="G102" s="195"/>
      <c r="H102" s="195"/>
      <c r="I102" s="196"/>
      <c r="J102" s="197">
        <f>J321</f>
        <v>0</v>
      </c>
      <c r="K102" s="193"/>
      <c r="L102" s="198"/>
    </row>
    <row r="103" s="9" customFormat="1" ht="19.92" customHeight="1">
      <c r="B103" s="192"/>
      <c r="C103" s="193"/>
      <c r="D103" s="194" t="s">
        <v>128</v>
      </c>
      <c r="E103" s="195"/>
      <c r="F103" s="195"/>
      <c r="G103" s="195"/>
      <c r="H103" s="195"/>
      <c r="I103" s="196"/>
      <c r="J103" s="197">
        <f>J338</f>
        <v>0</v>
      </c>
      <c r="K103" s="193"/>
      <c r="L103" s="198"/>
    </row>
    <row r="104" s="8" customFormat="1" ht="24.96" customHeight="1">
      <c r="B104" s="185"/>
      <c r="C104" s="186"/>
      <c r="D104" s="187" t="s">
        <v>129</v>
      </c>
      <c r="E104" s="188"/>
      <c r="F104" s="188"/>
      <c r="G104" s="188"/>
      <c r="H104" s="188"/>
      <c r="I104" s="189"/>
      <c r="J104" s="190">
        <f>J341</f>
        <v>0</v>
      </c>
      <c r="K104" s="186"/>
      <c r="L104" s="191"/>
    </row>
    <row r="105" s="9" customFormat="1" ht="19.92" customHeight="1">
      <c r="B105" s="192"/>
      <c r="C105" s="193"/>
      <c r="D105" s="194" t="s">
        <v>2693</v>
      </c>
      <c r="E105" s="195"/>
      <c r="F105" s="195"/>
      <c r="G105" s="195"/>
      <c r="H105" s="195"/>
      <c r="I105" s="196"/>
      <c r="J105" s="197">
        <f>J342</f>
        <v>0</v>
      </c>
      <c r="K105" s="193"/>
      <c r="L105" s="198"/>
    </row>
    <row r="106" s="1" customFormat="1" ht="21.84" customHeight="1">
      <c r="B106" s="38"/>
      <c r="C106" s="39"/>
      <c r="D106" s="39"/>
      <c r="E106" s="39"/>
      <c r="F106" s="39"/>
      <c r="G106" s="39"/>
      <c r="H106" s="39"/>
      <c r="I106" s="139"/>
      <c r="J106" s="39"/>
      <c r="K106" s="39"/>
      <c r="L106" s="43"/>
    </row>
    <row r="107" s="1" customFormat="1" ht="6.96" customHeight="1">
      <c r="B107" s="38"/>
      <c r="C107" s="39"/>
      <c r="D107" s="39"/>
      <c r="E107" s="39"/>
      <c r="F107" s="39"/>
      <c r="G107" s="39"/>
      <c r="H107" s="39"/>
      <c r="I107" s="139"/>
      <c r="J107" s="39"/>
      <c r="K107" s="39"/>
      <c r="L107" s="43"/>
    </row>
    <row r="108" s="1" customFormat="1" ht="29.28" customHeight="1">
      <c r="B108" s="38"/>
      <c r="C108" s="184" t="s">
        <v>144</v>
      </c>
      <c r="D108" s="39"/>
      <c r="E108" s="39"/>
      <c r="F108" s="39"/>
      <c r="G108" s="39"/>
      <c r="H108" s="39"/>
      <c r="I108" s="139"/>
      <c r="J108" s="199">
        <f>ROUND(J109 + J110 + J111 + J112 + J113 + J114,2)</f>
        <v>0</v>
      </c>
      <c r="K108" s="39"/>
      <c r="L108" s="43"/>
      <c r="N108" s="200" t="s">
        <v>38</v>
      </c>
    </row>
    <row r="109" s="1" customFormat="1" ht="18" customHeight="1">
      <c r="B109" s="38"/>
      <c r="C109" s="39"/>
      <c r="D109" s="201" t="s">
        <v>145</v>
      </c>
      <c r="E109" s="202"/>
      <c r="F109" s="202"/>
      <c r="G109" s="39"/>
      <c r="H109" s="39"/>
      <c r="I109" s="139"/>
      <c r="J109" s="203">
        <v>0</v>
      </c>
      <c r="K109" s="39"/>
      <c r="L109" s="204"/>
      <c r="M109" s="139"/>
      <c r="N109" s="205" t="s">
        <v>39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206" t="s">
        <v>106</v>
      </c>
      <c r="AZ109" s="139"/>
      <c r="BA109" s="139"/>
      <c r="BB109" s="139"/>
      <c r="BC109" s="139"/>
      <c r="BD109" s="139"/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206" t="s">
        <v>81</v>
      </c>
      <c r="BK109" s="139"/>
      <c r="BL109" s="139"/>
      <c r="BM109" s="139"/>
    </row>
    <row r="110" s="1" customFormat="1" ht="18" customHeight="1">
      <c r="B110" s="38"/>
      <c r="C110" s="39"/>
      <c r="D110" s="201" t="s">
        <v>146</v>
      </c>
      <c r="E110" s="202"/>
      <c r="F110" s="202"/>
      <c r="G110" s="39"/>
      <c r="H110" s="39"/>
      <c r="I110" s="139"/>
      <c r="J110" s="203">
        <v>0</v>
      </c>
      <c r="K110" s="39"/>
      <c r="L110" s="204"/>
      <c r="M110" s="139"/>
      <c r="N110" s="205" t="s">
        <v>39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206" t="s">
        <v>106</v>
      </c>
      <c r="AZ110" s="139"/>
      <c r="BA110" s="139"/>
      <c r="BB110" s="139"/>
      <c r="BC110" s="139"/>
      <c r="BD110" s="139"/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206" t="s">
        <v>81</v>
      </c>
      <c r="BK110" s="139"/>
      <c r="BL110" s="139"/>
      <c r="BM110" s="139"/>
    </row>
    <row r="111" s="1" customFormat="1" ht="18" customHeight="1">
      <c r="B111" s="38"/>
      <c r="C111" s="39"/>
      <c r="D111" s="201" t="s">
        <v>147</v>
      </c>
      <c r="E111" s="202"/>
      <c r="F111" s="202"/>
      <c r="G111" s="39"/>
      <c r="H111" s="39"/>
      <c r="I111" s="139"/>
      <c r="J111" s="203">
        <v>0</v>
      </c>
      <c r="K111" s="39"/>
      <c r="L111" s="204"/>
      <c r="M111" s="139"/>
      <c r="N111" s="205" t="s">
        <v>39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206" t="s">
        <v>106</v>
      </c>
      <c r="AZ111" s="139"/>
      <c r="BA111" s="139"/>
      <c r="BB111" s="139"/>
      <c r="BC111" s="139"/>
      <c r="BD111" s="139"/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206" t="s">
        <v>81</v>
      </c>
      <c r="BK111" s="139"/>
      <c r="BL111" s="139"/>
      <c r="BM111" s="139"/>
    </row>
    <row r="112" s="1" customFormat="1" ht="18" customHeight="1">
      <c r="B112" s="38"/>
      <c r="C112" s="39"/>
      <c r="D112" s="201" t="s">
        <v>148</v>
      </c>
      <c r="E112" s="202"/>
      <c r="F112" s="202"/>
      <c r="G112" s="39"/>
      <c r="H112" s="39"/>
      <c r="I112" s="139"/>
      <c r="J112" s="203">
        <v>0</v>
      </c>
      <c r="K112" s="39"/>
      <c r="L112" s="204"/>
      <c r="M112" s="139"/>
      <c r="N112" s="205" t="s">
        <v>39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206" t="s">
        <v>106</v>
      </c>
      <c r="AZ112" s="139"/>
      <c r="BA112" s="139"/>
      <c r="BB112" s="139"/>
      <c r="BC112" s="139"/>
      <c r="BD112" s="139"/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206" t="s">
        <v>81</v>
      </c>
      <c r="BK112" s="139"/>
      <c r="BL112" s="139"/>
      <c r="BM112" s="139"/>
    </row>
    <row r="113" s="1" customFormat="1" ht="18" customHeight="1">
      <c r="B113" s="38"/>
      <c r="C113" s="39"/>
      <c r="D113" s="201" t="s">
        <v>149</v>
      </c>
      <c r="E113" s="202"/>
      <c r="F113" s="202"/>
      <c r="G113" s="39"/>
      <c r="H113" s="39"/>
      <c r="I113" s="139"/>
      <c r="J113" s="203">
        <v>0</v>
      </c>
      <c r="K113" s="39"/>
      <c r="L113" s="204"/>
      <c r="M113" s="139"/>
      <c r="N113" s="205" t="s">
        <v>39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206" t="s">
        <v>106</v>
      </c>
      <c r="AZ113" s="139"/>
      <c r="BA113" s="139"/>
      <c r="BB113" s="139"/>
      <c r="BC113" s="139"/>
      <c r="BD113" s="139"/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206" t="s">
        <v>81</v>
      </c>
      <c r="BK113" s="139"/>
      <c r="BL113" s="139"/>
      <c r="BM113" s="139"/>
    </row>
    <row r="114" s="1" customFormat="1" ht="18" customHeight="1">
      <c r="B114" s="38"/>
      <c r="C114" s="39"/>
      <c r="D114" s="202" t="s">
        <v>150</v>
      </c>
      <c r="E114" s="39"/>
      <c r="F114" s="39"/>
      <c r="G114" s="39"/>
      <c r="H114" s="39"/>
      <c r="I114" s="139"/>
      <c r="J114" s="203">
        <f>ROUND(J30*T114,2)</f>
        <v>0</v>
      </c>
      <c r="K114" s="39"/>
      <c r="L114" s="204"/>
      <c r="M114" s="139"/>
      <c r="N114" s="205" t="s">
        <v>39</v>
      </c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206" t="s">
        <v>151</v>
      </c>
      <c r="AZ114" s="139"/>
      <c r="BA114" s="139"/>
      <c r="BB114" s="139"/>
      <c r="BC114" s="139"/>
      <c r="BD114" s="139"/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206" t="s">
        <v>81</v>
      </c>
      <c r="BK114" s="139"/>
      <c r="BL114" s="139"/>
      <c r="BM114" s="139"/>
    </row>
    <row r="115" s="1" customFormat="1">
      <c r="B115" s="38"/>
      <c r="C115" s="39"/>
      <c r="D115" s="39"/>
      <c r="E115" s="39"/>
      <c r="F115" s="39"/>
      <c r="G115" s="39"/>
      <c r="H115" s="39"/>
      <c r="I115" s="139"/>
      <c r="J115" s="39"/>
      <c r="K115" s="39"/>
      <c r="L115" s="43"/>
    </row>
    <row r="116" s="1" customFormat="1" ht="29.28" customHeight="1">
      <c r="B116" s="38"/>
      <c r="C116" s="208" t="s">
        <v>152</v>
      </c>
      <c r="D116" s="181"/>
      <c r="E116" s="181"/>
      <c r="F116" s="181"/>
      <c r="G116" s="181"/>
      <c r="H116" s="181"/>
      <c r="I116" s="182"/>
      <c r="J116" s="209">
        <f>ROUND(J96+J108,2)</f>
        <v>0</v>
      </c>
      <c r="K116" s="181"/>
      <c r="L116" s="43"/>
    </row>
    <row r="117" s="1" customFormat="1" ht="6.96" customHeight="1">
      <c r="B117" s="61"/>
      <c r="C117" s="62"/>
      <c r="D117" s="62"/>
      <c r="E117" s="62"/>
      <c r="F117" s="62"/>
      <c r="G117" s="62"/>
      <c r="H117" s="62"/>
      <c r="I117" s="175"/>
      <c r="J117" s="62"/>
      <c r="K117" s="62"/>
      <c r="L117" s="43"/>
    </row>
    <row r="121" s="1" customFormat="1" ht="6.96" customHeight="1">
      <c r="B121" s="63"/>
      <c r="C121" s="64"/>
      <c r="D121" s="64"/>
      <c r="E121" s="64"/>
      <c r="F121" s="64"/>
      <c r="G121" s="64"/>
      <c r="H121" s="64"/>
      <c r="I121" s="178"/>
      <c r="J121" s="64"/>
      <c r="K121" s="64"/>
      <c r="L121" s="43"/>
    </row>
    <row r="122" s="1" customFormat="1" ht="24.96" customHeight="1">
      <c r="B122" s="38"/>
      <c r="C122" s="23" t="s">
        <v>153</v>
      </c>
      <c r="D122" s="39"/>
      <c r="E122" s="39"/>
      <c r="F122" s="39"/>
      <c r="G122" s="39"/>
      <c r="H122" s="39"/>
      <c r="I122" s="139"/>
      <c r="J122" s="39"/>
      <c r="K122" s="39"/>
      <c r="L122" s="43"/>
    </row>
    <row r="123" s="1" customFormat="1" ht="6.96" customHeight="1">
      <c r="B123" s="38"/>
      <c r="C123" s="39"/>
      <c r="D123" s="39"/>
      <c r="E123" s="39"/>
      <c r="F123" s="39"/>
      <c r="G123" s="39"/>
      <c r="H123" s="39"/>
      <c r="I123" s="139"/>
      <c r="J123" s="39"/>
      <c r="K123" s="39"/>
      <c r="L123" s="43"/>
    </row>
    <row r="124" s="1" customFormat="1" ht="12" customHeight="1">
      <c r="B124" s="38"/>
      <c r="C124" s="32" t="s">
        <v>16</v>
      </c>
      <c r="D124" s="39"/>
      <c r="E124" s="39"/>
      <c r="F124" s="39"/>
      <c r="G124" s="39"/>
      <c r="H124" s="39"/>
      <c r="I124" s="139"/>
      <c r="J124" s="39"/>
      <c r="K124" s="39"/>
      <c r="L124" s="43"/>
    </row>
    <row r="125" s="1" customFormat="1" ht="16.5" customHeight="1">
      <c r="B125" s="38"/>
      <c r="C125" s="39"/>
      <c r="D125" s="39"/>
      <c r="E125" s="179" t="str">
        <f>E7</f>
        <v>Střešní dostavba a stavební úpravy objektu denního stacionáře Jasněnka</v>
      </c>
      <c r="F125" s="32"/>
      <c r="G125" s="32"/>
      <c r="H125" s="32"/>
      <c r="I125" s="139"/>
      <c r="J125" s="39"/>
      <c r="K125" s="39"/>
      <c r="L125" s="43"/>
    </row>
    <row r="126" s="1" customFormat="1" ht="12" customHeight="1">
      <c r="B126" s="38"/>
      <c r="C126" s="32" t="s">
        <v>109</v>
      </c>
      <c r="D126" s="39"/>
      <c r="E126" s="39"/>
      <c r="F126" s="39"/>
      <c r="G126" s="39"/>
      <c r="H126" s="39"/>
      <c r="I126" s="139"/>
      <c r="J126" s="39"/>
      <c r="K126" s="39"/>
      <c r="L126" s="43"/>
    </row>
    <row r="127" s="1" customFormat="1" ht="16.5" customHeight="1">
      <c r="B127" s="38"/>
      <c r="C127" s="39"/>
      <c r="D127" s="39"/>
      <c r="E127" s="71" t="str">
        <f>E9</f>
        <v>04770008 - Dešťová kanalizace</v>
      </c>
      <c r="F127" s="39"/>
      <c r="G127" s="39"/>
      <c r="H127" s="39"/>
      <c r="I127" s="139"/>
      <c r="J127" s="39"/>
      <c r="K127" s="39"/>
      <c r="L127" s="43"/>
    </row>
    <row r="128" s="1" customFormat="1" ht="6.96" customHeight="1">
      <c r="B128" s="38"/>
      <c r="C128" s="39"/>
      <c r="D128" s="39"/>
      <c r="E128" s="39"/>
      <c r="F128" s="39"/>
      <c r="G128" s="39"/>
      <c r="H128" s="39"/>
      <c r="I128" s="139"/>
      <c r="J128" s="39"/>
      <c r="K128" s="39"/>
      <c r="L128" s="43"/>
    </row>
    <row r="129" s="1" customFormat="1" ht="12" customHeight="1">
      <c r="B129" s="38"/>
      <c r="C129" s="32" t="s">
        <v>20</v>
      </c>
      <c r="D129" s="39"/>
      <c r="E129" s="39"/>
      <c r="F129" s="27" t="str">
        <f>F12</f>
        <v>Uničov</v>
      </c>
      <c r="G129" s="39"/>
      <c r="H129" s="39"/>
      <c r="I129" s="142" t="s">
        <v>22</v>
      </c>
      <c r="J129" s="74" t="str">
        <f>IF(J12="","",J12)</f>
        <v>27. 5. 2021</v>
      </c>
      <c r="K129" s="39"/>
      <c r="L129" s="43"/>
    </row>
    <row r="130" s="1" customFormat="1" ht="6.96" customHeight="1">
      <c r="B130" s="38"/>
      <c r="C130" s="39"/>
      <c r="D130" s="39"/>
      <c r="E130" s="39"/>
      <c r="F130" s="39"/>
      <c r="G130" s="39"/>
      <c r="H130" s="39"/>
      <c r="I130" s="139"/>
      <c r="J130" s="39"/>
      <c r="K130" s="39"/>
      <c r="L130" s="43"/>
    </row>
    <row r="131" s="1" customFormat="1" ht="15.15" customHeight="1">
      <c r="B131" s="38"/>
      <c r="C131" s="32" t="s">
        <v>24</v>
      </c>
      <c r="D131" s="39"/>
      <c r="E131" s="39"/>
      <c r="F131" s="27" t="str">
        <f>E15</f>
        <v xml:space="preserve"> </v>
      </c>
      <c r="G131" s="39"/>
      <c r="H131" s="39"/>
      <c r="I131" s="142" t="s">
        <v>30</v>
      </c>
      <c r="J131" s="36" t="str">
        <f>E21</f>
        <v xml:space="preserve"> </v>
      </c>
      <c r="K131" s="39"/>
      <c r="L131" s="43"/>
    </row>
    <row r="132" s="1" customFormat="1" ht="15.15" customHeight="1">
      <c r="B132" s="38"/>
      <c r="C132" s="32" t="s">
        <v>28</v>
      </c>
      <c r="D132" s="39"/>
      <c r="E132" s="39"/>
      <c r="F132" s="27" t="str">
        <f>IF(E18="","",E18)</f>
        <v>Vyplň údaj</v>
      </c>
      <c r="G132" s="39"/>
      <c r="H132" s="39"/>
      <c r="I132" s="142" t="s">
        <v>32</v>
      </c>
      <c r="J132" s="36" t="str">
        <f>E24</f>
        <v xml:space="preserve"> </v>
      </c>
      <c r="K132" s="39"/>
      <c r="L132" s="43"/>
    </row>
    <row r="133" s="1" customFormat="1" ht="10.32" customHeight="1">
      <c r="B133" s="38"/>
      <c r="C133" s="39"/>
      <c r="D133" s="39"/>
      <c r="E133" s="39"/>
      <c r="F133" s="39"/>
      <c r="G133" s="39"/>
      <c r="H133" s="39"/>
      <c r="I133" s="139"/>
      <c r="J133" s="39"/>
      <c r="K133" s="39"/>
      <c r="L133" s="43"/>
    </row>
    <row r="134" s="10" customFormat="1" ht="29.28" customHeight="1">
      <c r="B134" s="210"/>
      <c r="C134" s="211" t="s">
        <v>154</v>
      </c>
      <c r="D134" s="212" t="s">
        <v>59</v>
      </c>
      <c r="E134" s="212" t="s">
        <v>55</v>
      </c>
      <c r="F134" s="212" t="s">
        <v>56</v>
      </c>
      <c r="G134" s="212" t="s">
        <v>155</v>
      </c>
      <c r="H134" s="212" t="s">
        <v>156</v>
      </c>
      <c r="I134" s="213" t="s">
        <v>157</v>
      </c>
      <c r="J134" s="214" t="s">
        <v>115</v>
      </c>
      <c r="K134" s="215" t="s">
        <v>158</v>
      </c>
      <c r="L134" s="216"/>
      <c r="M134" s="95" t="s">
        <v>1</v>
      </c>
      <c r="N134" s="96" t="s">
        <v>38</v>
      </c>
      <c r="O134" s="96" t="s">
        <v>159</v>
      </c>
      <c r="P134" s="96" t="s">
        <v>160</v>
      </c>
      <c r="Q134" s="96" t="s">
        <v>161</v>
      </c>
      <c r="R134" s="96" t="s">
        <v>162</v>
      </c>
      <c r="S134" s="96" t="s">
        <v>163</v>
      </c>
      <c r="T134" s="97" t="s">
        <v>164</v>
      </c>
    </row>
    <row r="135" s="1" customFormat="1" ht="22.8" customHeight="1">
      <c r="B135" s="38"/>
      <c r="C135" s="102" t="s">
        <v>165</v>
      </c>
      <c r="D135" s="39"/>
      <c r="E135" s="39"/>
      <c r="F135" s="39"/>
      <c r="G135" s="39"/>
      <c r="H135" s="39"/>
      <c r="I135" s="139"/>
      <c r="J135" s="217">
        <f>BK135</f>
        <v>0</v>
      </c>
      <c r="K135" s="39"/>
      <c r="L135" s="43"/>
      <c r="M135" s="98"/>
      <c r="N135" s="99"/>
      <c r="O135" s="99"/>
      <c r="P135" s="218">
        <f>P136+P341</f>
        <v>0</v>
      </c>
      <c r="Q135" s="99"/>
      <c r="R135" s="218">
        <f>R136+R341</f>
        <v>176.06371838000001</v>
      </c>
      <c r="S135" s="99"/>
      <c r="T135" s="219">
        <f>T136+T341</f>
        <v>59.119500000000002</v>
      </c>
      <c r="AT135" s="17" t="s">
        <v>73</v>
      </c>
      <c r="AU135" s="17" t="s">
        <v>117</v>
      </c>
      <c r="BK135" s="220">
        <f>BK136+BK341</f>
        <v>0</v>
      </c>
    </row>
    <row r="136" s="11" customFormat="1" ht="25.92" customHeight="1">
      <c r="B136" s="221"/>
      <c r="C136" s="222"/>
      <c r="D136" s="223" t="s">
        <v>73</v>
      </c>
      <c r="E136" s="224" t="s">
        <v>166</v>
      </c>
      <c r="F136" s="224" t="s">
        <v>167</v>
      </c>
      <c r="G136" s="222"/>
      <c r="H136" s="222"/>
      <c r="I136" s="225"/>
      <c r="J136" s="226">
        <f>BK136</f>
        <v>0</v>
      </c>
      <c r="K136" s="222"/>
      <c r="L136" s="227"/>
      <c r="M136" s="228"/>
      <c r="N136" s="229"/>
      <c r="O136" s="229"/>
      <c r="P136" s="230">
        <f>P137+P223+P255+P280+P321+P338</f>
        <v>0</v>
      </c>
      <c r="Q136" s="229"/>
      <c r="R136" s="230">
        <f>R137+R223+R255+R280+R321+R338</f>
        <v>175.94011838</v>
      </c>
      <c r="S136" s="229"/>
      <c r="T136" s="231">
        <f>T137+T223+T255+T280+T321+T338</f>
        <v>59.119500000000002</v>
      </c>
      <c r="AR136" s="232" t="s">
        <v>81</v>
      </c>
      <c r="AT136" s="233" t="s">
        <v>73</v>
      </c>
      <c r="AU136" s="233" t="s">
        <v>74</v>
      </c>
      <c r="AY136" s="232" t="s">
        <v>168</v>
      </c>
      <c r="BK136" s="234">
        <f>BK137+BK223+BK255+BK280+BK321+BK338</f>
        <v>0</v>
      </c>
    </row>
    <row r="137" s="11" customFormat="1" ht="22.8" customHeight="1">
      <c r="B137" s="221"/>
      <c r="C137" s="222"/>
      <c r="D137" s="223" t="s">
        <v>73</v>
      </c>
      <c r="E137" s="235" t="s">
        <v>81</v>
      </c>
      <c r="F137" s="235" t="s">
        <v>169</v>
      </c>
      <c r="G137" s="222"/>
      <c r="H137" s="222"/>
      <c r="I137" s="225"/>
      <c r="J137" s="236">
        <f>BK137</f>
        <v>0</v>
      </c>
      <c r="K137" s="222"/>
      <c r="L137" s="227"/>
      <c r="M137" s="228"/>
      <c r="N137" s="229"/>
      <c r="O137" s="229"/>
      <c r="P137" s="230">
        <f>SUM(P138:P222)</f>
        <v>0</v>
      </c>
      <c r="Q137" s="229"/>
      <c r="R137" s="230">
        <f>SUM(R138:R222)</f>
        <v>61.292637999999997</v>
      </c>
      <c r="S137" s="229"/>
      <c r="T137" s="231">
        <f>SUM(T138:T222)</f>
        <v>59.119500000000002</v>
      </c>
      <c r="AR137" s="232" t="s">
        <v>81</v>
      </c>
      <c r="AT137" s="233" t="s">
        <v>73</v>
      </c>
      <c r="AU137" s="233" t="s">
        <v>81</v>
      </c>
      <c r="AY137" s="232" t="s">
        <v>168</v>
      </c>
      <c r="BK137" s="234">
        <f>SUM(BK138:BK222)</f>
        <v>0</v>
      </c>
    </row>
    <row r="138" s="1" customFormat="1" ht="24" customHeight="1">
      <c r="B138" s="38"/>
      <c r="C138" s="237" t="s">
        <v>81</v>
      </c>
      <c r="D138" s="237" t="s">
        <v>170</v>
      </c>
      <c r="E138" s="238" t="s">
        <v>3602</v>
      </c>
      <c r="F138" s="239" t="s">
        <v>3603</v>
      </c>
      <c r="G138" s="240" t="s">
        <v>226</v>
      </c>
      <c r="H138" s="241">
        <v>218</v>
      </c>
      <c r="I138" s="242"/>
      <c r="J138" s="243">
        <f>ROUND(I138*H138,2)</f>
        <v>0</v>
      </c>
      <c r="K138" s="239" t="s">
        <v>174</v>
      </c>
      <c r="L138" s="43"/>
      <c r="M138" s="244" t="s">
        <v>1</v>
      </c>
      <c r="N138" s="245" t="s">
        <v>39</v>
      </c>
      <c r="O138" s="86"/>
      <c r="P138" s="246">
        <f>O138*H138</f>
        <v>0</v>
      </c>
      <c r="Q138" s="246">
        <v>0</v>
      </c>
      <c r="R138" s="246">
        <f>Q138*H138</f>
        <v>0</v>
      </c>
      <c r="S138" s="246">
        <v>0.26000000000000001</v>
      </c>
      <c r="T138" s="247">
        <f>S138*H138</f>
        <v>56.68</v>
      </c>
      <c r="AR138" s="248" t="s">
        <v>175</v>
      </c>
      <c r="AT138" s="248" t="s">
        <v>170</v>
      </c>
      <c r="AU138" s="248" t="s">
        <v>83</v>
      </c>
      <c r="AY138" s="17" t="s">
        <v>168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81</v>
      </c>
      <c r="BK138" s="249">
        <f>ROUND(I138*H138,2)</f>
        <v>0</v>
      </c>
      <c r="BL138" s="17" t="s">
        <v>175</v>
      </c>
      <c r="BM138" s="248" t="s">
        <v>3604</v>
      </c>
    </row>
    <row r="139" s="13" customFormat="1">
      <c r="B139" s="261"/>
      <c r="C139" s="262"/>
      <c r="D139" s="252" t="s">
        <v>177</v>
      </c>
      <c r="E139" s="263" t="s">
        <v>1</v>
      </c>
      <c r="F139" s="264" t="s">
        <v>3605</v>
      </c>
      <c r="G139" s="262"/>
      <c r="H139" s="265">
        <v>100.8</v>
      </c>
      <c r="I139" s="266"/>
      <c r="J139" s="262"/>
      <c r="K139" s="262"/>
      <c r="L139" s="267"/>
      <c r="M139" s="268"/>
      <c r="N139" s="269"/>
      <c r="O139" s="269"/>
      <c r="P139" s="269"/>
      <c r="Q139" s="269"/>
      <c r="R139" s="269"/>
      <c r="S139" s="269"/>
      <c r="T139" s="270"/>
      <c r="AT139" s="271" t="s">
        <v>177</v>
      </c>
      <c r="AU139" s="271" t="s">
        <v>83</v>
      </c>
      <c r="AV139" s="13" t="s">
        <v>83</v>
      </c>
      <c r="AW139" s="13" t="s">
        <v>31</v>
      </c>
      <c r="AX139" s="13" t="s">
        <v>74</v>
      </c>
      <c r="AY139" s="271" t="s">
        <v>168</v>
      </c>
    </row>
    <row r="140" s="13" customFormat="1">
      <c r="B140" s="261"/>
      <c r="C140" s="262"/>
      <c r="D140" s="252" t="s">
        <v>177</v>
      </c>
      <c r="E140" s="263" t="s">
        <v>1</v>
      </c>
      <c r="F140" s="264" t="s">
        <v>3606</v>
      </c>
      <c r="G140" s="262"/>
      <c r="H140" s="265">
        <v>8.8200000000000003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AT140" s="271" t="s">
        <v>177</v>
      </c>
      <c r="AU140" s="271" t="s">
        <v>83</v>
      </c>
      <c r="AV140" s="13" t="s">
        <v>83</v>
      </c>
      <c r="AW140" s="13" t="s">
        <v>31</v>
      </c>
      <c r="AX140" s="13" t="s">
        <v>74</v>
      </c>
      <c r="AY140" s="271" t="s">
        <v>168</v>
      </c>
    </row>
    <row r="141" s="13" customFormat="1">
      <c r="B141" s="261"/>
      <c r="C141" s="262"/>
      <c r="D141" s="252" t="s">
        <v>177</v>
      </c>
      <c r="E141" s="263" t="s">
        <v>1</v>
      </c>
      <c r="F141" s="264" t="s">
        <v>3607</v>
      </c>
      <c r="G141" s="262"/>
      <c r="H141" s="265">
        <v>104.88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AT141" s="271" t="s">
        <v>177</v>
      </c>
      <c r="AU141" s="271" t="s">
        <v>83</v>
      </c>
      <c r="AV141" s="13" t="s">
        <v>83</v>
      </c>
      <c r="AW141" s="13" t="s">
        <v>31</v>
      </c>
      <c r="AX141" s="13" t="s">
        <v>74</v>
      </c>
      <c r="AY141" s="271" t="s">
        <v>168</v>
      </c>
    </row>
    <row r="142" s="13" customFormat="1">
      <c r="B142" s="261"/>
      <c r="C142" s="262"/>
      <c r="D142" s="252" t="s">
        <v>177</v>
      </c>
      <c r="E142" s="263" t="s">
        <v>1</v>
      </c>
      <c r="F142" s="264" t="s">
        <v>3608</v>
      </c>
      <c r="G142" s="262"/>
      <c r="H142" s="265">
        <v>1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AT142" s="271" t="s">
        <v>177</v>
      </c>
      <c r="AU142" s="271" t="s">
        <v>83</v>
      </c>
      <c r="AV142" s="13" t="s">
        <v>83</v>
      </c>
      <c r="AW142" s="13" t="s">
        <v>31</v>
      </c>
      <c r="AX142" s="13" t="s">
        <v>74</v>
      </c>
      <c r="AY142" s="271" t="s">
        <v>168</v>
      </c>
    </row>
    <row r="143" s="13" customFormat="1">
      <c r="B143" s="261"/>
      <c r="C143" s="262"/>
      <c r="D143" s="252" t="s">
        <v>177</v>
      </c>
      <c r="E143" s="263" t="s">
        <v>1</v>
      </c>
      <c r="F143" s="264" t="s">
        <v>3609</v>
      </c>
      <c r="G143" s="262"/>
      <c r="H143" s="265">
        <v>2.5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AT143" s="271" t="s">
        <v>177</v>
      </c>
      <c r="AU143" s="271" t="s">
        <v>83</v>
      </c>
      <c r="AV143" s="13" t="s">
        <v>83</v>
      </c>
      <c r="AW143" s="13" t="s">
        <v>31</v>
      </c>
      <c r="AX143" s="13" t="s">
        <v>74</v>
      </c>
      <c r="AY143" s="271" t="s">
        <v>168</v>
      </c>
    </row>
    <row r="144" s="14" customFormat="1">
      <c r="B144" s="272"/>
      <c r="C144" s="273"/>
      <c r="D144" s="252" t="s">
        <v>177</v>
      </c>
      <c r="E144" s="274" t="s">
        <v>1</v>
      </c>
      <c r="F144" s="275" t="s">
        <v>186</v>
      </c>
      <c r="G144" s="273"/>
      <c r="H144" s="276">
        <v>218</v>
      </c>
      <c r="I144" s="277"/>
      <c r="J144" s="273"/>
      <c r="K144" s="273"/>
      <c r="L144" s="278"/>
      <c r="M144" s="279"/>
      <c r="N144" s="280"/>
      <c r="O144" s="280"/>
      <c r="P144" s="280"/>
      <c r="Q144" s="280"/>
      <c r="R144" s="280"/>
      <c r="S144" s="280"/>
      <c r="T144" s="281"/>
      <c r="AT144" s="282" t="s">
        <v>177</v>
      </c>
      <c r="AU144" s="282" t="s">
        <v>83</v>
      </c>
      <c r="AV144" s="14" t="s">
        <v>175</v>
      </c>
      <c r="AW144" s="14" t="s">
        <v>31</v>
      </c>
      <c r="AX144" s="14" t="s">
        <v>81</v>
      </c>
      <c r="AY144" s="282" t="s">
        <v>168</v>
      </c>
    </row>
    <row r="145" s="1" customFormat="1" ht="16.5" customHeight="1">
      <c r="B145" s="38"/>
      <c r="C145" s="237" t="s">
        <v>83</v>
      </c>
      <c r="D145" s="237" t="s">
        <v>170</v>
      </c>
      <c r="E145" s="238" t="s">
        <v>3610</v>
      </c>
      <c r="F145" s="239" t="s">
        <v>3611</v>
      </c>
      <c r="G145" s="240" t="s">
        <v>440</v>
      </c>
      <c r="H145" s="241">
        <v>11.9</v>
      </c>
      <c r="I145" s="242"/>
      <c r="J145" s="243">
        <f>ROUND(I145*H145,2)</f>
        <v>0</v>
      </c>
      <c r="K145" s="239" t="s">
        <v>174</v>
      </c>
      <c r="L145" s="43"/>
      <c r="M145" s="244" t="s">
        <v>1</v>
      </c>
      <c r="N145" s="245" t="s">
        <v>39</v>
      </c>
      <c r="O145" s="86"/>
      <c r="P145" s="246">
        <f>O145*H145</f>
        <v>0</v>
      </c>
      <c r="Q145" s="246">
        <v>0</v>
      </c>
      <c r="R145" s="246">
        <f>Q145*H145</f>
        <v>0</v>
      </c>
      <c r="S145" s="246">
        <v>0.20499999999999999</v>
      </c>
      <c r="T145" s="247">
        <f>S145*H145</f>
        <v>2.4394999999999998</v>
      </c>
      <c r="AR145" s="248" t="s">
        <v>175</v>
      </c>
      <c r="AT145" s="248" t="s">
        <v>170</v>
      </c>
      <c r="AU145" s="248" t="s">
        <v>83</v>
      </c>
      <c r="AY145" s="17" t="s">
        <v>168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81</v>
      </c>
      <c r="BK145" s="249">
        <f>ROUND(I145*H145,2)</f>
        <v>0</v>
      </c>
      <c r="BL145" s="17" t="s">
        <v>175</v>
      </c>
      <c r="BM145" s="248" t="s">
        <v>3612</v>
      </c>
    </row>
    <row r="146" s="13" customFormat="1">
      <c r="B146" s="261"/>
      <c r="C146" s="262"/>
      <c r="D146" s="252" t="s">
        <v>177</v>
      </c>
      <c r="E146" s="263" t="s">
        <v>1</v>
      </c>
      <c r="F146" s="264" t="s">
        <v>3613</v>
      </c>
      <c r="G146" s="262"/>
      <c r="H146" s="265">
        <v>11.9</v>
      </c>
      <c r="I146" s="266"/>
      <c r="J146" s="262"/>
      <c r="K146" s="262"/>
      <c r="L146" s="267"/>
      <c r="M146" s="268"/>
      <c r="N146" s="269"/>
      <c r="O146" s="269"/>
      <c r="P146" s="269"/>
      <c r="Q146" s="269"/>
      <c r="R146" s="269"/>
      <c r="S146" s="269"/>
      <c r="T146" s="270"/>
      <c r="AT146" s="271" t="s">
        <v>177</v>
      </c>
      <c r="AU146" s="271" t="s">
        <v>83</v>
      </c>
      <c r="AV146" s="13" t="s">
        <v>83</v>
      </c>
      <c r="AW146" s="13" t="s">
        <v>31</v>
      </c>
      <c r="AX146" s="13" t="s">
        <v>74</v>
      </c>
      <c r="AY146" s="271" t="s">
        <v>168</v>
      </c>
    </row>
    <row r="147" s="14" customFormat="1">
      <c r="B147" s="272"/>
      <c r="C147" s="273"/>
      <c r="D147" s="252" t="s">
        <v>177</v>
      </c>
      <c r="E147" s="274" t="s">
        <v>1</v>
      </c>
      <c r="F147" s="275" t="s">
        <v>186</v>
      </c>
      <c r="G147" s="273"/>
      <c r="H147" s="276">
        <v>11.9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AT147" s="282" t="s">
        <v>177</v>
      </c>
      <c r="AU147" s="282" t="s">
        <v>83</v>
      </c>
      <c r="AV147" s="14" t="s">
        <v>175</v>
      </c>
      <c r="AW147" s="14" t="s">
        <v>31</v>
      </c>
      <c r="AX147" s="14" t="s">
        <v>81</v>
      </c>
      <c r="AY147" s="282" t="s">
        <v>168</v>
      </c>
    </row>
    <row r="148" s="1" customFormat="1" ht="24" customHeight="1">
      <c r="B148" s="38"/>
      <c r="C148" s="237" t="s">
        <v>190</v>
      </c>
      <c r="D148" s="237" t="s">
        <v>170</v>
      </c>
      <c r="E148" s="238" t="s">
        <v>3614</v>
      </c>
      <c r="F148" s="239" t="s">
        <v>3615</v>
      </c>
      <c r="G148" s="240" t="s">
        <v>173</v>
      </c>
      <c r="H148" s="241">
        <v>87.802000000000007</v>
      </c>
      <c r="I148" s="242"/>
      <c r="J148" s="243">
        <f>ROUND(I148*H148,2)</f>
        <v>0</v>
      </c>
      <c r="K148" s="239" t="s">
        <v>174</v>
      </c>
      <c r="L148" s="43"/>
      <c r="M148" s="244" t="s">
        <v>1</v>
      </c>
      <c r="N148" s="245" t="s">
        <v>39</v>
      </c>
      <c r="O148" s="86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AR148" s="248" t="s">
        <v>175</v>
      </c>
      <c r="AT148" s="248" t="s">
        <v>170</v>
      </c>
      <c r="AU148" s="248" t="s">
        <v>83</v>
      </c>
      <c r="AY148" s="17" t="s">
        <v>168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81</v>
      </c>
      <c r="BK148" s="249">
        <f>ROUND(I148*H148,2)</f>
        <v>0</v>
      </c>
      <c r="BL148" s="17" t="s">
        <v>175</v>
      </c>
      <c r="BM148" s="248" t="s">
        <v>3616</v>
      </c>
    </row>
    <row r="149" s="12" customFormat="1">
      <c r="B149" s="250"/>
      <c r="C149" s="251"/>
      <c r="D149" s="252" t="s">
        <v>177</v>
      </c>
      <c r="E149" s="253" t="s">
        <v>1</v>
      </c>
      <c r="F149" s="254" t="s">
        <v>3617</v>
      </c>
      <c r="G149" s="251"/>
      <c r="H149" s="253" t="s">
        <v>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AT149" s="260" t="s">
        <v>177</v>
      </c>
      <c r="AU149" s="260" t="s">
        <v>83</v>
      </c>
      <c r="AV149" s="12" t="s">
        <v>81</v>
      </c>
      <c r="AW149" s="12" t="s">
        <v>31</v>
      </c>
      <c r="AX149" s="12" t="s">
        <v>74</v>
      </c>
      <c r="AY149" s="260" t="s">
        <v>168</v>
      </c>
    </row>
    <row r="150" s="13" customFormat="1">
      <c r="B150" s="261"/>
      <c r="C150" s="262"/>
      <c r="D150" s="252" t="s">
        <v>177</v>
      </c>
      <c r="E150" s="263" t="s">
        <v>1</v>
      </c>
      <c r="F150" s="264" t="s">
        <v>3618</v>
      </c>
      <c r="G150" s="262"/>
      <c r="H150" s="265">
        <v>53.100999999999999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AT150" s="271" t="s">
        <v>177</v>
      </c>
      <c r="AU150" s="271" t="s">
        <v>83</v>
      </c>
      <c r="AV150" s="13" t="s">
        <v>83</v>
      </c>
      <c r="AW150" s="13" t="s">
        <v>31</v>
      </c>
      <c r="AX150" s="13" t="s">
        <v>74</v>
      </c>
      <c r="AY150" s="271" t="s">
        <v>168</v>
      </c>
    </row>
    <row r="151" s="13" customFormat="1">
      <c r="B151" s="261"/>
      <c r="C151" s="262"/>
      <c r="D151" s="252" t="s">
        <v>177</v>
      </c>
      <c r="E151" s="263" t="s">
        <v>1</v>
      </c>
      <c r="F151" s="264" t="s">
        <v>3619</v>
      </c>
      <c r="G151" s="262"/>
      <c r="H151" s="265">
        <v>18.023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AT151" s="271" t="s">
        <v>177</v>
      </c>
      <c r="AU151" s="271" t="s">
        <v>83</v>
      </c>
      <c r="AV151" s="13" t="s">
        <v>83</v>
      </c>
      <c r="AW151" s="13" t="s">
        <v>31</v>
      </c>
      <c r="AX151" s="13" t="s">
        <v>74</v>
      </c>
      <c r="AY151" s="271" t="s">
        <v>168</v>
      </c>
    </row>
    <row r="152" s="13" customFormat="1">
      <c r="B152" s="261"/>
      <c r="C152" s="262"/>
      <c r="D152" s="252" t="s">
        <v>177</v>
      </c>
      <c r="E152" s="263" t="s">
        <v>1</v>
      </c>
      <c r="F152" s="264" t="s">
        <v>3620</v>
      </c>
      <c r="G152" s="262"/>
      <c r="H152" s="265">
        <v>16.678000000000001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AT152" s="271" t="s">
        <v>177</v>
      </c>
      <c r="AU152" s="271" t="s">
        <v>83</v>
      </c>
      <c r="AV152" s="13" t="s">
        <v>83</v>
      </c>
      <c r="AW152" s="13" t="s">
        <v>31</v>
      </c>
      <c r="AX152" s="13" t="s">
        <v>74</v>
      </c>
      <c r="AY152" s="271" t="s">
        <v>168</v>
      </c>
    </row>
    <row r="153" s="14" customFormat="1">
      <c r="B153" s="272"/>
      <c r="C153" s="273"/>
      <c r="D153" s="252" t="s">
        <v>177</v>
      </c>
      <c r="E153" s="274" t="s">
        <v>1</v>
      </c>
      <c r="F153" s="275" t="s">
        <v>186</v>
      </c>
      <c r="G153" s="273"/>
      <c r="H153" s="276">
        <v>87.801999999999992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AT153" s="282" t="s">
        <v>177</v>
      </c>
      <c r="AU153" s="282" t="s">
        <v>83</v>
      </c>
      <c r="AV153" s="14" t="s">
        <v>175</v>
      </c>
      <c r="AW153" s="14" t="s">
        <v>31</v>
      </c>
      <c r="AX153" s="14" t="s">
        <v>81</v>
      </c>
      <c r="AY153" s="282" t="s">
        <v>168</v>
      </c>
    </row>
    <row r="154" s="1" customFormat="1" ht="24" customHeight="1">
      <c r="B154" s="38"/>
      <c r="C154" s="237" t="s">
        <v>175</v>
      </c>
      <c r="D154" s="237" t="s">
        <v>170</v>
      </c>
      <c r="E154" s="238" t="s">
        <v>3621</v>
      </c>
      <c r="F154" s="239" t="s">
        <v>3622</v>
      </c>
      <c r="G154" s="240" t="s">
        <v>173</v>
      </c>
      <c r="H154" s="241">
        <v>87.802000000000007</v>
      </c>
      <c r="I154" s="242"/>
      <c r="J154" s="243">
        <f>ROUND(I154*H154,2)</f>
        <v>0</v>
      </c>
      <c r="K154" s="239" t="s">
        <v>174</v>
      </c>
      <c r="L154" s="43"/>
      <c r="M154" s="244" t="s">
        <v>1</v>
      </c>
      <c r="N154" s="245" t="s">
        <v>39</v>
      </c>
      <c r="O154" s="86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AR154" s="248" t="s">
        <v>175</v>
      </c>
      <c r="AT154" s="248" t="s">
        <v>170</v>
      </c>
      <c r="AU154" s="248" t="s">
        <v>83</v>
      </c>
      <c r="AY154" s="17" t="s">
        <v>168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81</v>
      </c>
      <c r="BK154" s="249">
        <f>ROUND(I154*H154,2)</f>
        <v>0</v>
      </c>
      <c r="BL154" s="17" t="s">
        <v>175</v>
      </c>
      <c r="BM154" s="248" t="s">
        <v>3623</v>
      </c>
    </row>
    <row r="155" s="1" customFormat="1" ht="24" customHeight="1">
      <c r="B155" s="38"/>
      <c r="C155" s="237" t="s">
        <v>205</v>
      </c>
      <c r="D155" s="237" t="s">
        <v>170</v>
      </c>
      <c r="E155" s="238" t="s">
        <v>3624</v>
      </c>
      <c r="F155" s="239" t="s">
        <v>3625</v>
      </c>
      <c r="G155" s="240" t="s">
        <v>173</v>
      </c>
      <c r="H155" s="241">
        <v>46.722999999999999</v>
      </c>
      <c r="I155" s="242"/>
      <c r="J155" s="243">
        <f>ROUND(I155*H155,2)</f>
        <v>0</v>
      </c>
      <c r="K155" s="239" t="s">
        <v>174</v>
      </c>
      <c r="L155" s="43"/>
      <c r="M155" s="244" t="s">
        <v>1</v>
      </c>
      <c r="N155" s="245" t="s">
        <v>39</v>
      </c>
      <c r="O155" s="86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AR155" s="248" t="s">
        <v>175</v>
      </c>
      <c r="AT155" s="248" t="s">
        <v>170</v>
      </c>
      <c r="AU155" s="248" t="s">
        <v>83</v>
      </c>
      <c r="AY155" s="17" t="s">
        <v>168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81</v>
      </c>
      <c r="BK155" s="249">
        <f>ROUND(I155*H155,2)</f>
        <v>0</v>
      </c>
      <c r="BL155" s="17" t="s">
        <v>175</v>
      </c>
      <c r="BM155" s="248" t="s">
        <v>3626</v>
      </c>
    </row>
    <row r="156" s="13" customFormat="1">
      <c r="B156" s="261"/>
      <c r="C156" s="262"/>
      <c r="D156" s="252" t="s">
        <v>177</v>
      </c>
      <c r="E156" s="263" t="s">
        <v>1</v>
      </c>
      <c r="F156" s="264" t="s">
        <v>3627</v>
      </c>
      <c r="G156" s="262"/>
      <c r="H156" s="265">
        <v>21.870000000000001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AT156" s="271" t="s">
        <v>177</v>
      </c>
      <c r="AU156" s="271" t="s">
        <v>83</v>
      </c>
      <c r="AV156" s="13" t="s">
        <v>83</v>
      </c>
      <c r="AW156" s="13" t="s">
        <v>31</v>
      </c>
      <c r="AX156" s="13" t="s">
        <v>74</v>
      </c>
      <c r="AY156" s="271" t="s">
        <v>168</v>
      </c>
    </row>
    <row r="157" s="13" customFormat="1">
      <c r="B157" s="261"/>
      <c r="C157" s="262"/>
      <c r="D157" s="252" t="s">
        <v>177</v>
      </c>
      <c r="E157" s="263" t="s">
        <v>1</v>
      </c>
      <c r="F157" s="264" t="s">
        <v>3628</v>
      </c>
      <c r="G157" s="262"/>
      <c r="H157" s="265">
        <v>0.51800000000000002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AT157" s="271" t="s">
        <v>177</v>
      </c>
      <c r="AU157" s="271" t="s">
        <v>83</v>
      </c>
      <c r="AV157" s="13" t="s">
        <v>83</v>
      </c>
      <c r="AW157" s="13" t="s">
        <v>31</v>
      </c>
      <c r="AX157" s="13" t="s">
        <v>74</v>
      </c>
      <c r="AY157" s="271" t="s">
        <v>168</v>
      </c>
    </row>
    <row r="158" s="13" customFormat="1">
      <c r="B158" s="261"/>
      <c r="C158" s="262"/>
      <c r="D158" s="252" t="s">
        <v>177</v>
      </c>
      <c r="E158" s="263" t="s">
        <v>1</v>
      </c>
      <c r="F158" s="264" t="s">
        <v>3629</v>
      </c>
      <c r="G158" s="262"/>
      <c r="H158" s="265">
        <v>0.79700000000000004</v>
      </c>
      <c r="I158" s="266"/>
      <c r="J158" s="262"/>
      <c r="K158" s="262"/>
      <c r="L158" s="267"/>
      <c r="M158" s="268"/>
      <c r="N158" s="269"/>
      <c r="O158" s="269"/>
      <c r="P158" s="269"/>
      <c r="Q158" s="269"/>
      <c r="R158" s="269"/>
      <c r="S158" s="269"/>
      <c r="T158" s="270"/>
      <c r="AT158" s="271" t="s">
        <v>177</v>
      </c>
      <c r="AU158" s="271" t="s">
        <v>83</v>
      </c>
      <c r="AV158" s="13" t="s">
        <v>83</v>
      </c>
      <c r="AW158" s="13" t="s">
        <v>31</v>
      </c>
      <c r="AX158" s="13" t="s">
        <v>74</v>
      </c>
      <c r="AY158" s="271" t="s">
        <v>168</v>
      </c>
    </row>
    <row r="159" s="13" customFormat="1">
      <c r="B159" s="261"/>
      <c r="C159" s="262"/>
      <c r="D159" s="252" t="s">
        <v>177</v>
      </c>
      <c r="E159" s="263" t="s">
        <v>1</v>
      </c>
      <c r="F159" s="264" t="s">
        <v>3630</v>
      </c>
      <c r="G159" s="262"/>
      <c r="H159" s="265">
        <v>22.788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AT159" s="271" t="s">
        <v>177</v>
      </c>
      <c r="AU159" s="271" t="s">
        <v>83</v>
      </c>
      <c r="AV159" s="13" t="s">
        <v>83</v>
      </c>
      <c r="AW159" s="13" t="s">
        <v>31</v>
      </c>
      <c r="AX159" s="13" t="s">
        <v>74</v>
      </c>
      <c r="AY159" s="271" t="s">
        <v>168</v>
      </c>
    </row>
    <row r="160" s="13" customFormat="1">
      <c r="B160" s="261"/>
      <c r="C160" s="262"/>
      <c r="D160" s="252" t="s">
        <v>177</v>
      </c>
      <c r="E160" s="263" t="s">
        <v>1</v>
      </c>
      <c r="F160" s="264" t="s">
        <v>3631</v>
      </c>
      <c r="G160" s="262"/>
      <c r="H160" s="265">
        <v>0.34499999999999997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AT160" s="271" t="s">
        <v>177</v>
      </c>
      <c r="AU160" s="271" t="s">
        <v>83</v>
      </c>
      <c r="AV160" s="13" t="s">
        <v>83</v>
      </c>
      <c r="AW160" s="13" t="s">
        <v>31</v>
      </c>
      <c r="AX160" s="13" t="s">
        <v>74</v>
      </c>
      <c r="AY160" s="271" t="s">
        <v>168</v>
      </c>
    </row>
    <row r="161" s="13" customFormat="1">
      <c r="B161" s="261"/>
      <c r="C161" s="262"/>
      <c r="D161" s="252" t="s">
        <v>177</v>
      </c>
      <c r="E161" s="263" t="s">
        <v>1</v>
      </c>
      <c r="F161" s="264" t="s">
        <v>3632</v>
      </c>
      <c r="G161" s="262"/>
      <c r="H161" s="265">
        <v>0.40500000000000003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AT161" s="271" t="s">
        <v>177</v>
      </c>
      <c r="AU161" s="271" t="s">
        <v>83</v>
      </c>
      <c r="AV161" s="13" t="s">
        <v>83</v>
      </c>
      <c r="AW161" s="13" t="s">
        <v>31</v>
      </c>
      <c r="AX161" s="13" t="s">
        <v>74</v>
      </c>
      <c r="AY161" s="271" t="s">
        <v>168</v>
      </c>
    </row>
    <row r="162" s="14" customFormat="1">
      <c r="B162" s="272"/>
      <c r="C162" s="273"/>
      <c r="D162" s="252" t="s">
        <v>177</v>
      </c>
      <c r="E162" s="274" t="s">
        <v>1</v>
      </c>
      <c r="F162" s="275" t="s">
        <v>186</v>
      </c>
      <c r="G162" s="273"/>
      <c r="H162" s="276">
        <v>46.722999999999999</v>
      </c>
      <c r="I162" s="277"/>
      <c r="J162" s="273"/>
      <c r="K162" s="273"/>
      <c r="L162" s="278"/>
      <c r="M162" s="279"/>
      <c r="N162" s="280"/>
      <c r="O162" s="280"/>
      <c r="P162" s="280"/>
      <c r="Q162" s="280"/>
      <c r="R162" s="280"/>
      <c r="S162" s="280"/>
      <c r="T162" s="281"/>
      <c r="AT162" s="282" t="s">
        <v>177</v>
      </c>
      <c r="AU162" s="282" t="s">
        <v>83</v>
      </c>
      <c r="AV162" s="14" t="s">
        <v>175</v>
      </c>
      <c r="AW162" s="14" t="s">
        <v>31</v>
      </c>
      <c r="AX162" s="14" t="s">
        <v>81</v>
      </c>
      <c r="AY162" s="282" t="s">
        <v>168</v>
      </c>
    </row>
    <row r="163" s="1" customFormat="1" ht="24" customHeight="1">
      <c r="B163" s="38"/>
      <c r="C163" s="237" t="s">
        <v>209</v>
      </c>
      <c r="D163" s="237" t="s">
        <v>170</v>
      </c>
      <c r="E163" s="238" t="s">
        <v>3633</v>
      </c>
      <c r="F163" s="239" t="s">
        <v>3634</v>
      </c>
      <c r="G163" s="240" t="s">
        <v>173</v>
      </c>
      <c r="H163" s="241">
        <v>46.722999999999999</v>
      </c>
      <c r="I163" s="242"/>
      <c r="J163" s="243">
        <f>ROUND(I163*H163,2)</f>
        <v>0</v>
      </c>
      <c r="K163" s="239" t="s">
        <v>174</v>
      </c>
      <c r="L163" s="43"/>
      <c r="M163" s="244" t="s">
        <v>1</v>
      </c>
      <c r="N163" s="245" t="s">
        <v>39</v>
      </c>
      <c r="O163" s="86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AR163" s="248" t="s">
        <v>175</v>
      </c>
      <c r="AT163" s="248" t="s">
        <v>170</v>
      </c>
      <c r="AU163" s="248" t="s">
        <v>83</v>
      </c>
      <c r="AY163" s="17" t="s">
        <v>168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81</v>
      </c>
      <c r="BK163" s="249">
        <f>ROUND(I163*H163,2)</f>
        <v>0</v>
      </c>
      <c r="BL163" s="17" t="s">
        <v>175</v>
      </c>
      <c r="BM163" s="248" t="s">
        <v>3635</v>
      </c>
    </row>
    <row r="164" s="1" customFormat="1" ht="24" customHeight="1">
      <c r="B164" s="38"/>
      <c r="C164" s="237" t="s">
        <v>213</v>
      </c>
      <c r="D164" s="237" t="s">
        <v>170</v>
      </c>
      <c r="E164" s="238" t="s">
        <v>3636</v>
      </c>
      <c r="F164" s="239" t="s">
        <v>3637</v>
      </c>
      <c r="G164" s="240" t="s">
        <v>173</v>
      </c>
      <c r="H164" s="241">
        <v>29.155000000000001</v>
      </c>
      <c r="I164" s="242"/>
      <c r="J164" s="243">
        <f>ROUND(I164*H164,2)</f>
        <v>0</v>
      </c>
      <c r="K164" s="239" t="s">
        <v>174</v>
      </c>
      <c r="L164" s="43"/>
      <c r="M164" s="244" t="s">
        <v>1</v>
      </c>
      <c r="N164" s="245" t="s">
        <v>39</v>
      </c>
      <c r="O164" s="86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AR164" s="248" t="s">
        <v>175</v>
      </c>
      <c r="AT164" s="248" t="s">
        <v>170</v>
      </c>
      <c r="AU164" s="248" t="s">
        <v>83</v>
      </c>
      <c r="AY164" s="17" t="s">
        <v>168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81</v>
      </c>
      <c r="BK164" s="249">
        <f>ROUND(I164*H164,2)</f>
        <v>0</v>
      </c>
      <c r="BL164" s="17" t="s">
        <v>175</v>
      </c>
      <c r="BM164" s="248" t="s">
        <v>3638</v>
      </c>
    </row>
    <row r="165" s="13" customFormat="1">
      <c r="B165" s="261"/>
      <c r="C165" s="262"/>
      <c r="D165" s="252" t="s">
        <v>177</v>
      </c>
      <c r="E165" s="263" t="s">
        <v>1</v>
      </c>
      <c r="F165" s="264" t="s">
        <v>3639</v>
      </c>
      <c r="G165" s="262"/>
      <c r="H165" s="265">
        <v>29.155000000000001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AT165" s="271" t="s">
        <v>177</v>
      </c>
      <c r="AU165" s="271" t="s">
        <v>83</v>
      </c>
      <c r="AV165" s="13" t="s">
        <v>83</v>
      </c>
      <c r="AW165" s="13" t="s">
        <v>31</v>
      </c>
      <c r="AX165" s="13" t="s">
        <v>74</v>
      </c>
      <c r="AY165" s="271" t="s">
        <v>168</v>
      </c>
    </row>
    <row r="166" s="14" customFormat="1">
      <c r="B166" s="272"/>
      <c r="C166" s="273"/>
      <c r="D166" s="252" t="s">
        <v>177</v>
      </c>
      <c r="E166" s="274" t="s">
        <v>1</v>
      </c>
      <c r="F166" s="275" t="s">
        <v>186</v>
      </c>
      <c r="G166" s="273"/>
      <c r="H166" s="276">
        <v>29.155000000000001</v>
      </c>
      <c r="I166" s="277"/>
      <c r="J166" s="273"/>
      <c r="K166" s="273"/>
      <c r="L166" s="278"/>
      <c r="M166" s="279"/>
      <c r="N166" s="280"/>
      <c r="O166" s="280"/>
      <c r="P166" s="280"/>
      <c r="Q166" s="280"/>
      <c r="R166" s="280"/>
      <c r="S166" s="280"/>
      <c r="T166" s="281"/>
      <c r="AT166" s="282" t="s">
        <v>177</v>
      </c>
      <c r="AU166" s="282" t="s">
        <v>83</v>
      </c>
      <c r="AV166" s="14" t="s">
        <v>175</v>
      </c>
      <c r="AW166" s="14" t="s">
        <v>31</v>
      </c>
      <c r="AX166" s="14" t="s">
        <v>81</v>
      </c>
      <c r="AY166" s="282" t="s">
        <v>168</v>
      </c>
    </row>
    <row r="167" s="1" customFormat="1" ht="24" customHeight="1">
      <c r="B167" s="38"/>
      <c r="C167" s="237" t="s">
        <v>217</v>
      </c>
      <c r="D167" s="237" t="s">
        <v>170</v>
      </c>
      <c r="E167" s="238" t="s">
        <v>3640</v>
      </c>
      <c r="F167" s="239" t="s">
        <v>3641</v>
      </c>
      <c r="G167" s="240" t="s">
        <v>173</v>
      </c>
      <c r="H167" s="241">
        <v>29.155000000000001</v>
      </c>
      <c r="I167" s="242"/>
      <c r="J167" s="243">
        <f>ROUND(I167*H167,2)</f>
        <v>0</v>
      </c>
      <c r="K167" s="239" t="s">
        <v>174</v>
      </c>
      <c r="L167" s="43"/>
      <c r="M167" s="244" t="s">
        <v>1</v>
      </c>
      <c r="N167" s="245" t="s">
        <v>39</v>
      </c>
      <c r="O167" s="86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AR167" s="248" t="s">
        <v>175</v>
      </c>
      <c r="AT167" s="248" t="s">
        <v>170</v>
      </c>
      <c r="AU167" s="248" t="s">
        <v>83</v>
      </c>
      <c r="AY167" s="17" t="s">
        <v>168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81</v>
      </c>
      <c r="BK167" s="249">
        <f>ROUND(I167*H167,2)</f>
        <v>0</v>
      </c>
      <c r="BL167" s="17" t="s">
        <v>175</v>
      </c>
      <c r="BM167" s="248" t="s">
        <v>3642</v>
      </c>
    </row>
    <row r="168" s="1" customFormat="1" ht="24" customHeight="1">
      <c r="B168" s="38"/>
      <c r="C168" s="237" t="s">
        <v>223</v>
      </c>
      <c r="D168" s="237" t="s">
        <v>170</v>
      </c>
      <c r="E168" s="238" t="s">
        <v>210</v>
      </c>
      <c r="F168" s="239" t="s">
        <v>211</v>
      </c>
      <c r="G168" s="240" t="s">
        <v>173</v>
      </c>
      <c r="H168" s="241">
        <v>37.307000000000002</v>
      </c>
      <c r="I168" s="242"/>
      <c r="J168" s="243">
        <f>ROUND(I168*H168,2)</f>
        <v>0</v>
      </c>
      <c r="K168" s="239" t="s">
        <v>174</v>
      </c>
      <c r="L168" s="43"/>
      <c r="M168" s="244" t="s">
        <v>1</v>
      </c>
      <c r="N168" s="245" t="s">
        <v>39</v>
      </c>
      <c r="O168" s="86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AR168" s="248" t="s">
        <v>175</v>
      </c>
      <c r="AT168" s="248" t="s">
        <v>170</v>
      </c>
      <c r="AU168" s="248" t="s">
        <v>83</v>
      </c>
      <c r="AY168" s="17" t="s">
        <v>168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81</v>
      </c>
      <c r="BK168" s="249">
        <f>ROUND(I168*H168,2)</f>
        <v>0</v>
      </c>
      <c r="BL168" s="17" t="s">
        <v>175</v>
      </c>
      <c r="BM168" s="248" t="s">
        <v>3643</v>
      </c>
    </row>
    <row r="169" s="1" customFormat="1" ht="16.5" customHeight="1">
      <c r="B169" s="38"/>
      <c r="C169" s="237" t="s">
        <v>235</v>
      </c>
      <c r="D169" s="237" t="s">
        <v>170</v>
      </c>
      <c r="E169" s="238" t="s">
        <v>3644</v>
      </c>
      <c r="F169" s="239" t="s">
        <v>3645</v>
      </c>
      <c r="G169" s="240" t="s">
        <v>173</v>
      </c>
      <c r="H169" s="241">
        <v>45.761000000000003</v>
      </c>
      <c r="I169" s="242"/>
      <c r="J169" s="243">
        <f>ROUND(I169*H169,2)</f>
        <v>0</v>
      </c>
      <c r="K169" s="239" t="s">
        <v>174</v>
      </c>
      <c r="L169" s="43"/>
      <c r="M169" s="244" t="s">
        <v>1</v>
      </c>
      <c r="N169" s="245" t="s">
        <v>39</v>
      </c>
      <c r="O169" s="86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AR169" s="248" t="s">
        <v>175</v>
      </c>
      <c r="AT169" s="248" t="s">
        <v>170</v>
      </c>
      <c r="AU169" s="248" t="s">
        <v>83</v>
      </c>
      <c r="AY169" s="17" t="s">
        <v>168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81</v>
      </c>
      <c r="BK169" s="249">
        <f>ROUND(I169*H169,2)</f>
        <v>0</v>
      </c>
      <c r="BL169" s="17" t="s">
        <v>175</v>
      </c>
      <c r="BM169" s="248" t="s">
        <v>3646</v>
      </c>
    </row>
    <row r="170" s="12" customFormat="1">
      <c r="B170" s="250"/>
      <c r="C170" s="251"/>
      <c r="D170" s="252" t="s">
        <v>177</v>
      </c>
      <c r="E170" s="253" t="s">
        <v>1</v>
      </c>
      <c r="F170" s="254" t="s">
        <v>3647</v>
      </c>
      <c r="G170" s="251"/>
      <c r="H170" s="253" t="s">
        <v>1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AT170" s="260" t="s">
        <v>177</v>
      </c>
      <c r="AU170" s="260" t="s">
        <v>83</v>
      </c>
      <c r="AV170" s="12" t="s">
        <v>81</v>
      </c>
      <c r="AW170" s="12" t="s">
        <v>31</v>
      </c>
      <c r="AX170" s="12" t="s">
        <v>74</v>
      </c>
      <c r="AY170" s="260" t="s">
        <v>168</v>
      </c>
    </row>
    <row r="171" s="13" customFormat="1">
      <c r="B171" s="261"/>
      <c r="C171" s="262"/>
      <c r="D171" s="252" t="s">
        <v>177</v>
      </c>
      <c r="E171" s="263" t="s">
        <v>1</v>
      </c>
      <c r="F171" s="264" t="s">
        <v>3648</v>
      </c>
      <c r="G171" s="262"/>
      <c r="H171" s="265">
        <v>45.761000000000003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AT171" s="271" t="s">
        <v>177</v>
      </c>
      <c r="AU171" s="271" t="s">
        <v>83</v>
      </c>
      <c r="AV171" s="13" t="s">
        <v>83</v>
      </c>
      <c r="AW171" s="13" t="s">
        <v>31</v>
      </c>
      <c r="AX171" s="13" t="s">
        <v>74</v>
      </c>
      <c r="AY171" s="271" t="s">
        <v>168</v>
      </c>
    </row>
    <row r="172" s="14" customFormat="1">
      <c r="B172" s="272"/>
      <c r="C172" s="273"/>
      <c r="D172" s="252" t="s">
        <v>177</v>
      </c>
      <c r="E172" s="274" t="s">
        <v>1</v>
      </c>
      <c r="F172" s="275" t="s">
        <v>186</v>
      </c>
      <c r="G172" s="273"/>
      <c r="H172" s="276">
        <v>45.761000000000003</v>
      </c>
      <c r="I172" s="277"/>
      <c r="J172" s="273"/>
      <c r="K172" s="273"/>
      <c r="L172" s="278"/>
      <c r="M172" s="279"/>
      <c r="N172" s="280"/>
      <c r="O172" s="280"/>
      <c r="P172" s="280"/>
      <c r="Q172" s="280"/>
      <c r="R172" s="280"/>
      <c r="S172" s="280"/>
      <c r="T172" s="281"/>
      <c r="AT172" s="282" t="s">
        <v>177</v>
      </c>
      <c r="AU172" s="282" t="s">
        <v>83</v>
      </c>
      <c r="AV172" s="14" t="s">
        <v>175</v>
      </c>
      <c r="AW172" s="14" t="s">
        <v>31</v>
      </c>
      <c r="AX172" s="14" t="s">
        <v>81</v>
      </c>
      <c r="AY172" s="282" t="s">
        <v>168</v>
      </c>
    </row>
    <row r="173" s="1" customFormat="1" ht="16.5" customHeight="1">
      <c r="B173" s="38"/>
      <c r="C173" s="237" t="s">
        <v>245</v>
      </c>
      <c r="D173" s="237" t="s">
        <v>170</v>
      </c>
      <c r="E173" s="238" t="s">
        <v>3649</v>
      </c>
      <c r="F173" s="239" t="s">
        <v>3650</v>
      </c>
      <c r="G173" s="240" t="s">
        <v>173</v>
      </c>
      <c r="H173" s="241">
        <v>37.307000000000002</v>
      </c>
      <c r="I173" s="242"/>
      <c r="J173" s="243">
        <f>ROUND(I173*H173,2)</f>
        <v>0</v>
      </c>
      <c r="K173" s="239" t="s">
        <v>174</v>
      </c>
      <c r="L173" s="43"/>
      <c r="M173" s="244" t="s">
        <v>1</v>
      </c>
      <c r="N173" s="245" t="s">
        <v>39</v>
      </c>
      <c r="O173" s="86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AR173" s="248" t="s">
        <v>175</v>
      </c>
      <c r="AT173" s="248" t="s">
        <v>170</v>
      </c>
      <c r="AU173" s="248" t="s">
        <v>83</v>
      </c>
      <c r="AY173" s="17" t="s">
        <v>168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81</v>
      </c>
      <c r="BK173" s="249">
        <f>ROUND(I173*H173,2)</f>
        <v>0</v>
      </c>
      <c r="BL173" s="17" t="s">
        <v>175</v>
      </c>
      <c r="BM173" s="248" t="s">
        <v>3651</v>
      </c>
    </row>
    <row r="174" s="13" customFormat="1">
      <c r="B174" s="261"/>
      <c r="C174" s="262"/>
      <c r="D174" s="252" t="s">
        <v>177</v>
      </c>
      <c r="E174" s="263" t="s">
        <v>1</v>
      </c>
      <c r="F174" s="264" t="s">
        <v>3652</v>
      </c>
      <c r="G174" s="262"/>
      <c r="H174" s="265">
        <v>30.645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AT174" s="271" t="s">
        <v>177</v>
      </c>
      <c r="AU174" s="271" t="s">
        <v>83</v>
      </c>
      <c r="AV174" s="13" t="s">
        <v>83</v>
      </c>
      <c r="AW174" s="13" t="s">
        <v>31</v>
      </c>
      <c r="AX174" s="13" t="s">
        <v>74</v>
      </c>
      <c r="AY174" s="271" t="s">
        <v>168</v>
      </c>
    </row>
    <row r="175" s="13" customFormat="1">
      <c r="B175" s="261"/>
      <c r="C175" s="262"/>
      <c r="D175" s="252" t="s">
        <v>177</v>
      </c>
      <c r="E175" s="263" t="s">
        <v>1</v>
      </c>
      <c r="F175" s="264" t="s">
        <v>3653</v>
      </c>
      <c r="G175" s="262"/>
      <c r="H175" s="265">
        <v>6.6619999999999999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AT175" s="271" t="s">
        <v>177</v>
      </c>
      <c r="AU175" s="271" t="s">
        <v>83</v>
      </c>
      <c r="AV175" s="13" t="s">
        <v>83</v>
      </c>
      <c r="AW175" s="13" t="s">
        <v>31</v>
      </c>
      <c r="AX175" s="13" t="s">
        <v>74</v>
      </c>
      <c r="AY175" s="271" t="s">
        <v>168</v>
      </c>
    </row>
    <row r="176" s="14" customFormat="1">
      <c r="B176" s="272"/>
      <c r="C176" s="273"/>
      <c r="D176" s="252" t="s">
        <v>177</v>
      </c>
      <c r="E176" s="274" t="s">
        <v>1</v>
      </c>
      <c r="F176" s="275" t="s">
        <v>186</v>
      </c>
      <c r="G176" s="273"/>
      <c r="H176" s="276">
        <v>37.307000000000002</v>
      </c>
      <c r="I176" s="277"/>
      <c r="J176" s="273"/>
      <c r="K176" s="273"/>
      <c r="L176" s="278"/>
      <c r="M176" s="279"/>
      <c r="N176" s="280"/>
      <c r="O176" s="280"/>
      <c r="P176" s="280"/>
      <c r="Q176" s="280"/>
      <c r="R176" s="280"/>
      <c r="S176" s="280"/>
      <c r="T176" s="281"/>
      <c r="AT176" s="282" t="s">
        <v>177</v>
      </c>
      <c r="AU176" s="282" t="s">
        <v>83</v>
      </c>
      <c r="AV176" s="14" t="s">
        <v>175</v>
      </c>
      <c r="AW176" s="14" t="s">
        <v>31</v>
      </c>
      <c r="AX176" s="14" t="s">
        <v>81</v>
      </c>
      <c r="AY176" s="282" t="s">
        <v>168</v>
      </c>
    </row>
    <row r="177" s="1" customFormat="1" ht="16.5" customHeight="1">
      <c r="B177" s="38"/>
      <c r="C177" s="237" t="s">
        <v>258</v>
      </c>
      <c r="D177" s="237" t="s">
        <v>170</v>
      </c>
      <c r="E177" s="238" t="s">
        <v>214</v>
      </c>
      <c r="F177" s="239" t="s">
        <v>215</v>
      </c>
      <c r="G177" s="240" t="s">
        <v>173</v>
      </c>
      <c r="H177" s="241">
        <v>37.307000000000002</v>
      </c>
      <c r="I177" s="242"/>
      <c r="J177" s="243">
        <f>ROUND(I177*H177,2)</f>
        <v>0</v>
      </c>
      <c r="K177" s="239" t="s">
        <v>174</v>
      </c>
      <c r="L177" s="43"/>
      <c r="M177" s="244" t="s">
        <v>1</v>
      </c>
      <c r="N177" s="245" t="s">
        <v>39</v>
      </c>
      <c r="O177" s="86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AR177" s="248" t="s">
        <v>175</v>
      </c>
      <c r="AT177" s="248" t="s">
        <v>170</v>
      </c>
      <c r="AU177" s="248" t="s">
        <v>83</v>
      </c>
      <c r="AY177" s="17" t="s">
        <v>168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81</v>
      </c>
      <c r="BK177" s="249">
        <f>ROUND(I177*H177,2)</f>
        <v>0</v>
      </c>
      <c r="BL177" s="17" t="s">
        <v>175</v>
      </c>
      <c r="BM177" s="248" t="s">
        <v>3654</v>
      </c>
    </row>
    <row r="178" s="1" customFormat="1" ht="24" customHeight="1">
      <c r="B178" s="38"/>
      <c r="C178" s="237" t="s">
        <v>264</v>
      </c>
      <c r="D178" s="237" t="s">
        <v>170</v>
      </c>
      <c r="E178" s="238" t="s">
        <v>218</v>
      </c>
      <c r="F178" s="239" t="s">
        <v>219</v>
      </c>
      <c r="G178" s="240" t="s">
        <v>220</v>
      </c>
      <c r="H178" s="241">
        <v>69.018000000000001</v>
      </c>
      <c r="I178" s="242"/>
      <c r="J178" s="243">
        <f>ROUND(I178*H178,2)</f>
        <v>0</v>
      </c>
      <c r="K178" s="239" t="s">
        <v>174</v>
      </c>
      <c r="L178" s="43"/>
      <c r="M178" s="244" t="s">
        <v>1</v>
      </c>
      <c r="N178" s="245" t="s">
        <v>39</v>
      </c>
      <c r="O178" s="86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AR178" s="248" t="s">
        <v>175</v>
      </c>
      <c r="AT178" s="248" t="s">
        <v>170</v>
      </c>
      <c r="AU178" s="248" t="s">
        <v>83</v>
      </c>
      <c r="AY178" s="17" t="s">
        <v>168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81</v>
      </c>
      <c r="BK178" s="249">
        <f>ROUND(I178*H178,2)</f>
        <v>0</v>
      </c>
      <c r="BL178" s="17" t="s">
        <v>175</v>
      </c>
      <c r="BM178" s="248" t="s">
        <v>3655</v>
      </c>
    </row>
    <row r="179" s="13" customFormat="1">
      <c r="B179" s="261"/>
      <c r="C179" s="262"/>
      <c r="D179" s="252" t="s">
        <v>177</v>
      </c>
      <c r="E179" s="263" t="s">
        <v>1</v>
      </c>
      <c r="F179" s="264" t="s">
        <v>3656</v>
      </c>
      <c r="G179" s="262"/>
      <c r="H179" s="265">
        <v>69.018000000000001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AT179" s="271" t="s">
        <v>177</v>
      </c>
      <c r="AU179" s="271" t="s">
        <v>83</v>
      </c>
      <c r="AV179" s="13" t="s">
        <v>83</v>
      </c>
      <c r="AW179" s="13" t="s">
        <v>31</v>
      </c>
      <c r="AX179" s="13" t="s">
        <v>74</v>
      </c>
      <c r="AY179" s="271" t="s">
        <v>168</v>
      </c>
    </row>
    <row r="180" s="14" customFormat="1">
      <c r="B180" s="272"/>
      <c r="C180" s="273"/>
      <c r="D180" s="252" t="s">
        <v>177</v>
      </c>
      <c r="E180" s="274" t="s">
        <v>1</v>
      </c>
      <c r="F180" s="275" t="s">
        <v>186</v>
      </c>
      <c r="G180" s="273"/>
      <c r="H180" s="276">
        <v>69.018000000000001</v>
      </c>
      <c r="I180" s="277"/>
      <c r="J180" s="273"/>
      <c r="K180" s="273"/>
      <c r="L180" s="278"/>
      <c r="M180" s="279"/>
      <c r="N180" s="280"/>
      <c r="O180" s="280"/>
      <c r="P180" s="280"/>
      <c r="Q180" s="280"/>
      <c r="R180" s="280"/>
      <c r="S180" s="280"/>
      <c r="T180" s="281"/>
      <c r="AT180" s="282" t="s">
        <v>177</v>
      </c>
      <c r="AU180" s="282" t="s">
        <v>83</v>
      </c>
      <c r="AV180" s="14" t="s">
        <v>175</v>
      </c>
      <c r="AW180" s="14" t="s">
        <v>31</v>
      </c>
      <c r="AX180" s="14" t="s">
        <v>81</v>
      </c>
      <c r="AY180" s="282" t="s">
        <v>168</v>
      </c>
    </row>
    <row r="181" s="1" customFormat="1" ht="24" customHeight="1">
      <c r="B181" s="38"/>
      <c r="C181" s="237" t="s">
        <v>270</v>
      </c>
      <c r="D181" s="237" t="s">
        <v>170</v>
      </c>
      <c r="E181" s="238" t="s">
        <v>3657</v>
      </c>
      <c r="F181" s="239" t="s">
        <v>3658</v>
      </c>
      <c r="G181" s="240" t="s">
        <v>173</v>
      </c>
      <c r="H181" s="241">
        <v>45.761000000000003</v>
      </c>
      <c r="I181" s="242"/>
      <c r="J181" s="243">
        <f>ROUND(I181*H181,2)</f>
        <v>0</v>
      </c>
      <c r="K181" s="239" t="s">
        <v>174</v>
      </c>
      <c r="L181" s="43"/>
      <c r="M181" s="244" t="s">
        <v>1</v>
      </c>
      <c r="N181" s="245" t="s">
        <v>39</v>
      </c>
      <c r="O181" s="86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AR181" s="248" t="s">
        <v>175</v>
      </c>
      <c r="AT181" s="248" t="s">
        <v>170</v>
      </c>
      <c r="AU181" s="248" t="s">
        <v>83</v>
      </c>
      <c r="AY181" s="17" t="s">
        <v>168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81</v>
      </c>
      <c r="BK181" s="249">
        <f>ROUND(I181*H181,2)</f>
        <v>0</v>
      </c>
      <c r="BL181" s="17" t="s">
        <v>175</v>
      </c>
      <c r="BM181" s="248" t="s">
        <v>3659</v>
      </c>
    </row>
    <row r="182" s="13" customFormat="1">
      <c r="B182" s="261"/>
      <c r="C182" s="262"/>
      <c r="D182" s="252" t="s">
        <v>177</v>
      </c>
      <c r="E182" s="263" t="s">
        <v>1</v>
      </c>
      <c r="F182" s="264" t="s">
        <v>3660</v>
      </c>
      <c r="G182" s="262"/>
      <c r="H182" s="265">
        <v>2.1869999999999998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AT182" s="271" t="s">
        <v>177</v>
      </c>
      <c r="AU182" s="271" t="s">
        <v>83</v>
      </c>
      <c r="AV182" s="13" t="s">
        <v>83</v>
      </c>
      <c r="AW182" s="13" t="s">
        <v>31</v>
      </c>
      <c r="AX182" s="13" t="s">
        <v>74</v>
      </c>
      <c r="AY182" s="271" t="s">
        <v>168</v>
      </c>
    </row>
    <row r="183" s="13" customFormat="1">
      <c r="B183" s="261"/>
      <c r="C183" s="262"/>
      <c r="D183" s="252" t="s">
        <v>177</v>
      </c>
      <c r="E183" s="263" t="s">
        <v>1</v>
      </c>
      <c r="F183" s="264" t="s">
        <v>3661</v>
      </c>
      <c r="G183" s="262"/>
      <c r="H183" s="265">
        <v>-0.21199999999999999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AT183" s="271" t="s">
        <v>177</v>
      </c>
      <c r="AU183" s="271" t="s">
        <v>83</v>
      </c>
      <c r="AV183" s="13" t="s">
        <v>83</v>
      </c>
      <c r="AW183" s="13" t="s">
        <v>31</v>
      </c>
      <c r="AX183" s="13" t="s">
        <v>74</v>
      </c>
      <c r="AY183" s="271" t="s">
        <v>168</v>
      </c>
    </row>
    <row r="184" s="13" customFormat="1">
      <c r="B184" s="261"/>
      <c r="C184" s="262"/>
      <c r="D184" s="252" t="s">
        <v>177</v>
      </c>
      <c r="E184" s="263" t="s">
        <v>1</v>
      </c>
      <c r="F184" s="264" t="s">
        <v>3662</v>
      </c>
      <c r="G184" s="262"/>
      <c r="H184" s="265">
        <v>0.068000000000000005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AT184" s="271" t="s">
        <v>177</v>
      </c>
      <c r="AU184" s="271" t="s">
        <v>83</v>
      </c>
      <c r="AV184" s="13" t="s">
        <v>83</v>
      </c>
      <c r="AW184" s="13" t="s">
        <v>31</v>
      </c>
      <c r="AX184" s="13" t="s">
        <v>74</v>
      </c>
      <c r="AY184" s="271" t="s">
        <v>168</v>
      </c>
    </row>
    <row r="185" s="13" customFormat="1">
      <c r="B185" s="261"/>
      <c r="C185" s="262"/>
      <c r="D185" s="252" t="s">
        <v>177</v>
      </c>
      <c r="E185" s="263" t="s">
        <v>1</v>
      </c>
      <c r="F185" s="264" t="s">
        <v>3663</v>
      </c>
      <c r="G185" s="262"/>
      <c r="H185" s="265">
        <v>17.815000000000001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AT185" s="271" t="s">
        <v>177</v>
      </c>
      <c r="AU185" s="271" t="s">
        <v>83</v>
      </c>
      <c r="AV185" s="13" t="s">
        <v>83</v>
      </c>
      <c r="AW185" s="13" t="s">
        <v>31</v>
      </c>
      <c r="AX185" s="13" t="s">
        <v>74</v>
      </c>
      <c r="AY185" s="271" t="s">
        <v>168</v>
      </c>
    </row>
    <row r="186" s="13" customFormat="1">
      <c r="B186" s="261"/>
      <c r="C186" s="262"/>
      <c r="D186" s="252" t="s">
        <v>177</v>
      </c>
      <c r="E186" s="263" t="s">
        <v>1</v>
      </c>
      <c r="F186" s="264" t="s">
        <v>3664</v>
      </c>
      <c r="G186" s="262"/>
      <c r="H186" s="265">
        <v>25.573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AT186" s="271" t="s">
        <v>177</v>
      </c>
      <c r="AU186" s="271" t="s">
        <v>83</v>
      </c>
      <c r="AV186" s="13" t="s">
        <v>83</v>
      </c>
      <c r="AW186" s="13" t="s">
        <v>31</v>
      </c>
      <c r="AX186" s="13" t="s">
        <v>74</v>
      </c>
      <c r="AY186" s="271" t="s">
        <v>168</v>
      </c>
    </row>
    <row r="187" s="13" customFormat="1">
      <c r="B187" s="261"/>
      <c r="C187" s="262"/>
      <c r="D187" s="252" t="s">
        <v>177</v>
      </c>
      <c r="E187" s="263" t="s">
        <v>1</v>
      </c>
      <c r="F187" s="264" t="s">
        <v>3665</v>
      </c>
      <c r="G187" s="262"/>
      <c r="H187" s="265">
        <v>0.41099999999999998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AT187" s="271" t="s">
        <v>177</v>
      </c>
      <c r="AU187" s="271" t="s">
        <v>83</v>
      </c>
      <c r="AV187" s="13" t="s">
        <v>83</v>
      </c>
      <c r="AW187" s="13" t="s">
        <v>31</v>
      </c>
      <c r="AX187" s="13" t="s">
        <v>74</v>
      </c>
      <c r="AY187" s="271" t="s">
        <v>168</v>
      </c>
    </row>
    <row r="188" s="13" customFormat="1">
      <c r="B188" s="261"/>
      <c r="C188" s="262"/>
      <c r="D188" s="252" t="s">
        <v>177</v>
      </c>
      <c r="E188" s="263" t="s">
        <v>1</v>
      </c>
      <c r="F188" s="264" t="s">
        <v>3666</v>
      </c>
      <c r="G188" s="262"/>
      <c r="H188" s="265">
        <v>-0.081000000000000003</v>
      </c>
      <c r="I188" s="266"/>
      <c r="J188" s="262"/>
      <c r="K188" s="262"/>
      <c r="L188" s="267"/>
      <c r="M188" s="268"/>
      <c r="N188" s="269"/>
      <c r="O188" s="269"/>
      <c r="P188" s="269"/>
      <c r="Q188" s="269"/>
      <c r="R188" s="269"/>
      <c r="S188" s="269"/>
      <c r="T188" s="270"/>
      <c r="AT188" s="271" t="s">
        <v>177</v>
      </c>
      <c r="AU188" s="271" t="s">
        <v>83</v>
      </c>
      <c r="AV188" s="13" t="s">
        <v>83</v>
      </c>
      <c r="AW188" s="13" t="s">
        <v>31</v>
      </c>
      <c r="AX188" s="13" t="s">
        <v>74</v>
      </c>
      <c r="AY188" s="271" t="s">
        <v>168</v>
      </c>
    </row>
    <row r="189" s="14" customFormat="1">
      <c r="B189" s="272"/>
      <c r="C189" s="273"/>
      <c r="D189" s="252" t="s">
        <v>177</v>
      </c>
      <c r="E189" s="274" t="s">
        <v>1</v>
      </c>
      <c r="F189" s="275" t="s">
        <v>186</v>
      </c>
      <c r="G189" s="273"/>
      <c r="H189" s="276">
        <v>45.760999999999996</v>
      </c>
      <c r="I189" s="277"/>
      <c r="J189" s="273"/>
      <c r="K189" s="273"/>
      <c r="L189" s="278"/>
      <c r="M189" s="279"/>
      <c r="N189" s="280"/>
      <c r="O189" s="280"/>
      <c r="P189" s="280"/>
      <c r="Q189" s="280"/>
      <c r="R189" s="280"/>
      <c r="S189" s="280"/>
      <c r="T189" s="281"/>
      <c r="AT189" s="282" t="s">
        <v>177</v>
      </c>
      <c r="AU189" s="282" t="s">
        <v>83</v>
      </c>
      <c r="AV189" s="14" t="s">
        <v>175</v>
      </c>
      <c r="AW189" s="14" t="s">
        <v>31</v>
      </c>
      <c r="AX189" s="14" t="s">
        <v>81</v>
      </c>
      <c r="AY189" s="282" t="s">
        <v>168</v>
      </c>
    </row>
    <row r="190" s="1" customFormat="1" ht="24" customHeight="1">
      <c r="B190" s="38"/>
      <c r="C190" s="237" t="s">
        <v>8</v>
      </c>
      <c r="D190" s="237" t="s">
        <v>170</v>
      </c>
      <c r="E190" s="238" t="s">
        <v>3667</v>
      </c>
      <c r="F190" s="239" t="s">
        <v>3668</v>
      </c>
      <c r="G190" s="240" t="s">
        <v>173</v>
      </c>
      <c r="H190" s="241">
        <v>30.645</v>
      </c>
      <c r="I190" s="242"/>
      <c r="J190" s="243">
        <f>ROUND(I190*H190,2)</f>
        <v>0</v>
      </c>
      <c r="K190" s="239" t="s">
        <v>174</v>
      </c>
      <c r="L190" s="43"/>
      <c r="M190" s="244" t="s">
        <v>1</v>
      </c>
      <c r="N190" s="245" t="s">
        <v>39</v>
      </c>
      <c r="O190" s="86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AR190" s="248" t="s">
        <v>175</v>
      </c>
      <c r="AT190" s="248" t="s">
        <v>170</v>
      </c>
      <c r="AU190" s="248" t="s">
        <v>83</v>
      </c>
      <c r="AY190" s="17" t="s">
        <v>168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81</v>
      </c>
      <c r="BK190" s="249">
        <f>ROUND(I190*H190,2)</f>
        <v>0</v>
      </c>
      <c r="BL190" s="17" t="s">
        <v>175</v>
      </c>
      <c r="BM190" s="248" t="s">
        <v>3669</v>
      </c>
    </row>
    <row r="191" s="13" customFormat="1">
      <c r="B191" s="261"/>
      <c r="C191" s="262"/>
      <c r="D191" s="252" t="s">
        <v>177</v>
      </c>
      <c r="E191" s="263" t="s">
        <v>1</v>
      </c>
      <c r="F191" s="264" t="s">
        <v>3670</v>
      </c>
      <c r="G191" s="262"/>
      <c r="H191" s="265">
        <v>11.178000000000001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AT191" s="271" t="s">
        <v>177</v>
      </c>
      <c r="AU191" s="271" t="s">
        <v>83</v>
      </c>
      <c r="AV191" s="13" t="s">
        <v>83</v>
      </c>
      <c r="AW191" s="13" t="s">
        <v>31</v>
      </c>
      <c r="AX191" s="13" t="s">
        <v>74</v>
      </c>
      <c r="AY191" s="271" t="s">
        <v>168</v>
      </c>
    </row>
    <row r="192" s="13" customFormat="1">
      <c r="B192" s="261"/>
      <c r="C192" s="262"/>
      <c r="D192" s="252" t="s">
        <v>177</v>
      </c>
      <c r="E192" s="263" t="s">
        <v>1</v>
      </c>
      <c r="F192" s="264" t="s">
        <v>3671</v>
      </c>
      <c r="G192" s="262"/>
      <c r="H192" s="265">
        <v>0.41399999999999998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AT192" s="271" t="s">
        <v>177</v>
      </c>
      <c r="AU192" s="271" t="s">
        <v>83</v>
      </c>
      <c r="AV192" s="13" t="s">
        <v>83</v>
      </c>
      <c r="AW192" s="13" t="s">
        <v>31</v>
      </c>
      <c r="AX192" s="13" t="s">
        <v>74</v>
      </c>
      <c r="AY192" s="271" t="s">
        <v>168</v>
      </c>
    </row>
    <row r="193" s="13" customFormat="1">
      <c r="B193" s="261"/>
      <c r="C193" s="262"/>
      <c r="D193" s="252" t="s">
        <v>177</v>
      </c>
      <c r="E193" s="263" t="s">
        <v>1</v>
      </c>
      <c r="F193" s="264" t="s">
        <v>3671</v>
      </c>
      <c r="G193" s="262"/>
      <c r="H193" s="265">
        <v>0.41399999999999998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AT193" s="271" t="s">
        <v>177</v>
      </c>
      <c r="AU193" s="271" t="s">
        <v>83</v>
      </c>
      <c r="AV193" s="13" t="s">
        <v>83</v>
      </c>
      <c r="AW193" s="13" t="s">
        <v>31</v>
      </c>
      <c r="AX193" s="13" t="s">
        <v>74</v>
      </c>
      <c r="AY193" s="271" t="s">
        <v>168</v>
      </c>
    </row>
    <row r="194" s="13" customFormat="1">
      <c r="B194" s="261"/>
      <c r="C194" s="262"/>
      <c r="D194" s="252" t="s">
        <v>177</v>
      </c>
      <c r="E194" s="263" t="s">
        <v>1</v>
      </c>
      <c r="F194" s="264" t="s">
        <v>3672</v>
      </c>
      <c r="G194" s="262"/>
      <c r="H194" s="265">
        <v>6.4400000000000004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AT194" s="271" t="s">
        <v>177</v>
      </c>
      <c r="AU194" s="271" t="s">
        <v>83</v>
      </c>
      <c r="AV194" s="13" t="s">
        <v>83</v>
      </c>
      <c r="AW194" s="13" t="s">
        <v>31</v>
      </c>
      <c r="AX194" s="13" t="s">
        <v>74</v>
      </c>
      <c r="AY194" s="271" t="s">
        <v>168</v>
      </c>
    </row>
    <row r="195" s="13" customFormat="1">
      <c r="B195" s="261"/>
      <c r="C195" s="262"/>
      <c r="D195" s="252" t="s">
        <v>177</v>
      </c>
      <c r="E195" s="263" t="s">
        <v>1</v>
      </c>
      <c r="F195" s="264" t="s">
        <v>3673</v>
      </c>
      <c r="G195" s="262"/>
      <c r="H195" s="265">
        <v>11.647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AT195" s="271" t="s">
        <v>177</v>
      </c>
      <c r="AU195" s="271" t="s">
        <v>83</v>
      </c>
      <c r="AV195" s="13" t="s">
        <v>83</v>
      </c>
      <c r="AW195" s="13" t="s">
        <v>31</v>
      </c>
      <c r="AX195" s="13" t="s">
        <v>74</v>
      </c>
      <c r="AY195" s="271" t="s">
        <v>168</v>
      </c>
    </row>
    <row r="196" s="13" customFormat="1">
      <c r="B196" s="261"/>
      <c r="C196" s="262"/>
      <c r="D196" s="252" t="s">
        <v>177</v>
      </c>
      <c r="E196" s="263" t="s">
        <v>1</v>
      </c>
      <c r="F196" s="264" t="s">
        <v>3674</v>
      </c>
      <c r="G196" s="262"/>
      <c r="H196" s="265">
        <v>0.27600000000000002</v>
      </c>
      <c r="I196" s="266"/>
      <c r="J196" s="262"/>
      <c r="K196" s="262"/>
      <c r="L196" s="267"/>
      <c r="M196" s="268"/>
      <c r="N196" s="269"/>
      <c r="O196" s="269"/>
      <c r="P196" s="269"/>
      <c r="Q196" s="269"/>
      <c r="R196" s="269"/>
      <c r="S196" s="269"/>
      <c r="T196" s="270"/>
      <c r="AT196" s="271" t="s">
        <v>177</v>
      </c>
      <c r="AU196" s="271" t="s">
        <v>83</v>
      </c>
      <c r="AV196" s="13" t="s">
        <v>83</v>
      </c>
      <c r="AW196" s="13" t="s">
        <v>31</v>
      </c>
      <c r="AX196" s="13" t="s">
        <v>74</v>
      </c>
      <c r="AY196" s="271" t="s">
        <v>168</v>
      </c>
    </row>
    <row r="197" s="13" customFormat="1">
      <c r="B197" s="261"/>
      <c r="C197" s="262"/>
      <c r="D197" s="252" t="s">
        <v>177</v>
      </c>
      <c r="E197" s="263" t="s">
        <v>1</v>
      </c>
      <c r="F197" s="264" t="s">
        <v>3674</v>
      </c>
      <c r="G197" s="262"/>
      <c r="H197" s="265">
        <v>0.27600000000000002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AT197" s="271" t="s">
        <v>177</v>
      </c>
      <c r="AU197" s="271" t="s">
        <v>83</v>
      </c>
      <c r="AV197" s="13" t="s">
        <v>83</v>
      </c>
      <c r="AW197" s="13" t="s">
        <v>31</v>
      </c>
      <c r="AX197" s="13" t="s">
        <v>74</v>
      </c>
      <c r="AY197" s="271" t="s">
        <v>168</v>
      </c>
    </row>
    <row r="198" s="14" customFormat="1">
      <c r="B198" s="272"/>
      <c r="C198" s="273"/>
      <c r="D198" s="252" t="s">
        <v>177</v>
      </c>
      <c r="E198" s="274" t="s">
        <v>1</v>
      </c>
      <c r="F198" s="275" t="s">
        <v>186</v>
      </c>
      <c r="G198" s="273"/>
      <c r="H198" s="276">
        <v>30.645000000000003</v>
      </c>
      <c r="I198" s="277"/>
      <c r="J198" s="273"/>
      <c r="K198" s="273"/>
      <c r="L198" s="278"/>
      <c r="M198" s="279"/>
      <c r="N198" s="280"/>
      <c r="O198" s="280"/>
      <c r="P198" s="280"/>
      <c r="Q198" s="280"/>
      <c r="R198" s="280"/>
      <c r="S198" s="280"/>
      <c r="T198" s="281"/>
      <c r="AT198" s="282" t="s">
        <v>177</v>
      </c>
      <c r="AU198" s="282" t="s">
        <v>83</v>
      </c>
      <c r="AV198" s="14" t="s">
        <v>175</v>
      </c>
      <c r="AW198" s="14" t="s">
        <v>31</v>
      </c>
      <c r="AX198" s="14" t="s">
        <v>81</v>
      </c>
      <c r="AY198" s="282" t="s">
        <v>168</v>
      </c>
    </row>
    <row r="199" s="1" customFormat="1" ht="16.5" customHeight="1">
      <c r="B199" s="38"/>
      <c r="C199" s="294" t="s">
        <v>282</v>
      </c>
      <c r="D199" s="294" t="s">
        <v>418</v>
      </c>
      <c r="E199" s="295" t="s">
        <v>3675</v>
      </c>
      <c r="F199" s="296" t="s">
        <v>3676</v>
      </c>
      <c r="G199" s="297" t="s">
        <v>220</v>
      </c>
      <c r="H199" s="298">
        <v>61.289999999999999</v>
      </c>
      <c r="I199" s="299"/>
      <c r="J199" s="300">
        <f>ROUND(I199*H199,2)</f>
        <v>0</v>
      </c>
      <c r="K199" s="296" t="s">
        <v>174</v>
      </c>
      <c r="L199" s="301"/>
      <c r="M199" s="302" t="s">
        <v>1</v>
      </c>
      <c r="N199" s="303" t="s">
        <v>39</v>
      </c>
      <c r="O199" s="86"/>
      <c r="P199" s="246">
        <f>O199*H199</f>
        <v>0</v>
      </c>
      <c r="Q199" s="246">
        <v>1</v>
      </c>
      <c r="R199" s="246">
        <f>Q199*H199</f>
        <v>61.289999999999999</v>
      </c>
      <c r="S199" s="246">
        <v>0</v>
      </c>
      <c r="T199" s="247">
        <f>S199*H199</f>
        <v>0</v>
      </c>
      <c r="AR199" s="248" t="s">
        <v>217</v>
      </c>
      <c r="AT199" s="248" t="s">
        <v>418</v>
      </c>
      <c r="AU199" s="248" t="s">
        <v>83</v>
      </c>
      <c r="AY199" s="17" t="s">
        <v>168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81</v>
      </c>
      <c r="BK199" s="249">
        <f>ROUND(I199*H199,2)</f>
        <v>0</v>
      </c>
      <c r="BL199" s="17" t="s">
        <v>175</v>
      </c>
      <c r="BM199" s="248" t="s">
        <v>3677</v>
      </c>
    </row>
    <row r="200" s="13" customFormat="1">
      <c r="B200" s="261"/>
      <c r="C200" s="262"/>
      <c r="D200" s="252" t="s">
        <v>177</v>
      </c>
      <c r="E200" s="263" t="s">
        <v>1</v>
      </c>
      <c r="F200" s="264" t="s">
        <v>3678</v>
      </c>
      <c r="G200" s="262"/>
      <c r="H200" s="265">
        <v>61.289999999999999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AT200" s="271" t="s">
        <v>177</v>
      </c>
      <c r="AU200" s="271" t="s">
        <v>83</v>
      </c>
      <c r="AV200" s="13" t="s">
        <v>83</v>
      </c>
      <c r="AW200" s="13" t="s">
        <v>31</v>
      </c>
      <c r="AX200" s="13" t="s">
        <v>74</v>
      </c>
      <c r="AY200" s="271" t="s">
        <v>168</v>
      </c>
    </row>
    <row r="201" s="14" customFormat="1">
      <c r="B201" s="272"/>
      <c r="C201" s="273"/>
      <c r="D201" s="252" t="s">
        <v>177</v>
      </c>
      <c r="E201" s="274" t="s">
        <v>1</v>
      </c>
      <c r="F201" s="275" t="s">
        <v>186</v>
      </c>
      <c r="G201" s="273"/>
      <c r="H201" s="276">
        <v>61.289999999999999</v>
      </c>
      <c r="I201" s="277"/>
      <c r="J201" s="273"/>
      <c r="K201" s="273"/>
      <c r="L201" s="278"/>
      <c r="M201" s="279"/>
      <c r="N201" s="280"/>
      <c r="O201" s="280"/>
      <c r="P201" s="280"/>
      <c r="Q201" s="280"/>
      <c r="R201" s="280"/>
      <c r="S201" s="280"/>
      <c r="T201" s="281"/>
      <c r="AT201" s="282" t="s">
        <v>177</v>
      </c>
      <c r="AU201" s="282" t="s">
        <v>83</v>
      </c>
      <c r="AV201" s="14" t="s">
        <v>175</v>
      </c>
      <c r="AW201" s="14" t="s">
        <v>31</v>
      </c>
      <c r="AX201" s="14" t="s">
        <v>81</v>
      </c>
      <c r="AY201" s="282" t="s">
        <v>168</v>
      </c>
    </row>
    <row r="202" s="1" customFormat="1" ht="24" customHeight="1">
      <c r="B202" s="38"/>
      <c r="C202" s="237" t="s">
        <v>290</v>
      </c>
      <c r="D202" s="237" t="s">
        <v>170</v>
      </c>
      <c r="E202" s="238" t="s">
        <v>3679</v>
      </c>
      <c r="F202" s="239" t="s">
        <v>3680</v>
      </c>
      <c r="G202" s="240" t="s">
        <v>226</v>
      </c>
      <c r="H202" s="241">
        <v>105.5</v>
      </c>
      <c r="I202" s="242"/>
      <c r="J202" s="243">
        <f>ROUND(I202*H202,2)</f>
        <v>0</v>
      </c>
      <c r="K202" s="239" t="s">
        <v>1</v>
      </c>
      <c r="L202" s="43"/>
      <c r="M202" s="244" t="s">
        <v>1</v>
      </c>
      <c r="N202" s="245" t="s">
        <v>39</v>
      </c>
      <c r="O202" s="86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AR202" s="248" t="s">
        <v>175</v>
      </c>
      <c r="AT202" s="248" t="s">
        <v>170</v>
      </c>
      <c r="AU202" s="248" t="s">
        <v>83</v>
      </c>
      <c r="AY202" s="17" t="s">
        <v>168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81</v>
      </c>
      <c r="BK202" s="249">
        <f>ROUND(I202*H202,2)</f>
        <v>0</v>
      </c>
      <c r="BL202" s="17" t="s">
        <v>175</v>
      </c>
      <c r="BM202" s="248" t="s">
        <v>3681</v>
      </c>
    </row>
    <row r="203" s="13" customFormat="1">
      <c r="B203" s="261"/>
      <c r="C203" s="262"/>
      <c r="D203" s="252" t="s">
        <v>177</v>
      </c>
      <c r="E203" s="263" t="s">
        <v>1</v>
      </c>
      <c r="F203" s="264" t="s">
        <v>3682</v>
      </c>
      <c r="G203" s="262"/>
      <c r="H203" s="265">
        <v>7.2999999999999998</v>
      </c>
      <c r="I203" s="266"/>
      <c r="J203" s="262"/>
      <c r="K203" s="262"/>
      <c r="L203" s="267"/>
      <c r="M203" s="268"/>
      <c r="N203" s="269"/>
      <c r="O203" s="269"/>
      <c r="P203" s="269"/>
      <c r="Q203" s="269"/>
      <c r="R203" s="269"/>
      <c r="S203" s="269"/>
      <c r="T203" s="270"/>
      <c r="AT203" s="271" t="s">
        <v>177</v>
      </c>
      <c r="AU203" s="271" t="s">
        <v>83</v>
      </c>
      <c r="AV203" s="13" t="s">
        <v>83</v>
      </c>
      <c r="AW203" s="13" t="s">
        <v>31</v>
      </c>
      <c r="AX203" s="13" t="s">
        <v>74</v>
      </c>
      <c r="AY203" s="271" t="s">
        <v>168</v>
      </c>
    </row>
    <row r="204" s="13" customFormat="1">
      <c r="B204" s="261"/>
      <c r="C204" s="262"/>
      <c r="D204" s="252" t="s">
        <v>177</v>
      </c>
      <c r="E204" s="263" t="s">
        <v>1</v>
      </c>
      <c r="F204" s="264" t="s">
        <v>3683</v>
      </c>
      <c r="G204" s="262"/>
      <c r="H204" s="265">
        <v>4.2999999999999998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AT204" s="271" t="s">
        <v>177</v>
      </c>
      <c r="AU204" s="271" t="s">
        <v>83</v>
      </c>
      <c r="AV204" s="13" t="s">
        <v>83</v>
      </c>
      <c r="AW204" s="13" t="s">
        <v>31</v>
      </c>
      <c r="AX204" s="13" t="s">
        <v>74</v>
      </c>
      <c r="AY204" s="271" t="s">
        <v>168</v>
      </c>
    </row>
    <row r="205" s="13" customFormat="1">
      <c r="B205" s="261"/>
      <c r="C205" s="262"/>
      <c r="D205" s="252" t="s">
        <v>177</v>
      </c>
      <c r="E205" s="263" t="s">
        <v>1</v>
      </c>
      <c r="F205" s="264" t="s">
        <v>3684</v>
      </c>
      <c r="G205" s="262"/>
      <c r="H205" s="265">
        <v>8.4000000000000004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AT205" s="271" t="s">
        <v>177</v>
      </c>
      <c r="AU205" s="271" t="s">
        <v>83</v>
      </c>
      <c r="AV205" s="13" t="s">
        <v>83</v>
      </c>
      <c r="AW205" s="13" t="s">
        <v>31</v>
      </c>
      <c r="AX205" s="13" t="s">
        <v>74</v>
      </c>
      <c r="AY205" s="271" t="s">
        <v>168</v>
      </c>
    </row>
    <row r="206" s="13" customFormat="1">
      <c r="B206" s="261"/>
      <c r="C206" s="262"/>
      <c r="D206" s="252" t="s">
        <v>177</v>
      </c>
      <c r="E206" s="263" t="s">
        <v>1</v>
      </c>
      <c r="F206" s="264" t="s">
        <v>3685</v>
      </c>
      <c r="G206" s="262"/>
      <c r="H206" s="265">
        <v>64</v>
      </c>
      <c r="I206" s="266"/>
      <c r="J206" s="262"/>
      <c r="K206" s="262"/>
      <c r="L206" s="267"/>
      <c r="M206" s="268"/>
      <c r="N206" s="269"/>
      <c r="O206" s="269"/>
      <c r="P206" s="269"/>
      <c r="Q206" s="269"/>
      <c r="R206" s="269"/>
      <c r="S206" s="269"/>
      <c r="T206" s="270"/>
      <c r="AT206" s="271" t="s">
        <v>177</v>
      </c>
      <c r="AU206" s="271" t="s">
        <v>83</v>
      </c>
      <c r="AV206" s="13" t="s">
        <v>83</v>
      </c>
      <c r="AW206" s="13" t="s">
        <v>31</v>
      </c>
      <c r="AX206" s="13" t="s">
        <v>74</v>
      </c>
      <c r="AY206" s="271" t="s">
        <v>168</v>
      </c>
    </row>
    <row r="207" s="13" customFormat="1">
      <c r="B207" s="261"/>
      <c r="C207" s="262"/>
      <c r="D207" s="252" t="s">
        <v>177</v>
      </c>
      <c r="E207" s="263" t="s">
        <v>1</v>
      </c>
      <c r="F207" s="264" t="s">
        <v>3686</v>
      </c>
      <c r="G207" s="262"/>
      <c r="H207" s="265">
        <v>21.5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AT207" s="271" t="s">
        <v>177</v>
      </c>
      <c r="AU207" s="271" t="s">
        <v>83</v>
      </c>
      <c r="AV207" s="13" t="s">
        <v>83</v>
      </c>
      <c r="AW207" s="13" t="s">
        <v>31</v>
      </c>
      <c r="AX207" s="13" t="s">
        <v>74</v>
      </c>
      <c r="AY207" s="271" t="s">
        <v>168</v>
      </c>
    </row>
    <row r="208" s="14" customFormat="1">
      <c r="B208" s="272"/>
      <c r="C208" s="273"/>
      <c r="D208" s="252" t="s">
        <v>177</v>
      </c>
      <c r="E208" s="274" t="s">
        <v>1</v>
      </c>
      <c r="F208" s="275" t="s">
        <v>186</v>
      </c>
      <c r="G208" s="273"/>
      <c r="H208" s="276">
        <v>105.5</v>
      </c>
      <c r="I208" s="277"/>
      <c r="J208" s="273"/>
      <c r="K208" s="273"/>
      <c r="L208" s="278"/>
      <c r="M208" s="279"/>
      <c r="N208" s="280"/>
      <c r="O208" s="280"/>
      <c r="P208" s="280"/>
      <c r="Q208" s="280"/>
      <c r="R208" s="280"/>
      <c r="S208" s="280"/>
      <c r="T208" s="281"/>
      <c r="AT208" s="282" t="s">
        <v>177</v>
      </c>
      <c r="AU208" s="282" t="s">
        <v>83</v>
      </c>
      <c r="AV208" s="14" t="s">
        <v>175</v>
      </c>
      <c r="AW208" s="14" t="s">
        <v>31</v>
      </c>
      <c r="AX208" s="14" t="s">
        <v>81</v>
      </c>
      <c r="AY208" s="282" t="s">
        <v>168</v>
      </c>
    </row>
    <row r="209" s="1" customFormat="1" ht="16.5" customHeight="1">
      <c r="B209" s="38"/>
      <c r="C209" s="294" t="s">
        <v>298</v>
      </c>
      <c r="D209" s="294" t="s">
        <v>418</v>
      </c>
      <c r="E209" s="295" t="s">
        <v>3687</v>
      </c>
      <c r="F209" s="296" t="s">
        <v>3688</v>
      </c>
      <c r="G209" s="297" t="s">
        <v>2470</v>
      </c>
      <c r="H209" s="298">
        <v>2.6379999999999999</v>
      </c>
      <c r="I209" s="299"/>
      <c r="J209" s="300">
        <f>ROUND(I209*H209,2)</f>
        <v>0</v>
      </c>
      <c r="K209" s="296" t="s">
        <v>1</v>
      </c>
      <c r="L209" s="301"/>
      <c r="M209" s="302" t="s">
        <v>1</v>
      </c>
      <c r="N209" s="303" t="s">
        <v>39</v>
      </c>
      <c r="O209" s="86"/>
      <c r="P209" s="246">
        <f>O209*H209</f>
        <v>0</v>
      </c>
      <c r="Q209" s="246">
        <v>0.001</v>
      </c>
      <c r="R209" s="246">
        <f>Q209*H209</f>
        <v>0.0026380000000000002</v>
      </c>
      <c r="S209" s="246">
        <v>0</v>
      </c>
      <c r="T209" s="247">
        <f>S209*H209</f>
        <v>0</v>
      </c>
      <c r="AR209" s="248" t="s">
        <v>217</v>
      </c>
      <c r="AT209" s="248" t="s">
        <v>418</v>
      </c>
      <c r="AU209" s="248" t="s">
        <v>83</v>
      </c>
      <c r="AY209" s="17" t="s">
        <v>168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81</v>
      </c>
      <c r="BK209" s="249">
        <f>ROUND(I209*H209,2)</f>
        <v>0</v>
      </c>
      <c r="BL209" s="17" t="s">
        <v>175</v>
      </c>
      <c r="BM209" s="248" t="s">
        <v>3689</v>
      </c>
    </row>
    <row r="210" s="13" customFormat="1">
      <c r="B210" s="261"/>
      <c r="C210" s="262"/>
      <c r="D210" s="252" t="s">
        <v>177</v>
      </c>
      <c r="E210" s="263" t="s">
        <v>1</v>
      </c>
      <c r="F210" s="264" t="s">
        <v>3690</v>
      </c>
      <c r="G210" s="262"/>
      <c r="H210" s="265">
        <v>2.6379999999999999</v>
      </c>
      <c r="I210" s="266"/>
      <c r="J210" s="262"/>
      <c r="K210" s="262"/>
      <c r="L210" s="267"/>
      <c r="M210" s="268"/>
      <c r="N210" s="269"/>
      <c r="O210" s="269"/>
      <c r="P210" s="269"/>
      <c r="Q210" s="269"/>
      <c r="R210" s="269"/>
      <c r="S210" s="269"/>
      <c r="T210" s="270"/>
      <c r="AT210" s="271" t="s">
        <v>177</v>
      </c>
      <c r="AU210" s="271" t="s">
        <v>83</v>
      </c>
      <c r="AV210" s="13" t="s">
        <v>83</v>
      </c>
      <c r="AW210" s="13" t="s">
        <v>31</v>
      </c>
      <c r="AX210" s="13" t="s">
        <v>74</v>
      </c>
      <c r="AY210" s="271" t="s">
        <v>168</v>
      </c>
    </row>
    <row r="211" s="14" customFormat="1">
      <c r="B211" s="272"/>
      <c r="C211" s="273"/>
      <c r="D211" s="252" t="s">
        <v>177</v>
      </c>
      <c r="E211" s="274" t="s">
        <v>1</v>
      </c>
      <c r="F211" s="275" t="s">
        <v>186</v>
      </c>
      <c r="G211" s="273"/>
      <c r="H211" s="276">
        <v>2.6379999999999999</v>
      </c>
      <c r="I211" s="277"/>
      <c r="J211" s="273"/>
      <c r="K211" s="273"/>
      <c r="L211" s="278"/>
      <c r="M211" s="279"/>
      <c r="N211" s="280"/>
      <c r="O211" s="280"/>
      <c r="P211" s="280"/>
      <c r="Q211" s="280"/>
      <c r="R211" s="280"/>
      <c r="S211" s="280"/>
      <c r="T211" s="281"/>
      <c r="AT211" s="282" t="s">
        <v>177</v>
      </c>
      <c r="AU211" s="282" t="s">
        <v>83</v>
      </c>
      <c r="AV211" s="14" t="s">
        <v>175</v>
      </c>
      <c r="AW211" s="14" t="s">
        <v>31</v>
      </c>
      <c r="AX211" s="14" t="s">
        <v>81</v>
      </c>
      <c r="AY211" s="282" t="s">
        <v>168</v>
      </c>
    </row>
    <row r="212" s="1" customFormat="1" ht="24" customHeight="1">
      <c r="B212" s="38"/>
      <c r="C212" s="237" t="s">
        <v>306</v>
      </c>
      <c r="D212" s="237" t="s">
        <v>170</v>
      </c>
      <c r="E212" s="238" t="s">
        <v>3691</v>
      </c>
      <c r="F212" s="239" t="s">
        <v>3692</v>
      </c>
      <c r="G212" s="240" t="s">
        <v>226</v>
      </c>
      <c r="H212" s="241">
        <v>105.5</v>
      </c>
      <c r="I212" s="242"/>
      <c r="J212" s="243">
        <f>ROUND(I212*H212,2)</f>
        <v>0</v>
      </c>
      <c r="K212" s="239" t="s">
        <v>174</v>
      </c>
      <c r="L212" s="43"/>
      <c r="M212" s="244" t="s">
        <v>1</v>
      </c>
      <c r="N212" s="245" t="s">
        <v>39</v>
      </c>
      <c r="O212" s="86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AR212" s="248" t="s">
        <v>175</v>
      </c>
      <c r="AT212" s="248" t="s">
        <v>170</v>
      </c>
      <c r="AU212" s="248" t="s">
        <v>83</v>
      </c>
      <c r="AY212" s="17" t="s">
        <v>168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81</v>
      </c>
      <c r="BK212" s="249">
        <f>ROUND(I212*H212,2)</f>
        <v>0</v>
      </c>
      <c r="BL212" s="17" t="s">
        <v>175</v>
      </c>
      <c r="BM212" s="248" t="s">
        <v>3693</v>
      </c>
    </row>
    <row r="213" s="12" customFormat="1">
      <c r="B213" s="250"/>
      <c r="C213" s="251"/>
      <c r="D213" s="252" t="s">
        <v>177</v>
      </c>
      <c r="E213" s="253" t="s">
        <v>1</v>
      </c>
      <c r="F213" s="254" t="s">
        <v>3694</v>
      </c>
      <c r="G213" s="251"/>
      <c r="H213" s="253" t="s">
        <v>1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AT213" s="260" t="s">
        <v>177</v>
      </c>
      <c r="AU213" s="260" t="s">
        <v>83</v>
      </c>
      <c r="AV213" s="12" t="s">
        <v>81</v>
      </c>
      <c r="AW213" s="12" t="s">
        <v>31</v>
      </c>
      <c r="AX213" s="12" t="s">
        <v>74</v>
      </c>
      <c r="AY213" s="260" t="s">
        <v>168</v>
      </c>
    </row>
    <row r="214" s="13" customFormat="1">
      <c r="B214" s="261"/>
      <c r="C214" s="262"/>
      <c r="D214" s="252" t="s">
        <v>177</v>
      </c>
      <c r="E214" s="263" t="s">
        <v>1</v>
      </c>
      <c r="F214" s="264" t="s">
        <v>3695</v>
      </c>
      <c r="G214" s="262"/>
      <c r="H214" s="265">
        <v>105.5</v>
      </c>
      <c r="I214" s="266"/>
      <c r="J214" s="262"/>
      <c r="K214" s="262"/>
      <c r="L214" s="267"/>
      <c r="M214" s="268"/>
      <c r="N214" s="269"/>
      <c r="O214" s="269"/>
      <c r="P214" s="269"/>
      <c r="Q214" s="269"/>
      <c r="R214" s="269"/>
      <c r="S214" s="269"/>
      <c r="T214" s="270"/>
      <c r="AT214" s="271" t="s">
        <v>177</v>
      </c>
      <c r="AU214" s="271" t="s">
        <v>83</v>
      </c>
      <c r="AV214" s="13" t="s">
        <v>83</v>
      </c>
      <c r="AW214" s="13" t="s">
        <v>31</v>
      </c>
      <c r="AX214" s="13" t="s">
        <v>74</v>
      </c>
      <c r="AY214" s="271" t="s">
        <v>168</v>
      </c>
    </row>
    <row r="215" s="14" customFormat="1">
      <c r="B215" s="272"/>
      <c r="C215" s="273"/>
      <c r="D215" s="252" t="s">
        <v>177</v>
      </c>
      <c r="E215" s="274" t="s">
        <v>1</v>
      </c>
      <c r="F215" s="275" t="s">
        <v>186</v>
      </c>
      <c r="G215" s="273"/>
      <c r="H215" s="276">
        <v>105.5</v>
      </c>
      <c r="I215" s="277"/>
      <c r="J215" s="273"/>
      <c r="K215" s="273"/>
      <c r="L215" s="278"/>
      <c r="M215" s="279"/>
      <c r="N215" s="280"/>
      <c r="O215" s="280"/>
      <c r="P215" s="280"/>
      <c r="Q215" s="280"/>
      <c r="R215" s="280"/>
      <c r="S215" s="280"/>
      <c r="T215" s="281"/>
      <c r="AT215" s="282" t="s">
        <v>177</v>
      </c>
      <c r="AU215" s="282" t="s">
        <v>83</v>
      </c>
      <c r="AV215" s="14" t="s">
        <v>175</v>
      </c>
      <c r="AW215" s="14" t="s">
        <v>31</v>
      </c>
      <c r="AX215" s="14" t="s">
        <v>81</v>
      </c>
      <c r="AY215" s="282" t="s">
        <v>168</v>
      </c>
    </row>
    <row r="216" s="1" customFormat="1" ht="16.5" customHeight="1">
      <c r="B216" s="38"/>
      <c r="C216" s="237" t="s">
        <v>314</v>
      </c>
      <c r="D216" s="237" t="s">
        <v>170</v>
      </c>
      <c r="E216" s="238" t="s">
        <v>3696</v>
      </c>
      <c r="F216" s="239" t="s">
        <v>3697</v>
      </c>
      <c r="G216" s="240" t="s">
        <v>226</v>
      </c>
      <c r="H216" s="241">
        <v>19.739999999999998</v>
      </c>
      <c r="I216" s="242"/>
      <c r="J216" s="243">
        <f>ROUND(I216*H216,2)</f>
        <v>0</v>
      </c>
      <c r="K216" s="239" t="s">
        <v>174</v>
      </c>
      <c r="L216" s="43"/>
      <c r="M216" s="244" t="s">
        <v>1</v>
      </c>
      <c r="N216" s="245" t="s">
        <v>39</v>
      </c>
      <c r="O216" s="86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AR216" s="248" t="s">
        <v>175</v>
      </c>
      <c r="AT216" s="248" t="s">
        <v>170</v>
      </c>
      <c r="AU216" s="248" t="s">
        <v>83</v>
      </c>
      <c r="AY216" s="17" t="s">
        <v>168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81</v>
      </c>
      <c r="BK216" s="249">
        <f>ROUND(I216*H216,2)</f>
        <v>0</v>
      </c>
      <c r="BL216" s="17" t="s">
        <v>175</v>
      </c>
      <c r="BM216" s="248" t="s">
        <v>3698</v>
      </c>
    </row>
    <row r="217" s="12" customFormat="1">
      <c r="B217" s="250"/>
      <c r="C217" s="251"/>
      <c r="D217" s="252" t="s">
        <v>177</v>
      </c>
      <c r="E217" s="253" t="s">
        <v>1</v>
      </c>
      <c r="F217" s="254" t="s">
        <v>3617</v>
      </c>
      <c r="G217" s="251"/>
      <c r="H217" s="253" t="s">
        <v>1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AT217" s="260" t="s">
        <v>177</v>
      </c>
      <c r="AU217" s="260" t="s">
        <v>83</v>
      </c>
      <c r="AV217" s="12" t="s">
        <v>81</v>
      </c>
      <c r="AW217" s="12" t="s">
        <v>31</v>
      </c>
      <c r="AX217" s="12" t="s">
        <v>74</v>
      </c>
      <c r="AY217" s="260" t="s">
        <v>168</v>
      </c>
    </row>
    <row r="218" s="13" customFormat="1">
      <c r="B218" s="261"/>
      <c r="C218" s="262"/>
      <c r="D218" s="252" t="s">
        <v>177</v>
      </c>
      <c r="E218" s="263" t="s">
        <v>1</v>
      </c>
      <c r="F218" s="264" t="s">
        <v>3699</v>
      </c>
      <c r="G218" s="262"/>
      <c r="H218" s="265">
        <v>19.739999999999998</v>
      </c>
      <c r="I218" s="266"/>
      <c r="J218" s="262"/>
      <c r="K218" s="262"/>
      <c r="L218" s="267"/>
      <c r="M218" s="268"/>
      <c r="N218" s="269"/>
      <c r="O218" s="269"/>
      <c r="P218" s="269"/>
      <c r="Q218" s="269"/>
      <c r="R218" s="269"/>
      <c r="S218" s="269"/>
      <c r="T218" s="270"/>
      <c r="AT218" s="271" t="s">
        <v>177</v>
      </c>
      <c r="AU218" s="271" t="s">
        <v>83</v>
      </c>
      <c r="AV218" s="13" t="s">
        <v>83</v>
      </c>
      <c r="AW218" s="13" t="s">
        <v>31</v>
      </c>
      <c r="AX218" s="13" t="s">
        <v>74</v>
      </c>
      <c r="AY218" s="271" t="s">
        <v>168</v>
      </c>
    </row>
    <row r="219" s="14" customFormat="1">
      <c r="B219" s="272"/>
      <c r="C219" s="273"/>
      <c r="D219" s="252" t="s">
        <v>177</v>
      </c>
      <c r="E219" s="274" t="s">
        <v>1</v>
      </c>
      <c r="F219" s="275" t="s">
        <v>186</v>
      </c>
      <c r="G219" s="273"/>
      <c r="H219" s="276">
        <v>19.739999999999998</v>
      </c>
      <c r="I219" s="277"/>
      <c r="J219" s="273"/>
      <c r="K219" s="273"/>
      <c r="L219" s="278"/>
      <c r="M219" s="279"/>
      <c r="N219" s="280"/>
      <c r="O219" s="280"/>
      <c r="P219" s="280"/>
      <c r="Q219" s="280"/>
      <c r="R219" s="280"/>
      <c r="S219" s="280"/>
      <c r="T219" s="281"/>
      <c r="AT219" s="282" t="s">
        <v>177</v>
      </c>
      <c r="AU219" s="282" t="s">
        <v>83</v>
      </c>
      <c r="AV219" s="14" t="s">
        <v>175</v>
      </c>
      <c r="AW219" s="14" t="s">
        <v>31</v>
      </c>
      <c r="AX219" s="14" t="s">
        <v>81</v>
      </c>
      <c r="AY219" s="282" t="s">
        <v>168</v>
      </c>
    </row>
    <row r="220" s="1" customFormat="1" ht="16.5" customHeight="1">
      <c r="B220" s="38"/>
      <c r="C220" s="237" t="s">
        <v>7</v>
      </c>
      <c r="D220" s="237" t="s">
        <v>170</v>
      </c>
      <c r="E220" s="238" t="s">
        <v>3700</v>
      </c>
      <c r="F220" s="239" t="s">
        <v>3701</v>
      </c>
      <c r="G220" s="240" t="s">
        <v>226</v>
      </c>
      <c r="H220" s="241">
        <v>105.5</v>
      </c>
      <c r="I220" s="242"/>
      <c r="J220" s="243">
        <f>ROUND(I220*H220,2)</f>
        <v>0</v>
      </c>
      <c r="K220" s="239" t="s">
        <v>1482</v>
      </c>
      <c r="L220" s="43"/>
      <c r="M220" s="244" t="s">
        <v>1</v>
      </c>
      <c r="N220" s="245" t="s">
        <v>39</v>
      </c>
      <c r="O220" s="86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AR220" s="248" t="s">
        <v>175</v>
      </c>
      <c r="AT220" s="248" t="s">
        <v>170</v>
      </c>
      <c r="AU220" s="248" t="s">
        <v>83</v>
      </c>
      <c r="AY220" s="17" t="s">
        <v>168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81</v>
      </c>
      <c r="BK220" s="249">
        <f>ROUND(I220*H220,2)</f>
        <v>0</v>
      </c>
      <c r="BL220" s="17" t="s">
        <v>175</v>
      </c>
      <c r="BM220" s="248" t="s">
        <v>3702</v>
      </c>
    </row>
    <row r="221" s="1" customFormat="1" ht="16.5" customHeight="1">
      <c r="B221" s="38"/>
      <c r="C221" s="237" t="s">
        <v>328</v>
      </c>
      <c r="D221" s="237" t="s">
        <v>170</v>
      </c>
      <c r="E221" s="238" t="s">
        <v>3703</v>
      </c>
      <c r="F221" s="239" t="s">
        <v>3704</v>
      </c>
      <c r="G221" s="240" t="s">
        <v>226</v>
      </c>
      <c r="H221" s="241">
        <v>105.5</v>
      </c>
      <c r="I221" s="242"/>
      <c r="J221" s="243">
        <f>ROUND(I221*H221,2)</f>
        <v>0</v>
      </c>
      <c r="K221" s="239" t="s">
        <v>1</v>
      </c>
      <c r="L221" s="43"/>
      <c r="M221" s="244" t="s">
        <v>1</v>
      </c>
      <c r="N221" s="245" t="s">
        <v>39</v>
      </c>
      <c r="O221" s="86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AR221" s="248" t="s">
        <v>175</v>
      </c>
      <c r="AT221" s="248" t="s">
        <v>170</v>
      </c>
      <c r="AU221" s="248" t="s">
        <v>83</v>
      </c>
      <c r="AY221" s="17" t="s">
        <v>168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81</v>
      </c>
      <c r="BK221" s="249">
        <f>ROUND(I221*H221,2)</f>
        <v>0</v>
      </c>
      <c r="BL221" s="17" t="s">
        <v>175</v>
      </c>
      <c r="BM221" s="248" t="s">
        <v>3705</v>
      </c>
    </row>
    <row r="222" s="1" customFormat="1" ht="16.5" customHeight="1">
      <c r="B222" s="38"/>
      <c r="C222" s="237" t="s">
        <v>335</v>
      </c>
      <c r="D222" s="237" t="s">
        <v>170</v>
      </c>
      <c r="E222" s="238" t="s">
        <v>3706</v>
      </c>
      <c r="F222" s="239" t="s">
        <v>3707</v>
      </c>
      <c r="G222" s="240" t="s">
        <v>226</v>
      </c>
      <c r="H222" s="241">
        <v>105.5</v>
      </c>
      <c r="I222" s="242"/>
      <c r="J222" s="243">
        <f>ROUND(I222*H222,2)</f>
        <v>0</v>
      </c>
      <c r="K222" s="239" t="s">
        <v>1</v>
      </c>
      <c r="L222" s="43"/>
      <c r="M222" s="244" t="s">
        <v>1</v>
      </c>
      <c r="N222" s="245" t="s">
        <v>39</v>
      </c>
      <c r="O222" s="86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AR222" s="248" t="s">
        <v>175</v>
      </c>
      <c r="AT222" s="248" t="s">
        <v>170</v>
      </c>
      <c r="AU222" s="248" t="s">
        <v>83</v>
      </c>
      <c r="AY222" s="17" t="s">
        <v>168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81</v>
      </c>
      <c r="BK222" s="249">
        <f>ROUND(I222*H222,2)</f>
        <v>0</v>
      </c>
      <c r="BL222" s="17" t="s">
        <v>175</v>
      </c>
      <c r="BM222" s="248" t="s">
        <v>3708</v>
      </c>
    </row>
    <row r="223" s="11" customFormat="1" ht="22.8" customHeight="1">
      <c r="B223" s="221"/>
      <c r="C223" s="222"/>
      <c r="D223" s="223" t="s">
        <v>73</v>
      </c>
      <c r="E223" s="235" t="s">
        <v>175</v>
      </c>
      <c r="F223" s="235" t="s">
        <v>3709</v>
      </c>
      <c r="G223" s="222"/>
      <c r="H223" s="222"/>
      <c r="I223" s="225"/>
      <c r="J223" s="236">
        <f>BK223</f>
        <v>0</v>
      </c>
      <c r="K223" s="222"/>
      <c r="L223" s="227"/>
      <c r="M223" s="228"/>
      <c r="N223" s="229"/>
      <c r="O223" s="229"/>
      <c r="P223" s="230">
        <f>SUM(P224:P254)</f>
        <v>0</v>
      </c>
      <c r="Q223" s="229"/>
      <c r="R223" s="230">
        <f>SUM(R224:R254)</f>
        <v>24.65255754</v>
      </c>
      <c r="S223" s="229"/>
      <c r="T223" s="231">
        <f>SUM(T224:T254)</f>
        <v>0</v>
      </c>
      <c r="AR223" s="232" t="s">
        <v>81</v>
      </c>
      <c r="AT223" s="233" t="s">
        <v>73</v>
      </c>
      <c r="AU223" s="233" t="s">
        <v>81</v>
      </c>
      <c r="AY223" s="232" t="s">
        <v>168</v>
      </c>
      <c r="BK223" s="234">
        <f>SUM(BK224:BK254)</f>
        <v>0</v>
      </c>
    </row>
    <row r="224" s="1" customFormat="1" ht="24" customHeight="1">
      <c r="B224" s="38"/>
      <c r="C224" s="237" t="s">
        <v>341</v>
      </c>
      <c r="D224" s="237" t="s">
        <v>170</v>
      </c>
      <c r="E224" s="238" t="s">
        <v>3710</v>
      </c>
      <c r="F224" s="239" t="s">
        <v>3711</v>
      </c>
      <c r="G224" s="240" t="s">
        <v>173</v>
      </c>
      <c r="H224" s="241">
        <v>3.948</v>
      </c>
      <c r="I224" s="242"/>
      <c r="J224" s="243">
        <f>ROUND(I224*H224,2)</f>
        <v>0</v>
      </c>
      <c r="K224" s="239" t="s">
        <v>174</v>
      </c>
      <c r="L224" s="43"/>
      <c r="M224" s="244" t="s">
        <v>1</v>
      </c>
      <c r="N224" s="245" t="s">
        <v>39</v>
      </c>
      <c r="O224" s="86"/>
      <c r="P224" s="246">
        <f>O224*H224</f>
        <v>0</v>
      </c>
      <c r="Q224" s="246">
        <v>1.7034</v>
      </c>
      <c r="R224" s="246">
        <f>Q224*H224</f>
        <v>6.7250231999999999</v>
      </c>
      <c r="S224" s="246">
        <v>0</v>
      </c>
      <c r="T224" s="247">
        <f>S224*H224</f>
        <v>0</v>
      </c>
      <c r="AR224" s="248" t="s">
        <v>175</v>
      </c>
      <c r="AT224" s="248" t="s">
        <v>170</v>
      </c>
      <c r="AU224" s="248" t="s">
        <v>83</v>
      </c>
      <c r="AY224" s="17" t="s">
        <v>168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81</v>
      </c>
      <c r="BK224" s="249">
        <f>ROUND(I224*H224,2)</f>
        <v>0</v>
      </c>
      <c r="BL224" s="17" t="s">
        <v>175</v>
      </c>
      <c r="BM224" s="248" t="s">
        <v>3712</v>
      </c>
    </row>
    <row r="225" s="12" customFormat="1">
      <c r="B225" s="250"/>
      <c r="C225" s="251"/>
      <c r="D225" s="252" t="s">
        <v>177</v>
      </c>
      <c r="E225" s="253" t="s">
        <v>1</v>
      </c>
      <c r="F225" s="254" t="s">
        <v>3713</v>
      </c>
      <c r="G225" s="251"/>
      <c r="H225" s="253" t="s">
        <v>1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AT225" s="260" t="s">
        <v>177</v>
      </c>
      <c r="AU225" s="260" t="s">
        <v>83</v>
      </c>
      <c r="AV225" s="12" t="s">
        <v>81</v>
      </c>
      <c r="AW225" s="12" t="s">
        <v>31</v>
      </c>
      <c r="AX225" s="12" t="s">
        <v>74</v>
      </c>
      <c r="AY225" s="260" t="s">
        <v>168</v>
      </c>
    </row>
    <row r="226" s="13" customFormat="1">
      <c r="B226" s="261"/>
      <c r="C226" s="262"/>
      <c r="D226" s="252" t="s">
        <v>177</v>
      </c>
      <c r="E226" s="263" t="s">
        <v>1</v>
      </c>
      <c r="F226" s="264" t="s">
        <v>3714</v>
      </c>
      <c r="G226" s="262"/>
      <c r="H226" s="265">
        <v>3.948</v>
      </c>
      <c r="I226" s="266"/>
      <c r="J226" s="262"/>
      <c r="K226" s="262"/>
      <c r="L226" s="267"/>
      <c r="M226" s="268"/>
      <c r="N226" s="269"/>
      <c r="O226" s="269"/>
      <c r="P226" s="269"/>
      <c r="Q226" s="269"/>
      <c r="R226" s="269"/>
      <c r="S226" s="269"/>
      <c r="T226" s="270"/>
      <c r="AT226" s="271" t="s">
        <v>177</v>
      </c>
      <c r="AU226" s="271" t="s">
        <v>83</v>
      </c>
      <c r="AV226" s="13" t="s">
        <v>83</v>
      </c>
      <c r="AW226" s="13" t="s">
        <v>31</v>
      </c>
      <c r="AX226" s="13" t="s">
        <v>74</v>
      </c>
      <c r="AY226" s="271" t="s">
        <v>168</v>
      </c>
    </row>
    <row r="227" s="14" customFormat="1">
      <c r="B227" s="272"/>
      <c r="C227" s="273"/>
      <c r="D227" s="252" t="s">
        <v>177</v>
      </c>
      <c r="E227" s="274" t="s">
        <v>1</v>
      </c>
      <c r="F227" s="275" t="s">
        <v>186</v>
      </c>
      <c r="G227" s="273"/>
      <c r="H227" s="276">
        <v>3.948</v>
      </c>
      <c r="I227" s="277"/>
      <c r="J227" s="273"/>
      <c r="K227" s="273"/>
      <c r="L227" s="278"/>
      <c r="M227" s="279"/>
      <c r="N227" s="280"/>
      <c r="O227" s="280"/>
      <c r="P227" s="280"/>
      <c r="Q227" s="280"/>
      <c r="R227" s="280"/>
      <c r="S227" s="280"/>
      <c r="T227" s="281"/>
      <c r="AT227" s="282" t="s">
        <v>177</v>
      </c>
      <c r="AU227" s="282" t="s">
        <v>83</v>
      </c>
      <c r="AV227" s="14" t="s">
        <v>175</v>
      </c>
      <c r="AW227" s="14" t="s">
        <v>31</v>
      </c>
      <c r="AX227" s="14" t="s">
        <v>81</v>
      </c>
      <c r="AY227" s="282" t="s">
        <v>168</v>
      </c>
    </row>
    <row r="228" s="1" customFormat="1" ht="24" customHeight="1">
      <c r="B228" s="38"/>
      <c r="C228" s="237" t="s">
        <v>346</v>
      </c>
      <c r="D228" s="237" t="s">
        <v>170</v>
      </c>
      <c r="E228" s="238" t="s">
        <v>3715</v>
      </c>
      <c r="F228" s="239" t="s">
        <v>3716</v>
      </c>
      <c r="G228" s="240" t="s">
        <v>173</v>
      </c>
      <c r="H228" s="241">
        <v>6.6619999999999999</v>
      </c>
      <c r="I228" s="242"/>
      <c r="J228" s="243">
        <f>ROUND(I228*H228,2)</f>
        <v>0</v>
      </c>
      <c r="K228" s="239" t="s">
        <v>174</v>
      </c>
      <c r="L228" s="43"/>
      <c r="M228" s="244" t="s">
        <v>1</v>
      </c>
      <c r="N228" s="245" t="s">
        <v>39</v>
      </c>
      <c r="O228" s="86"/>
      <c r="P228" s="246">
        <f>O228*H228</f>
        <v>0</v>
      </c>
      <c r="Q228" s="246">
        <v>1.8907700000000001</v>
      </c>
      <c r="R228" s="246">
        <f>Q228*H228</f>
        <v>12.596309740000001</v>
      </c>
      <c r="S228" s="246">
        <v>0</v>
      </c>
      <c r="T228" s="247">
        <f>S228*H228</f>
        <v>0</v>
      </c>
      <c r="AR228" s="248" t="s">
        <v>175</v>
      </c>
      <c r="AT228" s="248" t="s">
        <v>170</v>
      </c>
      <c r="AU228" s="248" t="s">
        <v>83</v>
      </c>
      <c r="AY228" s="17" t="s">
        <v>168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81</v>
      </c>
      <c r="BK228" s="249">
        <f>ROUND(I228*H228,2)</f>
        <v>0</v>
      </c>
      <c r="BL228" s="17" t="s">
        <v>175</v>
      </c>
      <c r="BM228" s="248" t="s">
        <v>3717</v>
      </c>
    </row>
    <row r="229" s="13" customFormat="1">
      <c r="B229" s="261"/>
      <c r="C229" s="262"/>
      <c r="D229" s="252" t="s">
        <v>177</v>
      </c>
      <c r="E229" s="263" t="s">
        <v>1</v>
      </c>
      <c r="F229" s="264" t="s">
        <v>3718</v>
      </c>
      <c r="G229" s="262"/>
      <c r="H229" s="265">
        <v>2.4300000000000002</v>
      </c>
      <c r="I229" s="266"/>
      <c r="J229" s="262"/>
      <c r="K229" s="262"/>
      <c r="L229" s="267"/>
      <c r="M229" s="268"/>
      <c r="N229" s="269"/>
      <c r="O229" s="269"/>
      <c r="P229" s="269"/>
      <c r="Q229" s="269"/>
      <c r="R229" s="269"/>
      <c r="S229" s="269"/>
      <c r="T229" s="270"/>
      <c r="AT229" s="271" t="s">
        <v>177</v>
      </c>
      <c r="AU229" s="271" t="s">
        <v>83</v>
      </c>
      <c r="AV229" s="13" t="s">
        <v>83</v>
      </c>
      <c r="AW229" s="13" t="s">
        <v>31</v>
      </c>
      <c r="AX229" s="13" t="s">
        <v>74</v>
      </c>
      <c r="AY229" s="271" t="s">
        <v>168</v>
      </c>
    </row>
    <row r="230" s="13" customFormat="1">
      <c r="B230" s="261"/>
      <c r="C230" s="262"/>
      <c r="D230" s="252" t="s">
        <v>177</v>
      </c>
      <c r="E230" s="263" t="s">
        <v>1</v>
      </c>
      <c r="F230" s="264" t="s">
        <v>3719</v>
      </c>
      <c r="G230" s="262"/>
      <c r="H230" s="265">
        <v>0.089999999999999997</v>
      </c>
      <c r="I230" s="266"/>
      <c r="J230" s="262"/>
      <c r="K230" s="262"/>
      <c r="L230" s="267"/>
      <c r="M230" s="268"/>
      <c r="N230" s="269"/>
      <c r="O230" s="269"/>
      <c r="P230" s="269"/>
      <c r="Q230" s="269"/>
      <c r="R230" s="269"/>
      <c r="S230" s="269"/>
      <c r="T230" s="270"/>
      <c r="AT230" s="271" t="s">
        <v>177</v>
      </c>
      <c r="AU230" s="271" t="s">
        <v>83</v>
      </c>
      <c r="AV230" s="13" t="s">
        <v>83</v>
      </c>
      <c r="AW230" s="13" t="s">
        <v>31</v>
      </c>
      <c r="AX230" s="13" t="s">
        <v>74</v>
      </c>
      <c r="AY230" s="271" t="s">
        <v>168</v>
      </c>
    </row>
    <row r="231" s="13" customFormat="1">
      <c r="B231" s="261"/>
      <c r="C231" s="262"/>
      <c r="D231" s="252" t="s">
        <v>177</v>
      </c>
      <c r="E231" s="263" t="s">
        <v>1</v>
      </c>
      <c r="F231" s="264" t="s">
        <v>3719</v>
      </c>
      <c r="G231" s="262"/>
      <c r="H231" s="265">
        <v>0.089999999999999997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AT231" s="271" t="s">
        <v>177</v>
      </c>
      <c r="AU231" s="271" t="s">
        <v>83</v>
      </c>
      <c r="AV231" s="13" t="s">
        <v>83</v>
      </c>
      <c r="AW231" s="13" t="s">
        <v>31</v>
      </c>
      <c r="AX231" s="13" t="s">
        <v>74</v>
      </c>
      <c r="AY231" s="271" t="s">
        <v>168</v>
      </c>
    </row>
    <row r="232" s="13" customFormat="1">
      <c r="B232" s="261"/>
      <c r="C232" s="262"/>
      <c r="D232" s="252" t="s">
        <v>177</v>
      </c>
      <c r="E232" s="263" t="s">
        <v>1</v>
      </c>
      <c r="F232" s="264" t="s">
        <v>3720</v>
      </c>
      <c r="G232" s="262"/>
      <c r="H232" s="265">
        <v>1.3999999999999999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AT232" s="271" t="s">
        <v>177</v>
      </c>
      <c r="AU232" s="271" t="s">
        <v>83</v>
      </c>
      <c r="AV232" s="13" t="s">
        <v>83</v>
      </c>
      <c r="AW232" s="13" t="s">
        <v>31</v>
      </c>
      <c r="AX232" s="13" t="s">
        <v>74</v>
      </c>
      <c r="AY232" s="271" t="s">
        <v>168</v>
      </c>
    </row>
    <row r="233" s="13" customFormat="1">
      <c r="B233" s="261"/>
      <c r="C233" s="262"/>
      <c r="D233" s="252" t="s">
        <v>177</v>
      </c>
      <c r="E233" s="263" t="s">
        <v>1</v>
      </c>
      <c r="F233" s="264" t="s">
        <v>3721</v>
      </c>
      <c r="G233" s="262"/>
      <c r="H233" s="265">
        <v>2.532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AT233" s="271" t="s">
        <v>177</v>
      </c>
      <c r="AU233" s="271" t="s">
        <v>83</v>
      </c>
      <c r="AV233" s="13" t="s">
        <v>83</v>
      </c>
      <c r="AW233" s="13" t="s">
        <v>31</v>
      </c>
      <c r="AX233" s="13" t="s">
        <v>74</v>
      </c>
      <c r="AY233" s="271" t="s">
        <v>168</v>
      </c>
    </row>
    <row r="234" s="13" customFormat="1">
      <c r="B234" s="261"/>
      <c r="C234" s="262"/>
      <c r="D234" s="252" t="s">
        <v>177</v>
      </c>
      <c r="E234" s="263" t="s">
        <v>1</v>
      </c>
      <c r="F234" s="264" t="s">
        <v>3722</v>
      </c>
      <c r="G234" s="262"/>
      <c r="H234" s="265">
        <v>0.059999999999999998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AT234" s="271" t="s">
        <v>177</v>
      </c>
      <c r="AU234" s="271" t="s">
        <v>83</v>
      </c>
      <c r="AV234" s="13" t="s">
        <v>83</v>
      </c>
      <c r="AW234" s="13" t="s">
        <v>31</v>
      </c>
      <c r="AX234" s="13" t="s">
        <v>74</v>
      </c>
      <c r="AY234" s="271" t="s">
        <v>168</v>
      </c>
    </row>
    <row r="235" s="13" customFormat="1">
      <c r="B235" s="261"/>
      <c r="C235" s="262"/>
      <c r="D235" s="252" t="s">
        <v>177</v>
      </c>
      <c r="E235" s="263" t="s">
        <v>1</v>
      </c>
      <c r="F235" s="264" t="s">
        <v>3722</v>
      </c>
      <c r="G235" s="262"/>
      <c r="H235" s="265">
        <v>0.059999999999999998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AT235" s="271" t="s">
        <v>177</v>
      </c>
      <c r="AU235" s="271" t="s">
        <v>83</v>
      </c>
      <c r="AV235" s="13" t="s">
        <v>83</v>
      </c>
      <c r="AW235" s="13" t="s">
        <v>31</v>
      </c>
      <c r="AX235" s="13" t="s">
        <v>74</v>
      </c>
      <c r="AY235" s="271" t="s">
        <v>168</v>
      </c>
    </row>
    <row r="236" s="14" customFormat="1">
      <c r="B236" s="272"/>
      <c r="C236" s="273"/>
      <c r="D236" s="252" t="s">
        <v>177</v>
      </c>
      <c r="E236" s="274" t="s">
        <v>1</v>
      </c>
      <c r="F236" s="275" t="s">
        <v>186</v>
      </c>
      <c r="G236" s="273"/>
      <c r="H236" s="276">
        <v>6.661999999999999</v>
      </c>
      <c r="I236" s="277"/>
      <c r="J236" s="273"/>
      <c r="K236" s="273"/>
      <c r="L236" s="278"/>
      <c r="M236" s="279"/>
      <c r="N236" s="280"/>
      <c r="O236" s="280"/>
      <c r="P236" s="280"/>
      <c r="Q236" s="280"/>
      <c r="R236" s="280"/>
      <c r="S236" s="280"/>
      <c r="T236" s="281"/>
      <c r="AT236" s="282" t="s">
        <v>177</v>
      </c>
      <c r="AU236" s="282" t="s">
        <v>83</v>
      </c>
      <c r="AV236" s="14" t="s">
        <v>175</v>
      </c>
      <c r="AW236" s="14" t="s">
        <v>31</v>
      </c>
      <c r="AX236" s="14" t="s">
        <v>81</v>
      </c>
      <c r="AY236" s="282" t="s">
        <v>168</v>
      </c>
    </row>
    <row r="237" s="1" customFormat="1" ht="24" customHeight="1">
      <c r="B237" s="38"/>
      <c r="C237" s="237" t="s">
        <v>350</v>
      </c>
      <c r="D237" s="237" t="s">
        <v>170</v>
      </c>
      <c r="E237" s="238" t="s">
        <v>3723</v>
      </c>
      <c r="F237" s="239" t="s">
        <v>3724</v>
      </c>
      <c r="G237" s="240" t="s">
        <v>173</v>
      </c>
      <c r="H237" s="241">
        <v>0.128</v>
      </c>
      <c r="I237" s="242"/>
      <c r="J237" s="243">
        <f>ROUND(I237*H237,2)</f>
        <v>0</v>
      </c>
      <c r="K237" s="239" t="s">
        <v>174</v>
      </c>
      <c r="L237" s="43"/>
      <c r="M237" s="244" t="s">
        <v>1</v>
      </c>
      <c r="N237" s="245" t="s">
        <v>39</v>
      </c>
      <c r="O237" s="86"/>
      <c r="P237" s="246">
        <f>O237*H237</f>
        <v>0</v>
      </c>
      <c r="Q237" s="246">
        <v>2.234</v>
      </c>
      <c r="R237" s="246">
        <f>Q237*H237</f>
        <v>0.28595199999999998</v>
      </c>
      <c r="S237" s="246">
        <v>0</v>
      </c>
      <c r="T237" s="247">
        <f>S237*H237</f>
        <v>0</v>
      </c>
      <c r="AR237" s="248" t="s">
        <v>175</v>
      </c>
      <c r="AT237" s="248" t="s">
        <v>170</v>
      </c>
      <c r="AU237" s="248" t="s">
        <v>83</v>
      </c>
      <c r="AY237" s="17" t="s">
        <v>168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81</v>
      </c>
      <c r="BK237" s="249">
        <f>ROUND(I237*H237,2)</f>
        <v>0</v>
      </c>
      <c r="BL237" s="17" t="s">
        <v>175</v>
      </c>
      <c r="BM237" s="248" t="s">
        <v>3725</v>
      </c>
    </row>
    <row r="238" s="13" customFormat="1">
      <c r="B238" s="261"/>
      <c r="C238" s="262"/>
      <c r="D238" s="252" t="s">
        <v>177</v>
      </c>
      <c r="E238" s="263" t="s">
        <v>1</v>
      </c>
      <c r="F238" s="264" t="s">
        <v>3726</v>
      </c>
      <c r="G238" s="262"/>
      <c r="H238" s="265">
        <v>0.128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AT238" s="271" t="s">
        <v>177</v>
      </c>
      <c r="AU238" s="271" t="s">
        <v>83</v>
      </c>
      <c r="AV238" s="13" t="s">
        <v>83</v>
      </c>
      <c r="AW238" s="13" t="s">
        <v>31</v>
      </c>
      <c r="AX238" s="13" t="s">
        <v>74</v>
      </c>
      <c r="AY238" s="271" t="s">
        <v>168</v>
      </c>
    </row>
    <row r="239" s="14" customFormat="1">
      <c r="B239" s="272"/>
      <c r="C239" s="273"/>
      <c r="D239" s="252" t="s">
        <v>177</v>
      </c>
      <c r="E239" s="274" t="s">
        <v>1</v>
      </c>
      <c r="F239" s="275" t="s">
        <v>186</v>
      </c>
      <c r="G239" s="273"/>
      <c r="H239" s="276">
        <v>0.128</v>
      </c>
      <c r="I239" s="277"/>
      <c r="J239" s="273"/>
      <c r="K239" s="273"/>
      <c r="L239" s="278"/>
      <c r="M239" s="279"/>
      <c r="N239" s="280"/>
      <c r="O239" s="280"/>
      <c r="P239" s="280"/>
      <c r="Q239" s="280"/>
      <c r="R239" s="280"/>
      <c r="S239" s="280"/>
      <c r="T239" s="281"/>
      <c r="AT239" s="282" t="s">
        <v>177</v>
      </c>
      <c r="AU239" s="282" t="s">
        <v>83</v>
      </c>
      <c r="AV239" s="14" t="s">
        <v>175</v>
      </c>
      <c r="AW239" s="14" t="s">
        <v>31</v>
      </c>
      <c r="AX239" s="14" t="s">
        <v>81</v>
      </c>
      <c r="AY239" s="282" t="s">
        <v>168</v>
      </c>
    </row>
    <row r="240" s="1" customFormat="1" ht="16.5" customHeight="1">
      <c r="B240" s="38"/>
      <c r="C240" s="237" t="s">
        <v>355</v>
      </c>
      <c r="D240" s="237" t="s">
        <v>170</v>
      </c>
      <c r="E240" s="238" t="s">
        <v>3727</v>
      </c>
      <c r="F240" s="239" t="s">
        <v>3728</v>
      </c>
      <c r="G240" s="240" t="s">
        <v>173</v>
      </c>
      <c r="H240" s="241">
        <v>1.974</v>
      </c>
      <c r="I240" s="242"/>
      <c r="J240" s="243">
        <f>ROUND(I240*H240,2)</f>
        <v>0</v>
      </c>
      <c r="K240" s="239" t="s">
        <v>174</v>
      </c>
      <c r="L240" s="43"/>
      <c r="M240" s="244" t="s">
        <v>1</v>
      </c>
      <c r="N240" s="245" t="s">
        <v>39</v>
      </c>
      <c r="O240" s="86"/>
      <c r="P240" s="246">
        <f>O240*H240</f>
        <v>0</v>
      </c>
      <c r="Q240" s="246">
        <v>2.4289999999999998</v>
      </c>
      <c r="R240" s="246">
        <f>Q240*H240</f>
        <v>4.7948459999999997</v>
      </c>
      <c r="S240" s="246">
        <v>0</v>
      </c>
      <c r="T240" s="247">
        <f>S240*H240</f>
        <v>0</v>
      </c>
      <c r="AR240" s="248" t="s">
        <v>175</v>
      </c>
      <c r="AT240" s="248" t="s">
        <v>170</v>
      </c>
      <c r="AU240" s="248" t="s">
        <v>83</v>
      </c>
      <c r="AY240" s="17" t="s">
        <v>168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81</v>
      </c>
      <c r="BK240" s="249">
        <f>ROUND(I240*H240,2)</f>
        <v>0</v>
      </c>
      <c r="BL240" s="17" t="s">
        <v>175</v>
      </c>
      <c r="BM240" s="248" t="s">
        <v>3729</v>
      </c>
    </row>
    <row r="241" s="12" customFormat="1">
      <c r="B241" s="250"/>
      <c r="C241" s="251"/>
      <c r="D241" s="252" t="s">
        <v>177</v>
      </c>
      <c r="E241" s="253" t="s">
        <v>1</v>
      </c>
      <c r="F241" s="254" t="s">
        <v>3713</v>
      </c>
      <c r="G241" s="251"/>
      <c r="H241" s="253" t="s">
        <v>1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AT241" s="260" t="s">
        <v>177</v>
      </c>
      <c r="AU241" s="260" t="s">
        <v>83</v>
      </c>
      <c r="AV241" s="12" t="s">
        <v>81</v>
      </c>
      <c r="AW241" s="12" t="s">
        <v>31</v>
      </c>
      <c r="AX241" s="12" t="s">
        <v>74</v>
      </c>
      <c r="AY241" s="260" t="s">
        <v>168</v>
      </c>
    </row>
    <row r="242" s="13" customFormat="1">
      <c r="B242" s="261"/>
      <c r="C242" s="262"/>
      <c r="D242" s="252" t="s">
        <v>177</v>
      </c>
      <c r="E242" s="263" t="s">
        <v>1</v>
      </c>
      <c r="F242" s="264" t="s">
        <v>3730</v>
      </c>
      <c r="G242" s="262"/>
      <c r="H242" s="265">
        <v>1.974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AT242" s="271" t="s">
        <v>177</v>
      </c>
      <c r="AU242" s="271" t="s">
        <v>83</v>
      </c>
      <c r="AV242" s="13" t="s">
        <v>83</v>
      </c>
      <c r="AW242" s="13" t="s">
        <v>31</v>
      </c>
      <c r="AX242" s="13" t="s">
        <v>74</v>
      </c>
      <c r="AY242" s="271" t="s">
        <v>168</v>
      </c>
    </row>
    <row r="243" s="14" customFormat="1">
      <c r="B243" s="272"/>
      <c r="C243" s="273"/>
      <c r="D243" s="252" t="s">
        <v>177</v>
      </c>
      <c r="E243" s="274" t="s">
        <v>1</v>
      </c>
      <c r="F243" s="275" t="s">
        <v>186</v>
      </c>
      <c r="G243" s="273"/>
      <c r="H243" s="276">
        <v>1.974</v>
      </c>
      <c r="I243" s="277"/>
      <c r="J243" s="273"/>
      <c r="K243" s="273"/>
      <c r="L243" s="278"/>
      <c r="M243" s="279"/>
      <c r="N243" s="280"/>
      <c r="O243" s="280"/>
      <c r="P243" s="280"/>
      <c r="Q243" s="280"/>
      <c r="R243" s="280"/>
      <c r="S243" s="280"/>
      <c r="T243" s="281"/>
      <c r="AT243" s="282" t="s">
        <v>177</v>
      </c>
      <c r="AU243" s="282" t="s">
        <v>83</v>
      </c>
      <c r="AV243" s="14" t="s">
        <v>175</v>
      </c>
      <c r="AW243" s="14" t="s">
        <v>31</v>
      </c>
      <c r="AX243" s="14" t="s">
        <v>81</v>
      </c>
      <c r="AY243" s="282" t="s">
        <v>168</v>
      </c>
    </row>
    <row r="244" s="1" customFormat="1" ht="24" customHeight="1">
      <c r="B244" s="38"/>
      <c r="C244" s="237" t="s">
        <v>361</v>
      </c>
      <c r="D244" s="237" t="s">
        <v>170</v>
      </c>
      <c r="E244" s="238" t="s">
        <v>3731</v>
      </c>
      <c r="F244" s="239" t="s">
        <v>3732</v>
      </c>
      <c r="G244" s="240" t="s">
        <v>226</v>
      </c>
      <c r="H244" s="241">
        <v>4.8399999999999999</v>
      </c>
      <c r="I244" s="242"/>
      <c r="J244" s="243">
        <f>ROUND(I244*H244,2)</f>
        <v>0</v>
      </c>
      <c r="K244" s="239" t="s">
        <v>174</v>
      </c>
      <c r="L244" s="43"/>
      <c r="M244" s="244" t="s">
        <v>1</v>
      </c>
      <c r="N244" s="245" t="s">
        <v>39</v>
      </c>
      <c r="O244" s="86"/>
      <c r="P244" s="246">
        <f>O244*H244</f>
        <v>0</v>
      </c>
      <c r="Q244" s="246">
        <v>0.0063200000000000001</v>
      </c>
      <c r="R244" s="246">
        <f>Q244*H244</f>
        <v>0.030588799999999999</v>
      </c>
      <c r="S244" s="246">
        <v>0</v>
      </c>
      <c r="T244" s="247">
        <f>S244*H244</f>
        <v>0</v>
      </c>
      <c r="AR244" s="248" t="s">
        <v>175</v>
      </c>
      <c r="AT244" s="248" t="s">
        <v>170</v>
      </c>
      <c r="AU244" s="248" t="s">
        <v>83</v>
      </c>
      <c r="AY244" s="17" t="s">
        <v>168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81</v>
      </c>
      <c r="BK244" s="249">
        <f>ROUND(I244*H244,2)</f>
        <v>0</v>
      </c>
      <c r="BL244" s="17" t="s">
        <v>175</v>
      </c>
      <c r="BM244" s="248" t="s">
        <v>3733</v>
      </c>
    </row>
    <row r="245" s="12" customFormat="1">
      <c r="B245" s="250"/>
      <c r="C245" s="251"/>
      <c r="D245" s="252" t="s">
        <v>177</v>
      </c>
      <c r="E245" s="253" t="s">
        <v>1</v>
      </c>
      <c r="F245" s="254" t="s">
        <v>3734</v>
      </c>
      <c r="G245" s="251"/>
      <c r="H245" s="253" t="s">
        <v>1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AT245" s="260" t="s">
        <v>177</v>
      </c>
      <c r="AU245" s="260" t="s">
        <v>83</v>
      </c>
      <c r="AV245" s="12" t="s">
        <v>81</v>
      </c>
      <c r="AW245" s="12" t="s">
        <v>31</v>
      </c>
      <c r="AX245" s="12" t="s">
        <v>74</v>
      </c>
      <c r="AY245" s="260" t="s">
        <v>168</v>
      </c>
    </row>
    <row r="246" s="13" customFormat="1">
      <c r="B246" s="261"/>
      <c r="C246" s="262"/>
      <c r="D246" s="252" t="s">
        <v>177</v>
      </c>
      <c r="E246" s="263" t="s">
        <v>1</v>
      </c>
      <c r="F246" s="264" t="s">
        <v>3735</v>
      </c>
      <c r="G246" s="262"/>
      <c r="H246" s="265">
        <v>1.28</v>
      </c>
      <c r="I246" s="266"/>
      <c r="J246" s="262"/>
      <c r="K246" s="262"/>
      <c r="L246" s="267"/>
      <c r="M246" s="268"/>
      <c r="N246" s="269"/>
      <c r="O246" s="269"/>
      <c r="P246" s="269"/>
      <c r="Q246" s="269"/>
      <c r="R246" s="269"/>
      <c r="S246" s="269"/>
      <c r="T246" s="270"/>
      <c r="AT246" s="271" t="s">
        <v>177</v>
      </c>
      <c r="AU246" s="271" t="s">
        <v>83</v>
      </c>
      <c r="AV246" s="13" t="s">
        <v>83</v>
      </c>
      <c r="AW246" s="13" t="s">
        <v>31</v>
      </c>
      <c r="AX246" s="13" t="s">
        <v>74</v>
      </c>
      <c r="AY246" s="271" t="s">
        <v>168</v>
      </c>
    </row>
    <row r="247" s="12" customFormat="1">
      <c r="B247" s="250"/>
      <c r="C247" s="251"/>
      <c r="D247" s="252" t="s">
        <v>177</v>
      </c>
      <c r="E247" s="253" t="s">
        <v>1</v>
      </c>
      <c r="F247" s="254" t="s">
        <v>3713</v>
      </c>
      <c r="G247" s="251"/>
      <c r="H247" s="253" t="s">
        <v>1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AT247" s="260" t="s">
        <v>177</v>
      </c>
      <c r="AU247" s="260" t="s">
        <v>83</v>
      </c>
      <c r="AV247" s="12" t="s">
        <v>81</v>
      </c>
      <c r="AW247" s="12" t="s">
        <v>31</v>
      </c>
      <c r="AX247" s="12" t="s">
        <v>74</v>
      </c>
      <c r="AY247" s="260" t="s">
        <v>168</v>
      </c>
    </row>
    <row r="248" s="13" customFormat="1">
      <c r="B248" s="261"/>
      <c r="C248" s="262"/>
      <c r="D248" s="252" t="s">
        <v>177</v>
      </c>
      <c r="E248" s="263" t="s">
        <v>1</v>
      </c>
      <c r="F248" s="264" t="s">
        <v>3736</v>
      </c>
      <c r="G248" s="262"/>
      <c r="H248" s="265">
        <v>3.5600000000000001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AT248" s="271" t="s">
        <v>177</v>
      </c>
      <c r="AU248" s="271" t="s">
        <v>83</v>
      </c>
      <c r="AV248" s="13" t="s">
        <v>83</v>
      </c>
      <c r="AW248" s="13" t="s">
        <v>31</v>
      </c>
      <c r="AX248" s="13" t="s">
        <v>74</v>
      </c>
      <c r="AY248" s="271" t="s">
        <v>168</v>
      </c>
    </row>
    <row r="249" s="14" customFormat="1">
      <c r="B249" s="272"/>
      <c r="C249" s="273"/>
      <c r="D249" s="252" t="s">
        <v>177</v>
      </c>
      <c r="E249" s="274" t="s">
        <v>1</v>
      </c>
      <c r="F249" s="275" t="s">
        <v>186</v>
      </c>
      <c r="G249" s="273"/>
      <c r="H249" s="276">
        <v>4.8399999999999999</v>
      </c>
      <c r="I249" s="277"/>
      <c r="J249" s="273"/>
      <c r="K249" s="273"/>
      <c r="L249" s="278"/>
      <c r="M249" s="279"/>
      <c r="N249" s="280"/>
      <c r="O249" s="280"/>
      <c r="P249" s="280"/>
      <c r="Q249" s="280"/>
      <c r="R249" s="280"/>
      <c r="S249" s="280"/>
      <c r="T249" s="281"/>
      <c r="AT249" s="282" t="s">
        <v>177</v>
      </c>
      <c r="AU249" s="282" t="s">
        <v>83</v>
      </c>
      <c r="AV249" s="14" t="s">
        <v>175</v>
      </c>
      <c r="AW249" s="14" t="s">
        <v>31</v>
      </c>
      <c r="AX249" s="14" t="s">
        <v>81</v>
      </c>
      <c r="AY249" s="282" t="s">
        <v>168</v>
      </c>
    </row>
    <row r="250" s="1" customFormat="1" ht="24" customHeight="1">
      <c r="B250" s="38"/>
      <c r="C250" s="237" t="s">
        <v>369</v>
      </c>
      <c r="D250" s="237" t="s">
        <v>170</v>
      </c>
      <c r="E250" s="238" t="s">
        <v>3737</v>
      </c>
      <c r="F250" s="239" t="s">
        <v>3738</v>
      </c>
      <c r="G250" s="240" t="s">
        <v>220</v>
      </c>
      <c r="H250" s="241">
        <v>0.25700000000000001</v>
      </c>
      <c r="I250" s="242"/>
      <c r="J250" s="243">
        <f>ROUND(I250*H250,2)</f>
        <v>0</v>
      </c>
      <c r="K250" s="239" t="s">
        <v>174</v>
      </c>
      <c r="L250" s="43"/>
      <c r="M250" s="244" t="s">
        <v>1</v>
      </c>
      <c r="N250" s="245" t="s">
        <v>39</v>
      </c>
      <c r="O250" s="86"/>
      <c r="P250" s="246">
        <f>O250*H250</f>
        <v>0</v>
      </c>
      <c r="Q250" s="246">
        <v>0.85540000000000005</v>
      </c>
      <c r="R250" s="246">
        <f>Q250*H250</f>
        <v>0.21983780000000003</v>
      </c>
      <c r="S250" s="246">
        <v>0</v>
      </c>
      <c r="T250" s="247">
        <f>S250*H250</f>
        <v>0</v>
      </c>
      <c r="AR250" s="248" t="s">
        <v>175</v>
      </c>
      <c r="AT250" s="248" t="s">
        <v>170</v>
      </c>
      <c r="AU250" s="248" t="s">
        <v>83</v>
      </c>
      <c r="AY250" s="17" t="s">
        <v>168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81</v>
      </c>
      <c r="BK250" s="249">
        <f>ROUND(I250*H250,2)</f>
        <v>0</v>
      </c>
      <c r="BL250" s="17" t="s">
        <v>175</v>
      </c>
      <c r="BM250" s="248" t="s">
        <v>3739</v>
      </c>
    </row>
    <row r="251" s="12" customFormat="1">
      <c r="B251" s="250"/>
      <c r="C251" s="251"/>
      <c r="D251" s="252" t="s">
        <v>177</v>
      </c>
      <c r="E251" s="253" t="s">
        <v>1</v>
      </c>
      <c r="F251" s="254" t="s">
        <v>3713</v>
      </c>
      <c r="G251" s="251"/>
      <c r="H251" s="253" t="s">
        <v>1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AT251" s="260" t="s">
        <v>177</v>
      </c>
      <c r="AU251" s="260" t="s">
        <v>83</v>
      </c>
      <c r="AV251" s="12" t="s">
        <v>81</v>
      </c>
      <c r="AW251" s="12" t="s">
        <v>31</v>
      </c>
      <c r="AX251" s="12" t="s">
        <v>74</v>
      </c>
      <c r="AY251" s="260" t="s">
        <v>168</v>
      </c>
    </row>
    <row r="252" s="12" customFormat="1">
      <c r="B252" s="250"/>
      <c r="C252" s="251"/>
      <c r="D252" s="252" t="s">
        <v>177</v>
      </c>
      <c r="E252" s="253" t="s">
        <v>1</v>
      </c>
      <c r="F252" s="254" t="s">
        <v>3740</v>
      </c>
      <c r="G252" s="251"/>
      <c r="H252" s="253" t="s">
        <v>1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AT252" s="260" t="s">
        <v>177</v>
      </c>
      <c r="AU252" s="260" t="s">
        <v>83</v>
      </c>
      <c r="AV252" s="12" t="s">
        <v>81</v>
      </c>
      <c r="AW252" s="12" t="s">
        <v>31</v>
      </c>
      <c r="AX252" s="12" t="s">
        <v>74</v>
      </c>
      <c r="AY252" s="260" t="s">
        <v>168</v>
      </c>
    </row>
    <row r="253" s="13" customFormat="1">
      <c r="B253" s="261"/>
      <c r="C253" s="262"/>
      <c r="D253" s="252" t="s">
        <v>177</v>
      </c>
      <c r="E253" s="263" t="s">
        <v>1</v>
      </c>
      <c r="F253" s="264" t="s">
        <v>3741</v>
      </c>
      <c r="G253" s="262"/>
      <c r="H253" s="265">
        <v>0.25700000000000001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AT253" s="271" t="s">
        <v>177</v>
      </c>
      <c r="AU253" s="271" t="s">
        <v>83</v>
      </c>
      <c r="AV253" s="13" t="s">
        <v>83</v>
      </c>
      <c r="AW253" s="13" t="s">
        <v>31</v>
      </c>
      <c r="AX253" s="13" t="s">
        <v>74</v>
      </c>
      <c r="AY253" s="271" t="s">
        <v>168</v>
      </c>
    </row>
    <row r="254" s="14" customFormat="1">
      <c r="B254" s="272"/>
      <c r="C254" s="273"/>
      <c r="D254" s="252" t="s">
        <v>177</v>
      </c>
      <c r="E254" s="274" t="s">
        <v>1</v>
      </c>
      <c r="F254" s="275" t="s">
        <v>186</v>
      </c>
      <c r="G254" s="273"/>
      <c r="H254" s="276">
        <v>0.25700000000000001</v>
      </c>
      <c r="I254" s="277"/>
      <c r="J254" s="273"/>
      <c r="K254" s="273"/>
      <c r="L254" s="278"/>
      <c r="M254" s="279"/>
      <c r="N254" s="280"/>
      <c r="O254" s="280"/>
      <c r="P254" s="280"/>
      <c r="Q254" s="280"/>
      <c r="R254" s="280"/>
      <c r="S254" s="280"/>
      <c r="T254" s="281"/>
      <c r="AT254" s="282" t="s">
        <v>177</v>
      </c>
      <c r="AU254" s="282" t="s">
        <v>83</v>
      </c>
      <c r="AV254" s="14" t="s">
        <v>175</v>
      </c>
      <c r="AW254" s="14" t="s">
        <v>31</v>
      </c>
      <c r="AX254" s="14" t="s">
        <v>81</v>
      </c>
      <c r="AY254" s="282" t="s">
        <v>168</v>
      </c>
    </row>
    <row r="255" s="11" customFormat="1" ht="22.8" customHeight="1">
      <c r="B255" s="221"/>
      <c r="C255" s="222"/>
      <c r="D255" s="223" t="s">
        <v>73</v>
      </c>
      <c r="E255" s="235" t="s">
        <v>205</v>
      </c>
      <c r="F255" s="235" t="s">
        <v>3742</v>
      </c>
      <c r="G255" s="222"/>
      <c r="H255" s="222"/>
      <c r="I255" s="225"/>
      <c r="J255" s="236">
        <f>BK255</f>
        <v>0</v>
      </c>
      <c r="K255" s="222"/>
      <c r="L255" s="227"/>
      <c r="M255" s="228"/>
      <c r="N255" s="229"/>
      <c r="O255" s="229"/>
      <c r="P255" s="230">
        <f>SUM(P256:P279)</f>
        <v>0</v>
      </c>
      <c r="Q255" s="229"/>
      <c r="R255" s="230">
        <f>SUM(R256:R279)</f>
        <v>84.915359999999993</v>
      </c>
      <c r="S255" s="229"/>
      <c r="T255" s="231">
        <f>SUM(T256:T279)</f>
        <v>0</v>
      </c>
      <c r="AR255" s="232" t="s">
        <v>81</v>
      </c>
      <c r="AT255" s="233" t="s">
        <v>73</v>
      </c>
      <c r="AU255" s="233" t="s">
        <v>81</v>
      </c>
      <c r="AY255" s="232" t="s">
        <v>168</v>
      </c>
      <c r="BK255" s="234">
        <f>SUM(BK256:BK279)</f>
        <v>0</v>
      </c>
    </row>
    <row r="256" s="1" customFormat="1" ht="16.5" customHeight="1">
      <c r="B256" s="38"/>
      <c r="C256" s="237" t="s">
        <v>374</v>
      </c>
      <c r="D256" s="237" t="s">
        <v>170</v>
      </c>
      <c r="E256" s="238" t="s">
        <v>3743</v>
      </c>
      <c r="F256" s="239" t="s">
        <v>3744</v>
      </c>
      <c r="G256" s="240" t="s">
        <v>226</v>
      </c>
      <c r="H256" s="241">
        <v>221.56999999999999</v>
      </c>
      <c r="I256" s="242"/>
      <c r="J256" s="243">
        <f>ROUND(I256*H256,2)</f>
        <v>0</v>
      </c>
      <c r="K256" s="239" t="s">
        <v>1</v>
      </c>
      <c r="L256" s="43"/>
      <c r="M256" s="244" t="s">
        <v>1</v>
      </c>
      <c r="N256" s="245" t="s">
        <v>39</v>
      </c>
      <c r="O256" s="86"/>
      <c r="P256" s="246">
        <f>O256*H256</f>
        <v>0</v>
      </c>
      <c r="Q256" s="246">
        <v>0</v>
      </c>
      <c r="R256" s="246">
        <f>Q256*H256</f>
        <v>0</v>
      </c>
      <c r="S256" s="246">
        <v>0</v>
      </c>
      <c r="T256" s="247">
        <f>S256*H256</f>
        <v>0</v>
      </c>
      <c r="AR256" s="248" t="s">
        <v>175</v>
      </c>
      <c r="AT256" s="248" t="s">
        <v>170</v>
      </c>
      <c r="AU256" s="248" t="s">
        <v>83</v>
      </c>
      <c r="AY256" s="17" t="s">
        <v>168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81</v>
      </c>
      <c r="BK256" s="249">
        <f>ROUND(I256*H256,2)</f>
        <v>0</v>
      </c>
      <c r="BL256" s="17" t="s">
        <v>175</v>
      </c>
      <c r="BM256" s="248" t="s">
        <v>3745</v>
      </c>
    </row>
    <row r="257" s="13" customFormat="1">
      <c r="B257" s="261"/>
      <c r="C257" s="262"/>
      <c r="D257" s="252" t="s">
        <v>177</v>
      </c>
      <c r="E257" s="263" t="s">
        <v>1</v>
      </c>
      <c r="F257" s="264" t="s">
        <v>3605</v>
      </c>
      <c r="G257" s="262"/>
      <c r="H257" s="265">
        <v>100.8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AT257" s="271" t="s">
        <v>177</v>
      </c>
      <c r="AU257" s="271" t="s">
        <v>83</v>
      </c>
      <c r="AV257" s="13" t="s">
        <v>83</v>
      </c>
      <c r="AW257" s="13" t="s">
        <v>31</v>
      </c>
      <c r="AX257" s="13" t="s">
        <v>74</v>
      </c>
      <c r="AY257" s="271" t="s">
        <v>168</v>
      </c>
    </row>
    <row r="258" s="13" customFormat="1">
      <c r="B258" s="261"/>
      <c r="C258" s="262"/>
      <c r="D258" s="252" t="s">
        <v>177</v>
      </c>
      <c r="E258" s="263" t="s">
        <v>1</v>
      </c>
      <c r="F258" s="264" t="s">
        <v>3606</v>
      </c>
      <c r="G258" s="262"/>
      <c r="H258" s="265">
        <v>8.8200000000000003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AT258" s="271" t="s">
        <v>177</v>
      </c>
      <c r="AU258" s="271" t="s">
        <v>83</v>
      </c>
      <c r="AV258" s="13" t="s">
        <v>83</v>
      </c>
      <c r="AW258" s="13" t="s">
        <v>31</v>
      </c>
      <c r="AX258" s="13" t="s">
        <v>74</v>
      </c>
      <c r="AY258" s="271" t="s">
        <v>168</v>
      </c>
    </row>
    <row r="259" s="13" customFormat="1">
      <c r="B259" s="261"/>
      <c r="C259" s="262"/>
      <c r="D259" s="252" t="s">
        <v>177</v>
      </c>
      <c r="E259" s="263" t="s">
        <v>1</v>
      </c>
      <c r="F259" s="264" t="s">
        <v>3607</v>
      </c>
      <c r="G259" s="262"/>
      <c r="H259" s="265">
        <v>104.88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AT259" s="271" t="s">
        <v>177</v>
      </c>
      <c r="AU259" s="271" t="s">
        <v>83</v>
      </c>
      <c r="AV259" s="13" t="s">
        <v>83</v>
      </c>
      <c r="AW259" s="13" t="s">
        <v>31</v>
      </c>
      <c r="AX259" s="13" t="s">
        <v>74</v>
      </c>
      <c r="AY259" s="271" t="s">
        <v>168</v>
      </c>
    </row>
    <row r="260" s="13" customFormat="1">
      <c r="B260" s="261"/>
      <c r="C260" s="262"/>
      <c r="D260" s="252" t="s">
        <v>177</v>
      </c>
      <c r="E260" s="263" t="s">
        <v>1</v>
      </c>
      <c r="F260" s="264" t="s">
        <v>3608</v>
      </c>
      <c r="G260" s="262"/>
      <c r="H260" s="265">
        <v>1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AT260" s="271" t="s">
        <v>177</v>
      </c>
      <c r="AU260" s="271" t="s">
        <v>83</v>
      </c>
      <c r="AV260" s="13" t="s">
        <v>83</v>
      </c>
      <c r="AW260" s="13" t="s">
        <v>31</v>
      </c>
      <c r="AX260" s="13" t="s">
        <v>74</v>
      </c>
      <c r="AY260" s="271" t="s">
        <v>168</v>
      </c>
    </row>
    <row r="261" s="13" customFormat="1">
      <c r="B261" s="261"/>
      <c r="C261" s="262"/>
      <c r="D261" s="252" t="s">
        <v>177</v>
      </c>
      <c r="E261" s="263" t="s">
        <v>1</v>
      </c>
      <c r="F261" s="264" t="s">
        <v>3609</v>
      </c>
      <c r="G261" s="262"/>
      <c r="H261" s="265">
        <v>2.5</v>
      </c>
      <c r="I261" s="266"/>
      <c r="J261" s="262"/>
      <c r="K261" s="262"/>
      <c r="L261" s="267"/>
      <c r="M261" s="268"/>
      <c r="N261" s="269"/>
      <c r="O261" s="269"/>
      <c r="P261" s="269"/>
      <c r="Q261" s="269"/>
      <c r="R261" s="269"/>
      <c r="S261" s="269"/>
      <c r="T261" s="270"/>
      <c r="AT261" s="271" t="s">
        <v>177</v>
      </c>
      <c r="AU261" s="271" t="s">
        <v>83</v>
      </c>
      <c r="AV261" s="13" t="s">
        <v>83</v>
      </c>
      <c r="AW261" s="13" t="s">
        <v>31</v>
      </c>
      <c r="AX261" s="13" t="s">
        <v>74</v>
      </c>
      <c r="AY261" s="271" t="s">
        <v>168</v>
      </c>
    </row>
    <row r="262" s="12" customFormat="1">
      <c r="B262" s="250"/>
      <c r="C262" s="251"/>
      <c r="D262" s="252" t="s">
        <v>177</v>
      </c>
      <c r="E262" s="253" t="s">
        <v>1</v>
      </c>
      <c r="F262" s="254" t="s">
        <v>3746</v>
      </c>
      <c r="G262" s="251"/>
      <c r="H262" s="253" t="s">
        <v>1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AT262" s="260" t="s">
        <v>177</v>
      </c>
      <c r="AU262" s="260" t="s">
        <v>83</v>
      </c>
      <c r="AV262" s="12" t="s">
        <v>81</v>
      </c>
      <c r="AW262" s="12" t="s">
        <v>31</v>
      </c>
      <c r="AX262" s="12" t="s">
        <v>74</v>
      </c>
      <c r="AY262" s="260" t="s">
        <v>168</v>
      </c>
    </row>
    <row r="263" s="13" customFormat="1">
      <c r="B263" s="261"/>
      <c r="C263" s="262"/>
      <c r="D263" s="252" t="s">
        <v>177</v>
      </c>
      <c r="E263" s="263" t="s">
        <v>1</v>
      </c>
      <c r="F263" s="264" t="s">
        <v>3747</v>
      </c>
      <c r="G263" s="262"/>
      <c r="H263" s="265">
        <v>3.5699999999999998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AT263" s="271" t="s">
        <v>177</v>
      </c>
      <c r="AU263" s="271" t="s">
        <v>83</v>
      </c>
      <c r="AV263" s="13" t="s">
        <v>83</v>
      </c>
      <c r="AW263" s="13" t="s">
        <v>31</v>
      </c>
      <c r="AX263" s="13" t="s">
        <v>74</v>
      </c>
      <c r="AY263" s="271" t="s">
        <v>168</v>
      </c>
    </row>
    <row r="264" s="14" customFormat="1">
      <c r="B264" s="272"/>
      <c r="C264" s="273"/>
      <c r="D264" s="252" t="s">
        <v>177</v>
      </c>
      <c r="E264" s="274" t="s">
        <v>1</v>
      </c>
      <c r="F264" s="275" t="s">
        <v>186</v>
      </c>
      <c r="G264" s="273"/>
      <c r="H264" s="276">
        <v>221.56999999999999</v>
      </c>
      <c r="I264" s="277"/>
      <c r="J264" s="273"/>
      <c r="K264" s="273"/>
      <c r="L264" s="278"/>
      <c r="M264" s="279"/>
      <c r="N264" s="280"/>
      <c r="O264" s="280"/>
      <c r="P264" s="280"/>
      <c r="Q264" s="280"/>
      <c r="R264" s="280"/>
      <c r="S264" s="280"/>
      <c r="T264" s="281"/>
      <c r="AT264" s="282" t="s">
        <v>177</v>
      </c>
      <c r="AU264" s="282" t="s">
        <v>83</v>
      </c>
      <c r="AV264" s="14" t="s">
        <v>175</v>
      </c>
      <c r="AW264" s="14" t="s">
        <v>31</v>
      </c>
      <c r="AX264" s="14" t="s">
        <v>81</v>
      </c>
      <c r="AY264" s="282" t="s">
        <v>168</v>
      </c>
    </row>
    <row r="265" s="1" customFormat="1" ht="16.5" customHeight="1">
      <c r="B265" s="38"/>
      <c r="C265" s="237" t="s">
        <v>380</v>
      </c>
      <c r="D265" s="237" t="s">
        <v>170</v>
      </c>
      <c r="E265" s="238" t="s">
        <v>3748</v>
      </c>
      <c r="F265" s="239" t="s">
        <v>3749</v>
      </c>
      <c r="G265" s="240" t="s">
        <v>226</v>
      </c>
      <c r="H265" s="241">
        <v>218</v>
      </c>
      <c r="I265" s="242"/>
      <c r="J265" s="243">
        <f>ROUND(I265*H265,2)</f>
        <v>0</v>
      </c>
      <c r="K265" s="239" t="s">
        <v>174</v>
      </c>
      <c r="L265" s="43"/>
      <c r="M265" s="244" t="s">
        <v>1</v>
      </c>
      <c r="N265" s="245" t="s">
        <v>39</v>
      </c>
      <c r="O265" s="86"/>
      <c r="P265" s="246">
        <f>O265*H265</f>
        <v>0</v>
      </c>
      <c r="Q265" s="246">
        <v>0.30360999999999999</v>
      </c>
      <c r="R265" s="246">
        <f>Q265*H265</f>
        <v>66.186979999999991</v>
      </c>
      <c r="S265" s="246">
        <v>0</v>
      </c>
      <c r="T265" s="247">
        <f>S265*H265</f>
        <v>0</v>
      </c>
      <c r="AR265" s="248" t="s">
        <v>175</v>
      </c>
      <c r="AT265" s="248" t="s">
        <v>170</v>
      </c>
      <c r="AU265" s="248" t="s">
        <v>83</v>
      </c>
      <c r="AY265" s="17" t="s">
        <v>168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7" t="s">
        <v>81</v>
      </c>
      <c r="BK265" s="249">
        <f>ROUND(I265*H265,2)</f>
        <v>0</v>
      </c>
      <c r="BL265" s="17" t="s">
        <v>175</v>
      </c>
      <c r="BM265" s="248" t="s">
        <v>3750</v>
      </c>
    </row>
    <row r="266" s="13" customFormat="1">
      <c r="B266" s="261"/>
      <c r="C266" s="262"/>
      <c r="D266" s="252" t="s">
        <v>177</v>
      </c>
      <c r="E266" s="263" t="s">
        <v>1</v>
      </c>
      <c r="F266" s="264" t="s">
        <v>3605</v>
      </c>
      <c r="G266" s="262"/>
      <c r="H266" s="265">
        <v>100.8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AT266" s="271" t="s">
        <v>177</v>
      </c>
      <c r="AU266" s="271" t="s">
        <v>83</v>
      </c>
      <c r="AV266" s="13" t="s">
        <v>83</v>
      </c>
      <c r="AW266" s="13" t="s">
        <v>31</v>
      </c>
      <c r="AX266" s="13" t="s">
        <v>74</v>
      </c>
      <c r="AY266" s="271" t="s">
        <v>168</v>
      </c>
    </row>
    <row r="267" s="13" customFormat="1">
      <c r="B267" s="261"/>
      <c r="C267" s="262"/>
      <c r="D267" s="252" t="s">
        <v>177</v>
      </c>
      <c r="E267" s="263" t="s">
        <v>1</v>
      </c>
      <c r="F267" s="264" t="s">
        <v>3606</v>
      </c>
      <c r="G267" s="262"/>
      <c r="H267" s="265">
        <v>8.8200000000000003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AT267" s="271" t="s">
        <v>177</v>
      </c>
      <c r="AU267" s="271" t="s">
        <v>83</v>
      </c>
      <c r="AV267" s="13" t="s">
        <v>83</v>
      </c>
      <c r="AW267" s="13" t="s">
        <v>31</v>
      </c>
      <c r="AX267" s="13" t="s">
        <v>74</v>
      </c>
      <c r="AY267" s="271" t="s">
        <v>168</v>
      </c>
    </row>
    <row r="268" s="13" customFormat="1">
      <c r="B268" s="261"/>
      <c r="C268" s="262"/>
      <c r="D268" s="252" t="s">
        <v>177</v>
      </c>
      <c r="E268" s="263" t="s">
        <v>1</v>
      </c>
      <c r="F268" s="264" t="s">
        <v>3607</v>
      </c>
      <c r="G268" s="262"/>
      <c r="H268" s="265">
        <v>104.88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AT268" s="271" t="s">
        <v>177</v>
      </c>
      <c r="AU268" s="271" t="s">
        <v>83</v>
      </c>
      <c r="AV268" s="13" t="s">
        <v>83</v>
      </c>
      <c r="AW268" s="13" t="s">
        <v>31</v>
      </c>
      <c r="AX268" s="13" t="s">
        <v>74</v>
      </c>
      <c r="AY268" s="271" t="s">
        <v>168</v>
      </c>
    </row>
    <row r="269" s="13" customFormat="1">
      <c r="B269" s="261"/>
      <c r="C269" s="262"/>
      <c r="D269" s="252" t="s">
        <v>177</v>
      </c>
      <c r="E269" s="263" t="s">
        <v>1</v>
      </c>
      <c r="F269" s="264" t="s">
        <v>3608</v>
      </c>
      <c r="G269" s="262"/>
      <c r="H269" s="265">
        <v>1</v>
      </c>
      <c r="I269" s="266"/>
      <c r="J269" s="262"/>
      <c r="K269" s="262"/>
      <c r="L269" s="267"/>
      <c r="M269" s="268"/>
      <c r="N269" s="269"/>
      <c r="O269" s="269"/>
      <c r="P269" s="269"/>
      <c r="Q269" s="269"/>
      <c r="R269" s="269"/>
      <c r="S269" s="269"/>
      <c r="T269" s="270"/>
      <c r="AT269" s="271" t="s">
        <v>177</v>
      </c>
      <c r="AU269" s="271" t="s">
        <v>83</v>
      </c>
      <c r="AV269" s="13" t="s">
        <v>83</v>
      </c>
      <c r="AW269" s="13" t="s">
        <v>31</v>
      </c>
      <c r="AX269" s="13" t="s">
        <v>74</v>
      </c>
      <c r="AY269" s="271" t="s">
        <v>168</v>
      </c>
    </row>
    <row r="270" s="13" customFormat="1">
      <c r="B270" s="261"/>
      <c r="C270" s="262"/>
      <c r="D270" s="252" t="s">
        <v>177</v>
      </c>
      <c r="E270" s="263" t="s">
        <v>1</v>
      </c>
      <c r="F270" s="264" t="s">
        <v>3609</v>
      </c>
      <c r="G270" s="262"/>
      <c r="H270" s="265">
        <v>2.5</v>
      </c>
      <c r="I270" s="266"/>
      <c r="J270" s="262"/>
      <c r="K270" s="262"/>
      <c r="L270" s="267"/>
      <c r="M270" s="268"/>
      <c r="N270" s="269"/>
      <c r="O270" s="269"/>
      <c r="P270" s="269"/>
      <c r="Q270" s="269"/>
      <c r="R270" s="269"/>
      <c r="S270" s="269"/>
      <c r="T270" s="270"/>
      <c r="AT270" s="271" t="s">
        <v>177</v>
      </c>
      <c r="AU270" s="271" t="s">
        <v>83</v>
      </c>
      <c r="AV270" s="13" t="s">
        <v>83</v>
      </c>
      <c r="AW270" s="13" t="s">
        <v>31</v>
      </c>
      <c r="AX270" s="13" t="s">
        <v>74</v>
      </c>
      <c r="AY270" s="271" t="s">
        <v>168</v>
      </c>
    </row>
    <row r="271" s="14" customFormat="1">
      <c r="B271" s="272"/>
      <c r="C271" s="273"/>
      <c r="D271" s="252" t="s">
        <v>177</v>
      </c>
      <c r="E271" s="274" t="s">
        <v>1</v>
      </c>
      <c r="F271" s="275" t="s">
        <v>186</v>
      </c>
      <c r="G271" s="273"/>
      <c r="H271" s="276">
        <v>218</v>
      </c>
      <c r="I271" s="277"/>
      <c r="J271" s="273"/>
      <c r="K271" s="273"/>
      <c r="L271" s="278"/>
      <c r="M271" s="279"/>
      <c r="N271" s="280"/>
      <c r="O271" s="280"/>
      <c r="P271" s="280"/>
      <c r="Q271" s="280"/>
      <c r="R271" s="280"/>
      <c r="S271" s="280"/>
      <c r="T271" s="281"/>
      <c r="AT271" s="282" t="s">
        <v>177</v>
      </c>
      <c r="AU271" s="282" t="s">
        <v>83</v>
      </c>
      <c r="AV271" s="14" t="s">
        <v>175</v>
      </c>
      <c r="AW271" s="14" t="s">
        <v>31</v>
      </c>
      <c r="AX271" s="14" t="s">
        <v>81</v>
      </c>
      <c r="AY271" s="282" t="s">
        <v>168</v>
      </c>
    </row>
    <row r="272" s="1" customFormat="1" ht="24" customHeight="1">
      <c r="B272" s="38"/>
      <c r="C272" s="237" t="s">
        <v>385</v>
      </c>
      <c r="D272" s="237" t="s">
        <v>170</v>
      </c>
      <c r="E272" s="238" t="s">
        <v>3751</v>
      </c>
      <c r="F272" s="239" t="s">
        <v>3752</v>
      </c>
      <c r="G272" s="240" t="s">
        <v>226</v>
      </c>
      <c r="H272" s="241">
        <v>218</v>
      </c>
      <c r="I272" s="242"/>
      <c r="J272" s="243">
        <f>ROUND(I272*H272,2)</f>
        <v>0</v>
      </c>
      <c r="K272" s="239" t="s">
        <v>174</v>
      </c>
      <c r="L272" s="43"/>
      <c r="M272" s="244" t="s">
        <v>1</v>
      </c>
      <c r="N272" s="245" t="s">
        <v>39</v>
      </c>
      <c r="O272" s="86"/>
      <c r="P272" s="246">
        <f>O272*H272</f>
        <v>0</v>
      </c>
      <c r="Q272" s="246">
        <v>0.08591</v>
      </c>
      <c r="R272" s="246">
        <f>Q272*H272</f>
        <v>18.728380000000001</v>
      </c>
      <c r="S272" s="246">
        <v>0</v>
      </c>
      <c r="T272" s="247">
        <f>S272*H272</f>
        <v>0</v>
      </c>
      <c r="AR272" s="248" t="s">
        <v>175</v>
      </c>
      <c r="AT272" s="248" t="s">
        <v>170</v>
      </c>
      <c r="AU272" s="248" t="s">
        <v>83</v>
      </c>
      <c r="AY272" s="17" t="s">
        <v>168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81</v>
      </c>
      <c r="BK272" s="249">
        <f>ROUND(I272*H272,2)</f>
        <v>0</v>
      </c>
      <c r="BL272" s="17" t="s">
        <v>175</v>
      </c>
      <c r="BM272" s="248" t="s">
        <v>3753</v>
      </c>
    </row>
    <row r="273" s="12" customFormat="1">
      <c r="B273" s="250"/>
      <c r="C273" s="251"/>
      <c r="D273" s="252" t="s">
        <v>177</v>
      </c>
      <c r="E273" s="253" t="s">
        <v>1</v>
      </c>
      <c r="F273" s="254" t="s">
        <v>3754</v>
      </c>
      <c r="G273" s="251"/>
      <c r="H273" s="253" t="s">
        <v>1</v>
      </c>
      <c r="I273" s="255"/>
      <c r="J273" s="251"/>
      <c r="K273" s="251"/>
      <c r="L273" s="256"/>
      <c r="M273" s="257"/>
      <c r="N273" s="258"/>
      <c r="O273" s="258"/>
      <c r="P273" s="258"/>
      <c r="Q273" s="258"/>
      <c r="R273" s="258"/>
      <c r="S273" s="258"/>
      <c r="T273" s="259"/>
      <c r="AT273" s="260" t="s">
        <v>177</v>
      </c>
      <c r="AU273" s="260" t="s">
        <v>83</v>
      </c>
      <c r="AV273" s="12" t="s">
        <v>81</v>
      </c>
      <c r="AW273" s="12" t="s">
        <v>31</v>
      </c>
      <c r="AX273" s="12" t="s">
        <v>74</v>
      </c>
      <c r="AY273" s="260" t="s">
        <v>168</v>
      </c>
    </row>
    <row r="274" s="13" customFormat="1">
      <c r="B274" s="261"/>
      <c r="C274" s="262"/>
      <c r="D274" s="252" t="s">
        <v>177</v>
      </c>
      <c r="E274" s="263" t="s">
        <v>1</v>
      </c>
      <c r="F274" s="264" t="s">
        <v>3605</v>
      </c>
      <c r="G274" s="262"/>
      <c r="H274" s="265">
        <v>100.8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AT274" s="271" t="s">
        <v>177</v>
      </c>
      <c r="AU274" s="271" t="s">
        <v>83</v>
      </c>
      <c r="AV274" s="13" t="s">
        <v>83</v>
      </c>
      <c r="AW274" s="13" t="s">
        <v>31</v>
      </c>
      <c r="AX274" s="13" t="s">
        <v>74</v>
      </c>
      <c r="AY274" s="271" t="s">
        <v>168</v>
      </c>
    </row>
    <row r="275" s="13" customFormat="1">
      <c r="B275" s="261"/>
      <c r="C275" s="262"/>
      <c r="D275" s="252" t="s">
        <v>177</v>
      </c>
      <c r="E275" s="263" t="s">
        <v>1</v>
      </c>
      <c r="F275" s="264" t="s">
        <v>3606</v>
      </c>
      <c r="G275" s="262"/>
      <c r="H275" s="265">
        <v>8.8200000000000003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AT275" s="271" t="s">
        <v>177</v>
      </c>
      <c r="AU275" s="271" t="s">
        <v>83</v>
      </c>
      <c r="AV275" s="13" t="s">
        <v>83</v>
      </c>
      <c r="AW275" s="13" t="s">
        <v>31</v>
      </c>
      <c r="AX275" s="13" t="s">
        <v>74</v>
      </c>
      <c r="AY275" s="271" t="s">
        <v>168</v>
      </c>
    </row>
    <row r="276" s="13" customFormat="1">
      <c r="B276" s="261"/>
      <c r="C276" s="262"/>
      <c r="D276" s="252" t="s">
        <v>177</v>
      </c>
      <c r="E276" s="263" t="s">
        <v>1</v>
      </c>
      <c r="F276" s="264" t="s">
        <v>3607</v>
      </c>
      <c r="G276" s="262"/>
      <c r="H276" s="265">
        <v>104.88</v>
      </c>
      <c r="I276" s="266"/>
      <c r="J276" s="262"/>
      <c r="K276" s="262"/>
      <c r="L276" s="267"/>
      <c r="M276" s="268"/>
      <c r="N276" s="269"/>
      <c r="O276" s="269"/>
      <c r="P276" s="269"/>
      <c r="Q276" s="269"/>
      <c r="R276" s="269"/>
      <c r="S276" s="269"/>
      <c r="T276" s="270"/>
      <c r="AT276" s="271" t="s">
        <v>177</v>
      </c>
      <c r="AU276" s="271" t="s">
        <v>83</v>
      </c>
      <c r="AV276" s="13" t="s">
        <v>83</v>
      </c>
      <c r="AW276" s="13" t="s">
        <v>31</v>
      </c>
      <c r="AX276" s="13" t="s">
        <v>74</v>
      </c>
      <c r="AY276" s="271" t="s">
        <v>168</v>
      </c>
    </row>
    <row r="277" s="13" customFormat="1">
      <c r="B277" s="261"/>
      <c r="C277" s="262"/>
      <c r="D277" s="252" t="s">
        <v>177</v>
      </c>
      <c r="E277" s="263" t="s">
        <v>1</v>
      </c>
      <c r="F277" s="264" t="s">
        <v>3608</v>
      </c>
      <c r="G277" s="262"/>
      <c r="H277" s="265">
        <v>1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AT277" s="271" t="s">
        <v>177</v>
      </c>
      <c r="AU277" s="271" t="s">
        <v>83</v>
      </c>
      <c r="AV277" s="13" t="s">
        <v>83</v>
      </c>
      <c r="AW277" s="13" t="s">
        <v>31</v>
      </c>
      <c r="AX277" s="13" t="s">
        <v>74</v>
      </c>
      <c r="AY277" s="271" t="s">
        <v>168</v>
      </c>
    </row>
    <row r="278" s="13" customFormat="1">
      <c r="B278" s="261"/>
      <c r="C278" s="262"/>
      <c r="D278" s="252" t="s">
        <v>177</v>
      </c>
      <c r="E278" s="263" t="s">
        <v>1</v>
      </c>
      <c r="F278" s="264" t="s">
        <v>3609</v>
      </c>
      <c r="G278" s="262"/>
      <c r="H278" s="265">
        <v>2.5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AT278" s="271" t="s">
        <v>177</v>
      </c>
      <c r="AU278" s="271" t="s">
        <v>83</v>
      </c>
      <c r="AV278" s="13" t="s">
        <v>83</v>
      </c>
      <c r="AW278" s="13" t="s">
        <v>31</v>
      </c>
      <c r="AX278" s="13" t="s">
        <v>74</v>
      </c>
      <c r="AY278" s="271" t="s">
        <v>168</v>
      </c>
    </row>
    <row r="279" s="14" customFormat="1">
      <c r="B279" s="272"/>
      <c r="C279" s="273"/>
      <c r="D279" s="252" t="s">
        <v>177</v>
      </c>
      <c r="E279" s="274" t="s">
        <v>1</v>
      </c>
      <c r="F279" s="275" t="s">
        <v>186</v>
      </c>
      <c r="G279" s="273"/>
      <c r="H279" s="276">
        <v>218</v>
      </c>
      <c r="I279" s="277"/>
      <c r="J279" s="273"/>
      <c r="K279" s="273"/>
      <c r="L279" s="278"/>
      <c r="M279" s="279"/>
      <c r="N279" s="280"/>
      <c r="O279" s="280"/>
      <c r="P279" s="280"/>
      <c r="Q279" s="280"/>
      <c r="R279" s="280"/>
      <c r="S279" s="280"/>
      <c r="T279" s="281"/>
      <c r="AT279" s="282" t="s">
        <v>177</v>
      </c>
      <c r="AU279" s="282" t="s">
        <v>83</v>
      </c>
      <c r="AV279" s="14" t="s">
        <v>175</v>
      </c>
      <c r="AW279" s="14" t="s">
        <v>31</v>
      </c>
      <c r="AX279" s="14" t="s">
        <v>81</v>
      </c>
      <c r="AY279" s="282" t="s">
        <v>168</v>
      </c>
    </row>
    <row r="280" s="11" customFormat="1" ht="22.8" customHeight="1">
      <c r="B280" s="221"/>
      <c r="C280" s="222"/>
      <c r="D280" s="223" t="s">
        <v>73</v>
      </c>
      <c r="E280" s="235" t="s">
        <v>217</v>
      </c>
      <c r="F280" s="235" t="s">
        <v>3755</v>
      </c>
      <c r="G280" s="222"/>
      <c r="H280" s="222"/>
      <c r="I280" s="225"/>
      <c r="J280" s="236">
        <f>BK280</f>
        <v>0</v>
      </c>
      <c r="K280" s="222"/>
      <c r="L280" s="227"/>
      <c r="M280" s="228"/>
      <c r="N280" s="229"/>
      <c r="O280" s="229"/>
      <c r="P280" s="230">
        <f>SUM(P281:P320)</f>
        <v>0</v>
      </c>
      <c r="Q280" s="229"/>
      <c r="R280" s="230">
        <f>SUM(R281:R320)</f>
        <v>2.0318109999999998</v>
      </c>
      <c r="S280" s="229"/>
      <c r="T280" s="231">
        <f>SUM(T281:T320)</f>
        <v>0</v>
      </c>
      <c r="AR280" s="232" t="s">
        <v>81</v>
      </c>
      <c r="AT280" s="233" t="s">
        <v>73</v>
      </c>
      <c r="AU280" s="233" t="s">
        <v>81</v>
      </c>
      <c r="AY280" s="232" t="s">
        <v>168</v>
      </c>
      <c r="BK280" s="234">
        <f>SUM(BK281:BK320)</f>
        <v>0</v>
      </c>
    </row>
    <row r="281" s="1" customFormat="1" ht="60" customHeight="1">
      <c r="B281" s="38"/>
      <c r="C281" s="237" t="s">
        <v>389</v>
      </c>
      <c r="D281" s="237" t="s">
        <v>170</v>
      </c>
      <c r="E281" s="238" t="s">
        <v>3756</v>
      </c>
      <c r="F281" s="239" t="s">
        <v>3757</v>
      </c>
      <c r="G281" s="240" t="s">
        <v>2767</v>
      </c>
      <c r="H281" s="241">
        <v>2</v>
      </c>
      <c r="I281" s="242"/>
      <c r="J281" s="243">
        <f>ROUND(I281*H281,2)</f>
        <v>0</v>
      </c>
      <c r="K281" s="239" t="s">
        <v>1</v>
      </c>
      <c r="L281" s="43"/>
      <c r="M281" s="244" t="s">
        <v>1</v>
      </c>
      <c r="N281" s="245" t="s">
        <v>39</v>
      </c>
      <c r="O281" s="86"/>
      <c r="P281" s="246">
        <f>O281*H281</f>
        <v>0</v>
      </c>
      <c r="Q281" s="246">
        <v>0</v>
      </c>
      <c r="R281" s="246">
        <f>Q281*H281</f>
        <v>0</v>
      </c>
      <c r="S281" s="246">
        <v>0</v>
      </c>
      <c r="T281" s="247">
        <f>S281*H281</f>
        <v>0</v>
      </c>
      <c r="AR281" s="248" t="s">
        <v>175</v>
      </c>
      <c r="AT281" s="248" t="s">
        <v>170</v>
      </c>
      <c r="AU281" s="248" t="s">
        <v>83</v>
      </c>
      <c r="AY281" s="17" t="s">
        <v>168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81</v>
      </c>
      <c r="BK281" s="249">
        <f>ROUND(I281*H281,2)</f>
        <v>0</v>
      </c>
      <c r="BL281" s="17" t="s">
        <v>175</v>
      </c>
      <c r="BM281" s="248" t="s">
        <v>3758</v>
      </c>
    </row>
    <row r="282" s="13" customFormat="1">
      <c r="B282" s="261"/>
      <c r="C282" s="262"/>
      <c r="D282" s="252" t="s">
        <v>177</v>
      </c>
      <c r="E282" s="263" t="s">
        <v>1</v>
      </c>
      <c r="F282" s="264" t="s">
        <v>83</v>
      </c>
      <c r="G282" s="262"/>
      <c r="H282" s="265">
        <v>2</v>
      </c>
      <c r="I282" s="266"/>
      <c r="J282" s="262"/>
      <c r="K282" s="262"/>
      <c r="L282" s="267"/>
      <c r="M282" s="268"/>
      <c r="N282" s="269"/>
      <c r="O282" s="269"/>
      <c r="P282" s="269"/>
      <c r="Q282" s="269"/>
      <c r="R282" s="269"/>
      <c r="S282" s="269"/>
      <c r="T282" s="270"/>
      <c r="AT282" s="271" t="s">
        <v>177</v>
      </c>
      <c r="AU282" s="271" t="s">
        <v>83</v>
      </c>
      <c r="AV282" s="13" t="s">
        <v>83</v>
      </c>
      <c r="AW282" s="13" t="s">
        <v>31</v>
      </c>
      <c r="AX282" s="13" t="s">
        <v>74</v>
      </c>
      <c r="AY282" s="271" t="s">
        <v>168</v>
      </c>
    </row>
    <row r="283" s="14" customFormat="1">
      <c r="B283" s="272"/>
      <c r="C283" s="273"/>
      <c r="D283" s="252" t="s">
        <v>177</v>
      </c>
      <c r="E283" s="274" t="s">
        <v>1</v>
      </c>
      <c r="F283" s="275" t="s">
        <v>186</v>
      </c>
      <c r="G283" s="273"/>
      <c r="H283" s="276">
        <v>2</v>
      </c>
      <c r="I283" s="277"/>
      <c r="J283" s="273"/>
      <c r="K283" s="273"/>
      <c r="L283" s="278"/>
      <c r="M283" s="279"/>
      <c r="N283" s="280"/>
      <c r="O283" s="280"/>
      <c r="P283" s="280"/>
      <c r="Q283" s="280"/>
      <c r="R283" s="280"/>
      <c r="S283" s="280"/>
      <c r="T283" s="281"/>
      <c r="AT283" s="282" t="s">
        <v>177</v>
      </c>
      <c r="AU283" s="282" t="s">
        <v>83</v>
      </c>
      <c r="AV283" s="14" t="s">
        <v>175</v>
      </c>
      <c r="AW283" s="14" t="s">
        <v>31</v>
      </c>
      <c r="AX283" s="14" t="s">
        <v>81</v>
      </c>
      <c r="AY283" s="282" t="s">
        <v>168</v>
      </c>
    </row>
    <row r="284" s="1" customFormat="1" ht="16.5" customHeight="1">
      <c r="B284" s="38"/>
      <c r="C284" s="237" t="s">
        <v>394</v>
      </c>
      <c r="D284" s="237" t="s">
        <v>170</v>
      </c>
      <c r="E284" s="238" t="s">
        <v>3759</v>
      </c>
      <c r="F284" s="239" t="s">
        <v>3760</v>
      </c>
      <c r="G284" s="240" t="s">
        <v>2767</v>
      </c>
      <c r="H284" s="241">
        <v>1</v>
      </c>
      <c r="I284" s="242"/>
      <c r="J284" s="243">
        <f>ROUND(I284*H284,2)</f>
        <v>0</v>
      </c>
      <c r="K284" s="239" t="s">
        <v>1</v>
      </c>
      <c r="L284" s="43"/>
      <c r="M284" s="244" t="s">
        <v>1</v>
      </c>
      <c r="N284" s="245" t="s">
        <v>39</v>
      </c>
      <c r="O284" s="86"/>
      <c r="P284" s="246">
        <f>O284*H284</f>
        <v>0</v>
      </c>
      <c r="Q284" s="246">
        <v>0</v>
      </c>
      <c r="R284" s="246">
        <f>Q284*H284</f>
        <v>0</v>
      </c>
      <c r="S284" s="246">
        <v>0</v>
      </c>
      <c r="T284" s="247">
        <f>S284*H284</f>
        <v>0</v>
      </c>
      <c r="AR284" s="248" t="s">
        <v>175</v>
      </c>
      <c r="AT284" s="248" t="s">
        <v>170</v>
      </c>
      <c r="AU284" s="248" t="s">
        <v>83</v>
      </c>
      <c r="AY284" s="17" t="s">
        <v>168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81</v>
      </c>
      <c r="BK284" s="249">
        <f>ROUND(I284*H284,2)</f>
        <v>0</v>
      </c>
      <c r="BL284" s="17" t="s">
        <v>175</v>
      </c>
      <c r="BM284" s="248" t="s">
        <v>3761</v>
      </c>
    </row>
    <row r="285" s="13" customFormat="1">
      <c r="B285" s="261"/>
      <c r="C285" s="262"/>
      <c r="D285" s="252" t="s">
        <v>177</v>
      </c>
      <c r="E285" s="263" t="s">
        <v>1</v>
      </c>
      <c r="F285" s="264" t="s">
        <v>81</v>
      </c>
      <c r="G285" s="262"/>
      <c r="H285" s="265">
        <v>1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AT285" s="271" t="s">
        <v>177</v>
      </c>
      <c r="AU285" s="271" t="s">
        <v>83</v>
      </c>
      <c r="AV285" s="13" t="s">
        <v>83</v>
      </c>
      <c r="AW285" s="13" t="s">
        <v>31</v>
      </c>
      <c r="AX285" s="13" t="s">
        <v>74</v>
      </c>
      <c r="AY285" s="271" t="s">
        <v>168</v>
      </c>
    </row>
    <row r="286" s="14" customFormat="1">
      <c r="B286" s="272"/>
      <c r="C286" s="273"/>
      <c r="D286" s="252" t="s">
        <v>177</v>
      </c>
      <c r="E286" s="274" t="s">
        <v>1</v>
      </c>
      <c r="F286" s="275" t="s">
        <v>186</v>
      </c>
      <c r="G286" s="273"/>
      <c r="H286" s="276">
        <v>1</v>
      </c>
      <c r="I286" s="277"/>
      <c r="J286" s="273"/>
      <c r="K286" s="273"/>
      <c r="L286" s="278"/>
      <c r="M286" s="279"/>
      <c r="N286" s="280"/>
      <c r="O286" s="280"/>
      <c r="P286" s="280"/>
      <c r="Q286" s="280"/>
      <c r="R286" s="280"/>
      <c r="S286" s="280"/>
      <c r="T286" s="281"/>
      <c r="AT286" s="282" t="s">
        <v>177</v>
      </c>
      <c r="AU286" s="282" t="s">
        <v>83</v>
      </c>
      <c r="AV286" s="14" t="s">
        <v>175</v>
      </c>
      <c r="AW286" s="14" t="s">
        <v>31</v>
      </c>
      <c r="AX286" s="14" t="s">
        <v>81</v>
      </c>
      <c r="AY286" s="282" t="s">
        <v>168</v>
      </c>
    </row>
    <row r="287" s="1" customFormat="1" ht="16.5" customHeight="1">
      <c r="B287" s="38"/>
      <c r="C287" s="237" t="s">
        <v>398</v>
      </c>
      <c r="D287" s="237" t="s">
        <v>170</v>
      </c>
      <c r="E287" s="238" t="s">
        <v>3762</v>
      </c>
      <c r="F287" s="239" t="s">
        <v>3763</v>
      </c>
      <c r="G287" s="240" t="s">
        <v>2767</v>
      </c>
      <c r="H287" s="241">
        <v>3</v>
      </c>
      <c r="I287" s="242"/>
      <c r="J287" s="243">
        <f>ROUND(I287*H287,2)</f>
        <v>0</v>
      </c>
      <c r="K287" s="239" t="s">
        <v>1</v>
      </c>
      <c r="L287" s="43"/>
      <c r="M287" s="244" t="s">
        <v>1</v>
      </c>
      <c r="N287" s="245" t="s">
        <v>39</v>
      </c>
      <c r="O287" s="86"/>
      <c r="P287" s="246">
        <f>O287*H287</f>
        <v>0</v>
      </c>
      <c r="Q287" s="246">
        <v>0</v>
      </c>
      <c r="R287" s="246">
        <f>Q287*H287</f>
        <v>0</v>
      </c>
      <c r="S287" s="246">
        <v>0</v>
      </c>
      <c r="T287" s="247">
        <f>S287*H287</f>
        <v>0</v>
      </c>
      <c r="AR287" s="248" t="s">
        <v>175</v>
      </c>
      <c r="AT287" s="248" t="s">
        <v>170</v>
      </c>
      <c r="AU287" s="248" t="s">
        <v>83</v>
      </c>
      <c r="AY287" s="17" t="s">
        <v>168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81</v>
      </c>
      <c r="BK287" s="249">
        <f>ROUND(I287*H287,2)</f>
        <v>0</v>
      </c>
      <c r="BL287" s="17" t="s">
        <v>175</v>
      </c>
      <c r="BM287" s="248" t="s">
        <v>3764</v>
      </c>
    </row>
    <row r="288" s="13" customFormat="1">
      <c r="B288" s="261"/>
      <c r="C288" s="262"/>
      <c r="D288" s="252" t="s">
        <v>177</v>
      </c>
      <c r="E288" s="263" t="s">
        <v>1</v>
      </c>
      <c r="F288" s="264" t="s">
        <v>190</v>
      </c>
      <c r="G288" s="262"/>
      <c r="H288" s="265">
        <v>3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AT288" s="271" t="s">
        <v>177</v>
      </c>
      <c r="AU288" s="271" t="s">
        <v>83</v>
      </c>
      <c r="AV288" s="13" t="s">
        <v>83</v>
      </c>
      <c r="AW288" s="13" t="s">
        <v>31</v>
      </c>
      <c r="AX288" s="13" t="s">
        <v>74</v>
      </c>
      <c r="AY288" s="271" t="s">
        <v>168</v>
      </c>
    </row>
    <row r="289" s="14" customFormat="1">
      <c r="B289" s="272"/>
      <c r="C289" s="273"/>
      <c r="D289" s="252" t="s">
        <v>177</v>
      </c>
      <c r="E289" s="274" t="s">
        <v>1</v>
      </c>
      <c r="F289" s="275" t="s">
        <v>186</v>
      </c>
      <c r="G289" s="273"/>
      <c r="H289" s="276">
        <v>3</v>
      </c>
      <c r="I289" s="277"/>
      <c r="J289" s="273"/>
      <c r="K289" s="273"/>
      <c r="L289" s="278"/>
      <c r="M289" s="279"/>
      <c r="N289" s="280"/>
      <c r="O289" s="280"/>
      <c r="P289" s="280"/>
      <c r="Q289" s="280"/>
      <c r="R289" s="280"/>
      <c r="S289" s="280"/>
      <c r="T289" s="281"/>
      <c r="AT289" s="282" t="s">
        <v>177</v>
      </c>
      <c r="AU289" s="282" t="s">
        <v>83</v>
      </c>
      <c r="AV289" s="14" t="s">
        <v>175</v>
      </c>
      <c r="AW289" s="14" t="s">
        <v>31</v>
      </c>
      <c r="AX289" s="14" t="s">
        <v>81</v>
      </c>
      <c r="AY289" s="282" t="s">
        <v>168</v>
      </c>
    </row>
    <row r="290" s="1" customFormat="1" ht="24" customHeight="1">
      <c r="B290" s="38"/>
      <c r="C290" s="237" t="s">
        <v>402</v>
      </c>
      <c r="D290" s="237" t="s">
        <v>170</v>
      </c>
      <c r="E290" s="238" t="s">
        <v>3765</v>
      </c>
      <c r="F290" s="239" t="s">
        <v>3766</v>
      </c>
      <c r="G290" s="240" t="s">
        <v>2767</v>
      </c>
      <c r="H290" s="241">
        <v>1</v>
      </c>
      <c r="I290" s="242"/>
      <c r="J290" s="243">
        <f>ROUND(I290*H290,2)</f>
        <v>0</v>
      </c>
      <c r="K290" s="239" t="s">
        <v>1</v>
      </c>
      <c r="L290" s="43"/>
      <c r="M290" s="244" t="s">
        <v>1</v>
      </c>
      <c r="N290" s="245" t="s">
        <v>39</v>
      </c>
      <c r="O290" s="86"/>
      <c r="P290" s="246">
        <f>O290*H290</f>
        <v>0</v>
      </c>
      <c r="Q290" s="246">
        <v>0</v>
      </c>
      <c r="R290" s="246">
        <f>Q290*H290</f>
        <v>0</v>
      </c>
      <c r="S290" s="246">
        <v>0</v>
      </c>
      <c r="T290" s="247">
        <f>S290*H290</f>
        <v>0</v>
      </c>
      <c r="AR290" s="248" t="s">
        <v>175</v>
      </c>
      <c r="AT290" s="248" t="s">
        <v>170</v>
      </c>
      <c r="AU290" s="248" t="s">
        <v>83</v>
      </c>
      <c r="AY290" s="17" t="s">
        <v>168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81</v>
      </c>
      <c r="BK290" s="249">
        <f>ROUND(I290*H290,2)</f>
        <v>0</v>
      </c>
      <c r="BL290" s="17" t="s">
        <v>175</v>
      </c>
      <c r="BM290" s="248" t="s">
        <v>3767</v>
      </c>
    </row>
    <row r="291" s="1" customFormat="1" ht="48" customHeight="1">
      <c r="B291" s="38"/>
      <c r="C291" s="237" t="s">
        <v>406</v>
      </c>
      <c r="D291" s="237" t="s">
        <v>170</v>
      </c>
      <c r="E291" s="238" t="s">
        <v>3768</v>
      </c>
      <c r="F291" s="239" t="s">
        <v>3769</v>
      </c>
      <c r="G291" s="240" t="s">
        <v>301</v>
      </c>
      <c r="H291" s="241">
        <v>3</v>
      </c>
      <c r="I291" s="242"/>
      <c r="J291" s="243">
        <f>ROUND(I291*H291,2)</f>
        <v>0</v>
      </c>
      <c r="K291" s="239" t="s">
        <v>1</v>
      </c>
      <c r="L291" s="43"/>
      <c r="M291" s="244" t="s">
        <v>1</v>
      </c>
      <c r="N291" s="245" t="s">
        <v>39</v>
      </c>
      <c r="O291" s="86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AR291" s="248" t="s">
        <v>175</v>
      </c>
      <c r="AT291" s="248" t="s">
        <v>170</v>
      </c>
      <c r="AU291" s="248" t="s">
        <v>83</v>
      </c>
      <c r="AY291" s="17" t="s">
        <v>168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81</v>
      </c>
      <c r="BK291" s="249">
        <f>ROUND(I291*H291,2)</f>
        <v>0</v>
      </c>
      <c r="BL291" s="17" t="s">
        <v>175</v>
      </c>
      <c r="BM291" s="248" t="s">
        <v>3770</v>
      </c>
    </row>
    <row r="292" s="13" customFormat="1">
      <c r="B292" s="261"/>
      <c r="C292" s="262"/>
      <c r="D292" s="252" t="s">
        <v>177</v>
      </c>
      <c r="E292" s="263" t="s">
        <v>1</v>
      </c>
      <c r="F292" s="264" t="s">
        <v>190</v>
      </c>
      <c r="G292" s="262"/>
      <c r="H292" s="265">
        <v>3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AT292" s="271" t="s">
        <v>177</v>
      </c>
      <c r="AU292" s="271" t="s">
        <v>83</v>
      </c>
      <c r="AV292" s="13" t="s">
        <v>83</v>
      </c>
      <c r="AW292" s="13" t="s">
        <v>31</v>
      </c>
      <c r="AX292" s="13" t="s">
        <v>74</v>
      </c>
      <c r="AY292" s="271" t="s">
        <v>168</v>
      </c>
    </row>
    <row r="293" s="14" customFormat="1">
      <c r="B293" s="272"/>
      <c r="C293" s="273"/>
      <c r="D293" s="252" t="s">
        <v>177</v>
      </c>
      <c r="E293" s="274" t="s">
        <v>1</v>
      </c>
      <c r="F293" s="275" t="s">
        <v>186</v>
      </c>
      <c r="G293" s="273"/>
      <c r="H293" s="276">
        <v>3</v>
      </c>
      <c r="I293" s="277"/>
      <c r="J293" s="273"/>
      <c r="K293" s="273"/>
      <c r="L293" s="278"/>
      <c r="M293" s="279"/>
      <c r="N293" s="280"/>
      <c r="O293" s="280"/>
      <c r="P293" s="280"/>
      <c r="Q293" s="280"/>
      <c r="R293" s="280"/>
      <c r="S293" s="280"/>
      <c r="T293" s="281"/>
      <c r="AT293" s="282" t="s">
        <v>177</v>
      </c>
      <c r="AU293" s="282" t="s">
        <v>83</v>
      </c>
      <c r="AV293" s="14" t="s">
        <v>175</v>
      </c>
      <c r="AW293" s="14" t="s">
        <v>31</v>
      </c>
      <c r="AX293" s="14" t="s">
        <v>81</v>
      </c>
      <c r="AY293" s="282" t="s">
        <v>168</v>
      </c>
    </row>
    <row r="294" s="1" customFormat="1" ht="24" customHeight="1">
      <c r="B294" s="38"/>
      <c r="C294" s="237" t="s">
        <v>417</v>
      </c>
      <c r="D294" s="237" t="s">
        <v>170</v>
      </c>
      <c r="E294" s="238" t="s">
        <v>3771</v>
      </c>
      <c r="F294" s="239" t="s">
        <v>3772</v>
      </c>
      <c r="G294" s="240" t="s">
        <v>440</v>
      </c>
      <c r="H294" s="241">
        <v>103.09999999999999</v>
      </c>
      <c r="I294" s="242"/>
      <c r="J294" s="243">
        <f>ROUND(I294*H294,2)</f>
        <v>0</v>
      </c>
      <c r="K294" s="239" t="s">
        <v>174</v>
      </c>
      <c r="L294" s="43"/>
      <c r="M294" s="244" t="s">
        <v>1</v>
      </c>
      <c r="N294" s="245" t="s">
        <v>39</v>
      </c>
      <c r="O294" s="86"/>
      <c r="P294" s="246">
        <f>O294*H294</f>
        <v>0</v>
      </c>
      <c r="Q294" s="246">
        <v>0.0027399999999999998</v>
      </c>
      <c r="R294" s="246">
        <f>Q294*H294</f>
        <v>0.28249399999999997</v>
      </c>
      <c r="S294" s="246">
        <v>0</v>
      </c>
      <c r="T294" s="247">
        <f>S294*H294</f>
        <v>0</v>
      </c>
      <c r="AR294" s="248" t="s">
        <v>175</v>
      </c>
      <c r="AT294" s="248" t="s">
        <v>170</v>
      </c>
      <c r="AU294" s="248" t="s">
        <v>83</v>
      </c>
      <c r="AY294" s="17" t="s">
        <v>168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81</v>
      </c>
      <c r="BK294" s="249">
        <f>ROUND(I294*H294,2)</f>
        <v>0</v>
      </c>
      <c r="BL294" s="17" t="s">
        <v>175</v>
      </c>
      <c r="BM294" s="248" t="s">
        <v>3773</v>
      </c>
    </row>
    <row r="295" s="13" customFormat="1">
      <c r="B295" s="261"/>
      <c r="C295" s="262"/>
      <c r="D295" s="252" t="s">
        <v>177</v>
      </c>
      <c r="E295" s="263" t="s">
        <v>1</v>
      </c>
      <c r="F295" s="264" t="s">
        <v>3774</v>
      </c>
      <c r="G295" s="262"/>
      <c r="H295" s="265">
        <v>40.200000000000003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AT295" s="271" t="s">
        <v>177</v>
      </c>
      <c r="AU295" s="271" t="s">
        <v>83</v>
      </c>
      <c r="AV295" s="13" t="s">
        <v>83</v>
      </c>
      <c r="AW295" s="13" t="s">
        <v>31</v>
      </c>
      <c r="AX295" s="13" t="s">
        <v>74</v>
      </c>
      <c r="AY295" s="271" t="s">
        <v>168</v>
      </c>
    </row>
    <row r="296" s="13" customFormat="1">
      <c r="B296" s="261"/>
      <c r="C296" s="262"/>
      <c r="D296" s="252" t="s">
        <v>177</v>
      </c>
      <c r="E296" s="263" t="s">
        <v>1</v>
      </c>
      <c r="F296" s="264" t="s">
        <v>3775</v>
      </c>
      <c r="G296" s="262"/>
      <c r="H296" s="265">
        <v>4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AT296" s="271" t="s">
        <v>177</v>
      </c>
      <c r="AU296" s="271" t="s">
        <v>83</v>
      </c>
      <c r="AV296" s="13" t="s">
        <v>83</v>
      </c>
      <c r="AW296" s="13" t="s">
        <v>31</v>
      </c>
      <c r="AX296" s="13" t="s">
        <v>74</v>
      </c>
      <c r="AY296" s="271" t="s">
        <v>168</v>
      </c>
    </row>
    <row r="297" s="13" customFormat="1">
      <c r="B297" s="261"/>
      <c r="C297" s="262"/>
      <c r="D297" s="252" t="s">
        <v>177</v>
      </c>
      <c r="E297" s="263" t="s">
        <v>1</v>
      </c>
      <c r="F297" s="264" t="s">
        <v>3776</v>
      </c>
      <c r="G297" s="262"/>
      <c r="H297" s="265">
        <v>14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AT297" s="271" t="s">
        <v>177</v>
      </c>
      <c r="AU297" s="271" t="s">
        <v>83</v>
      </c>
      <c r="AV297" s="13" t="s">
        <v>83</v>
      </c>
      <c r="AW297" s="13" t="s">
        <v>31</v>
      </c>
      <c r="AX297" s="13" t="s">
        <v>74</v>
      </c>
      <c r="AY297" s="271" t="s">
        <v>168</v>
      </c>
    </row>
    <row r="298" s="13" customFormat="1">
      <c r="B298" s="261"/>
      <c r="C298" s="262"/>
      <c r="D298" s="252" t="s">
        <v>177</v>
      </c>
      <c r="E298" s="263" t="s">
        <v>1</v>
      </c>
      <c r="F298" s="264" t="s">
        <v>3777</v>
      </c>
      <c r="G298" s="262"/>
      <c r="H298" s="265">
        <v>41.899999999999999</v>
      </c>
      <c r="I298" s="266"/>
      <c r="J298" s="262"/>
      <c r="K298" s="262"/>
      <c r="L298" s="267"/>
      <c r="M298" s="268"/>
      <c r="N298" s="269"/>
      <c r="O298" s="269"/>
      <c r="P298" s="269"/>
      <c r="Q298" s="269"/>
      <c r="R298" s="269"/>
      <c r="S298" s="269"/>
      <c r="T298" s="270"/>
      <c r="AT298" s="271" t="s">
        <v>177</v>
      </c>
      <c r="AU298" s="271" t="s">
        <v>83</v>
      </c>
      <c r="AV298" s="13" t="s">
        <v>83</v>
      </c>
      <c r="AW298" s="13" t="s">
        <v>31</v>
      </c>
      <c r="AX298" s="13" t="s">
        <v>74</v>
      </c>
      <c r="AY298" s="271" t="s">
        <v>168</v>
      </c>
    </row>
    <row r="299" s="13" customFormat="1">
      <c r="B299" s="261"/>
      <c r="C299" s="262"/>
      <c r="D299" s="252" t="s">
        <v>177</v>
      </c>
      <c r="E299" s="263" t="s">
        <v>1</v>
      </c>
      <c r="F299" s="264" t="s">
        <v>3778</v>
      </c>
      <c r="G299" s="262"/>
      <c r="H299" s="265">
        <v>3</v>
      </c>
      <c r="I299" s="266"/>
      <c r="J299" s="262"/>
      <c r="K299" s="262"/>
      <c r="L299" s="267"/>
      <c r="M299" s="268"/>
      <c r="N299" s="269"/>
      <c r="O299" s="269"/>
      <c r="P299" s="269"/>
      <c r="Q299" s="269"/>
      <c r="R299" s="269"/>
      <c r="S299" s="269"/>
      <c r="T299" s="270"/>
      <c r="AT299" s="271" t="s">
        <v>177</v>
      </c>
      <c r="AU299" s="271" t="s">
        <v>83</v>
      </c>
      <c r="AV299" s="13" t="s">
        <v>83</v>
      </c>
      <c r="AW299" s="13" t="s">
        <v>31</v>
      </c>
      <c r="AX299" s="13" t="s">
        <v>74</v>
      </c>
      <c r="AY299" s="271" t="s">
        <v>168</v>
      </c>
    </row>
    <row r="300" s="14" customFormat="1">
      <c r="B300" s="272"/>
      <c r="C300" s="273"/>
      <c r="D300" s="252" t="s">
        <v>177</v>
      </c>
      <c r="E300" s="274" t="s">
        <v>1</v>
      </c>
      <c r="F300" s="275" t="s">
        <v>186</v>
      </c>
      <c r="G300" s="273"/>
      <c r="H300" s="276">
        <v>103.09999999999999</v>
      </c>
      <c r="I300" s="277"/>
      <c r="J300" s="273"/>
      <c r="K300" s="273"/>
      <c r="L300" s="278"/>
      <c r="M300" s="279"/>
      <c r="N300" s="280"/>
      <c r="O300" s="280"/>
      <c r="P300" s="280"/>
      <c r="Q300" s="280"/>
      <c r="R300" s="280"/>
      <c r="S300" s="280"/>
      <c r="T300" s="281"/>
      <c r="AT300" s="282" t="s">
        <v>177</v>
      </c>
      <c r="AU300" s="282" t="s">
        <v>83</v>
      </c>
      <c r="AV300" s="14" t="s">
        <v>175</v>
      </c>
      <c r="AW300" s="14" t="s">
        <v>31</v>
      </c>
      <c r="AX300" s="14" t="s">
        <v>81</v>
      </c>
      <c r="AY300" s="282" t="s">
        <v>168</v>
      </c>
    </row>
    <row r="301" s="1" customFormat="1" ht="16.5" customHeight="1">
      <c r="B301" s="38"/>
      <c r="C301" s="237" t="s">
        <v>427</v>
      </c>
      <c r="D301" s="237" t="s">
        <v>170</v>
      </c>
      <c r="E301" s="238" t="s">
        <v>3779</v>
      </c>
      <c r="F301" s="239" t="s">
        <v>3780</v>
      </c>
      <c r="G301" s="240" t="s">
        <v>440</v>
      </c>
      <c r="H301" s="241">
        <v>103.09999999999999</v>
      </c>
      <c r="I301" s="242"/>
      <c r="J301" s="243">
        <f>ROUND(I301*H301,2)</f>
        <v>0</v>
      </c>
      <c r="K301" s="239" t="s">
        <v>174</v>
      </c>
      <c r="L301" s="43"/>
      <c r="M301" s="244" t="s">
        <v>1</v>
      </c>
      <c r="N301" s="245" t="s">
        <v>39</v>
      </c>
      <c r="O301" s="86"/>
      <c r="P301" s="246">
        <f>O301*H301</f>
        <v>0</v>
      </c>
      <c r="Q301" s="246">
        <v>0</v>
      </c>
      <c r="R301" s="246">
        <f>Q301*H301</f>
        <v>0</v>
      </c>
      <c r="S301" s="246">
        <v>0</v>
      </c>
      <c r="T301" s="247">
        <f>S301*H301</f>
        <v>0</v>
      </c>
      <c r="AR301" s="248" t="s">
        <v>175</v>
      </c>
      <c r="AT301" s="248" t="s">
        <v>170</v>
      </c>
      <c r="AU301" s="248" t="s">
        <v>83</v>
      </c>
      <c r="AY301" s="17" t="s">
        <v>168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7" t="s">
        <v>81</v>
      </c>
      <c r="BK301" s="249">
        <f>ROUND(I301*H301,2)</f>
        <v>0</v>
      </c>
      <c r="BL301" s="17" t="s">
        <v>175</v>
      </c>
      <c r="BM301" s="248" t="s">
        <v>3781</v>
      </c>
    </row>
    <row r="302" s="1" customFormat="1" ht="24" customHeight="1">
      <c r="B302" s="38"/>
      <c r="C302" s="237" t="s">
        <v>432</v>
      </c>
      <c r="D302" s="237" t="s">
        <v>170</v>
      </c>
      <c r="E302" s="238" t="s">
        <v>3782</v>
      </c>
      <c r="F302" s="239" t="s">
        <v>3783</v>
      </c>
      <c r="G302" s="240" t="s">
        <v>364</v>
      </c>
      <c r="H302" s="241">
        <v>3</v>
      </c>
      <c r="I302" s="242"/>
      <c r="J302" s="243">
        <f>ROUND(I302*H302,2)</f>
        <v>0</v>
      </c>
      <c r="K302" s="239" t="s">
        <v>174</v>
      </c>
      <c r="L302" s="43"/>
      <c r="M302" s="244" t="s">
        <v>1</v>
      </c>
      <c r="N302" s="245" t="s">
        <v>39</v>
      </c>
      <c r="O302" s="86"/>
      <c r="P302" s="246">
        <f>O302*H302</f>
        <v>0</v>
      </c>
      <c r="Q302" s="246">
        <v>0.46009</v>
      </c>
      <c r="R302" s="246">
        <f>Q302*H302</f>
        <v>1.3802699999999999</v>
      </c>
      <c r="S302" s="246">
        <v>0</v>
      </c>
      <c r="T302" s="247">
        <f>S302*H302</f>
        <v>0</v>
      </c>
      <c r="AR302" s="248" t="s">
        <v>175</v>
      </c>
      <c r="AT302" s="248" t="s">
        <v>170</v>
      </c>
      <c r="AU302" s="248" t="s">
        <v>83</v>
      </c>
      <c r="AY302" s="17" t="s">
        <v>168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7" t="s">
        <v>81</v>
      </c>
      <c r="BK302" s="249">
        <f>ROUND(I302*H302,2)</f>
        <v>0</v>
      </c>
      <c r="BL302" s="17" t="s">
        <v>175</v>
      </c>
      <c r="BM302" s="248" t="s">
        <v>3784</v>
      </c>
    </row>
    <row r="303" s="13" customFormat="1">
      <c r="B303" s="261"/>
      <c r="C303" s="262"/>
      <c r="D303" s="252" t="s">
        <v>177</v>
      </c>
      <c r="E303" s="263" t="s">
        <v>1</v>
      </c>
      <c r="F303" s="264" t="s">
        <v>190</v>
      </c>
      <c r="G303" s="262"/>
      <c r="H303" s="265">
        <v>3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AT303" s="271" t="s">
        <v>177</v>
      </c>
      <c r="AU303" s="271" t="s">
        <v>83</v>
      </c>
      <c r="AV303" s="13" t="s">
        <v>83</v>
      </c>
      <c r="AW303" s="13" t="s">
        <v>31</v>
      </c>
      <c r="AX303" s="13" t="s">
        <v>74</v>
      </c>
      <c r="AY303" s="271" t="s">
        <v>168</v>
      </c>
    </row>
    <row r="304" s="14" customFormat="1">
      <c r="B304" s="272"/>
      <c r="C304" s="273"/>
      <c r="D304" s="252" t="s">
        <v>177</v>
      </c>
      <c r="E304" s="274" t="s">
        <v>1</v>
      </c>
      <c r="F304" s="275" t="s">
        <v>186</v>
      </c>
      <c r="G304" s="273"/>
      <c r="H304" s="276">
        <v>3</v>
      </c>
      <c r="I304" s="277"/>
      <c r="J304" s="273"/>
      <c r="K304" s="273"/>
      <c r="L304" s="278"/>
      <c r="M304" s="279"/>
      <c r="N304" s="280"/>
      <c r="O304" s="280"/>
      <c r="P304" s="280"/>
      <c r="Q304" s="280"/>
      <c r="R304" s="280"/>
      <c r="S304" s="280"/>
      <c r="T304" s="281"/>
      <c r="AT304" s="282" t="s">
        <v>177</v>
      </c>
      <c r="AU304" s="282" t="s">
        <v>83</v>
      </c>
      <c r="AV304" s="14" t="s">
        <v>175</v>
      </c>
      <c r="AW304" s="14" t="s">
        <v>31</v>
      </c>
      <c r="AX304" s="14" t="s">
        <v>81</v>
      </c>
      <c r="AY304" s="282" t="s">
        <v>168</v>
      </c>
    </row>
    <row r="305" s="1" customFormat="1" ht="24" customHeight="1">
      <c r="B305" s="38"/>
      <c r="C305" s="237" t="s">
        <v>437</v>
      </c>
      <c r="D305" s="237" t="s">
        <v>170</v>
      </c>
      <c r="E305" s="238" t="s">
        <v>3785</v>
      </c>
      <c r="F305" s="239" t="s">
        <v>3786</v>
      </c>
      <c r="G305" s="240" t="s">
        <v>364</v>
      </c>
      <c r="H305" s="241">
        <v>1</v>
      </c>
      <c r="I305" s="242"/>
      <c r="J305" s="243">
        <f>ROUND(I305*H305,2)</f>
        <v>0</v>
      </c>
      <c r="K305" s="239" t="s">
        <v>174</v>
      </c>
      <c r="L305" s="43"/>
      <c r="M305" s="244" t="s">
        <v>1</v>
      </c>
      <c r="N305" s="245" t="s">
        <v>39</v>
      </c>
      <c r="O305" s="86"/>
      <c r="P305" s="246">
        <f>O305*H305</f>
        <v>0</v>
      </c>
      <c r="Q305" s="246">
        <v>0.040050000000000002</v>
      </c>
      <c r="R305" s="246">
        <f>Q305*H305</f>
        <v>0.040050000000000002</v>
      </c>
      <c r="S305" s="246">
        <v>0</v>
      </c>
      <c r="T305" s="247">
        <f>S305*H305</f>
        <v>0</v>
      </c>
      <c r="AR305" s="248" t="s">
        <v>175</v>
      </c>
      <c r="AT305" s="248" t="s">
        <v>170</v>
      </c>
      <c r="AU305" s="248" t="s">
        <v>83</v>
      </c>
      <c r="AY305" s="17" t="s">
        <v>168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81</v>
      </c>
      <c r="BK305" s="249">
        <f>ROUND(I305*H305,2)</f>
        <v>0</v>
      </c>
      <c r="BL305" s="17" t="s">
        <v>175</v>
      </c>
      <c r="BM305" s="248" t="s">
        <v>3787</v>
      </c>
    </row>
    <row r="306" s="13" customFormat="1">
      <c r="B306" s="261"/>
      <c r="C306" s="262"/>
      <c r="D306" s="252" t="s">
        <v>177</v>
      </c>
      <c r="E306" s="263" t="s">
        <v>1</v>
      </c>
      <c r="F306" s="264" t="s">
        <v>81</v>
      </c>
      <c r="G306" s="262"/>
      <c r="H306" s="265">
        <v>1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AT306" s="271" t="s">
        <v>177</v>
      </c>
      <c r="AU306" s="271" t="s">
        <v>83</v>
      </c>
      <c r="AV306" s="13" t="s">
        <v>83</v>
      </c>
      <c r="AW306" s="13" t="s">
        <v>31</v>
      </c>
      <c r="AX306" s="13" t="s">
        <v>74</v>
      </c>
      <c r="AY306" s="271" t="s">
        <v>168</v>
      </c>
    </row>
    <row r="307" s="14" customFormat="1">
      <c r="B307" s="272"/>
      <c r="C307" s="273"/>
      <c r="D307" s="252" t="s">
        <v>177</v>
      </c>
      <c r="E307" s="274" t="s">
        <v>1</v>
      </c>
      <c r="F307" s="275" t="s">
        <v>186</v>
      </c>
      <c r="G307" s="273"/>
      <c r="H307" s="276">
        <v>1</v>
      </c>
      <c r="I307" s="277"/>
      <c r="J307" s="273"/>
      <c r="K307" s="273"/>
      <c r="L307" s="278"/>
      <c r="M307" s="279"/>
      <c r="N307" s="280"/>
      <c r="O307" s="280"/>
      <c r="P307" s="280"/>
      <c r="Q307" s="280"/>
      <c r="R307" s="280"/>
      <c r="S307" s="280"/>
      <c r="T307" s="281"/>
      <c r="AT307" s="282" t="s">
        <v>177</v>
      </c>
      <c r="AU307" s="282" t="s">
        <v>83</v>
      </c>
      <c r="AV307" s="14" t="s">
        <v>175</v>
      </c>
      <c r="AW307" s="14" t="s">
        <v>31</v>
      </c>
      <c r="AX307" s="14" t="s">
        <v>81</v>
      </c>
      <c r="AY307" s="282" t="s">
        <v>168</v>
      </c>
    </row>
    <row r="308" s="1" customFormat="1" ht="24" customHeight="1">
      <c r="B308" s="38"/>
      <c r="C308" s="237" t="s">
        <v>445</v>
      </c>
      <c r="D308" s="237" t="s">
        <v>170</v>
      </c>
      <c r="E308" s="238" t="s">
        <v>3788</v>
      </c>
      <c r="F308" s="239" t="s">
        <v>3789</v>
      </c>
      <c r="G308" s="240" t="s">
        <v>364</v>
      </c>
      <c r="H308" s="241">
        <v>2</v>
      </c>
      <c r="I308" s="242"/>
      <c r="J308" s="243">
        <f>ROUND(I308*H308,2)</f>
        <v>0</v>
      </c>
      <c r="K308" s="239" t="s">
        <v>174</v>
      </c>
      <c r="L308" s="43"/>
      <c r="M308" s="244" t="s">
        <v>1</v>
      </c>
      <c r="N308" s="245" t="s">
        <v>39</v>
      </c>
      <c r="O308" s="86"/>
      <c r="P308" s="246">
        <f>O308*H308</f>
        <v>0</v>
      </c>
      <c r="Q308" s="246">
        <v>0.064049999999999996</v>
      </c>
      <c r="R308" s="246">
        <f>Q308*H308</f>
        <v>0.12809999999999999</v>
      </c>
      <c r="S308" s="246">
        <v>0</v>
      </c>
      <c r="T308" s="247">
        <f>S308*H308</f>
        <v>0</v>
      </c>
      <c r="AR308" s="248" t="s">
        <v>175</v>
      </c>
      <c r="AT308" s="248" t="s">
        <v>170</v>
      </c>
      <c r="AU308" s="248" t="s">
        <v>83</v>
      </c>
      <c r="AY308" s="17" t="s">
        <v>168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7" t="s">
        <v>81</v>
      </c>
      <c r="BK308" s="249">
        <f>ROUND(I308*H308,2)</f>
        <v>0</v>
      </c>
      <c r="BL308" s="17" t="s">
        <v>175</v>
      </c>
      <c r="BM308" s="248" t="s">
        <v>3790</v>
      </c>
    </row>
    <row r="309" s="13" customFormat="1">
      <c r="B309" s="261"/>
      <c r="C309" s="262"/>
      <c r="D309" s="252" t="s">
        <v>177</v>
      </c>
      <c r="E309" s="263" t="s">
        <v>1</v>
      </c>
      <c r="F309" s="264" t="s">
        <v>83</v>
      </c>
      <c r="G309" s="262"/>
      <c r="H309" s="265">
        <v>2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AT309" s="271" t="s">
        <v>177</v>
      </c>
      <c r="AU309" s="271" t="s">
        <v>83</v>
      </c>
      <c r="AV309" s="13" t="s">
        <v>83</v>
      </c>
      <c r="AW309" s="13" t="s">
        <v>31</v>
      </c>
      <c r="AX309" s="13" t="s">
        <v>74</v>
      </c>
      <c r="AY309" s="271" t="s">
        <v>168</v>
      </c>
    </row>
    <row r="310" s="14" customFormat="1">
      <c r="B310" s="272"/>
      <c r="C310" s="273"/>
      <c r="D310" s="252" t="s">
        <v>177</v>
      </c>
      <c r="E310" s="274" t="s">
        <v>1</v>
      </c>
      <c r="F310" s="275" t="s">
        <v>186</v>
      </c>
      <c r="G310" s="273"/>
      <c r="H310" s="276">
        <v>2</v>
      </c>
      <c r="I310" s="277"/>
      <c r="J310" s="273"/>
      <c r="K310" s="273"/>
      <c r="L310" s="278"/>
      <c r="M310" s="279"/>
      <c r="N310" s="280"/>
      <c r="O310" s="280"/>
      <c r="P310" s="280"/>
      <c r="Q310" s="280"/>
      <c r="R310" s="280"/>
      <c r="S310" s="280"/>
      <c r="T310" s="281"/>
      <c r="AT310" s="282" t="s">
        <v>177</v>
      </c>
      <c r="AU310" s="282" t="s">
        <v>83</v>
      </c>
      <c r="AV310" s="14" t="s">
        <v>175</v>
      </c>
      <c r="AW310" s="14" t="s">
        <v>31</v>
      </c>
      <c r="AX310" s="14" t="s">
        <v>81</v>
      </c>
      <c r="AY310" s="282" t="s">
        <v>168</v>
      </c>
    </row>
    <row r="311" s="1" customFormat="1" ht="24" customHeight="1">
      <c r="B311" s="38"/>
      <c r="C311" s="237" t="s">
        <v>452</v>
      </c>
      <c r="D311" s="237" t="s">
        <v>170</v>
      </c>
      <c r="E311" s="238" t="s">
        <v>3791</v>
      </c>
      <c r="F311" s="239" t="s">
        <v>3792</v>
      </c>
      <c r="G311" s="240" t="s">
        <v>364</v>
      </c>
      <c r="H311" s="241">
        <v>3</v>
      </c>
      <c r="I311" s="242"/>
      <c r="J311" s="243">
        <f>ROUND(I311*H311,2)</f>
        <v>0</v>
      </c>
      <c r="K311" s="239" t="s">
        <v>174</v>
      </c>
      <c r="L311" s="43"/>
      <c r="M311" s="244" t="s">
        <v>1</v>
      </c>
      <c r="N311" s="245" t="s">
        <v>39</v>
      </c>
      <c r="O311" s="86"/>
      <c r="P311" s="246">
        <f>O311*H311</f>
        <v>0</v>
      </c>
      <c r="Q311" s="246">
        <v>0.00396</v>
      </c>
      <c r="R311" s="246">
        <f>Q311*H311</f>
        <v>0.01188</v>
      </c>
      <c r="S311" s="246">
        <v>0</v>
      </c>
      <c r="T311" s="247">
        <f>S311*H311</f>
        <v>0</v>
      </c>
      <c r="AR311" s="248" t="s">
        <v>175</v>
      </c>
      <c r="AT311" s="248" t="s">
        <v>170</v>
      </c>
      <c r="AU311" s="248" t="s">
        <v>83</v>
      </c>
      <c r="AY311" s="17" t="s">
        <v>168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81</v>
      </c>
      <c r="BK311" s="249">
        <f>ROUND(I311*H311,2)</f>
        <v>0</v>
      </c>
      <c r="BL311" s="17" t="s">
        <v>175</v>
      </c>
      <c r="BM311" s="248" t="s">
        <v>3793</v>
      </c>
    </row>
    <row r="312" s="13" customFormat="1">
      <c r="B312" s="261"/>
      <c r="C312" s="262"/>
      <c r="D312" s="252" t="s">
        <v>177</v>
      </c>
      <c r="E312" s="263" t="s">
        <v>1</v>
      </c>
      <c r="F312" s="264" t="s">
        <v>190</v>
      </c>
      <c r="G312" s="262"/>
      <c r="H312" s="265">
        <v>3</v>
      </c>
      <c r="I312" s="266"/>
      <c r="J312" s="262"/>
      <c r="K312" s="262"/>
      <c r="L312" s="267"/>
      <c r="M312" s="268"/>
      <c r="N312" s="269"/>
      <c r="O312" s="269"/>
      <c r="P312" s="269"/>
      <c r="Q312" s="269"/>
      <c r="R312" s="269"/>
      <c r="S312" s="269"/>
      <c r="T312" s="270"/>
      <c r="AT312" s="271" t="s">
        <v>177</v>
      </c>
      <c r="AU312" s="271" t="s">
        <v>83</v>
      </c>
      <c r="AV312" s="13" t="s">
        <v>83</v>
      </c>
      <c r="AW312" s="13" t="s">
        <v>31</v>
      </c>
      <c r="AX312" s="13" t="s">
        <v>74</v>
      </c>
      <c r="AY312" s="271" t="s">
        <v>168</v>
      </c>
    </row>
    <row r="313" s="14" customFormat="1">
      <c r="B313" s="272"/>
      <c r="C313" s="273"/>
      <c r="D313" s="252" t="s">
        <v>177</v>
      </c>
      <c r="E313" s="274" t="s">
        <v>1</v>
      </c>
      <c r="F313" s="275" t="s">
        <v>186</v>
      </c>
      <c r="G313" s="273"/>
      <c r="H313" s="276">
        <v>3</v>
      </c>
      <c r="I313" s="277"/>
      <c r="J313" s="273"/>
      <c r="K313" s="273"/>
      <c r="L313" s="278"/>
      <c r="M313" s="279"/>
      <c r="N313" s="280"/>
      <c r="O313" s="280"/>
      <c r="P313" s="280"/>
      <c r="Q313" s="280"/>
      <c r="R313" s="280"/>
      <c r="S313" s="280"/>
      <c r="T313" s="281"/>
      <c r="AT313" s="282" t="s">
        <v>177</v>
      </c>
      <c r="AU313" s="282" t="s">
        <v>83</v>
      </c>
      <c r="AV313" s="14" t="s">
        <v>175</v>
      </c>
      <c r="AW313" s="14" t="s">
        <v>31</v>
      </c>
      <c r="AX313" s="14" t="s">
        <v>81</v>
      </c>
      <c r="AY313" s="282" t="s">
        <v>168</v>
      </c>
    </row>
    <row r="314" s="1" customFormat="1" ht="24" customHeight="1">
      <c r="B314" s="38"/>
      <c r="C314" s="237" t="s">
        <v>456</v>
      </c>
      <c r="D314" s="237" t="s">
        <v>170</v>
      </c>
      <c r="E314" s="238" t="s">
        <v>3794</v>
      </c>
      <c r="F314" s="239" t="s">
        <v>3795</v>
      </c>
      <c r="G314" s="240" t="s">
        <v>364</v>
      </c>
      <c r="H314" s="241">
        <v>3</v>
      </c>
      <c r="I314" s="242"/>
      <c r="J314" s="243">
        <f>ROUND(I314*H314,2)</f>
        <v>0</v>
      </c>
      <c r="K314" s="239" t="s">
        <v>174</v>
      </c>
      <c r="L314" s="43"/>
      <c r="M314" s="244" t="s">
        <v>1</v>
      </c>
      <c r="N314" s="245" t="s">
        <v>39</v>
      </c>
      <c r="O314" s="86"/>
      <c r="P314" s="246">
        <f>O314*H314</f>
        <v>0</v>
      </c>
      <c r="Q314" s="246">
        <v>0</v>
      </c>
      <c r="R314" s="246">
        <f>Q314*H314</f>
        <v>0</v>
      </c>
      <c r="S314" s="246">
        <v>0</v>
      </c>
      <c r="T314" s="247">
        <f>S314*H314</f>
        <v>0</v>
      </c>
      <c r="AR314" s="248" t="s">
        <v>175</v>
      </c>
      <c r="AT314" s="248" t="s">
        <v>170</v>
      </c>
      <c r="AU314" s="248" t="s">
        <v>83</v>
      </c>
      <c r="AY314" s="17" t="s">
        <v>168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81</v>
      </c>
      <c r="BK314" s="249">
        <f>ROUND(I314*H314,2)</f>
        <v>0</v>
      </c>
      <c r="BL314" s="17" t="s">
        <v>175</v>
      </c>
      <c r="BM314" s="248" t="s">
        <v>3796</v>
      </c>
    </row>
    <row r="315" s="13" customFormat="1">
      <c r="B315" s="261"/>
      <c r="C315" s="262"/>
      <c r="D315" s="252" t="s">
        <v>177</v>
      </c>
      <c r="E315" s="263" t="s">
        <v>1</v>
      </c>
      <c r="F315" s="264" t="s">
        <v>190</v>
      </c>
      <c r="G315" s="262"/>
      <c r="H315" s="265">
        <v>3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AT315" s="271" t="s">
        <v>177</v>
      </c>
      <c r="AU315" s="271" t="s">
        <v>83</v>
      </c>
      <c r="AV315" s="13" t="s">
        <v>83</v>
      </c>
      <c r="AW315" s="13" t="s">
        <v>31</v>
      </c>
      <c r="AX315" s="13" t="s">
        <v>74</v>
      </c>
      <c r="AY315" s="271" t="s">
        <v>168</v>
      </c>
    </row>
    <row r="316" s="14" customFormat="1">
      <c r="B316" s="272"/>
      <c r="C316" s="273"/>
      <c r="D316" s="252" t="s">
        <v>177</v>
      </c>
      <c r="E316" s="274" t="s">
        <v>1</v>
      </c>
      <c r="F316" s="275" t="s">
        <v>186</v>
      </c>
      <c r="G316" s="273"/>
      <c r="H316" s="276">
        <v>3</v>
      </c>
      <c r="I316" s="277"/>
      <c r="J316" s="273"/>
      <c r="K316" s="273"/>
      <c r="L316" s="278"/>
      <c r="M316" s="279"/>
      <c r="N316" s="280"/>
      <c r="O316" s="280"/>
      <c r="P316" s="280"/>
      <c r="Q316" s="280"/>
      <c r="R316" s="280"/>
      <c r="S316" s="280"/>
      <c r="T316" s="281"/>
      <c r="AT316" s="282" t="s">
        <v>177</v>
      </c>
      <c r="AU316" s="282" t="s">
        <v>83</v>
      </c>
      <c r="AV316" s="14" t="s">
        <v>175</v>
      </c>
      <c r="AW316" s="14" t="s">
        <v>31</v>
      </c>
      <c r="AX316" s="14" t="s">
        <v>81</v>
      </c>
      <c r="AY316" s="282" t="s">
        <v>168</v>
      </c>
    </row>
    <row r="317" s="1" customFormat="1" ht="24" customHeight="1">
      <c r="B317" s="38"/>
      <c r="C317" s="237" t="s">
        <v>464</v>
      </c>
      <c r="D317" s="237" t="s">
        <v>170</v>
      </c>
      <c r="E317" s="238" t="s">
        <v>3797</v>
      </c>
      <c r="F317" s="239" t="s">
        <v>3798</v>
      </c>
      <c r="G317" s="240" t="s">
        <v>364</v>
      </c>
      <c r="H317" s="241">
        <v>3</v>
      </c>
      <c r="I317" s="242"/>
      <c r="J317" s="243">
        <f>ROUND(I317*H317,2)</f>
        <v>0</v>
      </c>
      <c r="K317" s="239" t="s">
        <v>174</v>
      </c>
      <c r="L317" s="43"/>
      <c r="M317" s="244" t="s">
        <v>1</v>
      </c>
      <c r="N317" s="245" t="s">
        <v>39</v>
      </c>
      <c r="O317" s="86"/>
      <c r="P317" s="246">
        <f>O317*H317</f>
        <v>0</v>
      </c>
      <c r="Q317" s="246">
        <v>0.060600000000000001</v>
      </c>
      <c r="R317" s="246">
        <f>Q317*H317</f>
        <v>0.18180000000000002</v>
      </c>
      <c r="S317" s="246">
        <v>0</v>
      </c>
      <c r="T317" s="247">
        <f>S317*H317</f>
        <v>0</v>
      </c>
      <c r="AR317" s="248" t="s">
        <v>175</v>
      </c>
      <c r="AT317" s="248" t="s">
        <v>170</v>
      </c>
      <c r="AU317" s="248" t="s">
        <v>83</v>
      </c>
      <c r="AY317" s="17" t="s">
        <v>168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81</v>
      </c>
      <c r="BK317" s="249">
        <f>ROUND(I317*H317,2)</f>
        <v>0</v>
      </c>
      <c r="BL317" s="17" t="s">
        <v>175</v>
      </c>
      <c r="BM317" s="248" t="s">
        <v>3799</v>
      </c>
    </row>
    <row r="318" s="13" customFormat="1">
      <c r="B318" s="261"/>
      <c r="C318" s="262"/>
      <c r="D318" s="252" t="s">
        <v>177</v>
      </c>
      <c r="E318" s="263" t="s">
        <v>1</v>
      </c>
      <c r="F318" s="264" t="s">
        <v>190</v>
      </c>
      <c r="G318" s="262"/>
      <c r="H318" s="265">
        <v>3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AT318" s="271" t="s">
        <v>177</v>
      </c>
      <c r="AU318" s="271" t="s">
        <v>83</v>
      </c>
      <c r="AV318" s="13" t="s">
        <v>83</v>
      </c>
      <c r="AW318" s="13" t="s">
        <v>31</v>
      </c>
      <c r="AX318" s="13" t="s">
        <v>74</v>
      </c>
      <c r="AY318" s="271" t="s">
        <v>168</v>
      </c>
    </row>
    <row r="319" s="14" customFormat="1">
      <c r="B319" s="272"/>
      <c r="C319" s="273"/>
      <c r="D319" s="252" t="s">
        <v>177</v>
      </c>
      <c r="E319" s="274" t="s">
        <v>1</v>
      </c>
      <c r="F319" s="275" t="s">
        <v>186</v>
      </c>
      <c r="G319" s="273"/>
      <c r="H319" s="276">
        <v>3</v>
      </c>
      <c r="I319" s="277"/>
      <c r="J319" s="273"/>
      <c r="K319" s="273"/>
      <c r="L319" s="278"/>
      <c r="M319" s="279"/>
      <c r="N319" s="280"/>
      <c r="O319" s="280"/>
      <c r="P319" s="280"/>
      <c r="Q319" s="280"/>
      <c r="R319" s="280"/>
      <c r="S319" s="280"/>
      <c r="T319" s="281"/>
      <c r="AT319" s="282" t="s">
        <v>177</v>
      </c>
      <c r="AU319" s="282" t="s">
        <v>83</v>
      </c>
      <c r="AV319" s="14" t="s">
        <v>175</v>
      </c>
      <c r="AW319" s="14" t="s">
        <v>31</v>
      </c>
      <c r="AX319" s="14" t="s">
        <v>81</v>
      </c>
      <c r="AY319" s="282" t="s">
        <v>168</v>
      </c>
    </row>
    <row r="320" s="1" customFormat="1" ht="16.5" customHeight="1">
      <c r="B320" s="38"/>
      <c r="C320" s="237" t="s">
        <v>472</v>
      </c>
      <c r="D320" s="237" t="s">
        <v>170</v>
      </c>
      <c r="E320" s="238" t="s">
        <v>3800</v>
      </c>
      <c r="F320" s="239" t="s">
        <v>3801</v>
      </c>
      <c r="G320" s="240" t="s">
        <v>440</v>
      </c>
      <c r="H320" s="241">
        <v>103.09999999999999</v>
      </c>
      <c r="I320" s="242"/>
      <c r="J320" s="243">
        <f>ROUND(I320*H320,2)</f>
        <v>0</v>
      </c>
      <c r="K320" s="239" t="s">
        <v>174</v>
      </c>
      <c r="L320" s="43"/>
      <c r="M320" s="244" t="s">
        <v>1</v>
      </c>
      <c r="N320" s="245" t="s">
        <v>39</v>
      </c>
      <c r="O320" s="86"/>
      <c r="P320" s="246">
        <f>O320*H320</f>
        <v>0</v>
      </c>
      <c r="Q320" s="246">
        <v>6.9999999999999994E-05</v>
      </c>
      <c r="R320" s="246">
        <f>Q320*H320</f>
        <v>0.0072169999999999986</v>
      </c>
      <c r="S320" s="246">
        <v>0</v>
      </c>
      <c r="T320" s="247">
        <f>S320*H320</f>
        <v>0</v>
      </c>
      <c r="AR320" s="248" t="s">
        <v>175</v>
      </c>
      <c r="AT320" s="248" t="s">
        <v>170</v>
      </c>
      <c r="AU320" s="248" t="s">
        <v>83</v>
      </c>
      <c r="AY320" s="17" t="s">
        <v>168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81</v>
      </c>
      <c r="BK320" s="249">
        <f>ROUND(I320*H320,2)</f>
        <v>0</v>
      </c>
      <c r="BL320" s="17" t="s">
        <v>175</v>
      </c>
      <c r="BM320" s="248" t="s">
        <v>3802</v>
      </c>
    </row>
    <row r="321" s="11" customFormat="1" ht="22.8" customHeight="1">
      <c r="B321" s="221"/>
      <c r="C321" s="222"/>
      <c r="D321" s="223" t="s">
        <v>73</v>
      </c>
      <c r="E321" s="235" t="s">
        <v>223</v>
      </c>
      <c r="F321" s="235" t="s">
        <v>1040</v>
      </c>
      <c r="G321" s="222"/>
      <c r="H321" s="222"/>
      <c r="I321" s="225"/>
      <c r="J321" s="236">
        <f>BK321</f>
        <v>0</v>
      </c>
      <c r="K321" s="222"/>
      <c r="L321" s="227"/>
      <c r="M321" s="228"/>
      <c r="N321" s="229"/>
      <c r="O321" s="229"/>
      <c r="P321" s="230">
        <f>SUM(P322:P337)</f>
        <v>0</v>
      </c>
      <c r="Q321" s="229"/>
      <c r="R321" s="230">
        <f>SUM(R322:R337)</f>
        <v>3.0477518399999997</v>
      </c>
      <c r="S321" s="229"/>
      <c r="T321" s="231">
        <f>SUM(T322:T337)</f>
        <v>0</v>
      </c>
      <c r="AR321" s="232" t="s">
        <v>81</v>
      </c>
      <c r="AT321" s="233" t="s">
        <v>73</v>
      </c>
      <c r="AU321" s="233" t="s">
        <v>81</v>
      </c>
      <c r="AY321" s="232" t="s">
        <v>168</v>
      </c>
      <c r="BK321" s="234">
        <f>SUM(BK322:BK337)</f>
        <v>0</v>
      </c>
    </row>
    <row r="322" s="1" customFormat="1" ht="24" customHeight="1">
      <c r="B322" s="38"/>
      <c r="C322" s="237" t="s">
        <v>476</v>
      </c>
      <c r="D322" s="237" t="s">
        <v>170</v>
      </c>
      <c r="E322" s="238" t="s">
        <v>3803</v>
      </c>
      <c r="F322" s="239" t="s">
        <v>3804</v>
      </c>
      <c r="G322" s="240" t="s">
        <v>440</v>
      </c>
      <c r="H322" s="241">
        <v>11.9</v>
      </c>
      <c r="I322" s="242"/>
      <c r="J322" s="243">
        <f>ROUND(I322*H322,2)</f>
        <v>0</v>
      </c>
      <c r="K322" s="239" t="s">
        <v>174</v>
      </c>
      <c r="L322" s="43"/>
      <c r="M322" s="244" t="s">
        <v>1</v>
      </c>
      <c r="N322" s="245" t="s">
        <v>39</v>
      </c>
      <c r="O322" s="86"/>
      <c r="P322" s="246">
        <f>O322*H322</f>
        <v>0</v>
      </c>
      <c r="Q322" s="246">
        <v>0.1295</v>
      </c>
      <c r="R322" s="246">
        <f>Q322*H322</f>
        <v>1.54105</v>
      </c>
      <c r="S322" s="246">
        <v>0</v>
      </c>
      <c r="T322" s="247">
        <f>S322*H322</f>
        <v>0</v>
      </c>
      <c r="AR322" s="248" t="s">
        <v>175</v>
      </c>
      <c r="AT322" s="248" t="s">
        <v>170</v>
      </c>
      <c r="AU322" s="248" t="s">
        <v>83</v>
      </c>
      <c r="AY322" s="17" t="s">
        <v>168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81</v>
      </c>
      <c r="BK322" s="249">
        <f>ROUND(I322*H322,2)</f>
        <v>0</v>
      </c>
      <c r="BL322" s="17" t="s">
        <v>175</v>
      </c>
      <c r="BM322" s="248" t="s">
        <v>3805</v>
      </c>
    </row>
    <row r="323" s="13" customFormat="1">
      <c r="B323" s="261"/>
      <c r="C323" s="262"/>
      <c r="D323" s="252" t="s">
        <v>177</v>
      </c>
      <c r="E323" s="263" t="s">
        <v>1</v>
      </c>
      <c r="F323" s="264" t="s">
        <v>3613</v>
      </c>
      <c r="G323" s="262"/>
      <c r="H323" s="265">
        <v>11.9</v>
      </c>
      <c r="I323" s="266"/>
      <c r="J323" s="262"/>
      <c r="K323" s="262"/>
      <c r="L323" s="267"/>
      <c r="M323" s="268"/>
      <c r="N323" s="269"/>
      <c r="O323" s="269"/>
      <c r="P323" s="269"/>
      <c r="Q323" s="269"/>
      <c r="R323" s="269"/>
      <c r="S323" s="269"/>
      <c r="T323" s="270"/>
      <c r="AT323" s="271" t="s">
        <v>177</v>
      </c>
      <c r="AU323" s="271" t="s">
        <v>83</v>
      </c>
      <c r="AV323" s="13" t="s">
        <v>83</v>
      </c>
      <c r="AW323" s="13" t="s">
        <v>31</v>
      </c>
      <c r="AX323" s="13" t="s">
        <v>74</v>
      </c>
      <c r="AY323" s="271" t="s">
        <v>168</v>
      </c>
    </row>
    <row r="324" s="14" customFormat="1">
      <c r="B324" s="272"/>
      <c r="C324" s="273"/>
      <c r="D324" s="252" t="s">
        <v>177</v>
      </c>
      <c r="E324" s="274" t="s">
        <v>1</v>
      </c>
      <c r="F324" s="275" t="s">
        <v>186</v>
      </c>
      <c r="G324" s="273"/>
      <c r="H324" s="276">
        <v>11.9</v>
      </c>
      <c r="I324" s="277"/>
      <c r="J324" s="273"/>
      <c r="K324" s="273"/>
      <c r="L324" s="278"/>
      <c r="M324" s="279"/>
      <c r="N324" s="280"/>
      <c r="O324" s="280"/>
      <c r="P324" s="280"/>
      <c r="Q324" s="280"/>
      <c r="R324" s="280"/>
      <c r="S324" s="280"/>
      <c r="T324" s="281"/>
      <c r="AT324" s="282" t="s">
        <v>177</v>
      </c>
      <c r="AU324" s="282" t="s">
        <v>83</v>
      </c>
      <c r="AV324" s="14" t="s">
        <v>175</v>
      </c>
      <c r="AW324" s="14" t="s">
        <v>31</v>
      </c>
      <c r="AX324" s="14" t="s">
        <v>81</v>
      </c>
      <c r="AY324" s="282" t="s">
        <v>168</v>
      </c>
    </row>
    <row r="325" s="1" customFormat="1" ht="16.5" customHeight="1">
      <c r="B325" s="38"/>
      <c r="C325" s="294" t="s">
        <v>491</v>
      </c>
      <c r="D325" s="294" t="s">
        <v>418</v>
      </c>
      <c r="E325" s="295" t="s">
        <v>3806</v>
      </c>
      <c r="F325" s="296" t="s">
        <v>3807</v>
      </c>
      <c r="G325" s="297" t="s">
        <v>440</v>
      </c>
      <c r="H325" s="298">
        <v>12.019</v>
      </c>
      <c r="I325" s="299"/>
      <c r="J325" s="300">
        <f>ROUND(I325*H325,2)</f>
        <v>0</v>
      </c>
      <c r="K325" s="296" t="s">
        <v>174</v>
      </c>
      <c r="L325" s="301"/>
      <c r="M325" s="302" t="s">
        <v>1</v>
      </c>
      <c r="N325" s="303" t="s">
        <v>39</v>
      </c>
      <c r="O325" s="86"/>
      <c r="P325" s="246">
        <f>O325*H325</f>
        <v>0</v>
      </c>
      <c r="Q325" s="246">
        <v>0.035999999999999997</v>
      </c>
      <c r="R325" s="246">
        <f>Q325*H325</f>
        <v>0.43268399999999996</v>
      </c>
      <c r="S325" s="246">
        <v>0</v>
      </c>
      <c r="T325" s="247">
        <f>S325*H325</f>
        <v>0</v>
      </c>
      <c r="AR325" s="248" t="s">
        <v>217</v>
      </c>
      <c r="AT325" s="248" t="s">
        <v>418</v>
      </c>
      <c r="AU325" s="248" t="s">
        <v>83</v>
      </c>
      <c r="AY325" s="17" t="s">
        <v>168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7" t="s">
        <v>81</v>
      </c>
      <c r="BK325" s="249">
        <f>ROUND(I325*H325,2)</f>
        <v>0</v>
      </c>
      <c r="BL325" s="17" t="s">
        <v>175</v>
      </c>
      <c r="BM325" s="248" t="s">
        <v>3808</v>
      </c>
    </row>
    <row r="326" s="13" customFormat="1">
      <c r="B326" s="261"/>
      <c r="C326" s="262"/>
      <c r="D326" s="252" t="s">
        <v>177</v>
      </c>
      <c r="E326" s="263" t="s">
        <v>1</v>
      </c>
      <c r="F326" s="264" t="s">
        <v>3809</v>
      </c>
      <c r="G326" s="262"/>
      <c r="H326" s="265">
        <v>12.019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AT326" s="271" t="s">
        <v>177</v>
      </c>
      <c r="AU326" s="271" t="s">
        <v>83</v>
      </c>
      <c r="AV326" s="13" t="s">
        <v>83</v>
      </c>
      <c r="AW326" s="13" t="s">
        <v>31</v>
      </c>
      <c r="AX326" s="13" t="s">
        <v>74</v>
      </c>
      <c r="AY326" s="271" t="s">
        <v>168</v>
      </c>
    </row>
    <row r="327" s="14" customFormat="1">
      <c r="B327" s="272"/>
      <c r="C327" s="273"/>
      <c r="D327" s="252" t="s">
        <v>177</v>
      </c>
      <c r="E327" s="274" t="s">
        <v>1</v>
      </c>
      <c r="F327" s="275" t="s">
        <v>186</v>
      </c>
      <c r="G327" s="273"/>
      <c r="H327" s="276">
        <v>12.019</v>
      </c>
      <c r="I327" s="277"/>
      <c r="J327" s="273"/>
      <c r="K327" s="273"/>
      <c r="L327" s="278"/>
      <c r="M327" s="279"/>
      <c r="N327" s="280"/>
      <c r="O327" s="280"/>
      <c r="P327" s="280"/>
      <c r="Q327" s="280"/>
      <c r="R327" s="280"/>
      <c r="S327" s="280"/>
      <c r="T327" s="281"/>
      <c r="AT327" s="282" t="s">
        <v>177</v>
      </c>
      <c r="AU327" s="282" t="s">
        <v>83</v>
      </c>
      <c r="AV327" s="14" t="s">
        <v>175</v>
      </c>
      <c r="AW327" s="14" t="s">
        <v>31</v>
      </c>
      <c r="AX327" s="14" t="s">
        <v>81</v>
      </c>
      <c r="AY327" s="282" t="s">
        <v>168</v>
      </c>
    </row>
    <row r="328" s="1" customFormat="1" ht="24" customHeight="1">
      <c r="B328" s="38"/>
      <c r="C328" s="237" t="s">
        <v>498</v>
      </c>
      <c r="D328" s="237" t="s">
        <v>170</v>
      </c>
      <c r="E328" s="238" t="s">
        <v>3810</v>
      </c>
      <c r="F328" s="239" t="s">
        <v>3811</v>
      </c>
      <c r="G328" s="240" t="s">
        <v>173</v>
      </c>
      <c r="H328" s="241">
        <v>0.47599999999999998</v>
      </c>
      <c r="I328" s="242"/>
      <c r="J328" s="243">
        <f>ROUND(I328*H328,2)</f>
        <v>0</v>
      </c>
      <c r="K328" s="239" t="s">
        <v>174</v>
      </c>
      <c r="L328" s="43"/>
      <c r="M328" s="244" t="s">
        <v>1</v>
      </c>
      <c r="N328" s="245" t="s">
        <v>39</v>
      </c>
      <c r="O328" s="86"/>
      <c r="P328" s="246">
        <f>O328*H328</f>
        <v>0</v>
      </c>
      <c r="Q328" s="246">
        <v>2.2563399999999998</v>
      </c>
      <c r="R328" s="246">
        <f>Q328*H328</f>
        <v>1.0740178399999998</v>
      </c>
      <c r="S328" s="246">
        <v>0</v>
      </c>
      <c r="T328" s="247">
        <f>S328*H328</f>
        <v>0</v>
      </c>
      <c r="AR328" s="248" t="s">
        <v>175</v>
      </c>
      <c r="AT328" s="248" t="s">
        <v>170</v>
      </c>
      <c r="AU328" s="248" t="s">
        <v>83</v>
      </c>
      <c r="AY328" s="17" t="s">
        <v>168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7" t="s">
        <v>81</v>
      </c>
      <c r="BK328" s="249">
        <f>ROUND(I328*H328,2)</f>
        <v>0</v>
      </c>
      <c r="BL328" s="17" t="s">
        <v>175</v>
      </c>
      <c r="BM328" s="248" t="s">
        <v>3812</v>
      </c>
    </row>
    <row r="329" s="13" customFormat="1">
      <c r="B329" s="261"/>
      <c r="C329" s="262"/>
      <c r="D329" s="252" t="s">
        <v>177</v>
      </c>
      <c r="E329" s="263" t="s">
        <v>1</v>
      </c>
      <c r="F329" s="264" t="s">
        <v>3813</v>
      </c>
      <c r="G329" s="262"/>
      <c r="H329" s="265">
        <v>0.47599999999999998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AT329" s="271" t="s">
        <v>177</v>
      </c>
      <c r="AU329" s="271" t="s">
        <v>83</v>
      </c>
      <c r="AV329" s="13" t="s">
        <v>83</v>
      </c>
      <c r="AW329" s="13" t="s">
        <v>31</v>
      </c>
      <c r="AX329" s="13" t="s">
        <v>74</v>
      </c>
      <c r="AY329" s="271" t="s">
        <v>168</v>
      </c>
    </row>
    <row r="330" s="14" customFormat="1">
      <c r="B330" s="272"/>
      <c r="C330" s="273"/>
      <c r="D330" s="252" t="s">
        <v>177</v>
      </c>
      <c r="E330" s="274" t="s">
        <v>1</v>
      </c>
      <c r="F330" s="275" t="s">
        <v>186</v>
      </c>
      <c r="G330" s="273"/>
      <c r="H330" s="276">
        <v>0.47599999999999998</v>
      </c>
      <c r="I330" s="277"/>
      <c r="J330" s="273"/>
      <c r="K330" s="273"/>
      <c r="L330" s="278"/>
      <c r="M330" s="279"/>
      <c r="N330" s="280"/>
      <c r="O330" s="280"/>
      <c r="P330" s="280"/>
      <c r="Q330" s="280"/>
      <c r="R330" s="280"/>
      <c r="S330" s="280"/>
      <c r="T330" s="281"/>
      <c r="AT330" s="282" t="s">
        <v>177</v>
      </c>
      <c r="AU330" s="282" t="s">
        <v>83</v>
      </c>
      <c r="AV330" s="14" t="s">
        <v>175</v>
      </c>
      <c r="AW330" s="14" t="s">
        <v>31</v>
      </c>
      <c r="AX330" s="14" t="s">
        <v>81</v>
      </c>
      <c r="AY330" s="282" t="s">
        <v>168</v>
      </c>
    </row>
    <row r="331" s="1" customFormat="1" ht="24" customHeight="1">
      <c r="B331" s="38"/>
      <c r="C331" s="237" t="s">
        <v>503</v>
      </c>
      <c r="D331" s="237" t="s">
        <v>170</v>
      </c>
      <c r="E331" s="238" t="s">
        <v>3814</v>
      </c>
      <c r="F331" s="239" t="s">
        <v>3815</v>
      </c>
      <c r="G331" s="240" t="s">
        <v>226</v>
      </c>
      <c r="H331" s="241">
        <v>218</v>
      </c>
      <c r="I331" s="242"/>
      <c r="J331" s="243">
        <f>ROUND(I331*H331,2)</f>
        <v>0</v>
      </c>
      <c r="K331" s="239" t="s">
        <v>174</v>
      </c>
      <c r="L331" s="43"/>
      <c r="M331" s="244" t="s">
        <v>1</v>
      </c>
      <c r="N331" s="245" t="s">
        <v>39</v>
      </c>
      <c r="O331" s="86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AR331" s="248" t="s">
        <v>175</v>
      </c>
      <c r="AT331" s="248" t="s">
        <v>170</v>
      </c>
      <c r="AU331" s="248" t="s">
        <v>83</v>
      </c>
      <c r="AY331" s="17" t="s">
        <v>168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7" t="s">
        <v>81</v>
      </c>
      <c r="BK331" s="249">
        <f>ROUND(I331*H331,2)</f>
        <v>0</v>
      </c>
      <c r="BL331" s="17" t="s">
        <v>175</v>
      </c>
      <c r="BM331" s="248" t="s">
        <v>3816</v>
      </c>
    </row>
    <row r="332" s="13" customFormat="1">
      <c r="B332" s="261"/>
      <c r="C332" s="262"/>
      <c r="D332" s="252" t="s">
        <v>177</v>
      </c>
      <c r="E332" s="263" t="s">
        <v>1</v>
      </c>
      <c r="F332" s="264" t="s">
        <v>3605</v>
      </c>
      <c r="G332" s="262"/>
      <c r="H332" s="265">
        <v>100.8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AT332" s="271" t="s">
        <v>177</v>
      </c>
      <c r="AU332" s="271" t="s">
        <v>83</v>
      </c>
      <c r="AV332" s="13" t="s">
        <v>83</v>
      </c>
      <c r="AW332" s="13" t="s">
        <v>31</v>
      </c>
      <c r="AX332" s="13" t="s">
        <v>74</v>
      </c>
      <c r="AY332" s="271" t="s">
        <v>168</v>
      </c>
    </row>
    <row r="333" s="13" customFormat="1">
      <c r="B333" s="261"/>
      <c r="C333" s="262"/>
      <c r="D333" s="252" t="s">
        <v>177</v>
      </c>
      <c r="E333" s="263" t="s">
        <v>1</v>
      </c>
      <c r="F333" s="264" t="s">
        <v>3606</v>
      </c>
      <c r="G333" s="262"/>
      <c r="H333" s="265">
        <v>8.8200000000000003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AT333" s="271" t="s">
        <v>177</v>
      </c>
      <c r="AU333" s="271" t="s">
        <v>83</v>
      </c>
      <c r="AV333" s="13" t="s">
        <v>83</v>
      </c>
      <c r="AW333" s="13" t="s">
        <v>31</v>
      </c>
      <c r="AX333" s="13" t="s">
        <v>74</v>
      </c>
      <c r="AY333" s="271" t="s">
        <v>168</v>
      </c>
    </row>
    <row r="334" s="13" customFormat="1">
      <c r="B334" s="261"/>
      <c r="C334" s="262"/>
      <c r="D334" s="252" t="s">
        <v>177</v>
      </c>
      <c r="E334" s="263" t="s">
        <v>1</v>
      </c>
      <c r="F334" s="264" t="s">
        <v>3607</v>
      </c>
      <c r="G334" s="262"/>
      <c r="H334" s="265">
        <v>104.88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AT334" s="271" t="s">
        <v>177</v>
      </c>
      <c r="AU334" s="271" t="s">
        <v>83</v>
      </c>
      <c r="AV334" s="13" t="s">
        <v>83</v>
      </c>
      <c r="AW334" s="13" t="s">
        <v>31</v>
      </c>
      <c r="AX334" s="13" t="s">
        <v>74</v>
      </c>
      <c r="AY334" s="271" t="s">
        <v>168</v>
      </c>
    </row>
    <row r="335" s="13" customFormat="1">
      <c r="B335" s="261"/>
      <c r="C335" s="262"/>
      <c r="D335" s="252" t="s">
        <v>177</v>
      </c>
      <c r="E335" s="263" t="s">
        <v>1</v>
      </c>
      <c r="F335" s="264" t="s">
        <v>3608</v>
      </c>
      <c r="G335" s="262"/>
      <c r="H335" s="265">
        <v>1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AT335" s="271" t="s">
        <v>177</v>
      </c>
      <c r="AU335" s="271" t="s">
        <v>83</v>
      </c>
      <c r="AV335" s="13" t="s">
        <v>83</v>
      </c>
      <c r="AW335" s="13" t="s">
        <v>31</v>
      </c>
      <c r="AX335" s="13" t="s">
        <v>74</v>
      </c>
      <c r="AY335" s="271" t="s">
        <v>168</v>
      </c>
    </row>
    <row r="336" s="13" customFormat="1">
      <c r="B336" s="261"/>
      <c r="C336" s="262"/>
      <c r="D336" s="252" t="s">
        <v>177</v>
      </c>
      <c r="E336" s="263" t="s">
        <v>1</v>
      </c>
      <c r="F336" s="264" t="s">
        <v>3609</v>
      </c>
      <c r="G336" s="262"/>
      <c r="H336" s="265">
        <v>2.5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AT336" s="271" t="s">
        <v>177</v>
      </c>
      <c r="AU336" s="271" t="s">
        <v>83</v>
      </c>
      <c r="AV336" s="13" t="s">
        <v>83</v>
      </c>
      <c r="AW336" s="13" t="s">
        <v>31</v>
      </c>
      <c r="AX336" s="13" t="s">
        <v>74</v>
      </c>
      <c r="AY336" s="271" t="s">
        <v>168</v>
      </c>
    </row>
    <row r="337" s="14" customFormat="1">
      <c r="B337" s="272"/>
      <c r="C337" s="273"/>
      <c r="D337" s="252" t="s">
        <v>177</v>
      </c>
      <c r="E337" s="274" t="s">
        <v>1</v>
      </c>
      <c r="F337" s="275" t="s">
        <v>186</v>
      </c>
      <c r="G337" s="273"/>
      <c r="H337" s="276">
        <v>218</v>
      </c>
      <c r="I337" s="277"/>
      <c r="J337" s="273"/>
      <c r="K337" s="273"/>
      <c r="L337" s="278"/>
      <c r="M337" s="279"/>
      <c r="N337" s="280"/>
      <c r="O337" s="280"/>
      <c r="P337" s="280"/>
      <c r="Q337" s="280"/>
      <c r="R337" s="280"/>
      <c r="S337" s="280"/>
      <c r="T337" s="281"/>
      <c r="AT337" s="282" t="s">
        <v>177</v>
      </c>
      <c r="AU337" s="282" t="s">
        <v>83</v>
      </c>
      <c r="AV337" s="14" t="s">
        <v>175</v>
      </c>
      <c r="AW337" s="14" t="s">
        <v>31</v>
      </c>
      <c r="AX337" s="14" t="s">
        <v>81</v>
      </c>
      <c r="AY337" s="282" t="s">
        <v>168</v>
      </c>
    </row>
    <row r="338" s="11" customFormat="1" ht="22.8" customHeight="1">
      <c r="B338" s="221"/>
      <c r="C338" s="222"/>
      <c r="D338" s="223" t="s">
        <v>73</v>
      </c>
      <c r="E338" s="235" t="s">
        <v>1367</v>
      </c>
      <c r="F338" s="235" t="s">
        <v>1368</v>
      </c>
      <c r="G338" s="222"/>
      <c r="H338" s="222"/>
      <c r="I338" s="225"/>
      <c r="J338" s="236">
        <f>BK338</f>
        <v>0</v>
      </c>
      <c r="K338" s="222"/>
      <c r="L338" s="227"/>
      <c r="M338" s="228"/>
      <c r="N338" s="229"/>
      <c r="O338" s="229"/>
      <c r="P338" s="230">
        <f>SUM(P339:P340)</f>
        <v>0</v>
      </c>
      <c r="Q338" s="229"/>
      <c r="R338" s="230">
        <f>SUM(R339:R340)</f>
        <v>0</v>
      </c>
      <c r="S338" s="229"/>
      <c r="T338" s="231">
        <f>SUM(T339:T340)</f>
        <v>0</v>
      </c>
      <c r="AR338" s="232" t="s">
        <v>81</v>
      </c>
      <c r="AT338" s="233" t="s">
        <v>73</v>
      </c>
      <c r="AU338" s="233" t="s">
        <v>81</v>
      </c>
      <c r="AY338" s="232" t="s">
        <v>168</v>
      </c>
      <c r="BK338" s="234">
        <f>SUM(BK339:BK340)</f>
        <v>0</v>
      </c>
    </row>
    <row r="339" s="1" customFormat="1" ht="24" customHeight="1">
      <c r="B339" s="38"/>
      <c r="C339" s="237" t="s">
        <v>507</v>
      </c>
      <c r="D339" s="237" t="s">
        <v>170</v>
      </c>
      <c r="E339" s="238" t="s">
        <v>3817</v>
      </c>
      <c r="F339" s="239" t="s">
        <v>3818</v>
      </c>
      <c r="G339" s="240" t="s">
        <v>220</v>
      </c>
      <c r="H339" s="241">
        <v>175.94</v>
      </c>
      <c r="I339" s="242"/>
      <c r="J339" s="243">
        <f>ROUND(I339*H339,2)</f>
        <v>0</v>
      </c>
      <c r="K339" s="239" t="s">
        <v>174</v>
      </c>
      <c r="L339" s="43"/>
      <c r="M339" s="244" t="s">
        <v>1</v>
      </c>
      <c r="N339" s="245" t="s">
        <v>39</v>
      </c>
      <c r="O339" s="86"/>
      <c r="P339" s="246">
        <f>O339*H339</f>
        <v>0</v>
      </c>
      <c r="Q339" s="246">
        <v>0</v>
      </c>
      <c r="R339" s="246">
        <f>Q339*H339</f>
        <v>0</v>
      </c>
      <c r="S339" s="246">
        <v>0</v>
      </c>
      <c r="T339" s="247">
        <f>S339*H339</f>
        <v>0</v>
      </c>
      <c r="AR339" s="248" t="s">
        <v>175</v>
      </c>
      <c r="AT339" s="248" t="s">
        <v>170</v>
      </c>
      <c r="AU339" s="248" t="s">
        <v>83</v>
      </c>
      <c r="AY339" s="17" t="s">
        <v>168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7" t="s">
        <v>81</v>
      </c>
      <c r="BK339" s="249">
        <f>ROUND(I339*H339,2)</f>
        <v>0</v>
      </c>
      <c r="BL339" s="17" t="s">
        <v>175</v>
      </c>
      <c r="BM339" s="248" t="s">
        <v>3819</v>
      </c>
    </row>
    <row r="340" s="1" customFormat="1" ht="24" customHeight="1">
      <c r="B340" s="38"/>
      <c r="C340" s="237" t="s">
        <v>513</v>
      </c>
      <c r="D340" s="237" t="s">
        <v>170</v>
      </c>
      <c r="E340" s="238" t="s">
        <v>3820</v>
      </c>
      <c r="F340" s="239" t="s">
        <v>3821</v>
      </c>
      <c r="G340" s="240" t="s">
        <v>220</v>
      </c>
      <c r="H340" s="241">
        <v>175.94</v>
      </c>
      <c r="I340" s="242"/>
      <c r="J340" s="243">
        <f>ROUND(I340*H340,2)</f>
        <v>0</v>
      </c>
      <c r="K340" s="239" t="s">
        <v>174</v>
      </c>
      <c r="L340" s="43"/>
      <c r="M340" s="244" t="s">
        <v>1</v>
      </c>
      <c r="N340" s="245" t="s">
        <v>39</v>
      </c>
      <c r="O340" s="86"/>
      <c r="P340" s="246">
        <f>O340*H340</f>
        <v>0</v>
      </c>
      <c r="Q340" s="246">
        <v>0</v>
      </c>
      <c r="R340" s="246">
        <f>Q340*H340</f>
        <v>0</v>
      </c>
      <c r="S340" s="246">
        <v>0</v>
      </c>
      <c r="T340" s="247">
        <f>S340*H340</f>
        <v>0</v>
      </c>
      <c r="AR340" s="248" t="s">
        <v>175</v>
      </c>
      <c r="AT340" s="248" t="s">
        <v>170</v>
      </c>
      <c r="AU340" s="248" t="s">
        <v>83</v>
      </c>
      <c r="AY340" s="17" t="s">
        <v>168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7" t="s">
        <v>81</v>
      </c>
      <c r="BK340" s="249">
        <f>ROUND(I340*H340,2)</f>
        <v>0</v>
      </c>
      <c r="BL340" s="17" t="s">
        <v>175</v>
      </c>
      <c r="BM340" s="248" t="s">
        <v>3822</v>
      </c>
    </row>
    <row r="341" s="11" customFormat="1" ht="25.92" customHeight="1">
      <c r="B341" s="221"/>
      <c r="C341" s="222"/>
      <c r="D341" s="223" t="s">
        <v>73</v>
      </c>
      <c r="E341" s="224" t="s">
        <v>1373</v>
      </c>
      <c r="F341" s="224" t="s">
        <v>1374</v>
      </c>
      <c r="G341" s="222"/>
      <c r="H341" s="222"/>
      <c r="I341" s="225"/>
      <c r="J341" s="226">
        <f>BK341</f>
        <v>0</v>
      </c>
      <c r="K341" s="222"/>
      <c r="L341" s="227"/>
      <c r="M341" s="228"/>
      <c r="N341" s="229"/>
      <c r="O341" s="229"/>
      <c r="P341" s="230">
        <f>P342</f>
        <v>0</v>
      </c>
      <c r="Q341" s="229"/>
      <c r="R341" s="230">
        <f>R342</f>
        <v>0.1236</v>
      </c>
      <c r="S341" s="229"/>
      <c r="T341" s="231">
        <f>T342</f>
        <v>0</v>
      </c>
      <c r="AR341" s="232" t="s">
        <v>83</v>
      </c>
      <c r="AT341" s="233" t="s">
        <v>73</v>
      </c>
      <c r="AU341" s="233" t="s">
        <v>74</v>
      </c>
      <c r="AY341" s="232" t="s">
        <v>168</v>
      </c>
      <c r="BK341" s="234">
        <f>BK342</f>
        <v>0</v>
      </c>
    </row>
    <row r="342" s="11" customFormat="1" ht="22.8" customHeight="1">
      <c r="B342" s="221"/>
      <c r="C342" s="222"/>
      <c r="D342" s="223" t="s">
        <v>73</v>
      </c>
      <c r="E342" s="235" t="s">
        <v>2722</v>
      </c>
      <c r="F342" s="235" t="s">
        <v>2723</v>
      </c>
      <c r="G342" s="222"/>
      <c r="H342" s="222"/>
      <c r="I342" s="225"/>
      <c r="J342" s="236">
        <f>BK342</f>
        <v>0</v>
      </c>
      <c r="K342" s="222"/>
      <c r="L342" s="227"/>
      <c r="M342" s="228"/>
      <c r="N342" s="229"/>
      <c r="O342" s="229"/>
      <c r="P342" s="230">
        <f>SUM(P343:P346)</f>
        <v>0</v>
      </c>
      <c r="Q342" s="229"/>
      <c r="R342" s="230">
        <f>SUM(R343:R346)</f>
        <v>0.1236</v>
      </c>
      <c r="S342" s="229"/>
      <c r="T342" s="231">
        <f>SUM(T343:T346)</f>
        <v>0</v>
      </c>
      <c r="AR342" s="232" t="s">
        <v>83</v>
      </c>
      <c r="AT342" s="233" t="s">
        <v>73</v>
      </c>
      <c r="AU342" s="233" t="s">
        <v>81</v>
      </c>
      <c r="AY342" s="232" t="s">
        <v>168</v>
      </c>
      <c r="BK342" s="234">
        <f>SUM(BK343:BK346)</f>
        <v>0</v>
      </c>
    </row>
    <row r="343" s="1" customFormat="1" ht="16.5" customHeight="1">
      <c r="B343" s="38"/>
      <c r="C343" s="237" t="s">
        <v>517</v>
      </c>
      <c r="D343" s="237" t="s">
        <v>170</v>
      </c>
      <c r="E343" s="238" t="s">
        <v>3823</v>
      </c>
      <c r="F343" s="239" t="s">
        <v>3824</v>
      </c>
      <c r="G343" s="240" t="s">
        <v>364</v>
      </c>
      <c r="H343" s="241">
        <v>4</v>
      </c>
      <c r="I343" s="242"/>
      <c r="J343" s="243">
        <f>ROUND(I343*H343,2)</f>
        <v>0</v>
      </c>
      <c r="K343" s="239" t="s">
        <v>174</v>
      </c>
      <c r="L343" s="43"/>
      <c r="M343" s="244" t="s">
        <v>1</v>
      </c>
      <c r="N343" s="245" t="s">
        <v>39</v>
      </c>
      <c r="O343" s="86"/>
      <c r="P343" s="246">
        <f>O343*H343</f>
        <v>0</v>
      </c>
      <c r="Q343" s="246">
        <v>0.0309</v>
      </c>
      <c r="R343" s="246">
        <f>Q343*H343</f>
        <v>0.1236</v>
      </c>
      <c r="S343" s="246">
        <v>0</v>
      </c>
      <c r="T343" s="247">
        <f>S343*H343</f>
        <v>0</v>
      </c>
      <c r="AR343" s="248" t="s">
        <v>282</v>
      </c>
      <c r="AT343" s="248" t="s">
        <v>170</v>
      </c>
      <c r="AU343" s="248" t="s">
        <v>83</v>
      </c>
      <c r="AY343" s="17" t="s">
        <v>168</v>
      </c>
      <c r="BE343" s="249">
        <f>IF(N343="základní",J343,0)</f>
        <v>0</v>
      </c>
      <c r="BF343" s="249">
        <f>IF(N343="snížená",J343,0)</f>
        <v>0</v>
      </c>
      <c r="BG343" s="249">
        <f>IF(N343="zákl. přenesená",J343,0)</f>
        <v>0</v>
      </c>
      <c r="BH343" s="249">
        <f>IF(N343="sníž. přenesená",J343,0)</f>
        <v>0</v>
      </c>
      <c r="BI343" s="249">
        <f>IF(N343="nulová",J343,0)</f>
        <v>0</v>
      </c>
      <c r="BJ343" s="17" t="s">
        <v>81</v>
      </c>
      <c r="BK343" s="249">
        <f>ROUND(I343*H343,2)</f>
        <v>0</v>
      </c>
      <c r="BL343" s="17" t="s">
        <v>282</v>
      </c>
      <c r="BM343" s="248" t="s">
        <v>3825</v>
      </c>
    </row>
    <row r="344" s="13" customFormat="1">
      <c r="B344" s="261"/>
      <c r="C344" s="262"/>
      <c r="D344" s="252" t="s">
        <v>177</v>
      </c>
      <c r="E344" s="263" t="s">
        <v>1</v>
      </c>
      <c r="F344" s="264" t="s">
        <v>175</v>
      </c>
      <c r="G344" s="262"/>
      <c r="H344" s="265">
        <v>4</v>
      </c>
      <c r="I344" s="266"/>
      <c r="J344" s="262"/>
      <c r="K344" s="262"/>
      <c r="L344" s="267"/>
      <c r="M344" s="268"/>
      <c r="N344" s="269"/>
      <c r="O344" s="269"/>
      <c r="P344" s="269"/>
      <c r="Q344" s="269"/>
      <c r="R344" s="269"/>
      <c r="S344" s="269"/>
      <c r="T344" s="270"/>
      <c r="AT344" s="271" t="s">
        <v>177</v>
      </c>
      <c r="AU344" s="271" t="s">
        <v>83</v>
      </c>
      <c r="AV344" s="13" t="s">
        <v>83</v>
      </c>
      <c r="AW344" s="13" t="s">
        <v>31</v>
      </c>
      <c r="AX344" s="13" t="s">
        <v>74</v>
      </c>
      <c r="AY344" s="271" t="s">
        <v>168</v>
      </c>
    </row>
    <row r="345" s="14" customFormat="1">
      <c r="B345" s="272"/>
      <c r="C345" s="273"/>
      <c r="D345" s="252" t="s">
        <v>177</v>
      </c>
      <c r="E345" s="274" t="s">
        <v>1</v>
      </c>
      <c r="F345" s="275" t="s">
        <v>186</v>
      </c>
      <c r="G345" s="273"/>
      <c r="H345" s="276">
        <v>4</v>
      </c>
      <c r="I345" s="277"/>
      <c r="J345" s="273"/>
      <c r="K345" s="273"/>
      <c r="L345" s="278"/>
      <c r="M345" s="279"/>
      <c r="N345" s="280"/>
      <c r="O345" s="280"/>
      <c r="P345" s="280"/>
      <c r="Q345" s="280"/>
      <c r="R345" s="280"/>
      <c r="S345" s="280"/>
      <c r="T345" s="281"/>
      <c r="AT345" s="282" t="s">
        <v>177</v>
      </c>
      <c r="AU345" s="282" t="s">
        <v>83</v>
      </c>
      <c r="AV345" s="14" t="s">
        <v>175</v>
      </c>
      <c r="AW345" s="14" t="s">
        <v>31</v>
      </c>
      <c r="AX345" s="14" t="s">
        <v>81</v>
      </c>
      <c r="AY345" s="282" t="s">
        <v>168</v>
      </c>
    </row>
    <row r="346" s="1" customFormat="1" ht="24" customHeight="1">
      <c r="B346" s="38"/>
      <c r="C346" s="237" t="s">
        <v>528</v>
      </c>
      <c r="D346" s="237" t="s">
        <v>170</v>
      </c>
      <c r="E346" s="238" t="s">
        <v>3826</v>
      </c>
      <c r="F346" s="239" t="s">
        <v>3827</v>
      </c>
      <c r="G346" s="240" t="s">
        <v>220</v>
      </c>
      <c r="H346" s="241">
        <v>0.124</v>
      </c>
      <c r="I346" s="242"/>
      <c r="J346" s="243">
        <f>ROUND(I346*H346,2)</f>
        <v>0</v>
      </c>
      <c r="K346" s="239" t="s">
        <v>174</v>
      </c>
      <c r="L346" s="43"/>
      <c r="M346" s="304" t="s">
        <v>1</v>
      </c>
      <c r="N346" s="305" t="s">
        <v>39</v>
      </c>
      <c r="O346" s="306"/>
      <c r="P346" s="307">
        <f>O346*H346</f>
        <v>0</v>
      </c>
      <c r="Q346" s="307">
        <v>0</v>
      </c>
      <c r="R346" s="307">
        <f>Q346*H346</f>
        <v>0</v>
      </c>
      <c r="S346" s="307">
        <v>0</v>
      </c>
      <c r="T346" s="308">
        <f>S346*H346</f>
        <v>0</v>
      </c>
      <c r="AR346" s="248" t="s">
        <v>282</v>
      </c>
      <c r="AT346" s="248" t="s">
        <v>170</v>
      </c>
      <c r="AU346" s="248" t="s">
        <v>83</v>
      </c>
      <c r="AY346" s="17" t="s">
        <v>168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17" t="s">
        <v>81</v>
      </c>
      <c r="BK346" s="249">
        <f>ROUND(I346*H346,2)</f>
        <v>0</v>
      </c>
      <c r="BL346" s="17" t="s">
        <v>282</v>
      </c>
      <c r="BM346" s="248" t="s">
        <v>3828</v>
      </c>
    </row>
    <row r="347" s="1" customFormat="1" ht="6.96" customHeight="1">
      <c r="B347" s="61"/>
      <c r="C347" s="62"/>
      <c r="D347" s="62"/>
      <c r="E347" s="62"/>
      <c r="F347" s="62"/>
      <c r="G347" s="62"/>
      <c r="H347" s="62"/>
      <c r="I347" s="175"/>
      <c r="J347" s="62"/>
      <c r="K347" s="62"/>
      <c r="L347" s="43"/>
    </row>
  </sheetData>
  <sheetProtection sheet="1" autoFilter="0" formatColumns="0" formatRows="0" objects="1" scenarios="1" spinCount="100000" saltValue="GUgMSZz4miE2GfbwttlWB1H1eyPHuoN6l86E+T93CkZ5IqryxY468uyXHGgG/9uTkDOubtykeVm3V2xIVN0keA==" hashValue="cArJZFf7ZVK25k5IqUIiRtHKGaVXRrXWNeWkJl0rZvGFJnZrnmgr18/l2rUwPwpSu95L1ZzvHqJDv2LwH+5++A==" algorithmName="SHA-512" password="CC35"/>
  <autoFilter ref="C134:K346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Dalibor Ludva</dc:creator>
  <cp:lastModifiedBy>Dalibor Ludva</cp:lastModifiedBy>
  <dcterms:created xsi:type="dcterms:W3CDTF">2021-10-15T04:08:56Z</dcterms:created>
  <dcterms:modified xsi:type="dcterms:W3CDTF">2021-10-15T04:09:16Z</dcterms:modified>
</cp:coreProperties>
</file>