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70" windowWidth="15600" windowHeight="9240" firstSheet="1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Pol'!$A$1:$U$502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54" i="12" l="1"/>
  <c r="AC492" i="12" l="1"/>
  <c r="F39" i="1" s="1"/>
  <c r="BA466" i="12"/>
  <c r="BA386" i="12"/>
  <c r="BA382" i="12"/>
  <c r="BA374" i="12"/>
  <c r="BA357" i="12"/>
  <c r="BA268" i="12"/>
  <c r="BA218" i="12"/>
  <c r="BA215" i="12"/>
  <c r="BA185" i="12"/>
  <c r="BA175" i="12"/>
  <c r="BA151" i="12"/>
  <c r="BA147" i="12"/>
  <c r="BA65" i="12"/>
  <c r="BA64" i="12"/>
  <c r="BA63" i="12"/>
  <c r="BA56" i="12"/>
  <c r="BA55" i="12"/>
  <c r="G9" i="12"/>
  <c r="I9" i="12"/>
  <c r="K9" i="12"/>
  <c r="O9" i="12"/>
  <c r="Q9" i="12"/>
  <c r="U9" i="12"/>
  <c r="G12" i="12"/>
  <c r="I12" i="12"/>
  <c r="K12" i="12"/>
  <c r="M12" i="12"/>
  <c r="O12" i="12"/>
  <c r="Q12" i="12"/>
  <c r="U12" i="12"/>
  <c r="G15" i="12"/>
  <c r="M15" i="12" s="1"/>
  <c r="I15" i="12"/>
  <c r="K15" i="12"/>
  <c r="O15" i="12"/>
  <c r="Q15" i="12"/>
  <c r="U15" i="12"/>
  <c r="G22" i="12"/>
  <c r="I22" i="12"/>
  <c r="K22" i="12"/>
  <c r="M22" i="12"/>
  <c r="O22" i="12"/>
  <c r="Q22" i="12"/>
  <c r="U22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I28" i="12"/>
  <c r="K28" i="12"/>
  <c r="M28" i="12"/>
  <c r="O28" i="12"/>
  <c r="Q28" i="12"/>
  <c r="U28" i="12"/>
  <c r="G36" i="12"/>
  <c r="M36" i="12" s="1"/>
  <c r="I36" i="12"/>
  <c r="K36" i="12"/>
  <c r="O36" i="12"/>
  <c r="Q36" i="12"/>
  <c r="U36" i="12"/>
  <c r="G45" i="12"/>
  <c r="M45" i="12" s="1"/>
  <c r="I45" i="12"/>
  <c r="K45" i="12"/>
  <c r="O45" i="12"/>
  <c r="Q45" i="12"/>
  <c r="U45" i="12"/>
  <c r="G54" i="12"/>
  <c r="M54" i="12" s="1"/>
  <c r="I54" i="12"/>
  <c r="K54" i="12"/>
  <c r="O54" i="12"/>
  <c r="Q54" i="12"/>
  <c r="U54" i="12"/>
  <c r="G62" i="12"/>
  <c r="M62" i="12" s="1"/>
  <c r="I62" i="12"/>
  <c r="K62" i="12"/>
  <c r="O62" i="12"/>
  <c r="Q62" i="12"/>
  <c r="U62" i="12"/>
  <c r="G68" i="12"/>
  <c r="M68" i="12" s="1"/>
  <c r="I68" i="12"/>
  <c r="K68" i="12"/>
  <c r="O68" i="12"/>
  <c r="Q68" i="12"/>
  <c r="U68" i="12"/>
  <c r="G88" i="12"/>
  <c r="I88" i="12"/>
  <c r="K88" i="12"/>
  <c r="M88" i="12"/>
  <c r="O88" i="12"/>
  <c r="Q88" i="12"/>
  <c r="U88" i="12"/>
  <c r="G102" i="12"/>
  <c r="M102" i="12" s="1"/>
  <c r="I102" i="12"/>
  <c r="K102" i="12"/>
  <c r="O102" i="12"/>
  <c r="Q102" i="12"/>
  <c r="U102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4" i="12"/>
  <c r="M124" i="12" s="1"/>
  <c r="I124" i="12"/>
  <c r="K124" i="12"/>
  <c r="O124" i="12"/>
  <c r="Q124" i="12"/>
  <c r="U124" i="12"/>
  <c r="G132" i="12"/>
  <c r="M132" i="12" s="1"/>
  <c r="I132" i="12"/>
  <c r="K132" i="12"/>
  <c r="O132" i="12"/>
  <c r="Q132" i="12"/>
  <c r="U132" i="12"/>
  <c r="G140" i="12"/>
  <c r="M140" i="12" s="1"/>
  <c r="I140" i="12"/>
  <c r="K140" i="12"/>
  <c r="O140" i="12"/>
  <c r="Q140" i="12"/>
  <c r="U140" i="12"/>
  <c r="G141" i="12"/>
  <c r="M141" i="12" s="1"/>
  <c r="I141" i="12"/>
  <c r="K141" i="12"/>
  <c r="O141" i="12"/>
  <c r="Q141" i="12"/>
  <c r="U141" i="12"/>
  <c r="G146" i="12"/>
  <c r="M146" i="12" s="1"/>
  <c r="I146" i="12"/>
  <c r="K146" i="12"/>
  <c r="O146" i="12"/>
  <c r="Q146" i="12"/>
  <c r="U146" i="12"/>
  <c r="G150" i="12"/>
  <c r="M150" i="12" s="1"/>
  <c r="I150" i="12"/>
  <c r="K150" i="12"/>
  <c r="O150" i="12"/>
  <c r="Q150" i="12"/>
  <c r="U150" i="12"/>
  <c r="G174" i="12"/>
  <c r="M174" i="12" s="1"/>
  <c r="I174" i="12"/>
  <c r="K174" i="12"/>
  <c r="O174" i="12"/>
  <c r="Q174" i="12"/>
  <c r="U174" i="12"/>
  <c r="G184" i="12"/>
  <c r="M184" i="12" s="1"/>
  <c r="I184" i="12"/>
  <c r="K184" i="12"/>
  <c r="O184" i="12"/>
  <c r="Q184" i="12"/>
  <c r="U184" i="12"/>
  <c r="G202" i="12"/>
  <c r="M202" i="12" s="1"/>
  <c r="I202" i="12"/>
  <c r="K202" i="12"/>
  <c r="O202" i="12"/>
  <c r="Q202" i="12"/>
  <c r="U202" i="12"/>
  <c r="G211" i="12"/>
  <c r="M211" i="12" s="1"/>
  <c r="I211" i="12"/>
  <c r="K211" i="12"/>
  <c r="O211" i="12"/>
  <c r="Q211" i="12"/>
  <c r="U211" i="12"/>
  <c r="G214" i="12"/>
  <c r="M214" i="12" s="1"/>
  <c r="I214" i="12"/>
  <c r="K214" i="12"/>
  <c r="O214" i="12"/>
  <c r="Q214" i="12"/>
  <c r="U214" i="12"/>
  <c r="G217" i="12"/>
  <c r="M217" i="12" s="1"/>
  <c r="I217" i="12"/>
  <c r="K217" i="12"/>
  <c r="O217" i="12"/>
  <c r="Q217" i="12"/>
  <c r="U217" i="12"/>
  <c r="G226" i="12"/>
  <c r="M226" i="12" s="1"/>
  <c r="I226" i="12"/>
  <c r="K226" i="12"/>
  <c r="O226" i="12"/>
  <c r="Q226" i="12"/>
  <c r="U226" i="12"/>
  <c r="G233" i="12"/>
  <c r="M233" i="12" s="1"/>
  <c r="I233" i="12"/>
  <c r="K233" i="12"/>
  <c r="O233" i="12"/>
  <c r="Q233" i="12"/>
  <c r="U233" i="12"/>
  <c r="G240" i="12"/>
  <c r="M240" i="12" s="1"/>
  <c r="I240" i="12"/>
  <c r="K240" i="12"/>
  <c r="O240" i="12"/>
  <c r="Q240" i="12"/>
  <c r="U240" i="12"/>
  <c r="G241" i="12"/>
  <c r="I241" i="12"/>
  <c r="K241" i="12"/>
  <c r="M241" i="12"/>
  <c r="O241" i="12"/>
  <c r="Q241" i="12"/>
  <c r="U241" i="12"/>
  <c r="G248" i="12"/>
  <c r="M248" i="12" s="1"/>
  <c r="I248" i="12"/>
  <c r="K248" i="12"/>
  <c r="O248" i="12"/>
  <c r="Q248" i="12"/>
  <c r="U248" i="12"/>
  <c r="G256" i="12"/>
  <c r="I256" i="12"/>
  <c r="K256" i="12"/>
  <c r="K255" i="12" s="1"/>
  <c r="O256" i="12"/>
  <c r="Q256" i="12"/>
  <c r="U256" i="12"/>
  <c r="G259" i="12"/>
  <c r="M259" i="12" s="1"/>
  <c r="I259" i="12"/>
  <c r="I255" i="12" s="1"/>
  <c r="K259" i="12"/>
  <c r="O259" i="12"/>
  <c r="Q259" i="12"/>
  <c r="Q255" i="12" s="1"/>
  <c r="U259" i="12"/>
  <c r="G262" i="12"/>
  <c r="M262" i="12" s="1"/>
  <c r="I262" i="12"/>
  <c r="K262" i="12"/>
  <c r="O262" i="12"/>
  <c r="Q262" i="12"/>
  <c r="U262" i="12"/>
  <c r="G267" i="12"/>
  <c r="M267" i="12" s="1"/>
  <c r="I267" i="12"/>
  <c r="K267" i="12"/>
  <c r="O267" i="12"/>
  <c r="Q267" i="12"/>
  <c r="U267" i="12"/>
  <c r="G272" i="12"/>
  <c r="M272" i="12" s="1"/>
  <c r="I272" i="12"/>
  <c r="K272" i="12"/>
  <c r="O272" i="12"/>
  <c r="Q272" i="12"/>
  <c r="U272" i="12"/>
  <c r="G275" i="12"/>
  <c r="M275" i="12" s="1"/>
  <c r="I275" i="12"/>
  <c r="K275" i="12"/>
  <c r="O275" i="12"/>
  <c r="Q275" i="12"/>
  <c r="U275" i="12"/>
  <c r="G278" i="12"/>
  <c r="I278" i="12"/>
  <c r="K278" i="12"/>
  <c r="O278" i="12"/>
  <c r="O277" i="12" s="1"/>
  <c r="Q278" i="12"/>
  <c r="U278" i="12"/>
  <c r="G281" i="12"/>
  <c r="M281" i="12" s="1"/>
  <c r="I281" i="12"/>
  <c r="I277" i="12" s="1"/>
  <c r="K281" i="12"/>
  <c r="O281" i="12"/>
  <c r="Q281" i="12"/>
  <c r="Q277" i="12" s="1"/>
  <c r="U281" i="12"/>
  <c r="G284" i="12"/>
  <c r="I284" i="12"/>
  <c r="I283" i="12" s="1"/>
  <c r="K284" i="12"/>
  <c r="M284" i="12"/>
  <c r="O284" i="12"/>
  <c r="Q284" i="12"/>
  <c r="U284" i="12"/>
  <c r="G289" i="12"/>
  <c r="M289" i="12" s="1"/>
  <c r="I289" i="12"/>
  <c r="K289" i="12"/>
  <c r="O289" i="12"/>
  <c r="O283" i="12" s="1"/>
  <c r="Q289" i="12"/>
  <c r="U289" i="12"/>
  <c r="G293" i="12"/>
  <c r="I293" i="12"/>
  <c r="K293" i="12"/>
  <c r="O293" i="12"/>
  <c r="Q293" i="12"/>
  <c r="U293" i="12"/>
  <c r="G294" i="12"/>
  <c r="I294" i="12"/>
  <c r="K294" i="12"/>
  <c r="M294" i="12"/>
  <c r="O294" i="12"/>
  <c r="Q294" i="12"/>
  <c r="U294" i="12"/>
  <c r="G295" i="12"/>
  <c r="M295" i="12" s="1"/>
  <c r="I295" i="12"/>
  <c r="K295" i="12"/>
  <c r="O295" i="12"/>
  <c r="Q295" i="12"/>
  <c r="U295" i="12"/>
  <c r="G296" i="12"/>
  <c r="I296" i="12"/>
  <c r="K296" i="12"/>
  <c r="M296" i="12"/>
  <c r="O296" i="12"/>
  <c r="Q296" i="12"/>
  <c r="U296" i="12"/>
  <c r="G298" i="12"/>
  <c r="G297" i="12" s="1"/>
  <c r="I57" i="1" s="1"/>
  <c r="I298" i="12"/>
  <c r="I297" i="12" s="1"/>
  <c r="K298" i="12"/>
  <c r="K297" i="12" s="1"/>
  <c r="M298" i="12"/>
  <c r="M297" i="12" s="1"/>
  <c r="O298" i="12"/>
  <c r="O297" i="12" s="1"/>
  <c r="Q298" i="12"/>
  <c r="Q297" i="12" s="1"/>
  <c r="U298" i="12"/>
  <c r="U297" i="12" s="1"/>
  <c r="G305" i="12"/>
  <c r="M305" i="12" s="1"/>
  <c r="I305" i="12"/>
  <c r="K305" i="12"/>
  <c r="O305" i="12"/>
  <c r="Q305" i="12"/>
  <c r="U305" i="12"/>
  <c r="G307" i="12"/>
  <c r="M307" i="12" s="1"/>
  <c r="I307" i="12"/>
  <c r="K307" i="12"/>
  <c r="O307" i="12"/>
  <c r="Q307" i="12"/>
  <c r="U307" i="12"/>
  <c r="G308" i="12"/>
  <c r="I308" i="12"/>
  <c r="K308" i="12"/>
  <c r="M308" i="12"/>
  <c r="O308" i="12"/>
  <c r="Q308" i="12"/>
  <c r="U308" i="12"/>
  <c r="G311" i="12"/>
  <c r="M311" i="12" s="1"/>
  <c r="I311" i="12"/>
  <c r="K311" i="12"/>
  <c r="O311" i="12"/>
  <c r="Q311" i="12"/>
  <c r="U311" i="12"/>
  <c r="G314" i="12"/>
  <c r="M314" i="12" s="1"/>
  <c r="I314" i="12"/>
  <c r="K314" i="12"/>
  <c r="O314" i="12"/>
  <c r="Q314" i="12"/>
  <c r="U314" i="12"/>
  <c r="G316" i="12"/>
  <c r="M316" i="12" s="1"/>
  <c r="I316" i="12"/>
  <c r="K316" i="12"/>
  <c r="O316" i="12"/>
  <c r="Q316" i="12"/>
  <c r="U316" i="12"/>
  <c r="G318" i="12"/>
  <c r="I318" i="12"/>
  <c r="K318" i="12"/>
  <c r="K317" i="12" s="1"/>
  <c r="O318" i="12"/>
  <c r="Q318" i="12"/>
  <c r="U318" i="12"/>
  <c r="U317" i="12" s="1"/>
  <c r="G321" i="12"/>
  <c r="I321" i="12"/>
  <c r="K321" i="12"/>
  <c r="M321" i="12"/>
  <c r="O321" i="12"/>
  <c r="Q321" i="12"/>
  <c r="U321" i="12"/>
  <c r="G324" i="12"/>
  <c r="M324" i="12" s="1"/>
  <c r="I324" i="12"/>
  <c r="K324" i="12"/>
  <c r="O324" i="12"/>
  <c r="Q324" i="12"/>
  <c r="U324" i="12"/>
  <c r="G327" i="12"/>
  <c r="M327" i="12" s="1"/>
  <c r="I327" i="12"/>
  <c r="K327" i="12"/>
  <c r="O327" i="12"/>
  <c r="Q327" i="12"/>
  <c r="U327" i="12"/>
  <c r="G330" i="12"/>
  <c r="M330" i="12" s="1"/>
  <c r="I330" i="12"/>
  <c r="K330" i="12"/>
  <c r="O330" i="12"/>
  <c r="Q330" i="12"/>
  <c r="U330" i="12"/>
  <c r="G333" i="12"/>
  <c r="M333" i="12" s="1"/>
  <c r="I333" i="12"/>
  <c r="K333" i="12"/>
  <c r="O333" i="12"/>
  <c r="Q333" i="12"/>
  <c r="U333" i="12"/>
  <c r="G335" i="12"/>
  <c r="I335" i="12"/>
  <c r="K335" i="12"/>
  <c r="M335" i="12"/>
  <c r="O335" i="12"/>
  <c r="Q335" i="12"/>
  <c r="U335" i="12"/>
  <c r="G337" i="12"/>
  <c r="M337" i="12" s="1"/>
  <c r="I337" i="12"/>
  <c r="K337" i="12"/>
  <c r="O337" i="12"/>
  <c r="Q337" i="12"/>
  <c r="U337" i="12"/>
  <c r="G340" i="12"/>
  <c r="M340" i="12" s="1"/>
  <c r="I340" i="12"/>
  <c r="K340" i="12"/>
  <c r="O340" i="12"/>
  <c r="Q340" i="12"/>
  <c r="U340" i="12"/>
  <c r="G344" i="12"/>
  <c r="I344" i="12"/>
  <c r="K344" i="12"/>
  <c r="M344" i="12"/>
  <c r="O344" i="12"/>
  <c r="Q344" i="12"/>
  <c r="U344" i="12"/>
  <c r="G345" i="12"/>
  <c r="M345" i="12" s="1"/>
  <c r="I345" i="12"/>
  <c r="K345" i="12"/>
  <c r="O345" i="12"/>
  <c r="Q345" i="12"/>
  <c r="U345" i="12"/>
  <c r="G346" i="12"/>
  <c r="M346" i="12" s="1"/>
  <c r="I346" i="12"/>
  <c r="K346" i="12"/>
  <c r="O346" i="12"/>
  <c r="Q346" i="12"/>
  <c r="U346" i="12"/>
  <c r="G347" i="12"/>
  <c r="M347" i="12" s="1"/>
  <c r="I347" i="12"/>
  <c r="K347" i="12"/>
  <c r="O347" i="12"/>
  <c r="Q347" i="12"/>
  <c r="U347" i="12"/>
  <c r="G348" i="12"/>
  <c r="M348" i="12" s="1"/>
  <c r="I348" i="12"/>
  <c r="K348" i="12"/>
  <c r="O348" i="12"/>
  <c r="Q348" i="12"/>
  <c r="U348" i="12"/>
  <c r="G349" i="12"/>
  <c r="M349" i="12" s="1"/>
  <c r="I349" i="12"/>
  <c r="K349" i="12"/>
  <c r="O349" i="12"/>
  <c r="Q349" i="12"/>
  <c r="U349" i="12"/>
  <c r="G350" i="12"/>
  <c r="M350" i="12" s="1"/>
  <c r="I350" i="12"/>
  <c r="K350" i="12"/>
  <c r="O350" i="12"/>
  <c r="Q350" i="12"/>
  <c r="U350" i="12"/>
  <c r="G351" i="12"/>
  <c r="M351" i="12" s="1"/>
  <c r="I351" i="12"/>
  <c r="K351" i="12"/>
  <c r="O351" i="12"/>
  <c r="Q351" i="12"/>
  <c r="U351" i="12"/>
  <c r="G352" i="12"/>
  <c r="I352" i="12"/>
  <c r="K352" i="12"/>
  <c r="M352" i="12"/>
  <c r="O352" i="12"/>
  <c r="Q352" i="12"/>
  <c r="U352" i="12"/>
  <c r="G354" i="12"/>
  <c r="M354" i="12" s="1"/>
  <c r="I354" i="12"/>
  <c r="K354" i="12"/>
  <c r="O354" i="12"/>
  <c r="Q354" i="12"/>
  <c r="U354" i="12"/>
  <c r="G356" i="12"/>
  <c r="I356" i="12"/>
  <c r="K356" i="12"/>
  <c r="O356" i="12"/>
  <c r="Q356" i="12"/>
  <c r="U356" i="12"/>
  <c r="G373" i="12"/>
  <c r="M373" i="12" s="1"/>
  <c r="I373" i="12"/>
  <c r="K373" i="12"/>
  <c r="O373" i="12"/>
  <c r="Q373" i="12"/>
  <c r="U373" i="12"/>
  <c r="G379" i="12"/>
  <c r="M379" i="12" s="1"/>
  <c r="I379" i="12"/>
  <c r="K379" i="12"/>
  <c r="O379" i="12"/>
  <c r="Q379" i="12"/>
  <c r="U379" i="12"/>
  <c r="G380" i="12"/>
  <c r="I380" i="12"/>
  <c r="K380" i="12"/>
  <c r="M380" i="12"/>
  <c r="O380" i="12"/>
  <c r="Q380" i="12"/>
  <c r="U380" i="12"/>
  <c r="G381" i="12"/>
  <c r="M381" i="12" s="1"/>
  <c r="I381" i="12"/>
  <c r="K381" i="12"/>
  <c r="O381" i="12"/>
  <c r="Q381" i="12"/>
  <c r="U381" i="12"/>
  <c r="G383" i="12"/>
  <c r="M383" i="12" s="1"/>
  <c r="I383" i="12"/>
  <c r="K383" i="12"/>
  <c r="O383" i="12"/>
  <c r="Q383" i="12"/>
  <c r="U383" i="12"/>
  <c r="G384" i="12"/>
  <c r="M384" i="12" s="1"/>
  <c r="I384" i="12"/>
  <c r="K384" i="12"/>
  <c r="O384" i="12"/>
  <c r="Q384" i="12"/>
  <c r="U384" i="12"/>
  <c r="G385" i="12"/>
  <c r="M385" i="12" s="1"/>
  <c r="I385" i="12"/>
  <c r="K385" i="12"/>
  <c r="O385" i="12"/>
  <c r="Q385" i="12"/>
  <c r="U385" i="12"/>
  <c r="G387" i="12"/>
  <c r="M387" i="12" s="1"/>
  <c r="I387" i="12"/>
  <c r="K387" i="12"/>
  <c r="O387" i="12"/>
  <c r="Q387" i="12"/>
  <c r="U387" i="12"/>
  <c r="G388" i="12"/>
  <c r="M388" i="12" s="1"/>
  <c r="I388" i="12"/>
  <c r="K388" i="12"/>
  <c r="O388" i="12"/>
  <c r="Q388" i="12"/>
  <c r="U388" i="12"/>
  <c r="G389" i="12"/>
  <c r="M389" i="12" s="1"/>
  <c r="I389" i="12"/>
  <c r="K389" i="12"/>
  <c r="O389" i="12"/>
  <c r="Q389" i="12"/>
  <c r="U389" i="12"/>
  <c r="G390" i="12"/>
  <c r="I390" i="12"/>
  <c r="K390" i="12"/>
  <c r="M390" i="12"/>
  <c r="O390" i="12"/>
  <c r="Q390" i="12"/>
  <c r="U390" i="12"/>
  <c r="G391" i="12"/>
  <c r="M391" i="12" s="1"/>
  <c r="I391" i="12"/>
  <c r="K391" i="12"/>
  <c r="O391" i="12"/>
  <c r="Q391" i="12"/>
  <c r="U391" i="12"/>
  <c r="G392" i="12"/>
  <c r="M392" i="12" s="1"/>
  <c r="I392" i="12"/>
  <c r="K392" i="12"/>
  <c r="O392" i="12"/>
  <c r="Q392" i="12"/>
  <c r="U392" i="12"/>
  <c r="G395" i="12"/>
  <c r="M395" i="12" s="1"/>
  <c r="I395" i="12"/>
  <c r="K395" i="12"/>
  <c r="O395" i="12"/>
  <c r="Q395" i="12"/>
  <c r="U395" i="12"/>
  <c r="G397" i="12"/>
  <c r="M397" i="12" s="1"/>
  <c r="I397" i="12"/>
  <c r="K397" i="12"/>
  <c r="O397" i="12"/>
  <c r="Q397" i="12"/>
  <c r="U397" i="12"/>
  <c r="G399" i="12"/>
  <c r="M399" i="12" s="1"/>
  <c r="I399" i="12"/>
  <c r="K399" i="12"/>
  <c r="O399" i="12"/>
  <c r="Q399" i="12"/>
  <c r="U399" i="12"/>
  <c r="G415" i="12"/>
  <c r="M415" i="12" s="1"/>
  <c r="I415" i="12"/>
  <c r="K415" i="12"/>
  <c r="O415" i="12"/>
  <c r="Q415" i="12"/>
  <c r="U415" i="12"/>
  <c r="G428" i="12"/>
  <c r="M428" i="12" s="1"/>
  <c r="I428" i="12"/>
  <c r="K428" i="12"/>
  <c r="O428" i="12"/>
  <c r="Q428" i="12"/>
  <c r="U428" i="12"/>
  <c r="G430" i="12"/>
  <c r="M430" i="12" s="1"/>
  <c r="I430" i="12"/>
  <c r="K430" i="12"/>
  <c r="O430" i="12"/>
  <c r="Q430" i="12"/>
  <c r="U430" i="12"/>
  <c r="G432" i="12"/>
  <c r="M432" i="12" s="1"/>
  <c r="I432" i="12"/>
  <c r="K432" i="12"/>
  <c r="O432" i="12"/>
  <c r="Q432" i="12"/>
  <c r="U432" i="12"/>
  <c r="G434" i="12"/>
  <c r="M434" i="12" s="1"/>
  <c r="I434" i="12"/>
  <c r="K434" i="12"/>
  <c r="O434" i="12"/>
  <c r="Q434" i="12"/>
  <c r="U434" i="12"/>
  <c r="G437" i="12"/>
  <c r="M437" i="12" s="1"/>
  <c r="I437" i="12"/>
  <c r="K437" i="12"/>
  <c r="O437" i="12"/>
  <c r="Q437" i="12"/>
  <c r="U437" i="12"/>
  <c r="U433" i="12" s="1"/>
  <c r="G439" i="12"/>
  <c r="I439" i="12"/>
  <c r="K439" i="12"/>
  <c r="M439" i="12"/>
  <c r="O439" i="12"/>
  <c r="Q439" i="12"/>
  <c r="U439" i="12"/>
  <c r="G441" i="12"/>
  <c r="M441" i="12" s="1"/>
  <c r="I441" i="12"/>
  <c r="K441" i="12"/>
  <c r="O441" i="12"/>
  <c r="Q441" i="12"/>
  <c r="U441" i="12"/>
  <c r="G450" i="12"/>
  <c r="M450" i="12" s="1"/>
  <c r="I450" i="12"/>
  <c r="K450" i="12"/>
  <c r="K440" i="12" s="1"/>
  <c r="O450" i="12"/>
  <c r="Q450" i="12"/>
  <c r="U450" i="12"/>
  <c r="G452" i="12"/>
  <c r="M452" i="12" s="1"/>
  <c r="I452" i="12"/>
  <c r="K452" i="12"/>
  <c r="O452" i="12"/>
  <c r="Q452" i="12"/>
  <c r="U452" i="12"/>
  <c r="G454" i="12"/>
  <c r="M454" i="12" s="1"/>
  <c r="I454" i="12"/>
  <c r="K454" i="12"/>
  <c r="O454" i="12"/>
  <c r="Q454" i="12"/>
  <c r="U454" i="12"/>
  <c r="G456" i="12"/>
  <c r="G455" i="12" s="1"/>
  <c r="I66" i="1" s="1"/>
  <c r="I456" i="12"/>
  <c r="I455" i="12" s="1"/>
  <c r="K456" i="12"/>
  <c r="K455" i="12" s="1"/>
  <c r="O456" i="12"/>
  <c r="O455" i="12" s="1"/>
  <c r="Q456" i="12"/>
  <c r="Q455" i="12" s="1"/>
  <c r="U456" i="12"/>
  <c r="U455" i="12" s="1"/>
  <c r="G463" i="12"/>
  <c r="G462" i="12" s="1"/>
  <c r="I67" i="1" s="1"/>
  <c r="I463" i="12"/>
  <c r="I462" i="12" s="1"/>
  <c r="K463" i="12"/>
  <c r="K462" i="12" s="1"/>
  <c r="O463" i="12"/>
  <c r="O462" i="12" s="1"/>
  <c r="Q463" i="12"/>
  <c r="Q462" i="12" s="1"/>
  <c r="U463" i="12"/>
  <c r="U462" i="12" s="1"/>
  <c r="G465" i="12"/>
  <c r="I465" i="12"/>
  <c r="K465" i="12"/>
  <c r="O465" i="12"/>
  <c r="Q465" i="12"/>
  <c r="U465" i="12"/>
  <c r="G467" i="12"/>
  <c r="M467" i="12" s="1"/>
  <c r="I467" i="12"/>
  <c r="K467" i="12"/>
  <c r="O467" i="12"/>
  <c r="Q467" i="12"/>
  <c r="Q464" i="12" s="1"/>
  <c r="U467" i="12"/>
  <c r="G468" i="12"/>
  <c r="M468" i="12" s="1"/>
  <c r="I468" i="12"/>
  <c r="K468" i="12"/>
  <c r="O468" i="12"/>
  <c r="Q468" i="12"/>
  <c r="U468" i="12"/>
  <c r="G470" i="12"/>
  <c r="G469" i="12" s="1"/>
  <c r="I69" i="1" s="1"/>
  <c r="I470" i="12"/>
  <c r="I469" i="12" s="1"/>
  <c r="K470" i="12"/>
  <c r="K469" i="12" s="1"/>
  <c r="O470" i="12"/>
  <c r="O469" i="12" s="1"/>
  <c r="Q470" i="12"/>
  <c r="Q469" i="12" s="1"/>
  <c r="U470" i="12"/>
  <c r="U469" i="12" s="1"/>
  <c r="G475" i="12"/>
  <c r="I475" i="12"/>
  <c r="K475" i="12"/>
  <c r="O475" i="12"/>
  <c r="Q475" i="12"/>
  <c r="U475" i="12"/>
  <c r="G479" i="12"/>
  <c r="M479" i="12" s="1"/>
  <c r="I479" i="12"/>
  <c r="K479" i="12"/>
  <c r="O479" i="12"/>
  <c r="Q479" i="12"/>
  <c r="U479" i="12"/>
  <c r="G481" i="12"/>
  <c r="M481" i="12" s="1"/>
  <c r="I481" i="12"/>
  <c r="K481" i="12"/>
  <c r="O481" i="12"/>
  <c r="Q481" i="12"/>
  <c r="U481" i="12"/>
  <c r="G482" i="12"/>
  <c r="M482" i="12" s="1"/>
  <c r="I482" i="12"/>
  <c r="K482" i="12"/>
  <c r="O482" i="12"/>
  <c r="Q482" i="12"/>
  <c r="U482" i="12"/>
  <c r="G483" i="12"/>
  <c r="M483" i="12" s="1"/>
  <c r="I483" i="12"/>
  <c r="K483" i="12"/>
  <c r="O483" i="12"/>
  <c r="Q483" i="12"/>
  <c r="U483" i="12"/>
  <c r="G484" i="12"/>
  <c r="I484" i="12"/>
  <c r="K484" i="12"/>
  <c r="M484" i="12"/>
  <c r="O484" i="12"/>
  <c r="Q484" i="12"/>
  <c r="U484" i="12"/>
  <c r="G485" i="12"/>
  <c r="I71" i="1" s="1"/>
  <c r="U485" i="12"/>
  <c r="G486" i="12"/>
  <c r="M486" i="12" s="1"/>
  <c r="M485" i="12" s="1"/>
  <c r="I486" i="12"/>
  <c r="I485" i="12" s="1"/>
  <c r="K486" i="12"/>
  <c r="K485" i="12" s="1"/>
  <c r="O486" i="12"/>
  <c r="O485" i="12" s="1"/>
  <c r="Q486" i="12"/>
  <c r="Q485" i="12" s="1"/>
  <c r="U486" i="12"/>
  <c r="G488" i="12"/>
  <c r="M488" i="12" s="1"/>
  <c r="I488" i="12"/>
  <c r="K488" i="12"/>
  <c r="O488" i="12"/>
  <c r="Q488" i="12"/>
  <c r="U488" i="12"/>
  <c r="G489" i="12"/>
  <c r="M489" i="12" s="1"/>
  <c r="I489" i="12"/>
  <c r="K489" i="12"/>
  <c r="K487" i="12" s="1"/>
  <c r="O489" i="12"/>
  <c r="Q489" i="12"/>
  <c r="U489" i="12"/>
  <c r="G490" i="12"/>
  <c r="M490" i="12" s="1"/>
  <c r="I490" i="12"/>
  <c r="K490" i="12"/>
  <c r="O490" i="12"/>
  <c r="Q490" i="12"/>
  <c r="U490" i="12"/>
  <c r="I20" i="1"/>
  <c r="I18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K398" i="12" l="1"/>
  <c r="I487" i="12"/>
  <c r="Q398" i="12"/>
  <c r="K433" i="12"/>
  <c r="Q433" i="12"/>
  <c r="U255" i="12"/>
  <c r="G277" i="12"/>
  <c r="I54" i="1" s="1"/>
  <c r="K261" i="12"/>
  <c r="Q261" i="12"/>
  <c r="Q487" i="12"/>
  <c r="Q474" i="12"/>
  <c r="K464" i="12"/>
  <c r="U440" i="12"/>
  <c r="AD492" i="12"/>
  <c r="G39" i="1" s="1"/>
  <c r="G40" i="1" s="1"/>
  <c r="G25" i="1" s="1"/>
  <c r="G26" i="1" s="1"/>
  <c r="F40" i="1"/>
  <c r="G28" i="1" s="1"/>
  <c r="H39" i="1"/>
  <c r="H40" i="1" s="1"/>
  <c r="I398" i="12"/>
  <c r="U355" i="12"/>
  <c r="U323" i="12"/>
  <c r="U304" i="12"/>
  <c r="U292" i="12"/>
  <c r="I261" i="12"/>
  <c r="U149" i="12"/>
  <c r="O27" i="12"/>
  <c r="U8" i="12"/>
  <c r="I474" i="12"/>
  <c r="U487" i="12"/>
  <c r="K474" i="12"/>
  <c r="U464" i="12"/>
  <c r="U398" i="12"/>
  <c r="G355" i="12"/>
  <c r="I62" i="1" s="1"/>
  <c r="O336" i="12"/>
  <c r="G317" i="12"/>
  <c r="I59" i="1" s="1"/>
  <c r="G292" i="12"/>
  <c r="I56" i="1" s="1"/>
  <c r="K283" i="12"/>
  <c r="Q283" i="12"/>
  <c r="K277" i="12"/>
  <c r="U261" i="12"/>
  <c r="K27" i="12"/>
  <c r="Q27" i="12"/>
  <c r="I27" i="12"/>
  <c r="G8" i="12"/>
  <c r="O474" i="12"/>
  <c r="U474" i="12"/>
  <c r="G464" i="12"/>
  <c r="I68" i="1" s="1"/>
  <c r="O440" i="12"/>
  <c r="O433" i="12"/>
  <c r="Q355" i="12"/>
  <c r="I355" i="12"/>
  <c r="O355" i="12"/>
  <c r="K336" i="12"/>
  <c r="Q336" i="12"/>
  <c r="I336" i="12"/>
  <c r="O323" i="12"/>
  <c r="Q317" i="12"/>
  <c r="I317" i="12"/>
  <c r="O317" i="12"/>
  <c r="O304" i="12"/>
  <c r="Q292" i="12"/>
  <c r="I292" i="12"/>
  <c r="O292" i="12"/>
  <c r="U283" i="12"/>
  <c r="U277" i="12"/>
  <c r="G255" i="12"/>
  <c r="I52" i="1" s="1"/>
  <c r="O149" i="12"/>
  <c r="U27" i="12"/>
  <c r="Q8" i="12"/>
  <c r="I8" i="12"/>
  <c r="O8" i="12"/>
  <c r="O487" i="12"/>
  <c r="G474" i="12"/>
  <c r="I70" i="1" s="1"/>
  <c r="I464" i="12"/>
  <c r="O464" i="12"/>
  <c r="Q440" i="12"/>
  <c r="I440" i="12"/>
  <c r="I433" i="12"/>
  <c r="O398" i="12"/>
  <c r="K355" i="12"/>
  <c r="U336" i="12"/>
  <c r="K323" i="12"/>
  <c r="Q323" i="12"/>
  <c r="I323" i="12"/>
  <c r="K304" i="12"/>
  <c r="Q304" i="12"/>
  <c r="I304" i="12"/>
  <c r="K292" i="12"/>
  <c r="O261" i="12"/>
  <c r="O255" i="12"/>
  <c r="K149" i="12"/>
  <c r="Q149" i="12"/>
  <c r="I149" i="12"/>
  <c r="K8" i="12"/>
  <c r="M440" i="12"/>
  <c r="M433" i="12"/>
  <c r="M323" i="12"/>
  <c r="M304" i="12"/>
  <c r="M283" i="12"/>
  <c r="M149" i="12"/>
  <c r="M27" i="12"/>
  <c r="M487" i="12"/>
  <c r="M398" i="12"/>
  <c r="M336" i="12"/>
  <c r="M261" i="12"/>
  <c r="G487" i="12"/>
  <c r="I72" i="1" s="1"/>
  <c r="I19" i="1" s="1"/>
  <c r="G440" i="12"/>
  <c r="I65" i="1" s="1"/>
  <c r="G433" i="12"/>
  <c r="I64" i="1" s="1"/>
  <c r="G398" i="12"/>
  <c r="I63" i="1" s="1"/>
  <c r="G336" i="12"/>
  <c r="I61" i="1" s="1"/>
  <c r="G323" i="12"/>
  <c r="I60" i="1" s="1"/>
  <c r="G304" i="12"/>
  <c r="I58" i="1" s="1"/>
  <c r="I17" i="1" s="1"/>
  <c r="G283" i="12"/>
  <c r="I55" i="1" s="1"/>
  <c r="G261" i="12"/>
  <c r="I53" i="1" s="1"/>
  <c r="G149" i="12"/>
  <c r="I51" i="1" s="1"/>
  <c r="G27" i="12"/>
  <c r="I50" i="1" s="1"/>
  <c r="M475" i="12"/>
  <c r="M474" i="12" s="1"/>
  <c r="M470" i="12"/>
  <c r="M469" i="12" s="1"/>
  <c r="M465" i="12"/>
  <c r="M464" i="12" s="1"/>
  <c r="M463" i="12"/>
  <c r="M462" i="12" s="1"/>
  <c r="M456" i="12"/>
  <c r="M455" i="12" s="1"/>
  <c r="M356" i="12"/>
  <c r="M355" i="12" s="1"/>
  <c r="M318" i="12"/>
  <c r="M317" i="12" s="1"/>
  <c r="M293" i="12"/>
  <c r="M292" i="12" s="1"/>
  <c r="M278" i="12"/>
  <c r="M277" i="12" s="1"/>
  <c r="M256" i="12"/>
  <c r="M255" i="12" s="1"/>
  <c r="M9" i="12"/>
  <c r="M8" i="12" s="1"/>
  <c r="I39" i="1"/>
  <c r="I40" i="1" s="1"/>
  <c r="J39" i="1" s="1"/>
  <c r="J40" i="1" s="1"/>
  <c r="G23" i="1" l="1"/>
  <c r="G492" i="12"/>
  <c r="I49" i="1"/>
  <c r="G24" i="1"/>
  <c r="G29" i="1" s="1"/>
  <c r="I16" i="1" l="1"/>
  <c r="I21" i="1" s="1"/>
  <c r="I7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<sst xmlns="http://schemas.openxmlformats.org/spreadsheetml/2006/main" count="1438" uniqueCount="651">
  <si>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</si>
  <si>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</si>
  <si>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</si>
  <si>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</si>
  <si>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</si>
  <si>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</si>
  <si>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</si>
  <si>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</si>
  <si>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</si>
  <si>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</si>
  <si>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</si>
  <si>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</si>
  <si>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</si>
  <si>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</si>
  <si>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</si>
  <si>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</si>
  <si>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</si>
  <si>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</si>
  <si>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</si>
  <si>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</si>
  <si>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</si>
  <si>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</si>
  <si>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</si>
  <si>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</si>
  <si>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</si>
  <si>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</si>
  <si>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</si>
  <si>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</si>
  <si>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</si>
  <si>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</si>
  <si>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</si>
  <si>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</si>
  <si>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</si>
  <si>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</si>
  <si>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</si>
  <si>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</si>
  <si>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</si>
  <si>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</si>
  <si>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</si>
  <si>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</si>
  <si>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</si>
  <si>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</si>
  <si>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</si>
  <si>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</si>
  <si>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</si>
  <si>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PODNIKATELSKÝ OBJEKT KB Invest s.r.o. - SO 01</t>
  </si>
  <si>
    <t>KB Invest s.r.o.</t>
  </si>
  <si>
    <t>Formanská 416</t>
  </si>
  <si>
    <t>Český Těšín-Mosty</t>
  </si>
  <si>
    <t>735 62</t>
  </si>
  <si>
    <t>64611574</t>
  </si>
  <si>
    <t>CZ64611574</t>
  </si>
  <si>
    <t>Celkem za stavbu</t>
  </si>
  <si>
    <t>CZK</t>
  </si>
  <si>
    <t xml:space="preserve">Popis rozpočtu:  - </t>
  </si>
  <si>
    <t>Veškerá výkopová zemina zůstává na pozemku investora pro pozdější využití k obsypu objektu.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</si>
  <si>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</si>
  <si>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</si>
  <si>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</si>
  <si>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</si>
  <si>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</si>
  <si>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</si>
  <si>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</si>
  <si>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</si>
  <si>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</si>
  <si>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</si>
  <si>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44</t>
  </si>
  <si>
    <t>Zastřešení</t>
  </si>
  <si>
    <t>62</t>
  </si>
  <si>
    <t>Upravy povrchů vnější</t>
  </si>
  <si>
    <t>63</t>
  </si>
  <si>
    <t>Podlahy a podlahové konstrukce</t>
  </si>
  <si>
    <t>64</t>
  </si>
  <si>
    <t>Výplně otvorů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</si>
  <si>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</si>
  <si>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</si>
  <si>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</si>
  <si>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</si>
  <si>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</si>
  <si>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</si>
  <si>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</si>
  <si>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</si>
  <si>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</si>
  <si>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</si>
  <si>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</si>
  <si>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</si>
  <si>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</si>
  <si>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</si>
  <si>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</si>
  <si>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</si>
  <si>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</si>
  <si>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</si>
  <si>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</si>
  <si>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</si>
  <si>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90</t>
  </si>
  <si>
    <t>Přípočty</t>
  </si>
  <si>
    <t>94</t>
  </si>
  <si>
    <t>Lešení a stavební výtahy</t>
  </si>
  <si>
    <t>96</t>
  </si>
  <si>
    <t>Bourání konstrukcí</t>
  </si>
  <si>
    <t>97</t>
  </si>
  <si>
    <t>Likvidace suti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</si>
  <si>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</si>
  <si>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</si>
  <si>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</si>
  <si>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</si>
  <si>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</si>
  <si>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</si>
  <si>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</si>
  <si>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</si>
  <si>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</si>
  <si>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</si>
  <si>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</si>
  <si>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</si>
  <si>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</si>
  <si>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</si>
  <si>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</si>
  <si>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</si>
  <si>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</si>
  <si>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</si>
  <si>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</si>
  <si>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</si>
  <si>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</si>
  <si>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</si>
  <si>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</si>
  <si>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</si>
  <si>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</si>
  <si>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</si>
  <si>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</si>
  <si>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</si>
  <si>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</si>
  <si>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</si>
  <si>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</si>
  <si>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</si>
  <si>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</si>
  <si>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</si>
  <si>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POL1_0</t>
  </si>
  <si>
    <t xml:space="preserve">hala, krček, zp.plochy: : </t>
  </si>
  <si>
    <t>VV</t>
  </si>
  <si>
    <t>1800,0*0,15</t>
  </si>
  <si>
    <t>122301101R00</t>
  </si>
  <si>
    <t>Odkopávky nezapažené v hor. 4 do 100 m3</t>
  </si>
  <si>
    <t xml:space="preserve">HALA: : 37,2*26,3*0,2 </t>
  </si>
  <si>
    <t xml:space="preserve">KRČEK: : 9,9*14,7*0,2  </t>
  </si>
  <si>
    <t>131201110R00</t>
  </si>
  <si>
    <t>Hloubení nezapaž. jam hor.3 do 50 m3, STROJNĚ</t>
  </si>
  <si>
    <t xml:space="preserve">HALA: : </t>
  </si>
  <si>
    <t xml:space="preserve">na úroveň -1,1: : 32,2*2*2,5*0,4+16,93*2*2,2*0,3+27,8*2,2*0,3 </t>
  </si>
  <si>
    <t>pod patky na úroveň -1,4: : 1,8*2,1*0,3*4+1,8*1,8*0,3*12+2,1*1,5*0,3*6</t>
  </si>
  <si>
    <t xml:space="preserve">KRČEK: : </t>
  </si>
  <si>
    <t xml:space="preserve">na úroveň -1,1: : 15,0*1,7*0,4*2+1,8*2,2*0,4 </t>
  </si>
  <si>
    <t xml:space="preserve">pod patky na úroveň -1,4: : 1,3*1,3*0,3*6+2,115*1,3*0,3*3 </t>
  </si>
  <si>
    <t>162201102R00</t>
  </si>
  <si>
    <t>Vodorovné přemístění výkopku z hor.1-4 do 50 m</t>
  </si>
  <si>
    <t xml:space="preserve">HALA: : 195,672+126,966 </t>
  </si>
  <si>
    <t xml:space="preserve">KRČEK: : 29,106+27,501 </t>
  </si>
  <si>
    <t>171201101R00</t>
  </si>
  <si>
    <t>Uložení sypaniny do násypů nezhutněných</t>
  </si>
  <si>
    <t>175101201R00</t>
  </si>
  <si>
    <t>Obsyp objektu bez prohození sypaniny, dovoz do 30m</t>
  </si>
  <si>
    <t>289970111R00</t>
  </si>
  <si>
    <t>Vrstva geotextilie Geofiltex 300g/m2</t>
  </si>
  <si>
    <t>m2</t>
  </si>
  <si>
    <t>1,8*1,8*12</t>
  </si>
  <si>
    <t>2,1*1,5*6</t>
  </si>
  <si>
    <t>2,1*1,8*4</t>
  </si>
  <si>
    <t>1,3*1,3*6</t>
  </si>
  <si>
    <t>2,115*1,3*3</t>
  </si>
  <si>
    <t>271531114</t>
  </si>
  <si>
    <t>Polštář základu z kameniva drceného 8-32 mm, přírodní kamenivo, hutněný</t>
  </si>
  <si>
    <t xml:space="preserve">patky HALA: : </t>
  </si>
  <si>
    <t>1,8*1,8*0,15*12</t>
  </si>
  <si>
    <t>2,1*1,5*0,15*6</t>
  </si>
  <si>
    <t>2,1*1,8*0,15*4</t>
  </si>
  <si>
    <t xml:space="preserve">patky KRČEK: : </t>
  </si>
  <si>
    <t>1,3*1,3*0,15*6</t>
  </si>
  <si>
    <t>2,115*1,3*0,15*3</t>
  </si>
  <si>
    <t/>
  </si>
  <si>
    <t>271531113</t>
  </si>
  <si>
    <t>Polštář základu z kameniva hr. drceného 0-32 mm, přírodní kamenivo, hutněný</t>
  </si>
  <si>
    <t>271100010</t>
  </si>
  <si>
    <t>Polštář pod desku z přírodního kameniva, hutněný</t>
  </si>
  <si>
    <t>- průměrně 70cm</t>
  </si>
  <si>
    <t>POP</t>
  </si>
  <si>
    <t>- zhutnění na úroveň Edef2= 80 MPa, Edef2/Edef1&lt;2,5, k – 0,058 N/mm3</t>
  </si>
  <si>
    <t>538,9*(0,4+0,3)</t>
  </si>
  <si>
    <t>-1,2*1,2*0,7*4</t>
  </si>
  <si>
    <t>2733213</t>
  </si>
  <si>
    <t>Železobeton základových desek C 20/25 X0, S3, Dmax. 16mm, bez popílku, tl.140mm</t>
  </si>
  <si>
    <t>- výztuž drátky 20kg/m3 L=50mm</t>
  </si>
  <si>
    <t>- strojně hlazený povrch se vsypem+impregnační zástřik</t>
  </si>
  <si>
    <t>- prořez a zatmelení dilatací</t>
  </si>
  <si>
    <t xml:space="preserve">hala: : 19,05*29,6*0,14 </t>
  </si>
  <si>
    <t xml:space="preserve">krček: : 3,0*15,38*0,14+1,8*1,4*0,14 </t>
  </si>
  <si>
    <t>274313511R00</t>
  </si>
  <si>
    <t>Beton základových pasů prostý C 12/15 , podkladní</t>
  </si>
  <si>
    <t xml:space="preserve">pod patky: : </t>
  </si>
  <si>
    <t>1,8*1,8*0,1*12</t>
  </si>
  <si>
    <t>2,1*1,5*0,1*6</t>
  </si>
  <si>
    <t>2,1*1,8*0,1*4</t>
  </si>
  <si>
    <t xml:space="preserve">pod prahy: : </t>
  </si>
  <si>
    <t>4,2*1,1*0,1*10</t>
  </si>
  <si>
    <t>2,9*1,1*0,1*4</t>
  </si>
  <si>
    <t>2,612*1,1*0,1*4</t>
  </si>
  <si>
    <t>1,3*1,3*0,1*6</t>
  </si>
  <si>
    <t>2,115*1,3*0,1*3</t>
  </si>
  <si>
    <t>2,17*0,85*0,1*2</t>
  </si>
  <si>
    <t>1,83*0,85*0,1*2</t>
  </si>
  <si>
    <t>2,1*0,85*0,1*2</t>
  </si>
  <si>
    <t>2,565*0,85*0,1*2</t>
  </si>
  <si>
    <t>0,49*0,85*0,1</t>
  </si>
  <si>
    <t>274322411</t>
  </si>
  <si>
    <t>Železobeton základ. pasů C25/30 XC2/XA1</t>
  </si>
  <si>
    <t xml:space="preserve">pás: : </t>
  </si>
  <si>
    <t>4,8*0,5*0,8*10*1,05</t>
  </si>
  <si>
    <t>3,5*0,5*0,8*4*1,05</t>
  </si>
  <si>
    <t>3,212*0,5*0,8*4*1,05</t>
  </si>
  <si>
    <t xml:space="preserve">sokl: : </t>
  </si>
  <si>
    <t>29,6*2*0,3*0,46*1,05</t>
  </si>
  <si>
    <t>(19,648*2-3,0-1,0-3,0)*0,3*0,46*1,05</t>
  </si>
  <si>
    <t>(2,77*2+2,43*2+2,7*2+3,165*2+1,09)*0,25*0,8*1,05</t>
  </si>
  <si>
    <t>(1,45*2+1,78+3,48*2+3,14*2+3,4*2+3,51*2-4,0)*0,16*0,46*1,05</t>
  </si>
  <si>
    <t>274351215R00</t>
  </si>
  <si>
    <t>Bednění stěn základových pasů - zřízení</t>
  </si>
  <si>
    <t>4,8*0,8*10*2</t>
  </si>
  <si>
    <t>3,5*0,8*4*2</t>
  </si>
  <si>
    <t>3,212*0,8*4*2</t>
  </si>
  <si>
    <t>29,6*2*0,46*2</t>
  </si>
  <si>
    <t>(19,648*2-3,0-1,0-3,0+0,3*6)*0,46*2</t>
  </si>
  <si>
    <t>(2,77*2+2,43*2+2,7*2+3,165*2+1,09)*0,8*2</t>
  </si>
  <si>
    <t>(1,45*2+1,78+3,48*2+3,14*2+3,4*2+3,51*2-4,0)*0,46*2</t>
  </si>
  <si>
    <t>0,16*0,46*4</t>
  </si>
  <si>
    <t>274351216R00</t>
  </si>
  <si>
    <t>Bednění stěn základových pasů - odstranění</t>
  </si>
  <si>
    <t>274361821R00</t>
  </si>
  <si>
    <t>Výztuž základových pasů z betonářské oceli 10 505, B500B</t>
  </si>
  <si>
    <t>t</t>
  </si>
  <si>
    <t xml:space="preserve">výztuž prahů 120kg/m3 HALA: : </t>
  </si>
  <si>
    <t>44,694*0,12</t>
  </si>
  <si>
    <t xml:space="preserve">výztuž prahů 120kg/m3 KRČEK: : </t>
  </si>
  <si>
    <t>7,0199*0,12</t>
  </si>
  <si>
    <t>275322411</t>
  </si>
  <si>
    <t>Železobeton základ. patek C25/30 XC2/XA1</t>
  </si>
  <si>
    <t>1,2*1,2*0,8*12*1,05</t>
  </si>
  <si>
    <t>1,5*0,9*0,8*6*1,05</t>
  </si>
  <si>
    <t>1,5*1,2*0,8*4*1,05</t>
  </si>
  <si>
    <t>0,7*0,7*0,8*6*1,05</t>
  </si>
  <si>
    <t>1,815*0,7*0,8*3*1,05</t>
  </si>
  <si>
    <t>275351215R00</t>
  </si>
  <si>
    <t>Bednění stěn základových patek - zřízení</t>
  </si>
  <si>
    <t>(1,2+1,2)*2*0,8*12</t>
  </si>
  <si>
    <t>(1,5+0,9)*2*0,8*6</t>
  </si>
  <si>
    <t>(1,5+1,2)*2*0,8*4</t>
  </si>
  <si>
    <t>0,7*4*0,8*6</t>
  </si>
  <si>
    <t>(1,815+0,7)*2*0,8*3</t>
  </si>
  <si>
    <t>275351216R00</t>
  </si>
  <si>
    <t>Bednění stěn základových patek - odstranění</t>
  </si>
  <si>
    <t>275361821R00</t>
  </si>
  <si>
    <t>Výztuž základových patek z betonářské ocelí 10505, B500B</t>
  </si>
  <si>
    <t xml:space="preserve">výztuž patek 120kg/m3 HALA: : </t>
  </si>
  <si>
    <t>27,3672*0,12</t>
  </si>
  <si>
    <t xml:space="preserve">výztuž patek 120kg/m3 KRČEK: : </t>
  </si>
  <si>
    <t>5,6713*0,12</t>
  </si>
  <si>
    <t>767990010RAB</t>
  </si>
  <si>
    <t>Atypické ocelové konstrukce, 5 - 10 kg/kus</t>
  </si>
  <si>
    <t>kg</t>
  </si>
  <si>
    <t>POL2_0</t>
  </si>
  <si>
    <t>- lemování podlah ve vratech a dveřích pozinkovaným L-profilem 50x50x5mm</t>
  </si>
  <si>
    <t>3,0*2*4,03</t>
  </si>
  <si>
    <t>342170020RAA</t>
  </si>
  <si>
    <t>Panely stěnové, jádro PN tl. nad 8 cm, panel KS 1000 TF tl. 100 mm</t>
  </si>
  <si>
    <t>požární odolnost min. 15min.</t>
  </si>
  <si>
    <t xml:space="preserve">štíty: : </t>
  </si>
  <si>
    <t>121,1*2</t>
  </si>
  <si>
    <t xml:space="preserve">boční stěny: : </t>
  </si>
  <si>
    <t>30,4*5,93*2</t>
  </si>
  <si>
    <t xml:space="preserve">odpočet otvorů: : </t>
  </si>
  <si>
    <t>-5,0*2,3*5-3,0*3,0*2-1,04*2,17-1,5*1,5*2</t>
  </si>
  <si>
    <t xml:space="preserve">J: : </t>
  </si>
  <si>
    <t xml:space="preserve">6,85*4,15+3,15*1,2 </t>
  </si>
  <si>
    <t xml:space="preserve">S: : </t>
  </si>
  <si>
    <t>10,0*3,25-3,0*0,85*2</t>
  </si>
  <si>
    <t xml:space="preserve">NOVÉ OPLÁŠTĚNÍ SENÍKU: : </t>
  </si>
  <si>
    <t>(13,92+15,94+9,42)*6,19</t>
  </si>
  <si>
    <t xml:space="preserve">štít: : </t>
  </si>
  <si>
    <t>26,1</t>
  </si>
  <si>
    <t xml:space="preserve">pole s novými vraty: : </t>
  </si>
  <si>
    <t>4,5*5,4</t>
  </si>
  <si>
    <t xml:space="preserve">odpočet oken: : </t>
  </si>
  <si>
    <t xml:space="preserve">-1,0*0,9*7-1,0*1,4*4-1,5*1,4*2-2,0*1,4 </t>
  </si>
  <si>
    <t xml:space="preserve">odpočet vrat a dveří: : </t>
  </si>
  <si>
    <t>-1,04*2,1-0,94*2,1-3,14*3,07*2</t>
  </si>
  <si>
    <t>342170022</t>
  </si>
  <si>
    <t>Panely stěnové IPN jádro, tl. nad 8 cm, panel KS, 1150 TL tl. 100 mm</t>
  </si>
  <si>
    <t>požární odolnost 30min.</t>
  </si>
  <si>
    <t>(5,0+1,8)*4,15-0,9*2,1</t>
  </si>
  <si>
    <t>5,0*3,5</t>
  </si>
  <si>
    <t xml:space="preserve">VNITŘNÍ OPLÁŠTĚNÍ VESTAVKU SENÍKU: : </t>
  </si>
  <si>
    <t>(14,14+1,04+1,6)*5,85-0,8*2,1</t>
  </si>
  <si>
    <t xml:space="preserve">strop: : 8,2*15,74+1,6*1,04 </t>
  </si>
  <si>
    <t>767421142</t>
  </si>
  <si>
    <t>D+M lemování výplní otvorů</t>
  </si>
  <si>
    <t>m</t>
  </si>
  <si>
    <t>vč. parapetů</t>
  </si>
  <si>
    <t xml:space="preserve">okna: : (1,5+1,5)*2*2*2+(2,3+5,0)*2*5*2 </t>
  </si>
  <si>
    <t xml:space="preserve">dveře: : (1,04+2,17*2)*2 </t>
  </si>
  <si>
    <t xml:space="preserve">vrata: : (3,07*2+3,14) </t>
  </si>
  <si>
    <t xml:space="preserve">průchod do krčku: : 3,0*3 </t>
  </si>
  <si>
    <t xml:space="preserve">dveře: : (2,16*2+1,04)*2 </t>
  </si>
  <si>
    <t xml:space="preserve">vrata: : 3,06*2+3,14 </t>
  </si>
  <si>
    <t xml:space="preserve">okna: : (3,0+0,85)*2*2*2 </t>
  </si>
  <si>
    <t xml:space="preserve">SENÍK: : </t>
  </si>
  <si>
    <t>(1,0+0,9)*2*7*2</t>
  </si>
  <si>
    <t>(1,0+1,4)*2*4*2</t>
  </si>
  <si>
    <t>(1,5+1,4)*2*2*2</t>
  </si>
  <si>
    <t>(2,0+1,4)*2*1*2</t>
  </si>
  <si>
    <t>3,0*3*2</t>
  </si>
  <si>
    <t>(1,04+2,1*2+0,94*2,1*2)*2</t>
  </si>
  <si>
    <t>767425133</t>
  </si>
  <si>
    <t>D+M oplechování rohů, koutů</t>
  </si>
  <si>
    <t>6,0*4</t>
  </si>
  <si>
    <t xml:space="preserve">k atice: : 15,0 </t>
  </si>
  <si>
    <t>k hali a k seníku: : 3,65+5,45</t>
  </si>
  <si>
    <t xml:space="preserve">vnější roh: : 4,15 </t>
  </si>
  <si>
    <t>6,0*2</t>
  </si>
  <si>
    <t>342013321RT1</t>
  </si>
  <si>
    <t>Příčka SDK tl.150 mm,ocel.kce,2x oplášť.,RB 12,5mm, izolace tloušťky 80 mm</t>
  </si>
  <si>
    <t>(4,35+4,65)*3,5</t>
  </si>
  <si>
    <t>-1,5*1,2-0,8*2,1</t>
  </si>
  <si>
    <t>34226405</t>
  </si>
  <si>
    <t>Podhled sádrokartonový na zavěšenou ocel. konstr., desky standard tl. 12,5 mm, bez izolace</t>
  </si>
  <si>
    <t>závěsy roštu dl. 2,7m</t>
  </si>
  <si>
    <t>4,2*4,5</t>
  </si>
  <si>
    <t>342264051</t>
  </si>
  <si>
    <t>Podhled sádrokartonový na zavěšenou ocel. konstr., desky RBf tl. 15 mm, bez izolace</t>
  </si>
  <si>
    <t>oboustranná odolnost EI30</t>
  </si>
  <si>
    <t xml:space="preserve">vestavek 1NP: : </t>
  </si>
  <si>
    <t>4,9*1,85+4,9*1,9+4,9*2,4+2,9*2,1+2,9*2,1</t>
  </si>
  <si>
    <t>1,9*3,1+3,3*1,3+1,3*4,11+3,1*4,94+4,14*1,5</t>
  </si>
  <si>
    <t>1,7*5,31+4,9*3,09+3,1*3,79-1,8*4,94</t>
  </si>
  <si>
    <t xml:space="preserve">vestavek 2NP: : </t>
  </si>
  <si>
    <t>4,9*1,85+4,9*1,9+4,9*6,04+8,1*4,75-5,0*0,7</t>
  </si>
  <si>
    <t>1,7*2,85+1,3*2,95+3,1*7,94</t>
  </si>
  <si>
    <t>342012221R00</t>
  </si>
  <si>
    <t>Příčka SDK tl.100 mm,ocel.kce,1x oplášť.,RB 12,5mm</t>
  </si>
  <si>
    <t>(4,9*2+2,0+8,1+1,8+10,55+4,5+5,41+3,79)*2,76</t>
  </si>
  <si>
    <t>(1,0+1,85+1,9)*2,76</t>
  </si>
  <si>
    <t>(4,9+8,1+1,8+2,95+10,89)*2,6</t>
  </si>
  <si>
    <t>(1,0+1,85)*2,6</t>
  </si>
  <si>
    <t>347016121R00</t>
  </si>
  <si>
    <t>Předstěna SDK, tl.90mm, ocel. kce CW, RB 12,5mm</t>
  </si>
  <si>
    <t>(4,9*4+1,76*2+2,9*2)*2,76</t>
  </si>
  <si>
    <t>(4,9*4+1,76*2+0,7)*2,6</t>
  </si>
  <si>
    <t xml:space="preserve">vestavek boční stěna: : </t>
  </si>
  <si>
    <t>15,74*5,64+1,04*3,0</t>
  </si>
  <si>
    <t>342263310R00</t>
  </si>
  <si>
    <t>Úprava sádrokartonové příčky pro osazení umývadla, pisoáru</t>
  </si>
  <si>
    <t>kus</t>
  </si>
  <si>
    <t>342263991</t>
  </si>
  <si>
    <t>Příplatek k příčce sádrokarton. za desku, RBi na jedné straně příčky</t>
  </si>
  <si>
    <t xml:space="preserve">1NP: : </t>
  </si>
  <si>
    <t>(4,9*2+1,85*3+1,0*2)*2,75</t>
  </si>
  <si>
    <t>(4,9*2+1,9*3)*2,75</t>
  </si>
  <si>
    <t>(2,9*2+2,1)*2*2,75</t>
  </si>
  <si>
    <t xml:space="preserve">2NP: : </t>
  </si>
  <si>
    <t>(4,9*2+1,85*3+1,0*2)*2,6</t>
  </si>
  <si>
    <t>34226409</t>
  </si>
  <si>
    <t>Příplatek k podhledu sádrok. za desky RBi</t>
  </si>
  <si>
    <t>4,9*1,85</t>
  </si>
  <si>
    <t>4,9*1,9</t>
  </si>
  <si>
    <t>2,9*2,1*2</t>
  </si>
  <si>
    <t>411322325R00</t>
  </si>
  <si>
    <t>Železobeton C 20/25 stropu</t>
  </si>
  <si>
    <t xml:space="preserve">2NP vestavek: : </t>
  </si>
  <si>
    <t>(8,1*15,74-1,8*4,94)*0,06</t>
  </si>
  <si>
    <t>411361821R00</t>
  </si>
  <si>
    <t>Výztuž stropů z betonářské oceli 10505</t>
  </si>
  <si>
    <t xml:space="preserve">180kg/m3 vč. výztuže potěru: : (7,1161+118,602*0,05)*0,18 </t>
  </si>
  <si>
    <t>444170020</t>
  </si>
  <si>
    <t>Panely střešní, jádro IPN tl. nad 8 cm, panel KS 1000 X-DEK tl. 100 mm</t>
  </si>
  <si>
    <t>30,820*10,055*2</t>
  </si>
  <si>
    <t>10*3,65</t>
  </si>
  <si>
    <t>požární odolnost min.30min</t>
  </si>
  <si>
    <t>5,0*3,65</t>
  </si>
  <si>
    <t>1,5*1,8</t>
  </si>
  <si>
    <t>D+M oplechování štítů</t>
  </si>
  <si>
    <t>10,1*4</t>
  </si>
  <si>
    <t>767422111</t>
  </si>
  <si>
    <t>D+M oplechování atiky</t>
  </si>
  <si>
    <t xml:space="preserve">KRČEK: : 15,0+1,8 </t>
  </si>
  <si>
    <t>622390110R00</t>
  </si>
  <si>
    <t>Montáž izolace zákl. pásů polystyren, bez PÚ</t>
  </si>
  <si>
    <t>HALA: : 115,2*1,2</t>
  </si>
  <si>
    <t>KRČEK: : (16,9+19,3)*1,2</t>
  </si>
  <si>
    <t>28375471R</t>
  </si>
  <si>
    <t xml:space="preserve"> deska polystyrenová XPS tl. 50mm</t>
  </si>
  <si>
    <t>POL3_0</t>
  </si>
  <si>
    <t>181,68*1,05</t>
  </si>
  <si>
    <t>632418250RV1</t>
  </si>
  <si>
    <t>Potěr ze SMS, strojní zpracování, tl. 50 mm, cementový potěr</t>
  </si>
  <si>
    <t xml:space="preserve">1NP vestavek: : </t>
  </si>
  <si>
    <t>8,1*15,74+1,04*1,5</t>
  </si>
  <si>
    <t>8,1*15,74-1,8*4,94</t>
  </si>
  <si>
    <t>632421203RT1</t>
  </si>
  <si>
    <t>Potěr samonivelační., tl.3 mm, vč. penetrace OSB desky</t>
  </si>
  <si>
    <t xml:space="preserve">2NP podlaha vestavku: : </t>
  </si>
  <si>
    <t>642952110RT4</t>
  </si>
  <si>
    <t>Osazení zárubní dveřních dřevěných, pl. do 2,5 m2, včetně dodávky zárubně 197 x 80/7 - 19</t>
  </si>
  <si>
    <t>642952110RT5</t>
  </si>
  <si>
    <t>Osazení zárubní dveřních dřevěných, pl. do 2,5 m2, včetně dodávky zárubně 197 x 90/7 - 19</t>
  </si>
  <si>
    <t>7666611 01</t>
  </si>
  <si>
    <t>D+M dveří do zárubně,otevíravých 1kř. 800x1970mm, kování</t>
  </si>
  <si>
    <t>7666611 02</t>
  </si>
  <si>
    <t>D+M dveří do zárubně,otevíravých 1kř. 900x1970mm, kování</t>
  </si>
  <si>
    <t>711212001R00</t>
  </si>
  <si>
    <t>Hydroizolační povlak - nátěr</t>
  </si>
  <si>
    <t xml:space="preserve">6: : 9,1 </t>
  </si>
  <si>
    <t xml:space="preserve">7: : 9,3 </t>
  </si>
  <si>
    <t xml:space="preserve">9, 11: : (6,1+1,5*2,0)*2 </t>
  </si>
  <si>
    <t xml:space="preserve">10: : 5,9 </t>
  </si>
  <si>
    <t xml:space="preserve">22: : 9,1 </t>
  </si>
  <si>
    <t>713111111RV9</t>
  </si>
  <si>
    <t>Izolace tepelné stropů vrchem kladené volně, 2 vrstvy - vč. dodávky mineral. vaty tl. 2x100 mm</t>
  </si>
  <si>
    <t xml:space="preserve">strop vestavku haly: : 18,9 </t>
  </si>
  <si>
    <t>998713202R00</t>
  </si>
  <si>
    <t>Přesun hmot pro izolace tepelné, výšky do 12 m</t>
  </si>
  <si>
    <t>713120044RT5</t>
  </si>
  <si>
    <t>Izolace podlah kročejová, tloušťka 50 mm</t>
  </si>
  <si>
    <t>713121111RT1</t>
  </si>
  <si>
    <t>Izolace tepelná podlah na sucho, jednovrstvá, materiál ve specifikaci</t>
  </si>
  <si>
    <t>28375704R</t>
  </si>
  <si>
    <t xml:space="preserve"> deska izolační stabilizov. EPS 100S  tl.80mm</t>
  </si>
  <si>
    <t>129,054*0,08*1,05</t>
  </si>
  <si>
    <t>998713201R00</t>
  </si>
  <si>
    <t>Přesun hmot pro izolace tepelné, výšky do 6 m</t>
  </si>
  <si>
    <t>762510020RAI</t>
  </si>
  <si>
    <t>Podlaha z desek dřevotřískových šroubovaná, pouze montáž, desky ve specifikaci</t>
  </si>
  <si>
    <t>(8,1*15,74-1,8*4,94)*2</t>
  </si>
  <si>
    <t>60726012.AR</t>
  </si>
  <si>
    <t xml:space="preserve"> deska dřevoštěpková OSB 3 N - 4PD tl. 15 mm</t>
  </si>
  <si>
    <t>237,204*1,15</t>
  </si>
  <si>
    <t>764908102RT2</t>
  </si>
  <si>
    <t>Kotlík žlabový kónický SOK,vel.žlabu 150 mm, v ostatních barvách</t>
  </si>
  <si>
    <t xml:space="preserve">hala: : 6 </t>
  </si>
  <si>
    <t xml:space="preserve">krček: : 2 </t>
  </si>
  <si>
    <t>764908110RT2</t>
  </si>
  <si>
    <t>Odpadní trouby kruhové SROR, D 120 mm, v ostatních barvách</t>
  </si>
  <si>
    <t xml:space="preserve">hala: : 6,0*6 </t>
  </si>
  <si>
    <t xml:space="preserve">krček: : 4,0*2 </t>
  </si>
  <si>
    <t>764908105RT2</t>
  </si>
  <si>
    <t>Žlab podokapní půlkruhový R,velikost 150 mm, v ostatních barvách</t>
  </si>
  <si>
    <t xml:space="preserve">hala: : 31,0*2 </t>
  </si>
  <si>
    <t xml:space="preserve">krček: : 15,0 </t>
  </si>
  <si>
    <t>7649083</t>
  </si>
  <si>
    <t>Oplechování hrany schodiště, rš 330 mm, plech FOP/PO</t>
  </si>
  <si>
    <t>1,8*2+5,0</t>
  </si>
  <si>
    <t>998764202R00</t>
  </si>
  <si>
    <t>Přesun hmot pro klempířské konstr., výšky do 12 m</t>
  </si>
  <si>
    <t>766629303R00</t>
  </si>
  <si>
    <t>Montáž oken plastových plochy do 4,50 m2</t>
  </si>
  <si>
    <t xml:space="preserve">hala: : 20 </t>
  </si>
  <si>
    <t xml:space="preserve">seník: : 1 </t>
  </si>
  <si>
    <t>766629302R00</t>
  </si>
  <si>
    <t>Montáž oken plastových plochy do 2,70 m2</t>
  </si>
  <si>
    <t xml:space="preserve">hala: : 3 </t>
  </si>
  <si>
    <t xml:space="preserve">seník: : 13 </t>
  </si>
  <si>
    <t>61143186R</t>
  </si>
  <si>
    <t xml:space="preserve"> okno plast. dělené ve výšce 125x230cm (90+140), OS/P</t>
  </si>
  <si>
    <t>61143087R</t>
  </si>
  <si>
    <t xml:space="preserve"> okno plastové jednodílné 150 x 150 cm OS</t>
  </si>
  <si>
    <t>61143085R</t>
  </si>
  <si>
    <t xml:space="preserve"> okno plastové jednodílné 150 x 120 cm P</t>
  </si>
  <si>
    <t>6114358</t>
  </si>
  <si>
    <t xml:space="preserve"> okno plastové trojdílné 300x85 cm  P/SKL/P</t>
  </si>
  <si>
    <t>61143590R</t>
  </si>
  <si>
    <t xml:space="preserve"> okno plastové 1křídlové 100x90 cm  OS</t>
  </si>
  <si>
    <t>61143591R</t>
  </si>
  <si>
    <t xml:space="preserve"> okno plastové 1křídlové 100x140 cm OS</t>
  </si>
  <si>
    <t>61143596R</t>
  </si>
  <si>
    <t xml:space="preserve"> okno plastové 1křídlové 150x140 cm OS</t>
  </si>
  <si>
    <t>61143646R</t>
  </si>
  <si>
    <t xml:space="preserve"> okno plastové 2křídlové 200x140 cm OS/OS</t>
  </si>
  <si>
    <t>766411821R00</t>
  </si>
  <si>
    <t>Demontáž štítové výdřevy</t>
  </si>
  <si>
    <t xml:space="preserve">seník: : 34,5 </t>
  </si>
  <si>
    <t>998766202R00</t>
  </si>
  <si>
    <t>Přesun hmot pro truhlářské konstr., výšky do 12 m</t>
  </si>
  <si>
    <t>767990010</t>
  </si>
  <si>
    <t>Atypické ocelové konstrukce, kompletní oc. konstrukce</t>
  </si>
  <si>
    <t>vč. nátěru</t>
  </si>
  <si>
    <t xml:space="preserve">ocelová konstrukce: : 20700 </t>
  </si>
  <si>
    <t xml:space="preserve">přípoje: : 20700*0,2 </t>
  </si>
  <si>
    <t xml:space="preserve">sváry: : 20700*0,05 </t>
  </si>
  <si>
    <t xml:space="preserve">spojovací materiál: : 20700*0,05 </t>
  </si>
  <si>
    <t xml:space="preserve">ocelová konstrukce: : 3106 </t>
  </si>
  <si>
    <t xml:space="preserve">přípoje: : 3106*0,2 </t>
  </si>
  <si>
    <t xml:space="preserve">sváry: : 3106*0,05 </t>
  </si>
  <si>
    <t xml:space="preserve">spojovací materiál: : 3106*0,05 </t>
  </si>
  <si>
    <t xml:space="preserve">VESTAVEK SENÍK: : </t>
  </si>
  <si>
    <t xml:space="preserve">ocelová konstrukce: : 7600 </t>
  </si>
  <si>
    <t xml:space="preserve">přípoje: : 7600*0,22 </t>
  </si>
  <si>
    <t xml:space="preserve">sváry: : 7600*0,05 </t>
  </si>
  <si>
    <t xml:space="preserve">spojovací materiál: : 7600*0,05 </t>
  </si>
  <si>
    <t>767990010RAD</t>
  </si>
  <si>
    <t>Atypické ocelové konstrukce, svařované na místě</t>
  </si>
  <si>
    <t>vč. nátěru a oprav nátěrů svárů</t>
  </si>
  <si>
    <t xml:space="preserve">ZESÍLENÍ KONSTRUKCE SENÍKU: : </t>
  </si>
  <si>
    <t xml:space="preserve">ocelová konstrukce: : 1850,0 </t>
  </si>
  <si>
    <t xml:space="preserve">sváry: : 1850,0*0,05 </t>
  </si>
  <si>
    <t xml:space="preserve">prořez: : 1850,0*0,1 </t>
  </si>
  <si>
    <t>767640118R1</t>
  </si>
  <si>
    <t>D+M dveře plechové jednokřídlové 900x2100 mm, zárubeň, panikové kování</t>
  </si>
  <si>
    <t>767640118R2</t>
  </si>
  <si>
    <t>D+M dveře hliníkové prosklené 900x2100 mm, zárubeň, panikové kování</t>
  </si>
  <si>
    <t>767640116</t>
  </si>
  <si>
    <t>D+M dveře plechové jednokřídlové 800x2100 mm, zárubeň, samozavírač</t>
  </si>
  <si>
    <t>dveře mezi vestavkem, krčkem a seníkem s požární odolností EW15 / DP3-C</t>
  </si>
  <si>
    <t>D+M dveře plechové jednokřídlové 800x2100 mm, zárubeň</t>
  </si>
  <si>
    <t>7676401R</t>
  </si>
  <si>
    <t>D+M vrata sekční 3000x3000mm</t>
  </si>
  <si>
    <t>D+M roletový požární uzávěr 3000x3000mm</t>
  </si>
  <si>
    <t>vrata mezi krčkem a seníkem s požární odolnost EW15</t>
  </si>
  <si>
    <t>D+M vrata rolovací 3000x3000mm</t>
  </si>
  <si>
    <t>D+M vrata sekční 3000x3000mm, s integrovanými dveřmi, panikové kování</t>
  </si>
  <si>
    <t>073873116R00</t>
  </si>
  <si>
    <t>Osazování žebříků s ochranným košem nebo třmeny</t>
  </si>
  <si>
    <t>55350</t>
  </si>
  <si>
    <t xml:space="preserve"> žebřík s ochranným košem, suchovod s pevnou spojkou a víčkem</t>
  </si>
  <si>
    <t>998767202R00</t>
  </si>
  <si>
    <t>Přesun hmot pro zámečnické konstr., výšky do 12 m</t>
  </si>
  <si>
    <t>767584703R00</t>
  </si>
  <si>
    <t>Montáž podhledů z tvarovaných plechů</t>
  </si>
  <si>
    <t xml:space="preserve">2NP podlaha vestavek: : </t>
  </si>
  <si>
    <t>553511</t>
  </si>
  <si>
    <t xml:space="preserve"> plech trapéz  T80 tl. 0,8 mm PE</t>
  </si>
  <si>
    <t>118,602*1,2</t>
  </si>
  <si>
    <t>771570014RAI</t>
  </si>
  <si>
    <t>Dlažba z dlaždic keramických, vč. tmele a spárování, dlažba ve specifikaci</t>
  </si>
  <si>
    <t xml:space="preserve">vestavek: : </t>
  </si>
  <si>
    <t xml:space="preserve">5: : 31,4 </t>
  </si>
  <si>
    <t xml:space="preserve">6: : 11,8 </t>
  </si>
  <si>
    <t xml:space="preserve">7: : 9,1 </t>
  </si>
  <si>
    <t xml:space="preserve">8: : 11,4 </t>
  </si>
  <si>
    <t xml:space="preserve">9: : 5,7 </t>
  </si>
  <si>
    <t xml:space="preserve">10: : 6,5 </t>
  </si>
  <si>
    <t xml:space="preserve">11: : 5,3 </t>
  </si>
  <si>
    <t xml:space="preserve">12: : 18,2 </t>
  </si>
  <si>
    <t xml:space="preserve">13: : 11,8 </t>
  </si>
  <si>
    <t xml:space="preserve">14: : 9,0 </t>
  </si>
  <si>
    <t xml:space="preserve">21: : 16,9 </t>
  </si>
  <si>
    <t xml:space="preserve">22: : 11,8 </t>
  </si>
  <si>
    <t xml:space="preserve">23: : 9,3 </t>
  </si>
  <si>
    <t xml:space="preserve">26: : 4,8 </t>
  </si>
  <si>
    <t>771475014RU1</t>
  </si>
  <si>
    <t>Obklad soklíků keram.rovných, tmel,výška 10 cm, vč. lepidla a spárování</t>
  </si>
  <si>
    <t xml:space="preserve">5: : 36,0 </t>
  </si>
  <si>
    <t xml:space="preserve">8: : 16,0 </t>
  </si>
  <si>
    <t xml:space="preserve">10: : 10,0 </t>
  </si>
  <si>
    <t xml:space="preserve">12: : 16,0 </t>
  </si>
  <si>
    <t xml:space="preserve">13: : 13,8 </t>
  </si>
  <si>
    <t xml:space="preserve">21: : 23,1 </t>
  </si>
  <si>
    <t xml:space="preserve">23: : 13,6 </t>
  </si>
  <si>
    <t xml:space="preserve">26: : 9,1 </t>
  </si>
  <si>
    <t xml:space="preserve">odpočet dveří: : </t>
  </si>
  <si>
    <t>-14*0,8*2-1*0,9*2</t>
  </si>
  <si>
    <t>597642  01</t>
  </si>
  <si>
    <t xml:space="preserve"> dlažba keramická</t>
  </si>
  <si>
    <t>163,0*1,03</t>
  </si>
  <si>
    <t>597642  02</t>
  </si>
  <si>
    <t xml:space="preserve"> soklík keramický v.100mm</t>
  </si>
  <si>
    <t>113,7*1,03</t>
  </si>
  <si>
    <t>998771201R00</t>
  </si>
  <si>
    <t>Přesun hmot pro podlahy z dlaždic, výšky do 6 m</t>
  </si>
  <si>
    <t>776570020RAB</t>
  </si>
  <si>
    <t>Podlaha povlaková textilní lepená, soklík, koberec zátěžový</t>
  </si>
  <si>
    <t xml:space="preserve">24: : 28,9 </t>
  </si>
  <si>
    <t xml:space="preserve">25: : 38,1 </t>
  </si>
  <si>
    <t>776520010RAB</t>
  </si>
  <si>
    <t>Podlaha povlaková z PVC pásů, soklík, podlahovina Novoflor extra tloušťky 2,0 mm</t>
  </si>
  <si>
    <t xml:space="preserve">2: : 16,6 </t>
  </si>
  <si>
    <t>998776201R00</t>
  </si>
  <si>
    <t>Přesun hmot pro podlahy povlakové, výšky do 6 m</t>
  </si>
  <si>
    <t>781475114RT6</t>
  </si>
  <si>
    <t>Obklad vnitřní stěn keramický, do tmele, vč. lepidla a spárování</t>
  </si>
  <si>
    <t xml:space="preserve">6: : 13,5*2,35+1,8*2,35*2+1,0*2,35*2-0,8*2,1*3-1,0*0,9 </t>
  </si>
  <si>
    <t xml:space="preserve">7: : 13,6*2,35+1,8*2,35*2-0,8*2,1*3-1,0*0,9 </t>
  </si>
  <si>
    <t xml:space="preserve">9: : 10,0*2,35-0,8*2,1-1,0*0,9 </t>
  </si>
  <si>
    <t xml:space="preserve">11: : 11,4*2,35-0,8*2,1-1,0*0,9 </t>
  </si>
  <si>
    <t xml:space="preserve">14: : 14,1*2,35-0,8*2,1 </t>
  </si>
  <si>
    <t xml:space="preserve">22: : 13,5*2,35+1,8*2,35*2+1,0*2,35*2-0,8*2,1*3-1,0*1,4 </t>
  </si>
  <si>
    <t>597815</t>
  </si>
  <si>
    <t xml:space="preserve"> obklad keramický</t>
  </si>
  <si>
    <t>188,455*1,03</t>
  </si>
  <si>
    <t>781497121R00</t>
  </si>
  <si>
    <t xml:space="preserve">Lišta hliníková rohová k obkladům </t>
  </si>
  <si>
    <t>2,35*5</t>
  </si>
  <si>
    <t>998781201R00</t>
  </si>
  <si>
    <t>Přesun hmot pro obklady keramické, výšky do 6 m</t>
  </si>
  <si>
    <t>784442021RT2</t>
  </si>
  <si>
    <t>Malba disperzní interiérová, výška do 3,8 m, pro SDK 2 x nátěr, 1 x penetrace, bílá</t>
  </si>
  <si>
    <t xml:space="preserve">stěny vestavku haly: : 28,02*2 </t>
  </si>
  <si>
    <t xml:space="preserve">strop vestavku haly: : 4,2*4,5 </t>
  </si>
  <si>
    <t xml:space="preserve">strop vestavku seníku: : 222,63 </t>
  </si>
  <si>
    <t xml:space="preserve">příčky vestavku seníku: : 221,81*2+223,65 </t>
  </si>
  <si>
    <t xml:space="preserve">odpočet obkladů: : -188,455 </t>
  </si>
  <si>
    <t xml:space="preserve">900     </t>
  </si>
  <si>
    <t>Jeřábová výpomoc</t>
  </si>
  <si>
    <t>h</t>
  </si>
  <si>
    <t>946941102RT2</t>
  </si>
  <si>
    <t>Montáž pojízdných Alu věží BOSS, 2,5 x 1,45 m, pracovní výška 6,3 m</t>
  </si>
  <si>
    <t>sada</t>
  </si>
  <si>
    <t>pro zesilování konstrukce seníku ve výškách</t>
  </si>
  <si>
    <t>946941192RT2</t>
  </si>
  <si>
    <t>Nájemné pojízdných Alu věží BOSS, 2,5 x 1,45 m, pracovní výška 6,3 m</t>
  </si>
  <si>
    <t>den</t>
  </si>
  <si>
    <t>946941802RT2</t>
  </si>
  <si>
    <t>Demontáž pojízdných Alu věží BOSS, 2,5 x 1,45 m, pracovní výška 6,3 m</t>
  </si>
  <si>
    <t>962200031</t>
  </si>
  <si>
    <t>Bourání příček z železobetonu, tloušťka 20 cm</t>
  </si>
  <si>
    <t xml:space="preserve">obvodový ŽB panel seníku: : </t>
  </si>
  <si>
    <t>(9,4+15,94+13,92+4,5)*5,4</t>
  </si>
  <si>
    <t>-4,5*3,7</t>
  </si>
  <si>
    <t>979082111R00</t>
  </si>
  <si>
    <t>Vnitrostaveništní doprava suti do 10 m</t>
  </si>
  <si>
    <t xml:space="preserve">ŽB: : 73,8 </t>
  </si>
  <si>
    <t xml:space="preserve">prosklení: : 0,55 </t>
  </si>
  <si>
    <t xml:space="preserve">výdřeva štítu: : 0,4 </t>
  </si>
  <si>
    <t>979082121R00</t>
  </si>
  <si>
    <t>Příplatek k vnitrost. dopravě suti za dalších 5 m</t>
  </si>
  <si>
    <t>74,75*4</t>
  </si>
  <si>
    <t>979081111R00</t>
  </si>
  <si>
    <t>Odvoz suti a vybour. hmot na skládku do 1 km</t>
  </si>
  <si>
    <t>979081121R00</t>
  </si>
  <si>
    <t>Příplatek k odvozu za každý další 1 km</t>
  </si>
  <si>
    <t>979990108R00</t>
  </si>
  <si>
    <t>Poplatek za skládku suti - železobeton</t>
  </si>
  <si>
    <t>979990143R00</t>
  </si>
  <si>
    <t>Poplatek za skládku suti - polykarbonát</t>
  </si>
  <si>
    <t>998022021</t>
  </si>
  <si>
    <t>Přesun hmot pro haly</t>
  </si>
  <si>
    <t>VN1</t>
  </si>
  <si>
    <t>Mimostaveništní doprava 2%</t>
  </si>
  <si>
    <t>Soubor</t>
  </si>
  <si>
    <t>VN2</t>
  </si>
  <si>
    <t>Zařízení staveniště 1%</t>
  </si>
  <si>
    <t>VN3</t>
  </si>
  <si>
    <t>Vytyčení stavby</t>
  </si>
  <si>
    <t>SUM</t>
  </si>
  <si>
    <t>POPUZIV</t>
  </si>
  <si>
    <t>END</t>
  </si>
  <si>
    <t>(40,8+1,7)*0,7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</si>
</sst>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0" fontId="0" fillId="3" borderId="39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6" borderId="33" xfId="0" applyNumberFormat="1" applyFont="1" applyFill="1" applyBorder="1" applyAlignment="1">
      <alignment vertical="top" shrinkToFit="1"/>
    </xf>
    <xf numFmtId="164" fontId="18" fillId="6" borderId="33" xfId="0" applyNumberFormat="1" applyFont="1" applyFill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" fontId="3" fillId="5" borderId="39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4" t="s">
        <v>39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44" t="s">
        <v>42</v>
      </c>
      <c r="C1" s="245"/>
      <c r="D1" s="245"/>
      <c r="E1" s="245"/>
      <c r="F1" s="245"/>
      <c r="G1" s="245"/>
      <c r="H1" s="245"/>
      <c r="I1" s="245"/>
      <c r="J1" s="246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 t="s">
        <v>51</v>
      </c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54"/>
      <c r="E11" s="254"/>
      <c r="F11" s="254"/>
      <c r="G11" s="254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34"/>
      <c r="E12" s="234"/>
      <c r="F12" s="234"/>
      <c r="G12" s="234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53"/>
      <c r="F15" s="253"/>
      <c r="G15" s="255"/>
      <c r="H15" s="255"/>
      <c r="I15" s="255" t="s">
        <v>28</v>
      </c>
      <c r="J15" s="256"/>
    </row>
    <row r="16" spans="1:15" ht="23.25" customHeight="1" x14ac:dyDescent="0.2">
      <c r="A16" s="149" t="s">
        <v>23</v>
      </c>
      <c r="B16" s="150" t="s">
        <v>23</v>
      </c>
      <c r="C16" s="58"/>
      <c r="D16" s="59"/>
      <c r="E16" s="225"/>
      <c r="F16" s="226"/>
      <c r="G16" s="225"/>
      <c r="H16" s="226"/>
      <c r="I16" s="225">
        <f>SUMIF(F49:F72,A16,I49:I72)+SUMIF(F49:F72,"PSU",I49:I72)</f>
        <v>0</v>
      </c>
      <c r="J16" s="240"/>
    </row>
    <row r="17" spans="1:10" ht="23.25" customHeight="1" x14ac:dyDescent="0.2">
      <c r="A17" s="149" t="s">
        <v>24</v>
      </c>
      <c r="B17" s="150" t="s">
        <v>24</v>
      </c>
      <c r="C17" s="58"/>
      <c r="D17" s="59"/>
      <c r="E17" s="225"/>
      <c r="F17" s="226"/>
      <c r="G17" s="225"/>
      <c r="H17" s="226"/>
      <c r="I17" s="225">
        <f>SUMIF(F49:F72,A17,I49:I72)</f>
        <v>0</v>
      </c>
      <c r="J17" s="240"/>
    </row>
    <row r="18" spans="1:10" ht="23.25" customHeight="1" x14ac:dyDescent="0.2">
      <c r="A18" s="149" t="s">
        <v>25</v>
      </c>
      <c r="B18" s="150" t="s">
        <v>25</v>
      </c>
      <c r="C18" s="58"/>
      <c r="D18" s="59"/>
      <c r="E18" s="225"/>
      <c r="F18" s="226"/>
      <c r="G18" s="225"/>
      <c r="H18" s="226"/>
      <c r="I18" s="225">
        <f>SUMIF(F49:F72,A18,I49:I72)</f>
        <v>0</v>
      </c>
      <c r="J18" s="240"/>
    </row>
    <row r="19" spans="1:10" ht="23.25" customHeight="1" x14ac:dyDescent="0.2">
      <c r="A19" s="149" t="s">
        <v>104</v>
      </c>
      <c r="B19" s="150" t="s">
        <v>26</v>
      </c>
      <c r="C19" s="58"/>
      <c r="D19" s="59"/>
      <c r="E19" s="225"/>
      <c r="F19" s="226"/>
      <c r="G19" s="225"/>
      <c r="H19" s="226"/>
      <c r="I19" s="225">
        <f>SUMIF(F49:F72,A19,I49:I72)</f>
        <v>0</v>
      </c>
      <c r="J19" s="240"/>
    </row>
    <row r="20" spans="1:10" ht="23.25" customHeight="1" x14ac:dyDescent="0.2">
      <c r="A20" s="149" t="s">
        <v>105</v>
      </c>
      <c r="B20" s="150" t="s">
        <v>27</v>
      </c>
      <c r="C20" s="58"/>
      <c r="D20" s="59"/>
      <c r="E20" s="225"/>
      <c r="F20" s="226"/>
      <c r="G20" s="225"/>
      <c r="H20" s="226"/>
      <c r="I20" s="225">
        <f>SUMIF(F49:F72,A20,I49:I72)</f>
        <v>0</v>
      </c>
      <c r="J20" s="240"/>
    </row>
    <row r="21" spans="1:10" ht="23.25" customHeight="1" x14ac:dyDescent="0.2">
      <c r="A21" s="4"/>
      <c r="B21" s="74" t="s">
        <v>28</v>
      </c>
      <c r="C21" s="75"/>
      <c r="D21" s="76"/>
      <c r="E21" s="241"/>
      <c r="F21" s="251"/>
      <c r="G21" s="241"/>
      <c r="H21" s="251"/>
      <c r="I21" s="241">
        <f>SUM(I16:J20)</f>
        <v>0</v>
      </c>
      <c r="J21" s="24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8">
        <f>ZakladDPHSniVypocet</f>
        <v>0</v>
      </c>
      <c r="H23" s="239"/>
      <c r="I23" s="23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6">
        <f>ZakladDPHSni*SazbaDPH1/100</f>
        <v>0</v>
      </c>
      <c r="H24" s="237"/>
      <c r="I24" s="23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8">
        <f>ZakladDPHZaklVypocet</f>
        <v>0</v>
      </c>
      <c r="H25" s="239"/>
      <c r="I25" s="23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7">
        <f>ZakladDPHZakl*SazbaDPH2/100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9">
        <f>0</f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52">
        <f>ZakladDPHSniVypocet+ZakladDPHZaklVypocet</f>
        <v>0</v>
      </c>
      <c r="H28" s="252"/>
      <c r="I28" s="252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50">
        <f>ZakladDPHSni+DPHSni+ZakladDPHZakl+DPHZakl+Zaokrouhleni</f>
        <v>0</v>
      </c>
      <c r="H29" s="250"/>
      <c r="I29" s="250"/>
      <c r="J29" s="126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42646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5" t="s">
        <v>2</v>
      </c>
      <c r="E35" s="235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227"/>
      <c r="D39" s="228"/>
      <c r="E39" s="228"/>
      <c r="F39" s="115">
        <f>' Pol'!AC492</f>
        <v>0</v>
      </c>
      <c r="G39" s="116">
        <f>' Pol'!AD492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229" t="s">
        <v>52</v>
      </c>
      <c r="C40" s="230"/>
      <c r="D40" s="230"/>
      <c r="E40" s="231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2" spans="1:52" x14ac:dyDescent="0.2">
      <c r="B42" t="s">
        <v>54</v>
      </c>
    </row>
    <row r="43" spans="1:52" x14ac:dyDescent="0.2">
      <c r="B43" s="232" t="s">
        <v>55</v>
      </c>
      <c r="C43" s="232"/>
      <c r="D43" s="232"/>
      <c r="E43" s="232"/>
      <c r="F43" s="232"/>
      <c r="G43" s="232"/>
      <c r="H43" s="232"/>
      <c r="I43" s="232"/>
      <c r="J43" s="232"/>
      <c r="AZ43" s="127" t="str">
        <f>B43</f>
        <v>Veškerá výkopová zemina zůstává na pozemku investora pro pozdější využití k obsypu objektu.</v>
      </c>
    </row>
    <row r="46" spans="1:52" ht="15.75" x14ac:dyDescent="0.25">
      <c r="B46" s="128" t="s">
        <v>56</v>
      </c>
    </row>
    <row r="48" spans="1:52" ht="25.5" customHeight="1" x14ac:dyDescent="0.2">
      <c r="A48" s="129"/>
      <c r="B48" s="133" t="s">
        <v>16</v>
      </c>
      <c r="C48" s="133" t="s">
        <v>5</v>
      </c>
      <c r="D48" s="134"/>
      <c r="E48" s="134"/>
      <c r="F48" s="137" t="s">
        <v>57</v>
      </c>
      <c r="G48" s="137"/>
      <c r="H48" s="137"/>
      <c r="I48" s="233" t="s">
        <v>28</v>
      </c>
      <c r="J48" s="233"/>
    </row>
    <row r="49" spans="1:10" ht="25.5" customHeight="1" x14ac:dyDescent="0.2">
      <c r="A49" s="130"/>
      <c r="B49" s="138" t="s">
        <v>58</v>
      </c>
      <c r="C49" s="223" t="s">
        <v>59</v>
      </c>
      <c r="D49" s="224"/>
      <c r="E49" s="224"/>
      <c r="F49" s="140" t="s">
        <v>23</v>
      </c>
      <c r="G49" s="141"/>
      <c r="H49" s="141"/>
      <c r="I49" s="222">
        <f>' Pol'!G8</f>
        <v>0</v>
      </c>
      <c r="J49" s="222"/>
    </row>
    <row r="50" spans="1:10" ht="25.5" customHeight="1" x14ac:dyDescent="0.2">
      <c r="A50" s="130"/>
      <c r="B50" s="132" t="s">
        <v>60</v>
      </c>
      <c r="C50" s="217" t="s">
        <v>61</v>
      </c>
      <c r="D50" s="218"/>
      <c r="E50" s="218"/>
      <c r="F50" s="142" t="s">
        <v>23</v>
      </c>
      <c r="G50" s="143"/>
      <c r="H50" s="143"/>
      <c r="I50" s="216">
        <f>' Pol'!G27</f>
        <v>0</v>
      </c>
      <c r="J50" s="216"/>
    </row>
    <row r="51" spans="1:10" ht="25.5" customHeight="1" x14ac:dyDescent="0.2">
      <c r="A51" s="130"/>
      <c r="B51" s="132" t="s">
        <v>62</v>
      </c>
      <c r="C51" s="217" t="s">
        <v>63</v>
      </c>
      <c r="D51" s="218"/>
      <c r="E51" s="218"/>
      <c r="F51" s="142" t="s">
        <v>23</v>
      </c>
      <c r="G51" s="143"/>
      <c r="H51" s="143"/>
      <c r="I51" s="216">
        <f>' Pol'!G149</f>
        <v>0</v>
      </c>
      <c r="J51" s="216"/>
    </row>
    <row r="52" spans="1:10" ht="25.5" customHeight="1" x14ac:dyDescent="0.2">
      <c r="A52" s="130"/>
      <c r="B52" s="132" t="s">
        <v>64</v>
      </c>
      <c r="C52" s="217" t="s">
        <v>65</v>
      </c>
      <c r="D52" s="218"/>
      <c r="E52" s="218"/>
      <c r="F52" s="142" t="s">
        <v>23</v>
      </c>
      <c r="G52" s="143"/>
      <c r="H52" s="143"/>
      <c r="I52" s="216">
        <f>' Pol'!G255</f>
        <v>0</v>
      </c>
      <c r="J52" s="216"/>
    </row>
    <row r="53" spans="1:10" ht="25.5" customHeight="1" x14ac:dyDescent="0.2">
      <c r="A53" s="130"/>
      <c r="B53" s="132" t="s">
        <v>66</v>
      </c>
      <c r="C53" s="217" t="s">
        <v>67</v>
      </c>
      <c r="D53" s="218"/>
      <c r="E53" s="218"/>
      <c r="F53" s="142" t="s">
        <v>23</v>
      </c>
      <c r="G53" s="143"/>
      <c r="H53" s="143"/>
      <c r="I53" s="216">
        <f>' Pol'!G261</f>
        <v>0</v>
      </c>
      <c r="J53" s="216"/>
    </row>
    <row r="54" spans="1:10" ht="25.5" customHeight="1" x14ac:dyDescent="0.2">
      <c r="A54" s="130"/>
      <c r="B54" s="132" t="s">
        <v>68</v>
      </c>
      <c r="C54" s="217" t="s">
        <v>69</v>
      </c>
      <c r="D54" s="218"/>
      <c r="E54" s="218"/>
      <c r="F54" s="142" t="s">
        <v>23</v>
      </c>
      <c r="G54" s="143"/>
      <c r="H54" s="143"/>
      <c r="I54" s="216">
        <f>' Pol'!G277</f>
        <v>0</v>
      </c>
      <c r="J54" s="216"/>
    </row>
    <row r="55" spans="1:10" ht="25.5" customHeight="1" x14ac:dyDescent="0.2">
      <c r="A55" s="130"/>
      <c r="B55" s="132" t="s">
        <v>70</v>
      </c>
      <c r="C55" s="217" t="s">
        <v>71</v>
      </c>
      <c r="D55" s="218"/>
      <c r="E55" s="218"/>
      <c r="F55" s="142" t="s">
        <v>23</v>
      </c>
      <c r="G55" s="143"/>
      <c r="H55" s="143"/>
      <c r="I55" s="216">
        <f>' Pol'!G283</f>
        <v>0</v>
      </c>
      <c r="J55" s="216"/>
    </row>
    <row r="56" spans="1:10" ht="25.5" customHeight="1" x14ac:dyDescent="0.2">
      <c r="A56" s="130"/>
      <c r="B56" s="132" t="s">
        <v>72</v>
      </c>
      <c r="C56" s="217" t="s">
        <v>73</v>
      </c>
      <c r="D56" s="218"/>
      <c r="E56" s="218"/>
      <c r="F56" s="142" t="s">
        <v>23</v>
      </c>
      <c r="G56" s="143"/>
      <c r="H56" s="143"/>
      <c r="I56" s="216">
        <f>' Pol'!G292</f>
        <v>0</v>
      </c>
      <c r="J56" s="216"/>
    </row>
    <row r="57" spans="1:10" ht="25.5" customHeight="1" x14ac:dyDescent="0.2">
      <c r="A57" s="130"/>
      <c r="B57" s="132" t="s">
        <v>74</v>
      </c>
      <c r="C57" s="217" t="s">
        <v>75</v>
      </c>
      <c r="D57" s="218"/>
      <c r="E57" s="218"/>
      <c r="F57" s="142" t="s">
        <v>24</v>
      </c>
      <c r="G57" s="143"/>
      <c r="H57" s="143"/>
      <c r="I57" s="216">
        <f>' Pol'!G297</f>
        <v>0</v>
      </c>
      <c r="J57" s="216"/>
    </row>
    <row r="58" spans="1:10" ht="25.5" customHeight="1" x14ac:dyDescent="0.2">
      <c r="A58" s="130"/>
      <c r="B58" s="132" t="s">
        <v>76</v>
      </c>
      <c r="C58" s="217" t="s">
        <v>77</v>
      </c>
      <c r="D58" s="218"/>
      <c r="E58" s="218"/>
      <c r="F58" s="142" t="s">
        <v>24</v>
      </c>
      <c r="G58" s="143"/>
      <c r="H58" s="143"/>
      <c r="I58" s="216">
        <f>' Pol'!G304</f>
        <v>0</v>
      </c>
      <c r="J58" s="216"/>
    </row>
    <row r="59" spans="1:10" ht="25.5" customHeight="1" x14ac:dyDescent="0.2">
      <c r="A59" s="130"/>
      <c r="B59" s="132" t="s">
        <v>78</v>
      </c>
      <c r="C59" s="217" t="s">
        <v>79</v>
      </c>
      <c r="D59" s="218"/>
      <c r="E59" s="218"/>
      <c r="F59" s="142" t="s">
        <v>24</v>
      </c>
      <c r="G59" s="143"/>
      <c r="H59" s="143"/>
      <c r="I59" s="216">
        <f>' Pol'!G317</f>
        <v>0</v>
      </c>
      <c r="J59" s="216"/>
    </row>
    <row r="60" spans="1:10" ht="25.5" customHeight="1" x14ac:dyDescent="0.2">
      <c r="A60" s="130"/>
      <c r="B60" s="132" t="s">
        <v>80</v>
      </c>
      <c r="C60" s="217" t="s">
        <v>81</v>
      </c>
      <c r="D60" s="218"/>
      <c r="E60" s="218"/>
      <c r="F60" s="142" t="s">
        <v>24</v>
      </c>
      <c r="G60" s="143"/>
      <c r="H60" s="143"/>
      <c r="I60" s="216">
        <f>' Pol'!G323</f>
        <v>0</v>
      </c>
      <c r="J60" s="216"/>
    </row>
    <row r="61" spans="1:10" ht="25.5" customHeight="1" x14ac:dyDescent="0.2">
      <c r="A61" s="130"/>
      <c r="B61" s="132" t="s">
        <v>82</v>
      </c>
      <c r="C61" s="217" t="s">
        <v>83</v>
      </c>
      <c r="D61" s="218"/>
      <c r="E61" s="218"/>
      <c r="F61" s="142" t="s">
        <v>24</v>
      </c>
      <c r="G61" s="143"/>
      <c r="H61" s="143"/>
      <c r="I61" s="216">
        <f>' Pol'!G336</f>
        <v>0</v>
      </c>
      <c r="J61" s="216"/>
    </row>
    <row r="62" spans="1:10" ht="25.5" customHeight="1" x14ac:dyDescent="0.2">
      <c r="A62" s="130"/>
      <c r="B62" s="132" t="s">
        <v>84</v>
      </c>
      <c r="C62" s="217" t="s">
        <v>85</v>
      </c>
      <c r="D62" s="218"/>
      <c r="E62" s="218"/>
      <c r="F62" s="142" t="s">
        <v>24</v>
      </c>
      <c r="G62" s="143"/>
      <c r="H62" s="143"/>
      <c r="I62" s="216">
        <f>' Pol'!G355</f>
        <v>0</v>
      </c>
      <c r="J62" s="216"/>
    </row>
    <row r="63" spans="1:10" ht="25.5" customHeight="1" x14ac:dyDescent="0.2">
      <c r="A63" s="130"/>
      <c r="B63" s="132" t="s">
        <v>86</v>
      </c>
      <c r="C63" s="217" t="s">
        <v>87</v>
      </c>
      <c r="D63" s="218"/>
      <c r="E63" s="218"/>
      <c r="F63" s="142" t="s">
        <v>24</v>
      </c>
      <c r="G63" s="143"/>
      <c r="H63" s="143"/>
      <c r="I63" s="216">
        <f>' Pol'!G398</f>
        <v>0</v>
      </c>
      <c r="J63" s="216"/>
    </row>
    <row r="64" spans="1:10" ht="25.5" customHeight="1" x14ac:dyDescent="0.2">
      <c r="A64" s="130"/>
      <c r="B64" s="132" t="s">
        <v>88</v>
      </c>
      <c r="C64" s="217" t="s">
        <v>89</v>
      </c>
      <c r="D64" s="218"/>
      <c r="E64" s="218"/>
      <c r="F64" s="142" t="s">
        <v>24</v>
      </c>
      <c r="G64" s="143"/>
      <c r="H64" s="143"/>
      <c r="I64" s="216">
        <f>' Pol'!G433</f>
        <v>0</v>
      </c>
      <c r="J64" s="216"/>
    </row>
    <row r="65" spans="1:10" ht="25.5" customHeight="1" x14ac:dyDescent="0.2">
      <c r="A65" s="130"/>
      <c r="B65" s="132" t="s">
        <v>90</v>
      </c>
      <c r="C65" s="217" t="s">
        <v>91</v>
      </c>
      <c r="D65" s="218"/>
      <c r="E65" s="218"/>
      <c r="F65" s="142" t="s">
        <v>24</v>
      </c>
      <c r="G65" s="143"/>
      <c r="H65" s="143"/>
      <c r="I65" s="216">
        <f>' Pol'!G440</f>
        <v>0</v>
      </c>
      <c r="J65" s="216"/>
    </row>
    <row r="66" spans="1:10" ht="25.5" customHeight="1" x14ac:dyDescent="0.2">
      <c r="A66" s="130"/>
      <c r="B66" s="132" t="s">
        <v>92</v>
      </c>
      <c r="C66" s="217" t="s">
        <v>93</v>
      </c>
      <c r="D66" s="218"/>
      <c r="E66" s="218"/>
      <c r="F66" s="142" t="s">
        <v>24</v>
      </c>
      <c r="G66" s="143"/>
      <c r="H66" s="143"/>
      <c r="I66" s="216">
        <f>' Pol'!G455</f>
        <v>0</v>
      </c>
      <c r="J66" s="216"/>
    </row>
    <row r="67" spans="1:10" ht="25.5" customHeight="1" x14ac:dyDescent="0.2">
      <c r="A67" s="130"/>
      <c r="B67" s="132" t="s">
        <v>94</v>
      </c>
      <c r="C67" s="217" t="s">
        <v>95</v>
      </c>
      <c r="D67" s="218"/>
      <c r="E67" s="218"/>
      <c r="F67" s="142" t="s">
        <v>23</v>
      </c>
      <c r="G67" s="143"/>
      <c r="H67" s="143"/>
      <c r="I67" s="216">
        <f>' Pol'!G462</f>
        <v>0</v>
      </c>
      <c r="J67" s="216"/>
    </row>
    <row r="68" spans="1:10" ht="25.5" customHeight="1" x14ac:dyDescent="0.2">
      <c r="A68" s="130"/>
      <c r="B68" s="132" t="s">
        <v>96</v>
      </c>
      <c r="C68" s="217" t="s">
        <v>97</v>
      </c>
      <c r="D68" s="218"/>
      <c r="E68" s="218"/>
      <c r="F68" s="142" t="s">
        <v>23</v>
      </c>
      <c r="G68" s="143"/>
      <c r="H68" s="143"/>
      <c r="I68" s="216">
        <f>' Pol'!G464</f>
        <v>0</v>
      </c>
      <c r="J68" s="216"/>
    </row>
    <row r="69" spans="1:10" ht="25.5" customHeight="1" x14ac:dyDescent="0.2">
      <c r="A69" s="130"/>
      <c r="B69" s="132" t="s">
        <v>98</v>
      </c>
      <c r="C69" s="217" t="s">
        <v>99</v>
      </c>
      <c r="D69" s="218"/>
      <c r="E69" s="218"/>
      <c r="F69" s="142" t="s">
        <v>23</v>
      </c>
      <c r="G69" s="143"/>
      <c r="H69" s="143"/>
      <c r="I69" s="216">
        <f>' Pol'!G469</f>
        <v>0</v>
      </c>
      <c r="J69" s="216"/>
    </row>
    <row r="70" spans="1:10" ht="25.5" customHeight="1" x14ac:dyDescent="0.2">
      <c r="A70" s="130"/>
      <c r="B70" s="132" t="s">
        <v>100</v>
      </c>
      <c r="C70" s="217" t="s">
        <v>101</v>
      </c>
      <c r="D70" s="218"/>
      <c r="E70" s="218"/>
      <c r="F70" s="142" t="s">
        <v>23</v>
      </c>
      <c r="G70" s="143"/>
      <c r="H70" s="143"/>
      <c r="I70" s="216">
        <f>' Pol'!G474</f>
        <v>0</v>
      </c>
      <c r="J70" s="216"/>
    </row>
    <row r="71" spans="1:10" ht="25.5" customHeight="1" x14ac:dyDescent="0.2">
      <c r="A71" s="130"/>
      <c r="B71" s="132" t="s">
        <v>102</v>
      </c>
      <c r="C71" s="217" t="s">
        <v>103</v>
      </c>
      <c r="D71" s="218"/>
      <c r="E71" s="218"/>
      <c r="F71" s="142" t="s">
        <v>23</v>
      </c>
      <c r="G71" s="143"/>
      <c r="H71" s="143"/>
      <c r="I71" s="216">
        <f>' Pol'!G485</f>
        <v>0</v>
      </c>
      <c r="J71" s="216"/>
    </row>
    <row r="72" spans="1:10" ht="25.5" customHeight="1" x14ac:dyDescent="0.2">
      <c r="A72" s="130"/>
      <c r="B72" s="139" t="s">
        <v>104</v>
      </c>
      <c r="C72" s="220" t="s">
        <v>26</v>
      </c>
      <c r="D72" s="221"/>
      <c r="E72" s="221"/>
      <c r="F72" s="144" t="s">
        <v>104</v>
      </c>
      <c r="G72" s="145"/>
      <c r="H72" s="145"/>
      <c r="I72" s="219">
        <f>' Pol'!G487</f>
        <v>0</v>
      </c>
      <c r="J72" s="219"/>
    </row>
    <row r="73" spans="1:10" ht="25.5" customHeight="1" x14ac:dyDescent="0.2">
      <c r="A73" s="131"/>
      <c r="B73" s="135" t="s">
        <v>1</v>
      </c>
      <c r="C73" s="135"/>
      <c r="D73" s="136"/>
      <c r="E73" s="136"/>
      <c r="F73" s="146"/>
      <c r="G73" s="147"/>
      <c r="H73" s="147"/>
      <c r="I73" s="215">
        <f>SUM(I49:I72)</f>
        <v>0</v>
      </c>
      <c r="J73" s="215"/>
    </row>
    <row r="74" spans="1:10" x14ac:dyDescent="0.2">
      <c r="F74" s="148"/>
      <c r="G74" s="103"/>
      <c r="H74" s="148"/>
      <c r="I74" s="103"/>
      <c r="J74" s="103"/>
    </row>
    <row r="75" spans="1:10" x14ac:dyDescent="0.2">
      <c r="F75" s="148"/>
      <c r="G75" s="103"/>
      <c r="H75" s="148"/>
      <c r="I75" s="103"/>
      <c r="J75" s="103"/>
    </row>
    <row r="76" spans="1:10" x14ac:dyDescent="0.2">
      <c r="F76" s="148"/>
      <c r="G76" s="103"/>
      <c r="H76" s="148"/>
      <c r="I76" s="103"/>
      <c r="J7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3:J73"/>
    <mergeCell ref="I70:J70"/>
    <mergeCell ref="C70:E70"/>
    <mergeCell ref="I71:J71"/>
    <mergeCell ref="C71:E71"/>
    <mergeCell ref="I72:J72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79" t="s">
        <v>41</v>
      </c>
      <c r="B2" s="78"/>
      <c r="C2" s="259"/>
      <c r="D2" s="259"/>
      <c r="E2" s="259"/>
      <c r="F2" s="259"/>
      <c r="G2" s="260"/>
    </row>
    <row r="3" spans="1:7" ht="24.95" hidden="1" customHeight="1" x14ac:dyDescent="0.2">
      <c r="A3" s="79" t="s">
        <v>7</v>
      </c>
      <c r="B3" s="78"/>
      <c r="C3" s="259"/>
      <c r="D3" s="259"/>
      <c r="E3" s="259"/>
      <c r="F3" s="259"/>
      <c r="G3" s="260"/>
    </row>
    <row r="4" spans="1:7" ht="24.95" hidden="1" customHeight="1" x14ac:dyDescent="0.2">
      <c r="A4" s="79" t="s">
        <v>8</v>
      </c>
      <c r="B4" s="78"/>
      <c r="C4" s="259"/>
      <c r="D4" s="259"/>
      <c r="E4" s="259"/>
      <c r="F4" s="259"/>
      <c r="G4" s="26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44" workbookViewId="0">
      <selection activeCell="E54" sqref="E54"/>
    </sheetView>
  </sheetViews>
  <sheetFormatPr defaultRowHeight="12.75" outlineLevelRow="1" x14ac:dyDescent="0.2"/>
  <cols>
    <col min="1" max="1" width="4.28515625" customWidth="1"/>
    <col min="2" max="2" width="12.5703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80" t="s">
        <v>6</v>
      </c>
      <c r="B1" s="280"/>
      <c r="C1" s="280"/>
      <c r="D1" s="280"/>
      <c r="E1" s="280"/>
      <c r="F1" s="280"/>
      <c r="G1" s="280"/>
      <c r="AE1" t="s">
        <v>107</v>
      </c>
    </row>
    <row r="2" spans="1:60" ht="24.95" customHeight="1" x14ac:dyDescent="0.2">
      <c r="A2" s="154" t="s">
        <v>106</v>
      </c>
      <c r="B2" s="152"/>
      <c r="C2" s="281" t="s">
        <v>45</v>
      </c>
      <c r="D2" s="282"/>
      <c r="E2" s="282"/>
      <c r="F2" s="282"/>
      <c r="G2" s="283"/>
      <c r="AE2" t="s">
        <v>108</v>
      </c>
    </row>
    <row r="3" spans="1:60" ht="24.95" hidden="1" customHeight="1" x14ac:dyDescent="0.2">
      <c r="A3" s="155" t="s">
        <v>7</v>
      </c>
      <c r="B3" s="153"/>
      <c r="C3" s="284"/>
      <c r="D3" s="284"/>
      <c r="E3" s="284"/>
      <c r="F3" s="284"/>
      <c r="G3" s="285"/>
      <c r="AE3" t="s">
        <v>109</v>
      </c>
    </row>
    <row r="4" spans="1:60" ht="24.95" hidden="1" customHeight="1" x14ac:dyDescent="0.2">
      <c r="A4" s="155" t="s">
        <v>8</v>
      </c>
      <c r="B4" s="153"/>
      <c r="C4" s="286"/>
      <c r="D4" s="284"/>
      <c r="E4" s="284"/>
      <c r="F4" s="284"/>
      <c r="G4" s="285"/>
      <c r="AE4" t="s">
        <v>110</v>
      </c>
    </row>
    <row r="5" spans="1:60" hidden="1" x14ac:dyDescent="0.2">
      <c r="A5" s="156" t="s">
        <v>111</v>
      </c>
      <c r="B5" s="157"/>
      <c r="C5" s="158"/>
      <c r="D5" s="159"/>
      <c r="E5" s="160"/>
      <c r="F5" s="160"/>
      <c r="G5" s="161"/>
      <c r="AE5" t="s">
        <v>112</v>
      </c>
    </row>
    <row r="6" spans="1:60" x14ac:dyDescent="0.2">
      <c r="D6" s="151"/>
    </row>
    <row r="7" spans="1:60" ht="38.25" x14ac:dyDescent="0.2">
      <c r="A7" s="167" t="s">
        <v>113</v>
      </c>
      <c r="B7" s="168" t="s">
        <v>114</v>
      </c>
      <c r="C7" s="168" t="s">
        <v>115</v>
      </c>
      <c r="D7" s="184" t="s">
        <v>116</v>
      </c>
      <c r="E7" s="167" t="s">
        <v>117</v>
      </c>
      <c r="F7" s="162" t="s">
        <v>118</v>
      </c>
      <c r="G7" s="185" t="s">
        <v>28</v>
      </c>
      <c r="H7" s="186" t="s">
        <v>29</v>
      </c>
      <c r="I7" s="186" t="s">
        <v>119</v>
      </c>
      <c r="J7" s="186" t="s">
        <v>30</v>
      </c>
      <c r="K7" s="186" t="s">
        <v>120</v>
      </c>
      <c r="L7" s="186" t="s">
        <v>121</v>
      </c>
      <c r="M7" s="186" t="s">
        <v>122</v>
      </c>
      <c r="N7" s="186" t="s">
        <v>123</v>
      </c>
      <c r="O7" s="186" t="s">
        <v>124</v>
      </c>
      <c r="P7" s="186" t="s">
        <v>125</v>
      </c>
      <c r="Q7" s="186" t="s">
        <v>126</v>
      </c>
      <c r="R7" s="186" t="s">
        <v>127</v>
      </c>
      <c r="S7" s="186" t="s">
        <v>128</v>
      </c>
      <c r="T7" s="186" t="s">
        <v>129</v>
      </c>
      <c r="U7" s="169" t="s">
        <v>130</v>
      </c>
    </row>
    <row r="8" spans="1:60" x14ac:dyDescent="0.2">
      <c r="A8" s="187" t="s">
        <v>131</v>
      </c>
      <c r="B8" s="188" t="s">
        <v>58</v>
      </c>
      <c r="C8" s="189" t="s">
        <v>59</v>
      </c>
      <c r="D8" s="190"/>
      <c r="E8" s="191"/>
      <c r="F8" s="178"/>
      <c r="G8" s="178">
        <f>SUMIF(AE9:AE26,"&lt;&gt;NOR",G9:G26)</f>
        <v>0</v>
      </c>
      <c r="H8" s="178"/>
      <c r="I8" s="178">
        <f>SUM(I9:I26)</f>
        <v>0</v>
      </c>
      <c r="J8" s="178"/>
      <c r="K8" s="178">
        <f>SUM(K9:K26)</f>
        <v>0</v>
      </c>
      <c r="L8" s="178"/>
      <c r="M8" s="178">
        <f>SUM(M9:M26)</f>
        <v>0</v>
      </c>
      <c r="N8" s="178"/>
      <c r="O8" s="178">
        <f>SUM(O9:O26)</f>
        <v>0</v>
      </c>
      <c r="P8" s="178"/>
      <c r="Q8" s="178">
        <f>SUM(Q9:Q26)</f>
        <v>0</v>
      </c>
      <c r="R8" s="178"/>
      <c r="S8" s="178"/>
      <c r="T8" s="192"/>
      <c r="U8" s="178">
        <f>SUM(U9:U26)</f>
        <v>1079.27</v>
      </c>
      <c r="AE8" t="s">
        <v>132</v>
      </c>
    </row>
    <row r="9" spans="1:60" outlineLevel="1" x14ac:dyDescent="0.2">
      <c r="A9" s="164">
        <v>1</v>
      </c>
      <c r="B9" s="170" t="s">
        <v>133</v>
      </c>
      <c r="C9" s="205" t="s">
        <v>134</v>
      </c>
      <c r="D9" s="172" t="s">
        <v>135</v>
      </c>
      <c r="E9" s="175">
        <v>270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/>
      <c r="T9" s="181">
        <v>9.2999999999999999E-2</v>
      </c>
      <c r="U9" s="180">
        <f>ROUND(E9*T9,2)</f>
        <v>25.11</v>
      </c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136</v>
      </c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64"/>
      <c r="B10" s="170"/>
      <c r="C10" s="206" t="s">
        <v>137</v>
      </c>
      <c r="D10" s="173"/>
      <c r="E10" s="176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1"/>
      <c r="U10" s="180"/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138</v>
      </c>
      <c r="AF10" s="163">
        <v>0</v>
      </c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4"/>
      <c r="B11" s="170"/>
      <c r="C11" s="206" t="s">
        <v>139</v>
      </c>
      <c r="D11" s="173"/>
      <c r="E11" s="176">
        <v>270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1"/>
      <c r="U11" s="180"/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138</v>
      </c>
      <c r="AF11" s="163">
        <v>0</v>
      </c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64">
        <v>2</v>
      </c>
      <c r="B12" s="170" t="s">
        <v>140</v>
      </c>
      <c r="C12" s="205" t="s">
        <v>141</v>
      </c>
      <c r="D12" s="172" t="s">
        <v>135</v>
      </c>
      <c r="E12" s="175">
        <v>224.77799999999999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/>
      <c r="T12" s="181">
        <v>0.626</v>
      </c>
      <c r="U12" s="180">
        <f>ROUND(E12*T12,2)</f>
        <v>140.71</v>
      </c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136</v>
      </c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64"/>
      <c r="B13" s="170"/>
      <c r="C13" s="206" t="s">
        <v>142</v>
      </c>
      <c r="D13" s="173"/>
      <c r="E13" s="176">
        <v>195.672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1"/>
      <c r="U13" s="180"/>
      <c r="V13" s="163"/>
      <c r="W13" s="163"/>
      <c r="X13" s="163"/>
      <c r="Y13" s="163"/>
      <c r="Z13" s="163"/>
      <c r="AA13" s="163"/>
      <c r="AB13" s="163"/>
      <c r="AC13" s="163"/>
      <c r="AD13" s="163"/>
      <c r="AE13" s="163" t="s">
        <v>138</v>
      </c>
      <c r="AF13" s="163">
        <v>0</v>
      </c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64"/>
      <c r="B14" s="170"/>
      <c r="C14" s="206" t="s">
        <v>143</v>
      </c>
      <c r="D14" s="173"/>
      <c r="E14" s="176">
        <v>29.106000000000002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1"/>
      <c r="U14" s="180"/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138</v>
      </c>
      <c r="AF14" s="163">
        <v>0</v>
      </c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4">
        <v>3</v>
      </c>
      <c r="B15" s="170" t="s">
        <v>144</v>
      </c>
      <c r="C15" s="205" t="s">
        <v>145</v>
      </c>
      <c r="D15" s="172" t="s">
        <v>135</v>
      </c>
      <c r="E15" s="175">
        <v>154.46619999999999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/>
      <c r="T15" s="181">
        <v>0.26666000000000001</v>
      </c>
      <c r="U15" s="180">
        <f>ROUND(E15*T15,2)</f>
        <v>41.19</v>
      </c>
      <c r="V15" s="163"/>
      <c r="W15" s="163"/>
      <c r="X15" s="163"/>
      <c r="Y15" s="163"/>
      <c r="Z15" s="163"/>
      <c r="AA15" s="163"/>
      <c r="AB15" s="163"/>
      <c r="AC15" s="163"/>
      <c r="AD15" s="163"/>
      <c r="AE15" s="163" t="s">
        <v>136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4"/>
      <c r="B16" s="170"/>
      <c r="C16" s="206" t="s">
        <v>146</v>
      </c>
      <c r="D16" s="173"/>
      <c r="E16" s="176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1"/>
      <c r="U16" s="180"/>
      <c r="V16" s="163"/>
      <c r="W16" s="163"/>
      <c r="X16" s="163"/>
      <c r="Y16" s="163"/>
      <c r="Z16" s="163"/>
      <c r="AA16" s="163"/>
      <c r="AB16" s="163"/>
      <c r="AC16" s="163"/>
      <c r="AD16" s="163"/>
      <c r="AE16" s="163" t="s">
        <v>138</v>
      </c>
      <c r="AF16" s="163">
        <v>0</v>
      </c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22.5" outlineLevel="1" x14ac:dyDescent="0.2">
      <c r="A17" s="164"/>
      <c r="B17" s="170"/>
      <c r="C17" s="206" t="s">
        <v>147</v>
      </c>
      <c r="D17" s="173"/>
      <c r="E17" s="176">
        <v>105.0956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1"/>
      <c r="U17" s="180"/>
      <c r="V17" s="163"/>
      <c r="W17" s="163"/>
      <c r="X17" s="163"/>
      <c r="Y17" s="163"/>
      <c r="Z17" s="163"/>
      <c r="AA17" s="163"/>
      <c r="AB17" s="163"/>
      <c r="AC17" s="163"/>
      <c r="AD17" s="163"/>
      <c r="AE17" s="163" t="s">
        <v>138</v>
      </c>
      <c r="AF17" s="163">
        <v>0</v>
      </c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22.5" outlineLevel="1" x14ac:dyDescent="0.2">
      <c r="A18" s="164"/>
      <c r="B18" s="170"/>
      <c r="C18" s="206" t="s">
        <v>148</v>
      </c>
      <c r="D18" s="173"/>
      <c r="E18" s="176">
        <v>21.87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1"/>
      <c r="U18" s="180"/>
      <c r="V18" s="163"/>
      <c r="W18" s="163"/>
      <c r="X18" s="163"/>
      <c r="Y18" s="163"/>
      <c r="Z18" s="163"/>
      <c r="AA18" s="163"/>
      <c r="AB18" s="163"/>
      <c r="AC18" s="163"/>
      <c r="AD18" s="163"/>
      <c r="AE18" s="163" t="s">
        <v>138</v>
      </c>
      <c r="AF18" s="163">
        <v>0</v>
      </c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64"/>
      <c r="B19" s="170"/>
      <c r="C19" s="206" t="s">
        <v>149</v>
      </c>
      <c r="D19" s="173"/>
      <c r="E19" s="176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1"/>
      <c r="U19" s="180"/>
      <c r="V19" s="163"/>
      <c r="W19" s="163"/>
      <c r="X19" s="163"/>
      <c r="Y19" s="163"/>
      <c r="Z19" s="163"/>
      <c r="AA19" s="163"/>
      <c r="AB19" s="163"/>
      <c r="AC19" s="163"/>
      <c r="AD19" s="163"/>
      <c r="AE19" s="163" t="s">
        <v>138</v>
      </c>
      <c r="AF19" s="163">
        <v>0</v>
      </c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4"/>
      <c r="B20" s="170"/>
      <c r="C20" s="206" t="s">
        <v>150</v>
      </c>
      <c r="D20" s="173"/>
      <c r="E20" s="176">
        <v>21.984000000000002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1"/>
      <c r="U20" s="180"/>
      <c r="V20" s="163"/>
      <c r="W20" s="163"/>
      <c r="X20" s="163"/>
      <c r="Y20" s="163"/>
      <c r="Z20" s="163"/>
      <c r="AA20" s="163"/>
      <c r="AB20" s="163"/>
      <c r="AC20" s="163"/>
      <c r="AD20" s="163"/>
      <c r="AE20" s="163" t="s">
        <v>138</v>
      </c>
      <c r="AF20" s="163">
        <v>0</v>
      </c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22.5" outlineLevel="1" x14ac:dyDescent="0.2">
      <c r="A21" s="164"/>
      <c r="B21" s="170"/>
      <c r="C21" s="206" t="s">
        <v>151</v>
      </c>
      <c r="D21" s="173"/>
      <c r="E21" s="176">
        <v>5.5166000000000004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1"/>
      <c r="U21" s="180"/>
      <c r="V21" s="163"/>
      <c r="W21" s="163"/>
      <c r="X21" s="163"/>
      <c r="Y21" s="163"/>
      <c r="Z21" s="163"/>
      <c r="AA21" s="163"/>
      <c r="AB21" s="163"/>
      <c r="AC21" s="163"/>
      <c r="AD21" s="163"/>
      <c r="AE21" s="163" t="s">
        <v>138</v>
      </c>
      <c r="AF21" s="163">
        <v>0</v>
      </c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4">
        <v>4</v>
      </c>
      <c r="B22" s="170" t="s">
        <v>152</v>
      </c>
      <c r="C22" s="205" t="s">
        <v>153</v>
      </c>
      <c r="D22" s="172" t="s">
        <v>135</v>
      </c>
      <c r="E22" s="175">
        <v>379.245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/>
      <c r="T22" s="181">
        <v>7.3999999999999996E-2</v>
      </c>
      <c r="U22" s="180">
        <f>ROUND(E22*T22,2)</f>
        <v>28.06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3" t="s">
        <v>136</v>
      </c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4"/>
      <c r="B23" s="170"/>
      <c r="C23" s="206" t="s">
        <v>154</v>
      </c>
      <c r="D23" s="173"/>
      <c r="E23" s="176">
        <v>322.63799999999998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1"/>
      <c r="U23" s="180"/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138</v>
      </c>
      <c r="AF23" s="163">
        <v>0</v>
      </c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4"/>
      <c r="B24" s="170"/>
      <c r="C24" s="206" t="s">
        <v>155</v>
      </c>
      <c r="D24" s="173"/>
      <c r="E24" s="176">
        <v>56.606999999999999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1"/>
      <c r="U24" s="180"/>
      <c r="V24" s="163"/>
      <c r="W24" s="163"/>
      <c r="X24" s="163"/>
      <c r="Y24" s="163"/>
      <c r="Z24" s="163"/>
      <c r="AA24" s="163"/>
      <c r="AB24" s="163"/>
      <c r="AC24" s="163"/>
      <c r="AD24" s="163"/>
      <c r="AE24" s="163" t="s">
        <v>138</v>
      </c>
      <c r="AF24" s="163">
        <v>0</v>
      </c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64">
        <v>5</v>
      </c>
      <c r="B25" s="170" t="s">
        <v>156</v>
      </c>
      <c r="C25" s="205" t="s">
        <v>157</v>
      </c>
      <c r="D25" s="172" t="s">
        <v>135</v>
      </c>
      <c r="E25" s="175">
        <v>379.245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/>
      <c r="T25" s="181">
        <v>3.1E-2</v>
      </c>
      <c r="U25" s="180">
        <f>ROUND(E25*T25,2)</f>
        <v>11.76</v>
      </c>
      <c r="V25" s="163"/>
      <c r="W25" s="163"/>
      <c r="X25" s="163"/>
      <c r="Y25" s="163"/>
      <c r="Z25" s="163"/>
      <c r="AA25" s="163"/>
      <c r="AB25" s="163"/>
      <c r="AC25" s="163"/>
      <c r="AD25" s="163"/>
      <c r="AE25" s="163" t="s">
        <v>136</v>
      </c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2.5" outlineLevel="1" x14ac:dyDescent="0.2">
      <c r="A26" s="164">
        <v>6</v>
      </c>
      <c r="B26" s="170" t="s">
        <v>158</v>
      </c>
      <c r="C26" s="205" t="s">
        <v>159</v>
      </c>
      <c r="D26" s="172" t="s">
        <v>135</v>
      </c>
      <c r="E26" s="175">
        <v>379.245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0"/>
      <c r="S26" s="180"/>
      <c r="T26" s="181">
        <v>2.1949999999999998</v>
      </c>
      <c r="U26" s="180">
        <f>ROUND(E26*T26,2)</f>
        <v>832.44</v>
      </c>
      <c r="V26" s="163"/>
      <c r="W26" s="163"/>
      <c r="X26" s="163"/>
      <c r="Y26" s="163"/>
      <c r="Z26" s="163"/>
      <c r="AA26" s="163"/>
      <c r="AB26" s="163"/>
      <c r="AC26" s="163"/>
      <c r="AD26" s="163"/>
      <c r="AE26" s="163" t="s">
        <v>136</v>
      </c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x14ac:dyDescent="0.2">
      <c r="A27" s="165" t="s">
        <v>131</v>
      </c>
      <c r="B27" s="171" t="s">
        <v>60</v>
      </c>
      <c r="C27" s="207" t="s">
        <v>61</v>
      </c>
      <c r="D27" s="174"/>
      <c r="E27" s="177"/>
      <c r="F27" s="182"/>
      <c r="G27" s="182">
        <f>SUMIF(AE28:AE148,"&lt;&gt;NOR",G28:G148)</f>
        <v>0</v>
      </c>
      <c r="H27" s="182"/>
      <c r="I27" s="182">
        <f>SUM(I28:I148)</f>
        <v>0</v>
      </c>
      <c r="J27" s="182"/>
      <c r="K27" s="182">
        <f>SUM(K28:K148)</f>
        <v>0</v>
      </c>
      <c r="L27" s="182"/>
      <c r="M27" s="182">
        <f>SUM(M28:M148)</f>
        <v>0</v>
      </c>
      <c r="N27" s="182"/>
      <c r="O27" s="182">
        <f>SUM(O28:O148)</f>
        <v>1330.97</v>
      </c>
      <c r="P27" s="182"/>
      <c r="Q27" s="182">
        <f>SUM(Q28:Q148)</f>
        <v>0</v>
      </c>
      <c r="R27" s="182"/>
      <c r="S27" s="182"/>
      <c r="T27" s="183"/>
      <c r="U27" s="182">
        <f>SUM(U28:U148)</f>
        <v>1525.37</v>
      </c>
      <c r="AE27" t="s">
        <v>132</v>
      </c>
    </row>
    <row r="28" spans="1:60" outlineLevel="1" x14ac:dyDescent="0.2">
      <c r="A28" s="164">
        <v>7</v>
      </c>
      <c r="B28" s="170" t="s">
        <v>160</v>
      </c>
      <c r="C28" s="205" t="s">
        <v>161</v>
      </c>
      <c r="D28" s="172" t="s">
        <v>162</v>
      </c>
      <c r="E28" s="175">
        <v>91.288499999999999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5.0000000000000001E-4</v>
      </c>
      <c r="O28" s="180">
        <f>ROUND(E28*N28,2)</f>
        <v>0.05</v>
      </c>
      <c r="P28" s="180">
        <v>0</v>
      </c>
      <c r="Q28" s="180">
        <f>ROUND(E28*P28,2)</f>
        <v>0</v>
      </c>
      <c r="R28" s="180"/>
      <c r="S28" s="180"/>
      <c r="T28" s="181">
        <v>9.4E-2</v>
      </c>
      <c r="U28" s="180">
        <f>ROUND(E28*T28,2)</f>
        <v>8.58</v>
      </c>
      <c r="V28" s="163"/>
      <c r="W28" s="163"/>
      <c r="X28" s="163"/>
      <c r="Y28" s="163"/>
      <c r="Z28" s="163"/>
      <c r="AA28" s="163"/>
      <c r="AB28" s="163"/>
      <c r="AC28" s="163"/>
      <c r="AD28" s="163"/>
      <c r="AE28" s="163" t="s">
        <v>136</v>
      </c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64"/>
      <c r="B29" s="170"/>
      <c r="C29" s="206" t="s">
        <v>146</v>
      </c>
      <c r="D29" s="173"/>
      <c r="E29" s="176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1"/>
      <c r="U29" s="180"/>
      <c r="V29" s="163"/>
      <c r="W29" s="163"/>
      <c r="X29" s="163"/>
      <c r="Y29" s="163"/>
      <c r="Z29" s="163"/>
      <c r="AA29" s="163"/>
      <c r="AB29" s="163"/>
      <c r="AC29" s="163"/>
      <c r="AD29" s="163"/>
      <c r="AE29" s="163" t="s">
        <v>138</v>
      </c>
      <c r="AF29" s="163">
        <v>0</v>
      </c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4"/>
      <c r="B30" s="170"/>
      <c r="C30" s="206" t="s">
        <v>163</v>
      </c>
      <c r="D30" s="173"/>
      <c r="E30" s="176">
        <v>38.880000000000003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1"/>
      <c r="U30" s="180"/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138</v>
      </c>
      <c r="AF30" s="163">
        <v>0</v>
      </c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64"/>
      <c r="B31" s="170"/>
      <c r="C31" s="206" t="s">
        <v>164</v>
      </c>
      <c r="D31" s="173"/>
      <c r="E31" s="176">
        <v>18.899999999999999</v>
      </c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1"/>
      <c r="U31" s="180"/>
      <c r="V31" s="163"/>
      <c r="W31" s="163"/>
      <c r="X31" s="163"/>
      <c r="Y31" s="163"/>
      <c r="Z31" s="163"/>
      <c r="AA31" s="163"/>
      <c r="AB31" s="163"/>
      <c r="AC31" s="163"/>
      <c r="AD31" s="163"/>
      <c r="AE31" s="163" t="s">
        <v>138</v>
      </c>
      <c r="AF31" s="163">
        <v>0</v>
      </c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64"/>
      <c r="B32" s="170"/>
      <c r="C32" s="206" t="s">
        <v>165</v>
      </c>
      <c r="D32" s="173"/>
      <c r="E32" s="176">
        <v>15.12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1"/>
      <c r="U32" s="180"/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138</v>
      </c>
      <c r="AF32" s="163">
        <v>0</v>
      </c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4"/>
      <c r="B33" s="170"/>
      <c r="C33" s="206" t="s">
        <v>149</v>
      </c>
      <c r="D33" s="173"/>
      <c r="E33" s="176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1"/>
      <c r="U33" s="180"/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138</v>
      </c>
      <c r="AF33" s="163">
        <v>0</v>
      </c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64"/>
      <c r="B34" s="170"/>
      <c r="C34" s="206" t="s">
        <v>166</v>
      </c>
      <c r="D34" s="173"/>
      <c r="E34" s="176">
        <v>10.14</v>
      </c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1"/>
      <c r="U34" s="180"/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138</v>
      </c>
      <c r="AF34" s="163">
        <v>0</v>
      </c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4"/>
      <c r="B35" s="170"/>
      <c r="C35" s="206" t="s">
        <v>167</v>
      </c>
      <c r="D35" s="173"/>
      <c r="E35" s="176">
        <v>8.2484999999999999</v>
      </c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1"/>
      <c r="U35" s="180"/>
      <c r="V35" s="163"/>
      <c r="W35" s="163"/>
      <c r="X35" s="163"/>
      <c r="Y35" s="163"/>
      <c r="Z35" s="163"/>
      <c r="AA35" s="163"/>
      <c r="AB35" s="163"/>
      <c r="AC35" s="163"/>
      <c r="AD35" s="163"/>
      <c r="AE35" s="163" t="s">
        <v>138</v>
      </c>
      <c r="AF35" s="163">
        <v>0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64">
        <v>8</v>
      </c>
      <c r="B36" s="170" t="s">
        <v>168</v>
      </c>
      <c r="C36" s="205" t="s">
        <v>169</v>
      </c>
      <c r="D36" s="172" t="s">
        <v>135</v>
      </c>
      <c r="E36" s="175">
        <v>13.693300000000001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1.7816399999999999</v>
      </c>
      <c r="O36" s="180">
        <f>ROUND(E36*N36,2)</f>
        <v>24.4</v>
      </c>
      <c r="P36" s="180">
        <v>0</v>
      </c>
      <c r="Q36" s="180">
        <f>ROUND(E36*P36,2)</f>
        <v>0</v>
      </c>
      <c r="R36" s="180"/>
      <c r="S36" s="180"/>
      <c r="T36" s="181">
        <v>1.085</v>
      </c>
      <c r="U36" s="180">
        <f>ROUND(E36*T36,2)</f>
        <v>14.86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 t="s">
        <v>136</v>
      </c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64"/>
      <c r="B37" s="170"/>
      <c r="C37" s="206" t="s">
        <v>170</v>
      </c>
      <c r="D37" s="173"/>
      <c r="E37" s="176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1"/>
      <c r="U37" s="180"/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138</v>
      </c>
      <c r="AF37" s="163">
        <v>0</v>
      </c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4"/>
      <c r="B38" s="170"/>
      <c r="C38" s="206" t="s">
        <v>171</v>
      </c>
      <c r="D38" s="173"/>
      <c r="E38" s="176">
        <v>5.8319999999999999</v>
      </c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1"/>
      <c r="U38" s="180"/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138</v>
      </c>
      <c r="AF38" s="163">
        <v>0</v>
      </c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4"/>
      <c r="B39" s="170"/>
      <c r="C39" s="206" t="s">
        <v>172</v>
      </c>
      <c r="D39" s="173"/>
      <c r="E39" s="176">
        <v>2.835</v>
      </c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1"/>
      <c r="U39" s="180"/>
      <c r="V39" s="163"/>
      <c r="W39" s="163"/>
      <c r="X39" s="163"/>
      <c r="Y39" s="163"/>
      <c r="Z39" s="163"/>
      <c r="AA39" s="163"/>
      <c r="AB39" s="163"/>
      <c r="AC39" s="163"/>
      <c r="AD39" s="163"/>
      <c r="AE39" s="163" t="s">
        <v>138</v>
      </c>
      <c r="AF39" s="163">
        <v>0</v>
      </c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4"/>
      <c r="B40" s="170"/>
      <c r="C40" s="206" t="s">
        <v>173</v>
      </c>
      <c r="D40" s="173"/>
      <c r="E40" s="176">
        <v>2.2679999999999998</v>
      </c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1"/>
      <c r="U40" s="180"/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138</v>
      </c>
      <c r="AF40" s="163">
        <v>0</v>
      </c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4"/>
      <c r="B41" s="170"/>
      <c r="C41" s="206" t="s">
        <v>174</v>
      </c>
      <c r="D41" s="173"/>
      <c r="E41" s="176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1"/>
      <c r="U41" s="180"/>
      <c r="V41" s="163"/>
      <c r="W41" s="163"/>
      <c r="X41" s="163"/>
      <c r="Y41" s="163"/>
      <c r="Z41" s="163"/>
      <c r="AA41" s="163"/>
      <c r="AB41" s="163"/>
      <c r="AC41" s="163"/>
      <c r="AD41" s="163"/>
      <c r="AE41" s="163" t="s">
        <v>138</v>
      </c>
      <c r="AF41" s="163">
        <v>0</v>
      </c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4"/>
      <c r="B42" s="170"/>
      <c r="C42" s="206" t="s">
        <v>175</v>
      </c>
      <c r="D42" s="173"/>
      <c r="E42" s="176">
        <v>1.5209999999999999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1"/>
      <c r="U42" s="180"/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138</v>
      </c>
      <c r="AF42" s="163">
        <v>0</v>
      </c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4"/>
      <c r="B43" s="170"/>
      <c r="C43" s="206" t="s">
        <v>176</v>
      </c>
      <c r="D43" s="173"/>
      <c r="E43" s="176">
        <v>1.2373000000000001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1"/>
      <c r="U43" s="180"/>
      <c r="V43" s="163"/>
      <c r="W43" s="163"/>
      <c r="X43" s="163"/>
      <c r="Y43" s="163"/>
      <c r="Z43" s="163"/>
      <c r="AA43" s="163"/>
      <c r="AB43" s="163"/>
      <c r="AC43" s="163"/>
      <c r="AD43" s="163"/>
      <c r="AE43" s="163" t="s">
        <v>138</v>
      </c>
      <c r="AF43" s="163">
        <v>0</v>
      </c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4"/>
      <c r="B44" s="170"/>
      <c r="C44" s="206" t="s">
        <v>177</v>
      </c>
      <c r="D44" s="173"/>
      <c r="E44" s="176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1"/>
      <c r="U44" s="180"/>
      <c r="V44" s="163"/>
      <c r="W44" s="163"/>
      <c r="X44" s="163"/>
      <c r="Y44" s="163"/>
      <c r="Z44" s="163"/>
      <c r="AA44" s="163"/>
      <c r="AB44" s="163"/>
      <c r="AC44" s="163"/>
      <c r="AD44" s="163"/>
      <c r="AE44" s="163" t="s">
        <v>138</v>
      </c>
      <c r="AF44" s="163">
        <v>0</v>
      </c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22.5" outlineLevel="1" x14ac:dyDescent="0.2">
      <c r="A45" s="164">
        <v>9</v>
      </c>
      <c r="B45" s="170" t="s">
        <v>178</v>
      </c>
      <c r="C45" s="205" t="s">
        <v>179</v>
      </c>
      <c r="D45" s="172" t="s">
        <v>135</v>
      </c>
      <c r="E45" s="175">
        <v>13.693300000000001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1.7816399999999999</v>
      </c>
      <c r="O45" s="180">
        <f>ROUND(E45*N45,2)</f>
        <v>24.4</v>
      </c>
      <c r="P45" s="180">
        <v>0</v>
      </c>
      <c r="Q45" s="180">
        <f>ROUND(E45*P45,2)</f>
        <v>0</v>
      </c>
      <c r="R45" s="180"/>
      <c r="S45" s="180"/>
      <c r="T45" s="181">
        <v>1.085</v>
      </c>
      <c r="U45" s="180">
        <f>ROUND(E45*T45,2)</f>
        <v>14.86</v>
      </c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136</v>
      </c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4"/>
      <c r="B46" s="170"/>
      <c r="C46" s="206" t="s">
        <v>170</v>
      </c>
      <c r="D46" s="173"/>
      <c r="E46" s="176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1"/>
      <c r="U46" s="180"/>
      <c r="V46" s="163"/>
      <c r="W46" s="163"/>
      <c r="X46" s="163"/>
      <c r="Y46" s="163"/>
      <c r="Z46" s="163"/>
      <c r="AA46" s="163"/>
      <c r="AB46" s="163"/>
      <c r="AC46" s="163"/>
      <c r="AD46" s="163"/>
      <c r="AE46" s="163" t="s">
        <v>138</v>
      </c>
      <c r="AF46" s="163">
        <v>0</v>
      </c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4"/>
      <c r="B47" s="170"/>
      <c r="C47" s="206" t="s">
        <v>171</v>
      </c>
      <c r="D47" s="173"/>
      <c r="E47" s="176">
        <v>5.8319999999999999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1"/>
      <c r="U47" s="180"/>
      <c r="V47" s="163"/>
      <c r="W47" s="163"/>
      <c r="X47" s="163"/>
      <c r="Y47" s="163"/>
      <c r="Z47" s="163"/>
      <c r="AA47" s="163"/>
      <c r="AB47" s="163"/>
      <c r="AC47" s="163"/>
      <c r="AD47" s="163"/>
      <c r="AE47" s="163" t="s">
        <v>138</v>
      </c>
      <c r="AF47" s="163">
        <v>0</v>
      </c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4"/>
      <c r="B48" s="170"/>
      <c r="C48" s="206" t="s">
        <v>172</v>
      </c>
      <c r="D48" s="173"/>
      <c r="E48" s="176">
        <v>2.835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1"/>
      <c r="U48" s="180"/>
      <c r="V48" s="163"/>
      <c r="W48" s="163"/>
      <c r="X48" s="163"/>
      <c r="Y48" s="163"/>
      <c r="Z48" s="163"/>
      <c r="AA48" s="163"/>
      <c r="AB48" s="163"/>
      <c r="AC48" s="163"/>
      <c r="AD48" s="163"/>
      <c r="AE48" s="163" t="s">
        <v>138</v>
      </c>
      <c r="AF48" s="163">
        <v>0</v>
      </c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4"/>
      <c r="B49" s="170"/>
      <c r="C49" s="206" t="s">
        <v>173</v>
      </c>
      <c r="D49" s="173"/>
      <c r="E49" s="176">
        <v>2.2679999999999998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1"/>
      <c r="U49" s="180"/>
      <c r="V49" s="163"/>
      <c r="W49" s="163"/>
      <c r="X49" s="163"/>
      <c r="Y49" s="163"/>
      <c r="Z49" s="163"/>
      <c r="AA49" s="163"/>
      <c r="AB49" s="163"/>
      <c r="AC49" s="163"/>
      <c r="AD49" s="163"/>
      <c r="AE49" s="163" t="s">
        <v>138</v>
      </c>
      <c r="AF49" s="163">
        <v>0</v>
      </c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4"/>
      <c r="B50" s="170"/>
      <c r="C50" s="206" t="s">
        <v>174</v>
      </c>
      <c r="D50" s="173"/>
      <c r="E50" s="176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1"/>
      <c r="U50" s="180"/>
      <c r="V50" s="163"/>
      <c r="W50" s="163"/>
      <c r="X50" s="163"/>
      <c r="Y50" s="163"/>
      <c r="Z50" s="163"/>
      <c r="AA50" s="163"/>
      <c r="AB50" s="163"/>
      <c r="AC50" s="163"/>
      <c r="AD50" s="163"/>
      <c r="AE50" s="163" t="s">
        <v>138</v>
      </c>
      <c r="AF50" s="163">
        <v>0</v>
      </c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4"/>
      <c r="B51" s="170"/>
      <c r="C51" s="206" t="s">
        <v>175</v>
      </c>
      <c r="D51" s="173"/>
      <c r="E51" s="176">
        <v>1.5209999999999999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1"/>
      <c r="U51" s="180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138</v>
      </c>
      <c r="AF51" s="163">
        <v>0</v>
      </c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64"/>
      <c r="B52" s="170"/>
      <c r="C52" s="206" t="s">
        <v>176</v>
      </c>
      <c r="D52" s="173"/>
      <c r="E52" s="176">
        <v>1.2373000000000001</v>
      </c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1"/>
      <c r="U52" s="180"/>
      <c r="V52" s="163"/>
      <c r="W52" s="163"/>
      <c r="X52" s="163"/>
      <c r="Y52" s="163"/>
      <c r="Z52" s="163"/>
      <c r="AA52" s="163"/>
      <c r="AB52" s="163"/>
      <c r="AC52" s="163"/>
      <c r="AD52" s="163"/>
      <c r="AE52" s="163" t="s">
        <v>138</v>
      </c>
      <c r="AF52" s="163">
        <v>0</v>
      </c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64"/>
      <c r="B53" s="170"/>
      <c r="C53" s="206" t="s">
        <v>177</v>
      </c>
      <c r="D53" s="173"/>
      <c r="E53" s="176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1"/>
      <c r="U53" s="180"/>
      <c r="V53" s="163"/>
      <c r="W53" s="163"/>
      <c r="X53" s="163"/>
      <c r="Y53" s="163"/>
      <c r="Z53" s="163"/>
      <c r="AA53" s="163"/>
      <c r="AB53" s="163"/>
      <c r="AC53" s="163"/>
      <c r="AD53" s="163"/>
      <c r="AE53" s="163" t="s">
        <v>138</v>
      </c>
      <c r="AF53" s="163">
        <v>0</v>
      </c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4">
        <v>10</v>
      </c>
      <c r="B54" s="170" t="s">
        <v>180</v>
      </c>
      <c r="C54" s="205" t="s">
        <v>181</v>
      </c>
      <c r="D54" s="172" t="s">
        <v>135</v>
      </c>
      <c r="E54" s="212">
        <f>E58+E59+E61</f>
        <v>402.94800000000004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1.93971</v>
      </c>
      <c r="O54" s="180">
        <f>ROUND(E54*N54,2)</f>
        <v>781.6</v>
      </c>
      <c r="P54" s="180">
        <v>0</v>
      </c>
      <c r="Q54" s="180">
        <f>ROUND(E54*P54,2)</f>
        <v>0</v>
      </c>
      <c r="R54" s="180"/>
      <c r="S54" s="180"/>
      <c r="T54" s="181">
        <v>1.5605</v>
      </c>
      <c r="U54" s="180">
        <f>ROUND(E54*T54,2)</f>
        <v>628.79999999999995</v>
      </c>
      <c r="V54" s="163"/>
      <c r="W54" s="163"/>
      <c r="X54" s="163"/>
      <c r="Y54" s="163"/>
      <c r="Z54" s="163"/>
      <c r="AA54" s="163"/>
      <c r="AB54" s="163"/>
      <c r="AC54" s="163"/>
      <c r="AD54" s="163"/>
      <c r="AE54" s="163" t="s">
        <v>136</v>
      </c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4"/>
      <c r="B55" s="170"/>
      <c r="C55" s="261" t="s">
        <v>182</v>
      </c>
      <c r="D55" s="262"/>
      <c r="E55" s="263"/>
      <c r="F55" s="264"/>
      <c r="G55" s="265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1"/>
      <c r="U55" s="180"/>
      <c r="V55" s="163"/>
      <c r="W55" s="163"/>
      <c r="X55" s="163"/>
      <c r="Y55" s="163"/>
      <c r="Z55" s="163"/>
      <c r="AA55" s="163"/>
      <c r="AB55" s="163"/>
      <c r="AC55" s="163"/>
      <c r="AD55" s="163"/>
      <c r="AE55" s="163" t="s">
        <v>183</v>
      </c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6" t="str">
        <f>C55</f>
        <v>- průměrně 70cm</v>
      </c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4"/>
      <c r="B56" s="170"/>
      <c r="C56" s="261" t="s">
        <v>184</v>
      </c>
      <c r="D56" s="262"/>
      <c r="E56" s="263"/>
      <c r="F56" s="264"/>
      <c r="G56" s="265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1"/>
      <c r="U56" s="180"/>
      <c r="V56" s="163"/>
      <c r="W56" s="163"/>
      <c r="X56" s="163"/>
      <c r="Y56" s="163"/>
      <c r="Z56" s="163"/>
      <c r="AA56" s="163"/>
      <c r="AB56" s="163"/>
      <c r="AC56" s="163"/>
      <c r="AD56" s="163"/>
      <c r="AE56" s="163" t="s">
        <v>183</v>
      </c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6" t="str">
        <f>C56</f>
        <v>- zhutnění na úroveň Edef2= 80 MPa, Edef2/Edef1&lt;2,5, k – 0,058 N/mm3</v>
      </c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4"/>
      <c r="B57" s="170"/>
      <c r="C57" s="206" t="s">
        <v>146</v>
      </c>
      <c r="D57" s="173"/>
      <c r="E57" s="176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1"/>
      <c r="U57" s="180"/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138</v>
      </c>
      <c r="AF57" s="163">
        <v>0</v>
      </c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4"/>
      <c r="B58" s="170"/>
      <c r="C58" s="206" t="s">
        <v>185</v>
      </c>
      <c r="D58" s="173"/>
      <c r="E58" s="176">
        <v>377.23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1"/>
      <c r="U58" s="180"/>
      <c r="V58" s="163"/>
      <c r="W58" s="163"/>
      <c r="X58" s="163"/>
      <c r="Y58" s="163"/>
      <c r="Z58" s="163"/>
      <c r="AA58" s="163"/>
      <c r="AB58" s="163"/>
      <c r="AC58" s="163"/>
      <c r="AD58" s="163"/>
      <c r="AE58" s="163" t="s">
        <v>138</v>
      </c>
      <c r="AF58" s="163">
        <v>0</v>
      </c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4"/>
      <c r="B59" s="170"/>
      <c r="C59" s="206" t="s">
        <v>186</v>
      </c>
      <c r="D59" s="173"/>
      <c r="E59" s="176">
        <v>-4.032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1"/>
      <c r="U59" s="180"/>
      <c r="V59" s="163"/>
      <c r="W59" s="163"/>
      <c r="X59" s="163"/>
      <c r="Y59" s="163"/>
      <c r="Z59" s="163"/>
      <c r="AA59" s="163"/>
      <c r="AB59" s="163"/>
      <c r="AC59" s="163"/>
      <c r="AD59" s="163"/>
      <c r="AE59" s="163" t="s">
        <v>138</v>
      </c>
      <c r="AF59" s="163">
        <v>0</v>
      </c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4"/>
      <c r="B60" s="170"/>
      <c r="C60" s="206" t="s">
        <v>149</v>
      </c>
      <c r="D60" s="173"/>
      <c r="E60" s="176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1"/>
      <c r="U60" s="180"/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138</v>
      </c>
      <c r="AF60" s="163">
        <v>0</v>
      </c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4"/>
      <c r="B61" s="170"/>
      <c r="C61" s="206" t="s">
        <v>650</v>
      </c>
      <c r="D61" s="173"/>
      <c r="E61" s="213">
        <v>29.75</v>
      </c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1"/>
      <c r="U61" s="180"/>
      <c r="V61" s="163"/>
      <c r="W61" s="163"/>
      <c r="X61" s="163"/>
      <c r="Y61" s="163"/>
      <c r="Z61" s="163"/>
      <c r="AA61" s="163"/>
      <c r="AB61" s="163"/>
      <c r="AC61" s="163"/>
      <c r="AD61" s="163"/>
      <c r="AE61" s="163" t="s">
        <v>138</v>
      </c>
      <c r="AF61" s="163">
        <v>0</v>
      </c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ht="22.5" outlineLevel="1" x14ac:dyDescent="0.2">
      <c r="A62" s="164">
        <v>11</v>
      </c>
      <c r="B62" s="170" t="s">
        <v>187</v>
      </c>
      <c r="C62" s="205" t="s">
        <v>188</v>
      </c>
      <c r="D62" s="172" t="s">
        <v>135</v>
      </c>
      <c r="E62" s="175">
        <v>85.755600000000001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2.5249999999999999</v>
      </c>
      <c r="O62" s="180">
        <f>ROUND(E62*N62,2)</f>
        <v>216.53</v>
      </c>
      <c r="P62" s="180">
        <v>0</v>
      </c>
      <c r="Q62" s="180">
        <f>ROUND(E62*P62,2)</f>
        <v>0</v>
      </c>
      <c r="R62" s="180"/>
      <c r="S62" s="180"/>
      <c r="T62" s="181">
        <v>0.48</v>
      </c>
      <c r="U62" s="180">
        <f>ROUND(E62*T62,2)</f>
        <v>41.16</v>
      </c>
      <c r="V62" s="163"/>
      <c r="W62" s="163"/>
      <c r="X62" s="163"/>
      <c r="Y62" s="163"/>
      <c r="Z62" s="163"/>
      <c r="AA62" s="163"/>
      <c r="AB62" s="163"/>
      <c r="AC62" s="163"/>
      <c r="AD62" s="163"/>
      <c r="AE62" s="163" t="s">
        <v>136</v>
      </c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4"/>
      <c r="B63" s="170"/>
      <c r="C63" s="261" t="s">
        <v>189</v>
      </c>
      <c r="D63" s="262"/>
      <c r="E63" s="263"/>
      <c r="F63" s="264"/>
      <c r="G63" s="265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1"/>
      <c r="U63" s="180"/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183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6" t="str">
        <f>C63</f>
        <v>- výztuž drátky 20kg/m3 L=50mm</v>
      </c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4"/>
      <c r="B64" s="170"/>
      <c r="C64" s="261" t="s">
        <v>190</v>
      </c>
      <c r="D64" s="262"/>
      <c r="E64" s="263"/>
      <c r="F64" s="264"/>
      <c r="G64" s="265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1"/>
      <c r="U64" s="180"/>
      <c r="V64" s="163"/>
      <c r="W64" s="163"/>
      <c r="X64" s="163"/>
      <c r="Y64" s="163"/>
      <c r="Z64" s="163"/>
      <c r="AA64" s="163"/>
      <c r="AB64" s="163"/>
      <c r="AC64" s="163"/>
      <c r="AD64" s="163"/>
      <c r="AE64" s="163" t="s">
        <v>183</v>
      </c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6" t="str">
        <f>C64</f>
        <v>- strojně hlazený povrch se vsypem+impregnační zástřik</v>
      </c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4"/>
      <c r="B65" s="170"/>
      <c r="C65" s="261" t="s">
        <v>191</v>
      </c>
      <c r="D65" s="262"/>
      <c r="E65" s="263"/>
      <c r="F65" s="264"/>
      <c r="G65" s="265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1"/>
      <c r="U65" s="180"/>
      <c r="V65" s="163"/>
      <c r="W65" s="163"/>
      <c r="X65" s="163"/>
      <c r="Y65" s="163"/>
      <c r="Z65" s="163"/>
      <c r="AA65" s="163"/>
      <c r="AB65" s="163"/>
      <c r="AC65" s="163"/>
      <c r="AD65" s="163"/>
      <c r="AE65" s="163" t="s">
        <v>183</v>
      </c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6" t="str">
        <f>C65</f>
        <v>- prořez a zatmelení dilatací</v>
      </c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4"/>
      <c r="B66" s="170"/>
      <c r="C66" s="206" t="s">
        <v>192</v>
      </c>
      <c r="D66" s="173"/>
      <c r="E66" s="176">
        <v>78.943200000000004</v>
      </c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1"/>
      <c r="U66" s="180"/>
      <c r="V66" s="163"/>
      <c r="W66" s="163"/>
      <c r="X66" s="163"/>
      <c r="Y66" s="163"/>
      <c r="Z66" s="163"/>
      <c r="AA66" s="163"/>
      <c r="AB66" s="163"/>
      <c r="AC66" s="163"/>
      <c r="AD66" s="163"/>
      <c r="AE66" s="163" t="s">
        <v>138</v>
      </c>
      <c r="AF66" s="163">
        <v>0</v>
      </c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4"/>
      <c r="B67" s="170"/>
      <c r="C67" s="206" t="s">
        <v>193</v>
      </c>
      <c r="D67" s="173"/>
      <c r="E67" s="176">
        <v>6.8124000000000002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1"/>
      <c r="U67" s="180"/>
      <c r="V67" s="163"/>
      <c r="W67" s="163"/>
      <c r="X67" s="163"/>
      <c r="Y67" s="163"/>
      <c r="Z67" s="163"/>
      <c r="AA67" s="163"/>
      <c r="AB67" s="163"/>
      <c r="AC67" s="163"/>
      <c r="AD67" s="163"/>
      <c r="AE67" s="163" t="s">
        <v>138</v>
      </c>
      <c r="AF67" s="163">
        <v>0</v>
      </c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4">
        <v>12</v>
      </c>
      <c r="B68" s="170" t="s">
        <v>194</v>
      </c>
      <c r="C68" s="205" t="s">
        <v>195</v>
      </c>
      <c r="D68" s="172" t="s">
        <v>135</v>
      </c>
      <c r="E68" s="175">
        <v>17.689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2.5249999999999999</v>
      </c>
      <c r="O68" s="180">
        <f>ROUND(E68*N68,2)</f>
        <v>44.66</v>
      </c>
      <c r="P68" s="180">
        <v>0</v>
      </c>
      <c r="Q68" s="180">
        <f>ROUND(E68*P68,2)</f>
        <v>0</v>
      </c>
      <c r="R68" s="180"/>
      <c r="S68" s="180"/>
      <c r="T68" s="181">
        <v>0.47699999999999998</v>
      </c>
      <c r="U68" s="180">
        <f>ROUND(E68*T68,2)</f>
        <v>8.44</v>
      </c>
      <c r="V68" s="163"/>
      <c r="W68" s="163"/>
      <c r="X68" s="163"/>
      <c r="Y68" s="163"/>
      <c r="Z68" s="163"/>
      <c r="AA68" s="163"/>
      <c r="AB68" s="163"/>
      <c r="AC68" s="163"/>
      <c r="AD68" s="163"/>
      <c r="AE68" s="163" t="s">
        <v>136</v>
      </c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4"/>
      <c r="B69" s="170"/>
      <c r="C69" s="206" t="s">
        <v>146</v>
      </c>
      <c r="D69" s="173"/>
      <c r="E69" s="176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1"/>
      <c r="U69" s="180"/>
      <c r="V69" s="163"/>
      <c r="W69" s="163"/>
      <c r="X69" s="163"/>
      <c r="Y69" s="163"/>
      <c r="Z69" s="163"/>
      <c r="AA69" s="163"/>
      <c r="AB69" s="163"/>
      <c r="AC69" s="163"/>
      <c r="AD69" s="163"/>
      <c r="AE69" s="163" t="s">
        <v>138</v>
      </c>
      <c r="AF69" s="163">
        <v>0</v>
      </c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4"/>
      <c r="B70" s="170"/>
      <c r="C70" s="206" t="s">
        <v>196</v>
      </c>
      <c r="D70" s="173"/>
      <c r="E70" s="176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1"/>
      <c r="U70" s="180"/>
      <c r="V70" s="163"/>
      <c r="W70" s="163"/>
      <c r="X70" s="163"/>
      <c r="Y70" s="163"/>
      <c r="Z70" s="163"/>
      <c r="AA70" s="163"/>
      <c r="AB70" s="163"/>
      <c r="AC70" s="163"/>
      <c r="AD70" s="163"/>
      <c r="AE70" s="163" t="s">
        <v>138</v>
      </c>
      <c r="AF70" s="163">
        <v>0</v>
      </c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4"/>
      <c r="B71" s="170"/>
      <c r="C71" s="206" t="s">
        <v>197</v>
      </c>
      <c r="D71" s="173"/>
      <c r="E71" s="176">
        <v>3.8879999999999999</v>
      </c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1"/>
      <c r="U71" s="180"/>
      <c r="V71" s="163"/>
      <c r="W71" s="163"/>
      <c r="X71" s="163"/>
      <c r="Y71" s="163"/>
      <c r="Z71" s="163"/>
      <c r="AA71" s="163"/>
      <c r="AB71" s="163"/>
      <c r="AC71" s="163"/>
      <c r="AD71" s="163"/>
      <c r="AE71" s="163" t="s">
        <v>138</v>
      </c>
      <c r="AF71" s="163">
        <v>0</v>
      </c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4"/>
      <c r="B72" s="170"/>
      <c r="C72" s="206" t="s">
        <v>198</v>
      </c>
      <c r="D72" s="173"/>
      <c r="E72" s="176">
        <v>1.89</v>
      </c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1"/>
      <c r="U72" s="180"/>
      <c r="V72" s="163"/>
      <c r="W72" s="163"/>
      <c r="X72" s="163"/>
      <c r="Y72" s="163"/>
      <c r="Z72" s="163"/>
      <c r="AA72" s="163"/>
      <c r="AB72" s="163"/>
      <c r="AC72" s="163"/>
      <c r="AD72" s="163"/>
      <c r="AE72" s="163" t="s">
        <v>138</v>
      </c>
      <c r="AF72" s="163">
        <v>0</v>
      </c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4"/>
      <c r="B73" s="170"/>
      <c r="C73" s="206" t="s">
        <v>199</v>
      </c>
      <c r="D73" s="173"/>
      <c r="E73" s="176">
        <v>1.512</v>
      </c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1"/>
      <c r="U73" s="180"/>
      <c r="V73" s="163"/>
      <c r="W73" s="163"/>
      <c r="X73" s="163"/>
      <c r="Y73" s="163"/>
      <c r="Z73" s="163"/>
      <c r="AA73" s="163"/>
      <c r="AB73" s="163"/>
      <c r="AC73" s="163"/>
      <c r="AD73" s="163"/>
      <c r="AE73" s="163" t="s">
        <v>138</v>
      </c>
      <c r="AF73" s="163">
        <v>0</v>
      </c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4"/>
      <c r="B74" s="170"/>
      <c r="C74" s="206" t="s">
        <v>200</v>
      </c>
      <c r="D74" s="173"/>
      <c r="E74" s="176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1"/>
      <c r="U74" s="180"/>
      <c r="V74" s="163"/>
      <c r="W74" s="163"/>
      <c r="X74" s="163"/>
      <c r="Y74" s="163"/>
      <c r="Z74" s="163"/>
      <c r="AA74" s="163"/>
      <c r="AB74" s="163"/>
      <c r="AC74" s="163"/>
      <c r="AD74" s="163"/>
      <c r="AE74" s="163" t="s">
        <v>138</v>
      </c>
      <c r="AF74" s="163">
        <v>0</v>
      </c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4"/>
      <c r="B75" s="170"/>
      <c r="C75" s="206" t="s">
        <v>201</v>
      </c>
      <c r="D75" s="173"/>
      <c r="E75" s="176">
        <v>4.62</v>
      </c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1"/>
      <c r="U75" s="180"/>
      <c r="V75" s="163"/>
      <c r="W75" s="163"/>
      <c r="X75" s="163"/>
      <c r="Y75" s="163"/>
      <c r="Z75" s="163"/>
      <c r="AA75" s="163"/>
      <c r="AB75" s="163"/>
      <c r="AC75" s="163"/>
      <c r="AD75" s="163"/>
      <c r="AE75" s="163" t="s">
        <v>138</v>
      </c>
      <c r="AF75" s="163">
        <v>0</v>
      </c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4"/>
      <c r="B76" s="170"/>
      <c r="C76" s="206" t="s">
        <v>202</v>
      </c>
      <c r="D76" s="173"/>
      <c r="E76" s="176">
        <v>1.276</v>
      </c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1"/>
      <c r="U76" s="180"/>
      <c r="V76" s="163"/>
      <c r="W76" s="163"/>
      <c r="X76" s="163"/>
      <c r="Y76" s="163"/>
      <c r="Z76" s="163"/>
      <c r="AA76" s="163"/>
      <c r="AB76" s="163"/>
      <c r="AC76" s="163"/>
      <c r="AD76" s="163"/>
      <c r="AE76" s="163" t="s">
        <v>138</v>
      </c>
      <c r="AF76" s="163">
        <v>0</v>
      </c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4"/>
      <c r="B77" s="170"/>
      <c r="C77" s="206" t="s">
        <v>203</v>
      </c>
      <c r="D77" s="173"/>
      <c r="E77" s="176">
        <v>1.1493</v>
      </c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1"/>
      <c r="U77" s="180"/>
      <c r="V77" s="163"/>
      <c r="W77" s="163"/>
      <c r="X77" s="163"/>
      <c r="Y77" s="163"/>
      <c r="Z77" s="163"/>
      <c r="AA77" s="163"/>
      <c r="AB77" s="163"/>
      <c r="AC77" s="163"/>
      <c r="AD77" s="163"/>
      <c r="AE77" s="163" t="s">
        <v>138</v>
      </c>
      <c r="AF77" s="163">
        <v>0</v>
      </c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64"/>
      <c r="B78" s="170"/>
      <c r="C78" s="206" t="s">
        <v>149</v>
      </c>
      <c r="D78" s="173"/>
      <c r="E78" s="176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1"/>
      <c r="U78" s="180"/>
      <c r="V78" s="163"/>
      <c r="W78" s="163"/>
      <c r="X78" s="163"/>
      <c r="Y78" s="163"/>
      <c r="Z78" s="163"/>
      <c r="AA78" s="163"/>
      <c r="AB78" s="163"/>
      <c r="AC78" s="163"/>
      <c r="AD78" s="163"/>
      <c r="AE78" s="163" t="s">
        <v>138</v>
      </c>
      <c r="AF78" s="163">
        <v>0</v>
      </c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4"/>
      <c r="B79" s="170"/>
      <c r="C79" s="206" t="s">
        <v>196</v>
      </c>
      <c r="D79" s="173"/>
      <c r="E79" s="176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1"/>
      <c r="U79" s="180"/>
      <c r="V79" s="163"/>
      <c r="W79" s="163"/>
      <c r="X79" s="163"/>
      <c r="Y79" s="163"/>
      <c r="Z79" s="163"/>
      <c r="AA79" s="163"/>
      <c r="AB79" s="163"/>
      <c r="AC79" s="163"/>
      <c r="AD79" s="163"/>
      <c r="AE79" s="163" t="s">
        <v>138</v>
      </c>
      <c r="AF79" s="163">
        <v>0</v>
      </c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4"/>
      <c r="B80" s="170"/>
      <c r="C80" s="206" t="s">
        <v>204</v>
      </c>
      <c r="D80" s="173"/>
      <c r="E80" s="176">
        <v>1.014</v>
      </c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1"/>
      <c r="U80" s="180"/>
      <c r="V80" s="163"/>
      <c r="W80" s="163"/>
      <c r="X80" s="163"/>
      <c r="Y80" s="163"/>
      <c r="Z80" s="163"/>
      <c r="AA80" s="163"/>
      <c r="AB80" s="163"/>
      <c r="AC80" s="163"/>
      <c r="AD80" s="163"/>
      <c r="AE80" s="163" t="s">
        <v>138</v>
      </c>
      <c r="AF80" s="163">
        <v>0</v>
      </c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4"/>
      <c r="B81" s="170"/>
      <c r="C81" s="206" t="s">
        <v>205</v>
      </c>
      <c r="D81" s="173"/>
      <c r="E81" s="176">
        <v>0.82489999999999997</v>
      </c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1"/>
      <c r="U81" s="180"/>
      <c r="V81" s="163"/>
      <c r="W81" s="163"/>
      <c r="X81" s="163"/>
      <c r="Y81" s="163"/>
      <c r="Z81" s="163"/>
      <c r="AA81" s="163"/>
      <c r="AB81" s="163"/>
      <c r="AC81" s="163"/>
      <c r="AD81" s="163"/>
      <c r="AE81" s="163" t="s">
        <v>138</v>
      </c>
      <c r="AF81" s="163">
        <v>0</v>
      </c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4"/>
      <c r="B82" s="170"/>
      <c r="C82" s="206" t="s">
        <v>200</v>
      </c>
      <c r="D82" s="173"/>
      <c r="E82" s="176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1"/>
      <c r="U82" s="180"/>
      <c r="V82" s="163"/>
      <c r="W82" s="163"/>
      <c r="X82" s="163"/>
      <c r="Y82" s="163"/>
      <c r="Z82" s="163"/>
      <c r="AA82" s="163"/>
      <c r="AB82" s="163"/>
      <c r="AC82" s="163"/>
      <c r="AD82" s="163"/>
      <c r="AE82" s="163" t="s">
        <v>138</v>
      </c>
      <c r="AF82" s="163">
        <v>0</v>
      </c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4"/>
      <c r="B83" s="170"/>
      <c r="C83" s="206" t="s">
        <v>206</v>
      </c>
      <c r="D83" s="173"/>
      <c r="E83" s="176">
        <v>0.36890000000000001</v>
      </c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1"/>
      <c r="U83" s="180"/>
      <c r="V83" s="163"/>
      <c r="W83" s="163"/>
      <c r="X83" s="163"/>
      <c r="Y83" s="163"/>
      <c r="Z83" s="163"/>
      <c r="AA83" s="163"/>
      <c r="AB83" s="163"/>
      <c r="AC83" s="163"/>
      <c r="AD83" s="163"/>
      <c r="AE83" s="163" t="s">
        <v>138</v>
      </c>
      <c r="AF83" s="163">
        <v>0</v>
      </c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4"/>
      <c r="B84" s="170"/>
      <c r="C84" s="206" t="s">
        <v>207</v>
      </c>
      <c r="D84" s="173"/>
      <c r="E84" s="176">
        <v>0.31109999999999999</v>
      </c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1"/>
      <c r="U84" s="180"/>
      <c r="V84" s="163"/>
      <c r="W84" s="163"/>
      <c r="X84" s="163"/>
      <c r="Y84" s="163"/>
      <c r="Z84" s="163"/>
      <c r="AA84" s="163"/>
      <c r="AB84" s="163"/>
      <c r="AC84" s="163"/>
      <c r="AD84" s="163"/>
      <c r="AE84" s="163" t="s">
        <v>138</v>
      </c>
      <c r="AF84" s="163">
        <v>0</v>
      </c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4"/>
      <c r="B85" s="170"/>
      <c r="C85" s="206" t="s">
        <v>208</v>
      </c>
      <c r="D85" s="173"/>
      <c r="E85" s="176">
        <v>0.35699999999999998</v>
      </c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1"/>
      <c r="U85" s="180"/>
      <c r="V85" s="163"/>
      <c r="W85" s="163"/>
      <c r="X85" s="163"/>
      <c r="Y85" s="163"/>
      <c r="Z85" s="163"/>
      <c r="AA85" s="163"/>
      <c r="AB85" s="163"/>
      <c r="AC85" s="163"/>
      <c r="AD85" s="163"/>
      <c r="AE85" s="163" t="s">
        <v>138</v>
      </c>
      <c r="AF85" s="163">
        <v>0</v>
      </c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4"/>
      <c r="B86" s="170"/>
      <c r="C86" s="206" t="s">
        <v>209</v>
      </c>
      <c r="D86" s="173"/>
      <c r="E86" s="176">
        <v>0.43609999999999999</v>
      </c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1"/>
      <c r="U86" s="180"/>
      <c r="V86" s="163"/>
      <c r="W86" s="163"/>
      <c r="X86" s="163"/>
      <c r="Y86" s="163"/>
      <c r="Z86" s="163"/>
      <c r="AA86" s="163"/>
      <c r="AB86" s="163"/>
      <c r="AC86" s="163"/>
      <c r="AD86" s="163"/>
      <c r="AE86" s="163" t="s">
        <v>138</v>
      </c>
      <c r="AF86" s="163">
        <v>0</v>
      </c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4"/>
      <c r="B87" s="170"/>
      <c r="C87" s="206" t="s">
        <v>210</v>
      </c>
      <c r="D87" s="173"/>
      <c r="E87" s="176">
        <v>4.1700000000000001E-2</v>
      </c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1"/>
      <c r="U87" s="180"/>
      <c r="V87" s="163"/>
      <c r="W87" s="163"/>
      <c r="X87" s="163"/>
      <c r="Y87" s="163"/>
      <c r="Z87" s="163"/>
      <c r="AA87" s="163"/>
      <c r="AB87" s="163"/>
      <c r="AC87" s="163"/>
      <c r="AD87" s="163"/>
      <c r="AE87" s="163" t="s">
        <v>138</v>
      </c>
      <c r="AF87" s="163">
        <v>0</v>
      </c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64">
        <v>13</v>
      </c>
      <c r="B88" s="170" t="s">
        <v>211</v>
      </c>
      <c r="C88" s="205" t="s">
        <v>212</v>
      </c>
      <c r="D88" s="172" t="s">
        <v>135</v>
      </c>
      <c r="E88" s="175">
        <v>51.713900000000002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2.5249999999999999</v>
      </c>
      <c r="O88" s="180">
        <f>ROUND(E88*N88,2)</f>
        <v>130.58000000000001</v>
      </c>
      <c r="P88" s="180">
        <v>0</v>
      </c>
      <c r="Q88" s="180">
        <f>ROUND(E88*P88,2)</f>
        <v>0</v>
      </c>
      <c r="R88" s="180"/>
      <c r="S88" s="180"/>
      <c r="T88" s="181">
        <v>0.48</v>
      </c>
      <c r="U88" s="180">
        <f>ROUND(E88*T88,2)</f>
        <v>24.82</v>
      </c>
      <c r="V88" s="163"/>
      <c r="W88" s="163"/>
      <c r="X88" s="163"/>
      <c r="Y88" s="163"/>
      <c r="Z88" s="163"/>
      <c r="AA88" s="163"/>
      <c r="AB88" s="163"/>
      <c r="AC88" s="163"/>
      <c r="AD88" s="163"/>
      <c r="AE88" s="163" t="s">
        <v>136</v>
      </c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4"/>
      <c r="B89" s="170"/>
      <c r="C89" s="206" t="s">
        <v>146</v>
      </c>
      <c r="D89" s="173"/>
      <c r="E89" s="176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1"/>
      <c r="U89" s="180"/>
      <c r="V89" s="163"/>
      <c r="W89" s="163"/>
      <c r="X89" s="163"/>
      <c r="Y89" s="163"/>
      <c r="Z89" s="163"/>
      <c r="AA89" s="163"/>
      <c r="AB89" s="163"/>
      <c r="AC89" s="163"/>
      <c r="AD89" s="163"/>
      <c r="AE89" s="163" t="s">
        <v>138</v>
      </c>
      <c r="AF89" s="163">
        <v>0</v>
      </c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4"/>
      <c r="B90" s="170"/>
      <c r="C90" s="206" t="s">
        <v>213</v>
      </c>
      <c r="D90" s="173"/>
      <c r="E90" s="176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1"/>
      <c r="U90" s="180"/>
      <c r="V90" s="163"/>
      <c r="W90" s="163"/>
      <c r="X90" s="163"/>
      <c r="Y90" s="163"/>
      <c r="Z90" s="163"/>
      <c r="AA90" s="163"/>
      <c r="AB90" s="163"/>
      <c r="AC90" s="163"/>
      <c r="AD90" s="163"/>
      <c r="AE90" s="163" t="s">
        <v>138</v>
      </c>
      <c r="AF90" s="163">
        <v>0</v>
      </c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4"/>
      <c r="B91" s="170"/>
      <c r="C91" s="206" t="s">
        <v>214</v>
      </c>
      <c r="D91" s="173"/>
      <c r="E91" s="176">
        <v>20.16</v>
      </c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1"/>
      <c r="U91" s="180"/>
      <c r="V91" s="163"/>
      <c r="W91" s="163"/>
      <c r="X91" s="163"/>
      <c r="Y91" s="163"/>
      <c r="Z91" s="163"/>
      <c r="AA91" s="163"/>
      <c r="AB91" s="163"/>
      <c r="AC91" s="163"/>
      <c r="AD91" s="163"/>
      <c r="AE91" s="163" t="s">
        <v>138</v>
      </c>
      <c r="AF91" s="163">
        <v>0</v>
      </c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4"/>
      <c r="B92" s="170"/>
      <c r="C92" s="206" t="s">
        <v>215</v>
      </c>
      <c r="D92" s="173"/>
      <c r="E92" s="176">
        <v>5.88</v>
      </c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1"/>
      <c r="U92" s="180"/>
      <c r="V92" s="163"/>
      <c r="W92" s="163"/>
      <c r="X92" s="163"/>
      <c r="Y92" s="163"/>
      <c r="Z92" s="163"/>
      <c r="AA92" s="163"/>
      <c r="AB92" s="163"/>
      <c r="AC92" s="163"/>
      <c r="AD92" s="163"/>
      <c r="AE92" s="163" t="s">
        <v>138</v>
      </c>
      <c r="AF92" s="163">
        <v>0</v>
      </c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4"/>
      <c r="B93" s="170"/>
      <c r="C93" s="206" t="s">
        <v>216</v>
      </c>
      <c r="D93" s="173"/>
      <c r="E93" s="176">
        <v>5.3962000000000003</v>
      </c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1"/>
      <c r="U93" s="180"/>
      <c r="V93" s="163"/>
      <c r="W93" s="163"/>
      <c r="X93" s="163"/>
      <c r="Y93" s="163"/>
      <c r="Z93" s="163"/>
      <c r="AA93" s="163"/>
      <c r="AB93" s="163"/>
      <c r="AC93" s="163"/>
      <c r="AD93" s="163"/>
      <c r="AE93" s="163" t="s">
        <v>138</v>
      </c>
      <c r="AF93" s="163">
        <v>0</v>
      </c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4"/>
      <c r="B94" s="170"/>
      <c r="C94" s="206" t="s">
        <v>217</v>
      </c>
      <c r="D94" s="173"/>
      <c r="E94" s="176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1"/>
      <c r="U94" s="180"/>
      <c r="V94" s="163"/>
      <c r="W94" s="163"/>
      <c r="X94" s="163"/>
      <c r="Y94" s="163"/>
      <c r="Z94" s="163"/>
      <c r="AA94" s="163"/>
      <c r="AB94" s="163"/>
      <c r="AC94" s="163"/>
      <c r="AD94" s="163"/>
      <c r="AE94" s="163" t="s">
        <v>138</v>
      </c>
      <c r="AF94" s="163">
        <v>0</v>
      </c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4"/>
      <c r="B95" s="170"/>
      <c r="C95" s="206" t="s">
        <v>218</v>
      </c>
      <c r="D95" s="173"/>
      <c r="E95" s="176">
        <v>8.5780999999999992</v>
      </c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1"/>
      <c r="U95" s="180"/>
      <c r="V95" s="163"/>
      <c r="W95" s="163"/>
      <c r="X95" s="163"/>
      <c r="Y95" s="163"/>
      <c r="Z95" s="163"/>
      <c r="AA95" s="163"/>
      <c r="AB95" s="163"/>
      <c r="AC95" s="163"/>
      <c r="AD95" s="163"/>
      <c r="AE95" s="163" t="s">
        <v>138</v>
      </c>
      <c r="AF95" s="163">
        <v>0</v>
      </c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4"/>
      <c r="B96" s="170"/>
      <c r="C96" s="206" t="s">
        <v>219</v>
      </c>
      <c r="D96" s="173"/>
      <c r="E96" s="176">
        <v>4.6797000000000004</v>
      </c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1"/>
      <c r="U96" s="180"/>
      <c r="V96" s="163"/>
      <c r="W96" s="163"/>
      <c r="X96" s="163"/>
      <c r="Y96" s="163"/>
      <c r="Z96" s="163"/>
      <c r="AA96" s="163"/>
      <c r="AB96" s="163"/>
      <c r="AC96" s="163"/>
      <c r="AD96" s="163"/>
      <c r="AE96" s="163" t="s">
        <v>138</v>
      </c>
      <c r="AF96" s="163">
        <v>0</v>
      </c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4"/>
      <c r="B97" s="170"/>
      <c r="C97" s="206" t="s">
        <v>149</v>
      </c>
      <c r="D97" s="173"/>
      <c r="E97" s="176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1"/>
      <c r="U97" s="180"/>
      <c r="V97" s="163"/>
      <c r="W97" s="163"/>
      <c r="X97" s="163"/>
      <c r="Y97" s="163"/>
      <c r="Z97" s="163"/>
      <c r="AA97" s="163"/>
      <c r="AB97" s="163"/>
      <c r="AC97" s="163"/>
      <c r="AD97" s="163"/>
      <c r="AE97" s="163" t="s">
        <v>138</v>
      </c>
      <c r="AF97" s="163">
        <v>0</v>
      </c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4"/>
      <c r="B98" s="170"/>
      <c r="C98" s="206" t="s">
        <v>213</v>
      </c>
      <c r="D98" s="173"/>
      <c r="E98" s="176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1"/>
      <c r="U98" s="180"/>
      <c r="V98" s="163"/>
      <c r="W98" s="163"/>
      <c r="X98" s="163"/>
      <c r="Y98" s="163"/>
      <c r="Z98" s="163"/>
      <c r="AA98" s="163"/>
      <c r="AB98" s="163"/>
      <c r="AC98" s="163"/>
      <c r="AD98" s="163"/>
      <c r="AE98" s="163" t="s">
        <v>138</v>
      </c>
      <c r="AF98" s="163">
        <v>0</v>
      </c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164"/>
      <c r="B99" s="170"/>
      <c r="C99" s="206" t="s">
        <v>220</v>
      </c>
      <c r="D99" s="173"/>
      <c r="E99" s="176">
        <v>4.8761999999999999</v>
      </c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1"/>
      <c r="U99" s="180"/>
      <c r="V99" s="163"/>
      <c r="W99" s="163"/>
      <c r="X99" s="163"/>
      <c r="Y99" s="163"/>
      <c r="Z99" s="163"/>
      <c r="AA99" s="163"/>
      <c r="AB99" s="163"/>
      <c r="AC99" s="163"/>
      <c r="AD99" s="163"/>
      <c r="AE99" s="163" t="s">
        <v>138</v>
      </c>
      <c r="AF99" s="163">
        <v>0</v>
      </c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164"/>
      <c r="B100" s="170"/>
      <c r="C100" s="206" t="s">
        <v>217</v>
      </c>
      <c r="D100" s="173"/>
      <c r="E100" s="176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1"/>
      <c r="U100" s="180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 t="s">
        <v>138</v>
      </c>
      <c r="AF100" s="163">
        <v>0</v>
      </c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22.5" outlineLevel="1" x14ac:dyDescent="0.2">
      <c r="A101" s="164"/>
      <c r="B101" s="170"/>
      <c r="C101" s="206" t="s">
        <v>221</v>
      </c>
      <c r="D101" s="173"/>
      <c r="E101" s="176">
        <v>2.1436999999999999</v>
      </c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1"/>
      <c r="U101" s="180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 t="s">
        <v>138</v>
      </c>
      <c r="AF101" s="163">
        <v>0</v>
      </c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64">
        <v>14</v>
      </c>
      <c r="B102" s="170" t="s">
        <v>222</v>
      </c>
      <c r="C102" s="205" t="s">
        <v>223</v>
      </c>
      <c r="D102" s="172" t="s">
        <v>162</v>
      </c>
      <c r="E102" s="175">
        <v>268.55630000000002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80">
        <v>3.916E-2</v>
      </c>
      <c r="O102" s="180">
        <f>ROUND(E102*N102,2)</f>
        <v>10.52</v>
      </c>
      <c r="P102" s="180">
        <v>0</v>
      </c>
      <c r="Q102" s="180">
        <f>ROUND(E102*P102,2)</f>
        <v>0</v>
      </c>
      <c r="R102" s="180"/>
      <c r="S102" s="180"/>
      <c r="T102" s="181">
        <v>1.05</v>
      </c>
      <c r="U102" s="180">
        <f>ROUND(E102*T102,2)</f>
        <v>281.98</v>
      </c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 t="s">
        <v>136</v>
      </c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164"/>
      <c r="B103" s="170"/>
      <c r="C103" s="206" t="s">
        <v>146</v>
      </c>
      <c r="D103" s="173"/>
      <c r="E103" s="176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1"/>
      <c r="U103" s="180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 t="s">
        <v>138</v>
      </c>
      <c r="AF103" s="163">
        <v>0</v>
      </c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4"/>
      <c r="B104" s="170"/>
      <c r="C104" s="206" t="s">
        <v>213</v>
      </c>
      <c r="D104" s="173"/>
      <c r="E104" s="176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1"/>
      <c r="U104" s="180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 t="s">
        <v>138</v>
      </c>
      <c r="AF104" s="163">
        <v>0</v>
      </c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outlineLevel="1" x14ac:dyDescent="0.2">
      <c r="A105" s="164"/>
      <c r="B105" s="170"/>
      <c r="C105" s="206" t="s">
        <v>224</v>
      </c>
      <c r="D105" s="173"/>
      <c r="E105" s="176">
        <v>76.8</v>
      </c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1"/>
      <c r="U105" s="180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 t="s">
        <v>138</v>
      </c>
      <c r="AF105" s="163">
        <v>0</v>
      </c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64"/>
      <c r="B106" s="170"/>
      <c r="C106" s="206" t="s">
        <v>225</v>
      </c>
      <c r="D106" s="173"/>
      <c r="E106" s="176">
        <v>22.4</v>
      </c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1"/>
      <c r="U106" s="180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 t="s">
        <v>138</v>
      </c>
      <c r="AF106" s="163">
        <v>0</v>
      </c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4"/>
      <c r="B107" s="170"/>
      <c r="C107" s="206" t="s">
        <v>226</v>
      </c>
      <c r="D107" s="173"/>
      <c r="E107" s="176">
        <v>20.556799999999999</v>
      </c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1"/>
      <c r="U107" s="180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 t="s">
        <v>138</v>
      </c>
      <c r="AF107" s="163">
        <v>0</v>
      </c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4"/>
      <c r="B108" s="170"/>
      <c r="C108" s="206" t="s">
        <v>217</v>
      </c>
      <c r="D108" s="173"/>
      <c r="E108" s="176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1"/>
      <c r="U108" s="180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 t="s">
        <v>138</v>
      </c>
      <c r="AF108" s="163">
        <v>0</v>
      </c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64"/>
      <c r="B109" s="170"/>
      <c r="C109" s="206" t="s">
        <v>227</v>
      </c>
      <c r="D109" s="173"/>
      <c r="E109" s="176">
        <v>54.463999999999999</v>
      </c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1"/>
      <c r="U109" s="180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 t="s">
        <v>138</v>
      </c>
      <c r="AF109" s="163">
        <v>0</v>
      </c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4"/>
      <c r="B110" s="170"/>
      <c r="C110" s="206" t="s">
        <v>228</v>
      </c>
      <c r="D110" s="173"/>
      <c r="E110" s="176">
        <v>31.368300000000001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1"/>
      <c r="U110" s="180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 t="s">
        <v>138</v>
      </c>
      <c r="AF110" s="163">
        <v>0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4"/>
      <c r="B111" s="170"/>
      <c r="C111" s="206" t="s">
        <v>149</v>
      </c>
      <c r="D111" s="173"/>
      <c r="E111" s="176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1"/>
      <c r="U111" s="180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 t="s">
        <v>138</v>
      </c>
      <c r="AF111" s="163">
        <v>0</v>
      </c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64"/>
      <c r="B112" s="170"/>
      <c r="C112" s="206" t="s">
        <v>213</v>
      </c>
      <c r="D112" s="173"/>
      <c r="E112" s="176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1"/>
      <c r="U112" s="180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 t="s">
        <v>138</v>
      </c>
      <c r="AF112" s="163">
        <v>0</v>
      </c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4"/>
      <c r="B113" s="170"/>
      <c r="C113" s="206" t="s">
        <v>229</v>
      </c>
      <c r="D113" s="173"/>
      <c r="E113" s="176">
        <v>37.152000000000001</v>
      </c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1"/>
      <c r="U113" s="180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 t="s">
        <v>138</v>
      </c>
      <c r="AF113" s="163">
        <v>0</v>
      </c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4"/>
      <c r="B114" s="170"/>
      <c r="C114" s="206" t="s">
        <v>217</v>
      </c>
      <c r="D114" s="173"/>
      <c r="E114" s="176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1"/>
      <c r="U114" s="180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 t="s">
        <v>138</v>
      </c>
      <c r="AF114" s="163">
        <v>0</v>
      </c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ht="22.5" outlineLevel="1" x14ac:dyDescent="0.2">
      <c r="A115" s="164"/>
      <c r="B115" s="170"/>
      <c r="C115" s="206" t="s">
        <v>230</v>
      </c>
      <c r="D115" s="173"/>
      <c r="E115" s="176">
        <v>25.520800000000001</v>
      </c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1"/>
      <c r="U115" s="180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 t="s">
        <v>138</v>
      </c>
      <c r="AF115" s="163">
        <v>0</v>
      </c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64"/>
      <c r="B116" s="170"/>
      <c r="C116" s="206" t="s">
        <v>231</v>
      </c>
      <c r="D116" s="173"/>
      <c r="E116" s="176">
        <v>0.2944</v>
      </c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1"/>
      <c r="U116" s="180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 t="s">
        <v>138</v>
      </c>
      <c r="AF116" s="163">
        <v>0</v>
      </c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64"/>
      <c r="B117" s="170"/>
      <c r="C117" s="206" t="s">
        <v>177</v>
      </c>
      <c r="D117" s="173"/>
      <c r="E117" s="176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1"/>
      <c r="U117" s="180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 t="s">
        <v>138</v>
      </c>
      <c r="AF117" s="163">
        <v>0</v>
      </c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64">
        <v>15</v>
      </c>
      <c r="B118" s="170" t="s">
        <v>232</v>
      </c>
      <c r="C118" s="205" t="s">
        <v>233</v>
      </c>
      <c r="D118" s="172" t="s">
        <v>162</v>
      </c>
      <c r="E118" s="175">
        <v>268.55630000000002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0</v>
      </c>
      <c r="O118" s="180">
        <f>ROUND(E118*N118,2)</f>
        <v>0</v>
      </c>
      <c r="P118" s="180">
        <v>0</v>
      </c>
      <c r="Q118" s="180">
        <f>ROUND(E118*P118,2)</f>
        <v>0</v>
      </c>
      <c r="R118" s="180"/>
      <c r="S118" s="180"/>
      <c r="T118" s="181">
        <v>0.32</v>
      </c>
      <c r="U118" s="180">
        <f>ROUND(E118*T118,2)</f>
        <v>85.94</v>
      </c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 t="s">
        <v>136</v>
      </c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ht="22.5" outlineLevel="1" x14ac:dyDescent="0.2">
      <c r="A119" s="164">
        <v>16</v>
      </c>
      <c r="B119" s="170" t="s">
        <v>234</v>
      </c>
      <c r="C119" s="205" t="s">
        <v>235</v>
      </c>
      <c r="D119" s="172" t="s">
        <v>236</v>
      </c>
      <c r="E119" s="175">
        <v>6.2057000000000002</v>
      </c>
      <c r="F119" s="179"/>
      <c r="G119" s="180">
        <f>ROUND(E119*F119,2)</f>
        <v>0</v>
      </c>
      <c r="H119" s="179"/>
      <c r="I119" s="180">
        <f>ROUND(E119*H119,2)</f>
        <v>0</v>
      </c>
      <c r="J119" s="179"/>
      <c r="K119" s="180">
        <f>ROUND(E119*J119,2)</f>
        <v>0</v>
      </c>
      <c r="L119" s="180">
        <v>21</v>
      </c>
      <c r="M119" s="180">
        <f>G119*(1+L119/100)</f>
        <v>0</v>
      </c>
      <c r="N119" s="180">
        <v>1.0211600000000001</v>
      </c>
      <c r="O119" s="180">
        <f>ROUND(E119*N119,2)</f>
        <v>6.34</v>
      </c>
      <c r="P119" s="180">
        <v>0</v>
      </c>
      <c r="Q119" s="180">
        <f>ROUND(E119*P119,2)</f>
        <v>0</v>
      </c>
      <c r="R119" s="180"/>
      <c r="S119" s="180"/>
      <c r="T119" s="181">
        <v>23.530999999999999</v>
      </c>
      <c r="U119" s="180">
        <f>ROUND(E119*T119,2)</f>
        <v>146.03</v>
      </c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 t="s">
        <v>136</v>
      </c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4"/>
      <c r="B120" s="170"/>
      <c r="C120" s="206" t="s">
        <v>237</v>
      </c>
      <c r="D120" s="173"/>
      <c r="E120" s="176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1"/>
      <c r="U120" s="180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 t="s">
        <v>138</v>
      </c>
      <c r="AF120" s="163">
        <v>0</v>
      </c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164"/>
      <c r="B121" s="170"/>
      <c r="C121" s="206" t="s">
        <v>238</v>
      </c>
      <c r="D121" s="173"/>
      <c r="E121" s="176">
        <v>5.3632999999999997</v>
      </c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1"/>
      <c r="U121" s="180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 t="s">
        <v>138</v>
      </c>
      <c r="AF121" s="163">
        <v>0</v>
      </c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4"/>
      <c r="B122" s="170"/>
      <c r="C122" s="206" t="s">
        <v>239</v>
      </c>
      <c r="D122" s="173"/>
      <c r="E122" s="176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1"/>
      <c r="U122" s="180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 t="s">
        <v>138</v>
      </c>
      <c r="AF122" s="163">
        <v>0</v>
      </c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4"/>
      <c r="B123" s="170"/>
      <c r="C123" s="206" t="s">
        <v>240</v>
      </c>
      <c r="D123" s="173"/>
      <c r="E123" s="176">
        <v>0.84240000000000004</v>
      </c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1"/>
      <c r="U123" s="180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 t="s">
        <v>138</v>
      </c>
      <c r="AF123" s="163">
        <v>0</v>
      </c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64">
        <v>17</v>
      </c>
      <c r="B124" s="170" t="s">
        <v>241</v>
      </c>
      <c r="C124" s="205" t="s">
        <v>242</v>
      </c>
      <c r="D124" s="172" t="s">
        <v>135</v>
      </c>
      <c r="E124" s="175">
        <v>33.038499999999999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2.5249999999999999</v>
      </c>
      <c r="O124" s="180">
        <f>ROUND(E124*N124,2)</f>
        <v>83.42</v>
      </c>
      <c r="P124" s="180">
        <v>0</v>
      </c>
      <c r="Q124" s="180">
        <f>ROUND(E124*P124,2)</f>
        <v>0</v>
      </c>
      <c r="R124" s="180"/>
      <c r="S124" s="180"/>
      <c r="T124" s="181">
        <v>0.48</v>
      </c>
      <c r="U124" s="180">
        <f>ROUND(E124*T124,2)</f>
        <v>15.86</v>
      </c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 t="s">
        <v>136</v>
      </c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4"/>
      <c r="B125" s="170"/>
      <c r="C125" s="206" t="s">
        <v>170</v>
      </c>
      <c r="D125" s="173"/>
      <c r="E125" s="176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1"/>
      <c r="U125" s="180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 t="s">
        <v>138</v>
      </c>
      <c r="AF125" s="163">
        <v>0</v>
      </c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64"/>
      <c r="B126" s="170"/>
      <c r="C126" s="206" t="s">
        <v>243</v>
      </c>
      <c r="D126" s="173"/>
      <c r="E126" s="176">
        <v>14.5152</v>
      </c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1"/>
      <c r="U126" s="180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 t="s">
        <v>138</v>
      </c>
      <c r="AF126" s="163">
        <v>0</v>
      </c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4"/>
      <c r="B127" s="170"/>
      <c r="C127" s="206" t="s">
        <v>244</v>
      </c>
      <c r="D127" s="173"/>
      <c r="E127" s="176">
        <v>6.8040000000000003</v>
      </c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1"/>
      <c r="U127" s="180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 t="s">
        <v>138</v>
      </c>
      <c r="AF127" s="163">
        <v>0</v>
      </c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outlineLevel="1" x14ac:dyDescent="0.2">
      <c r="A128" s="164"/>
      <c r="B128" s="170"/>
      <c r="C128" s="206" t="s">
        <v>245</v>
      </c>
      <c r="D128" s="173"/>
      <c r="E128" s="176">
        <v>6.048</v>
      </c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1"/>
      <c r="U128" s="180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 t="s">
        <v>138</v>
      </c>
      <c r="AF128" s="163">
        <v>0</v>
      </c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64"/>
      <c r="B129" s="170"/>
      <c r="C129" s="206" t="s">
        <v>174</v>
      </c>
      <c r="D129" s="173"/>
      <c r="E129" s="176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1"/>
      <c r="U129" s="180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 t="s">
        <v>138</v>
      </c>
      <c r="AF129" s="163">
        <v>0</v>
      </c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64"/>
      <c r="B130" s="170"/>
      <c r="C130" s="206" t="s">
        <v>246</v>
      </c>
      <c r="D130" s="173"/>
      <c r="E130" s="176">
        <v>2.4695999999999998</v>
      </c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1"/>
      <c r="U130" s="180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 t="s">
        <v>138</v>
      </c>
      <c r="AF130" s="163">
        <v>0</v>
      </c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4"/>
      <c r="B131" s="170"/>
      <c r="C131" s="206" t="s">
        <v>247</v>
      </c>
      <c r="D131" s="173"/>
      <c r="E131" s="176">
        <v>3.2017000000000002</v>
      </c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1"/>
      <c r="U131" s="180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 t="s">
        <v>138</v>
      </c>
      <c r="AF131" s="163">
        <v>0</v>
      </c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64">
        <v>18</v>
      </c>
      <c r="B132" s="170" t="s">
        <v>248</v>
      </c>
      <c r="C132" s="205" t="s">
        <v>249</v>
      </c>
      <c r="D132" s="172" t="s">
        <v>162</v>
      </c>
      <c r="E132" s="175">
        <v>111.91200000000001</v>
      </c>
      <c r="F132" s="179"/>
      <c r="G132" s="180">
        <f>ROUND(E132*F132,2)</f>
        <v>0</v>
      </c>
      <c r="H132" s="179"/>
      <c r="I132" s="180">
        <f>ROUND(E132*H132,2)</f>
        <v>0</v>
      </c>
      <c r="J132" s="179"/>
      <c r="K132" s="180">
        <f>ROUND(E132*J132,2)</f>
        <v>0</v>
      </c>
      <c r="L132" s="180">
        <v>21</v>
      </c>
      <c r="M132" s="180">
        <f>G132*(1+L132/100)</f>
        <v>0</v>
      </c>
      <c r="N132" s="180">
        <v>3.9199999999999999E-2</v>
      </c>
      <c r="O132" s="180">
        <f>ROUND(E132*N132,2)</f>
        <v>4.3899999999999997</v>
      </c>
      <c r="P132" s="180">
        <v>0</v>
      </c>
      <c r="Q132" s="180">
        <f>ROUND(E132*P132,2)</f>
        <v>0</v>
      </c>
      <c r="R132" s="180"/>
      <c r="S132" s="180"/>
      <c r="T132" s="181">
        <v>1.05</v>
      </c>
      <c r="U132" s="180">
        <f>ROUND(E132*T132,2)</f>
        <v>117.51</v>
      </c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 t="s">
        <v>136</v>
      </c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outlineLevel="1" x14ac:dyDescent="0.2">
      <c r="A133" s="164"/>
      <c r="B133" s="170"/>
      <c r="C133" s="206" t="s">
        <v>170</v>
      </c>
      <c r="D133" s="173"/>
      <c r="E133" s="176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1"/>
      <c r="U133" s="180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 t="s">
        <v>138</v>
      </c>
      <c r="AF133" s="163">
        <v>0</v>
      </c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64"/>
      <c r="B134" s="170"/>
      <c r="C134" s="206" t="s">
        <v>250</v>
      </c>
      <c r="D134" s="173"/>
      <c r="E134" s="176">
        <v>46.08</v>
      </c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1"/>
      <c r="U134" s="180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 t="s">
        <v>138</v>
      </c>
      <c r="AF134" s="163">
        <v>0</v>
      </c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4"/>
      <c r="B135" s="170"/>
      <c r="C135" s="206" t="s">
        <v>251</v>
      </c>
      <c r="D135" s="173"/>
      <c r="E135" s="176">
        <v>23.04</v>
      </c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1"/>
      <c r="U135" s="180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 t="s">
        <v>138</v>
      </c>
      <c r="AF135" s="163">
        <v>0</v>
      </c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64"/>
      <c r="B136" s="170"/>
      <c r="C136" s="206" t="s">
        <v>252</v>
      </c>
      <c r="D136" s="173"/>
      <c r="E136" s="176">
        <v>17.28</v>
      </c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1"/>
      <c r="U136" s="180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 t="s">
        <v>138</v>
      </c>
      <c r="AF136" s="163">
        <v>0</v>
      </c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64"/>
      <c r="B137" s="170"/>
      <c r="C137" s="206" t="s">
        <v>174</v>
      </c>
      <c r="D137" s="173"/>
      <c r="E137" s="176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1"/>
      <c r="U137" s="180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 t="s">
        <v>138</v>
      </c>
      <c r="AF137" s="163">
        <v>0</v>
      </c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outlineLevel="1" x14ac:dyDescent="0.2">
      <c r="A138" s="164"/>
      <c r="B138" s="170"/>
      <c r="C138" s="206" t="s">
        <v>253</v>
      </c>
      <c r="D138" s="173"/>
      <c r="E138" s="176">
        <v>13.44</v>
      </c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1"/>
      <c r="U138" s="180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 t="s">
        <v>138</v>
      </c>
      <c r="AF138" s="163">
        <v>0</v>
      </c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64"/>
      <c r="B139" s="170"/>
      <c r="C139" s="206" t="s">
        <v>254</v>
      </c>
      <c r="D139" s="173"/>
      <c r="E139" s="176">
        <v>12.071999999999999</v>
      </c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1"/>
      <c r="U139" s="180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 t="s">
        <v>138</v>
      </c>
      <c r="AF139" s="163">
        <v>0</v>
      </c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64">
        <v>19</v>
      </c>
      <c r="B140" s="170" t="s">
        <v>255</v>
      </c>
      <c r="C140" s="205" t="s">
        <v>256</v>
      </c>
      <c r="D140" s="172" t="s">
        <v>162</v>
      </c>
      <c r="E140" s="175">
        <v>111.91200000000001</v>
      </c>
      <c r="F140" s="179"/>
      <c r="G140" s="180">
        <f>ROUND(E140*F140,2)</f>
        <v>0</v>
      </c>
      <c r="H140" s="179"/>
      <c r="I140" s="180">
        <f>ROUND(E140*H140,2)</f>
        <v>0</v>
      </c>
      <c r="J140" s="179"/>
      <c r="K140" s="180">
        <f>ROUND(E140*J140,2)</f>
        <v>0</v>
      </c>
      <c r="L140" s="180">
        <v>21</v>
      </c>
      <c r="M140" s="180">
        <f>G140*(1+L140/100)</f>
        <v>0</v>
      </c>
      <c r="N140" s="180">
        <v>0</v>
      </c>
      <c r="O140" s="180">
        <f>ROUND(E140*N140,2)</f>
        <v>0</v>
      </c>
      <c r="P140" s="180">
        <v>0</v>
      </c>
      <c r="Q140" s="180">
        <f>ROUND(E140*P140,2)</f>
        <v>0</v>
      </c>
      <c r="R140" s="180"/>
      <c r="S140" s="180"/>
      <c r="T140" s="181">
        <v>0.32</v>
      </c>
      <c r="U140" s="180">
        <f>ROUND(E140*T140,2)</f>
        <v>35.81</v>
      </c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 t="s">
        <v>136</v>
      </c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ht="22.5" outlineLevel="1" x14ac:dyDescent="0.2">
      <c r="A141" s="164">
        <v>20</v>
      </c>
      <c r="B141" s="170" t="s">
        <v>257</v>
      </c>
      <c r="C141" s="205" t="s">
        <v>258</v>
      </c>
      <c r="D141" s="172" t="s">
        <v>236</v>
      </c>
      <c r="E141" s="175">
        <v>3.9647000000000001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80">
        <v>1.0211600000000001</v>
      </c>
      <c r="O141" s="180">
        <f>ROUND(E141*N141,2)</f>
        <v>4.05</v>
      </c>
      <c r="P141" s="180">
        <v>0</v>
      </c>
      <c r="Q141" s="180">
        <f>ROUND(E141*P141,2)</f>
        <v>0</v>
      </c>
      <c r="R141" s="180"/>
      <c r="S141" s="180"/>
      <c r="T141" s="181">
        <v>23.530999999999999</v>
      </c>
      <c r="U141" s="180">
        <f>ROUND(E141*T141,2)</f>
        <v>93.29</v>
      </c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 t="s">
        <v>136</v>
      </c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outlineLevel="1" x14ac:dyDescent="0.2">
      <c r="A142" s="164"/>
      <c r="B142" s="170"/>
      <c r="C142" s="206" t="s">
        <v>259</v>
      </c>
      <c r="D142" s="173"/>
      <c r="E142" s="176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1"/>
      <c r="U142" s="180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 t="s">
        <v>138</v>
      </c>
      <c r="AF142" s="163">
        <v>0</v>
      </c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64"/>
      <c r="B143" s="170"/>
      <c r="C143" s="206" t="s">
        <v>260</v>
      </c>
      <c r="D143" s="173"/>
      <c r="E143" s="176">
        <v>3.2841</v>
      </c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1"/>
      <c r="U143" s="180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 t="s">
        <v>138</v>
      </c>
      <c r="AF143" s="163">
        <v>0</v>
      </c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4"/>
      <c r="B144" s="170"/>
      <c r="C144" s="206" t="s">
        <v>261</v>
      </c>
      <c r="D144" s="173"/>
      <c r="E144" s="176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1"/>
      <c r="U144" s="180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 t="s">
        <v>138</v>
      </c>
      <c r="AF144" s="163">
        <v>0</v>
      </c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64"/>
      <c r="B145" s="170"/>
      <c r="C145" s="206" t="s">
        <v>262</v>
      </c>
      <c r="D145" s="173"/>
      <c r="E145" s="176">
        <v>0.68059999999999998</v>
      </c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1"/>
      <c r="U145" s="180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 t="s">
        <v>138</v>
      </c>
      <c r="AF145" s="163">
        <v>0</v>
      </c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outlineLevel="1" x14ac:dyDescent="0.2">
      <c r="A146" s="164">
        <v>21</v>
      </c>
      <c r="B146" s="170" t="s">
        <v>263</v>
      </c>
      <c r="C146" s="205" t="s">
        <v>264</v>
      </c>
      <c r="D146" s="172" t="s">
        <v>265</v>
      </c>
      <c r="E146" s="175">
        <v>24.18</v>
      </c>
      <c r="F146" s="179"/>
      <c r="G146" s="180">
        <f>ROUND(E146*F146,2)</f>
        <v>0</v>
      </c>
      <c r="H146" s="179"/>
      <c r="I146" s="180">
        <f>ROUND(E146*H146,2)</f>
        <v>0</v>
      </c>
      <c r="J146" s="179"/>
      <c r="K146" s="180">
        <f>ROUND(E146*J146,2)</f>
        <v>0</v>
      </c>
      <c r="L146" s="180">
        <v>21</v>
      </c>
      <c r="M146" s="180">
        <f>G146*(1+L146/100)</f>
        <v>0</v>
      </c>
      <c r="N146" s="180">
        <v>1.06E-3</v>
      </c>
      <c r="O146" s="180">
        <f>ROUND(E146*N146,2)</f>
        <v>0.03</v>
      </c>
      <c r="P146" s="180">
        <v>0</v>
      </c>
      <c r="Q146" s="180">
        <f>ROUND(E146*P146,2)</f>
        <v>0</v>
      </c>
      <c r="R146" s="180"/>
      <c r="S146" s="180"/>
      <c r="T146" s="181">
        <v>0.30718000000000001</v>
      </c>
      <c r="U146" s="180">
        <f>ROUND(E146*T146,2)</f>
        <v>7.43</v>
      </c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 t="s">
        <v>266</v>
      </c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outlineLevel="1" x14ac:dyDescent="0.2">
      <c r="A147" s="164"/>
      <c r="B147" s="170"/>
      <c r="C147" s="261" t="s">
        <v>267</v>
      </c>
      <c r="D147" s="262"/>
      <c r="E147" s="263"/>
      <c r="F147" s="264"/>
      <c r="G147" s="265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1"/>
      <c r="U147" s="180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 t="s">
        <v>183</v>
      </c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6" t="str">
        <f>C147</f>
        <v>- lemování podlah ve vratech a dveřích pozinkovaným L-profilem 50x50x5mm</v>
      </c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64"/>
      <c r="B148" s="170"/>
      <c r="C148" s="206" t="s">
        <v>268</v>
      </c>
      <c r="D148" s="173"/>
      <c r="E148" s="176">
        <v>24.18</v>
      </c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1"/>
      <c r="U148" s="180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 t="s">
        <v>138</v>
      </c>
      <c r="AF148" s="163">
        <v>0</v>
      </c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x14ac:dyDescent="0.2">
      <c r="A149" s="165" t="s">
        <v>131</v>
      </c>
      <c r="B149" s="171" t="s">
        <v>62</v>
      </c>
      <c r="C149" s="207" t="s">
        <v>63</v>
      </c>
      <c r="D149" s="174"/>
      <c r="E149" s="177"/>
      <c r="F149" s="182"/>
      <c r="G149" s="182">
        <f>SUMIF(AE150:AE254,"&lt;&gt;NOR",G150:G254)</f>
        <v>0</v>
      </c>
      <c r="H149" s="182"/>
      <c r="I149" s="182">
        <f>SUM(I150:I254)</f>
        <v>0</v>
      </c>
      <c r="J149" s="182"/>
      <c r="K149" s="182">
        <f>SUM(K150:K254)</f>
        <v>0</v>
      </c>
      <c r="L149" s="182"/>
      <c r="M149" s="182">
        <f>SUM(M150:M254)</f>
        <v>0</v>
      </c>
      <c r="N149" s="182"/>
      <c r="O149" s="182">
        <f>SUM(O150:O254)</f>
        <v>30.119999999999997</v>
      </c>
      <c r="P149" s="182"/>
      <c r="Q149" s="182">
        <f>SUM(Q150:Q254)</f>
        <v>0</v>
      </c>
      <c r="R149" s="182"/>
      <c r="S149" s="182"/>
      <c r="T149" s="183"/>
      <c r="U149" s="182">
        <f>SUM(U150:U254)</f>
        <v>1638.7899999999995</v>
      </c>
      <c r="AE149" t="s">
        <v>132</v>
      </c>
    </row>
    <row r="150" spans="1:60" ht="22.5" outlineLevel="1" x14ac:dyDescent="0.2">
      <c r="A150" s="164">
        <v>22</v>
      </c>
      <c r="B150" s="170" t="s">
        <v>269</v>
      </c>
      <c r="C150" s="205" t="s">
        <v>270</v>
      </c>
      <c r="D150" s="172" t="s">
        <v>162</v>
      </c>
      <c r="E150" s="175">
        <v>831.30029999999999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80">
        <v>1.3899999999999999E-2</v>
      </c>
      <c r="O150" s="180">
        <f>ROUND(E150*N150,2)</f>
        <v>11.56</v>
      </c>
      <c r="P150" s="180">
        <v>0</v>
      </c>
      <c r="Q150" s="180">
        <f>ROUND(E150*P150,2)</f>
        <v>0</v>
      </c>
      <c r="R150" s="180"/>
      <c r="S150" s="180"/>
      <c r="T150" s="181">
        <v>0.82435000000000003</v>
      </c>
      <c r="U150" s="180">
        <f>ROUND(E150*T150,2)</f>
        <v>685.28</v>
      </c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 t="s">
        <v>266</v>
      </c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outlineLevel="1" x14ac:dyDescent="0.2">
      <c r="A151" s="164"/>
      <c r="B151" s="170"/>
      <c r="C151" s="261" t="s">
        <v>271</v>
      </c>
      <c r="D151" s="262"/>
      <c r="E151" s="263"/>
      <c r="F151" s="264"/>
      <c r="G151" s="265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1"/>
      <c r="U151" s="180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 t="s">
        <v>183</v>
      </c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6" t="str">
        <f>C151</f>
        <v>požární odolnost min. 15min.</v>
      </c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4"/>
      <c r="B152" s="170"/>
      <c r="C152" s="206" t="s">
        <v>146</v>
      </c>
      <c r="D152" s="173"/>
      <c r="E152" s="176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1"/>
      <c r="U152" s="180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 t="s">
        <v>138</v>
      </c>
      <c r="AF152" s="163">
        <v>0</v>
      </c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64"/>
      <c r="B153" s="170"/>
      <c r="C153" s="206" t="s">
        <v>272</v>
      </c>
      <c r="D153" s="173"/>
      <c r="E153" s="176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1"/>
      <c r="U153" s="180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 t="s">
        <v>138</v>
      </c>
      <c r="AF153" s="163">
        <v>0</v>
      </c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outlineLevel="1" x14ac:dyDescent="0.2">
      <c r="A154" s="164"/>
      <c r="B154" s="170"/>
      <c r="C154" s="206" t="s">
        <v>273</v>
      </c>
      <c r="D154" s="173"/>
      <c r="E154" s="176">
        <v>242.2</v>
      </c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1"/>
      <c r="U154" s="180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 t="s">
        <v>138</v>
      </c>
      <c r="AF154" s="163">
        <v>0</v>
      </c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outlineLevel="1" x14ac:dyDescent="0.2">
      <c r="A155" s="164"/>
      <c r="B155" s="170"/>
      <c r="C155" s="206" t="s">
        <v>274</v>
      </c>
      <c r="D155" s="173"/>
      <c r="E155" s="176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1"/>
      <c r="U155" s="180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 t="s">
        <v>138</v>
      </c>
      <c r="AF155" s="163">
        <v>0</v>
      </c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outlineLevel="1" x14ac:dyDescent="0.2">
      <c r="A156" s="164"/>
      <c r="B156" s="170"/>
      <c r="C156" s="206" t="s">
        <v>275</v>
      </c>
      <c r="D156" s="173"/>
      <c r="E156" s="176">
        <v>360.54399999999998</v>
      </c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1"/>
      <c r="U156" s="180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 t="s">
        <v>138</v>
      </c>
      <c r="AF156" s="163">
        <v>0</v>
      </c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outlineLevel="1" x14ac:dyDescent="0.2">
      <c r="A157" s="164"/>
      <c r="B157" s="170"/>
      <c r="C157" s="206" t="s">
        <v>276</v>
      </c>
      <c r="D157" s="173"/>
      <c r="E157" s="176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1"/>
      <c r="U157" s="180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 t="s">
        <v>138</v>
      </c>
      <c r="AF157" s="163">
        <v>0</v>
      </c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outlineLevel="1" x14ac:dyDescent="0.2">
      <c r="A158" s="164"/>
      <c r="B158" s="170"/>
      <c r="C158" s="206" t="s">
        <v>277</v>
      </c>
      <c r="D158" s="173"/>
      <c r="E158" s="176">
        <v>-82.256799999999998</v>
      </c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1"/>
      <c r="U158" s="180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 t="s">
        <v>138</v>
      </c>
      <c r="AF158" s="163">
        <v>0</v>
      </c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outlineLevel="1" x14ac:dyDescent="0.2">
      <c r="A159" s="164"/>
      <c r="B159" s="170"/>
      <c r="C159" s="206" t="s">
        <v>149</v>
      </c>
      <c r="D159" s="173"/>
      <c r="E159" s="176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1"/>
      <c r="U159" s="180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 t="s">
        <v>138</v>
      </c>
      <c r="AF159" s="163">
        <v>0</v>
      </c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outlineLevel="1" x14ac:dyDescent="0.2">
      <c r="A160" s="164"/>
      <c r="B160" s="170"/>
      <c r="C160" s="206" t="s">
        <v>278</v>
      </c>
      <c r="D160" s="173"/>
      <c r="E160" s="176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1"/>
      <c r="U160" s="180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 t="s">
        <v>138</v>
      </c>
      <c r="AF160" s="163">
        <v>0</v>
      </c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64"/>
      <c r="B161" s="170"/>
      <c r="C161" s="206" t="s">
        <v>279</v>
      </c>
      <c r="D161" s="173"/>
      <c r="E161" s="176">
        <v>32.207500000000003</v>
      </c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1"/>
      <c r="U161" s="180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 t="s">
        <v>138</v>
      </c>
      <c r="AF161" s="163">
        <v>0</v>
      </c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64"/>
      <c r="B162" s="170"/>
      <c r="C162" s="206" t="s">
        <v>280</v>
      </c>
      <c r="D162" s="173"/>
      <c r="E162" s="176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1"/>
      <c r="U162" s="180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 t="s">
        <v>138</v>
      </c>
      <c r="AF162" s="163">
        <v>0</v>
      </c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4"/>
      <c r="B163" s="170"/>
      <c r="C163" s="206" t="s">
        <v>281</v>
      </c>
      <c r="D163" s="173"/>
      <c r="E163" s="176">
        <v>27.4</v>
      </c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1"/>
      <c r="U163" s="180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 t="s">
        <v>138</v>
      </c>
      <c r="AF163" s="163">
        <v>0</v>
      </c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64"/>
      <c r="B164" s="170"/>
      <c r="C164" s="206" t="s">
        <v>282</v>
      </c>
      <c r="D164" s="173"/>
      <c r="E164" s="176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1"/>
      <c r="U164" s="180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 t="s">
        <v>138</v>
      </c>
      <c r="AF164" s="163">
        <v>0</v>
      </c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64"/>
      <c r="B165" s="170"/>
      <c r="C165" s="206" t="s">
        <v>283</v>
      </c>
      <c r="D165" s="173"/>
      <c r="E165" s="176">
        <v>243.14320000000001</v>
      </c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1"/>
      <c r="U165" s="180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 t="s">
        <v>138</v>
      </c>
      <c r="AF165" s="163">
        <v>0</v>
      </c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64"/>
      <c r="B166" s="170"/>
      <c r="C166" s="206" t="s">
        <v>284</v>
      </c>
      <c r="D166" s="173"/>
      <c r="E166" s="176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1"/>
      <c r="U166" s="180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 t="s">
        <v>138</v>
      </c>
      <c r="AF166" s="163">
        <v>0</v>
      </c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outlineLevel="1" x14ac:dyDescent="0.2">
      <c r="A167" s="164"/>
      <c r="B167" s="170"/>
      <c r="C167" s="206" t="s">
        <v>285</v>
      </c>
      <c r="D167" s="173"/>
      <c r="E167" s="176">
        <v>26.1</v>
      </c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1"/>
      <c r="U167" s="180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 t="s">
        <v>138</v>
      </c>
      <c r="AF167" s="163">
        <v>0</v>
      </c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outlineLevel="1" x14ac:dyDescent="0.2">
      <c r="A168" s="164"/>
      <c r="B168" s="170"/>
      <c r="C168" s="206" t="s">
        <v>286</v>
      </c>
      <c r="D168" s="173"/>
      <c r="E168" s="176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1"/>
      <c r="U168" s="180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 t="s">
        <v>138</v>
      </c>
      <c r="AF168" s="163">
        <v>0</v>
      </c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64"/>
      <c r="B169" s="170"/>
      <c r="C169" s="206" t="s">
        <v>287</v>
      </c>
      <c r="D169" s="173"/>
      <c r="E169" s="176">
        <v>24.3</v>
      </c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1"/>
      <c r="U169" s="180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 t="s">
        <v>138</v>
      </c>
      <c r="AF169" s="163">
        <v>0</v>
      </c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64"/>
      <c r="B170" s="170"/>
      <c r="C170" s="206" t="s">
        <v>288</v>
      </c>
      <c r="D170" s="173"/>
      <c r="E170" s="176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1"/>
      <c r="U170" s="180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 t="s">
        <v>138</v>
      </c>
      <c r="AF170" s="163">
        <v>0</v>
      </c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64"/>
      <c r="B171" s="170"/>
      <c r="C171" s="206" t="s">
        <v>289</v>
      </c>
      <c r="D171" s="173"/>
      <c r="E171" s="176">
        <v>-18.899999999999999</v>
      </c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1"/>
      <c r="U171" s="180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 t="s">
        <v>138</v>
      </c>
      <c r="AF171" s="163">
        <v>0</v>
      </c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64"/>
      <c r="B172" s="170"/>
      <c r="C172" s="206" t="s">
        <v>290</v>
      </c>
      <c r="D172" s="173"/>
      <c r="E172" s="176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1"/>
      <c r="U172" s="180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 t="s">
        <v>138</v>
      </c>
      <c r="AF172" s="163">
        <v>0</v>
      </c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64"/>
      <c r="B173" s="170"/>
      <c r="C173" s="206" t="s">
        <v>291</v>
      </c>
      <c r="D173" s="173"/>
      <c r="E173" s="176">
        <v>-23.4376</v>
      </c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1"/>
      <c r="U173" s="180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 t="s">
        <v>138</v>
      </c>
      <c r="AF173" s="163">
        <v>0</v>
      </c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ht="22.5" outlineLevel="1" x14ac:dyDescent="0.2">
      <c r="A174" s="164">
        <v>23</v>
      </c>
      <c r="B174" s="170" t="s">
        <v>292</v>
      </c>
      <c r="C174" s="205" t="s">
        <v>293</v>
      </c>
      <c r="D174" s="172" t="s">
        <v>162</v>
      </c>
      <c r="E174" s="175">
        <v>271.04500000000002</v>
      </c>
      <c r="F174" s="179"/>
      <c r="G174" s="180">
        <f>ROUND(E174*F174,2)</f>
        <v>0</v>
      </c>
      <c r="H174" s="179"/>
      <c r="I174" s="180">
        <f>ROUND(E174*H174,2)</f>
        <v>0</v>
      </c>
      <c r="J174" s="179"/>
      <c r="K174" s="180">
        <f>ROUND(E174*J174,2)</f>
        <v>0</v>
      </c>
      <c r="L174" s="180">
        <v>21</v>
      </c>
      <c r="M174" s="180">
        <f>G174*(1+L174/100)</f>
        <v>0</v>
      </c>
      <c r="N174" s="180">
        <v>1.302E-2</v>
      </c>
      <c r="O174" s="180">
        <f>ROUND(E174*N174,2)</f>
        <v>3.53</v>
      </c>
      <c r="P174" s="180">
        <v>0</v>
      </c>
      <c r="Q174" s="180">
        <f>ROUND(E174*P174,2)</f>
        <v>0</v>
      </c>
      <c r="R174" s="180"/>
      <c r="S174" s="180"/>
      <c r="T174" s="181">
        <v>0.68925999999999998</v>
      </c>
      <c r="U174" s="180">
        <f>ROUND(E174*T174,2)</f>
        <v>186.82</v>
      </c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 t="s">
        <v>136</v>
      </c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outlineLevel="1" x14ac:dyDescent="0.2">
      <c r="A175" s="164"/>
      <c r="B175" s="170"/>
      <c r="C175" s="261" t="s">
        <v>294</v>
      </c>
      <c r="D175" s="262"/>
      <c r="E175" s="263"/>
      <c r="F175" s="264"/>
      <c r="G175" s="265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1"/>
      <c r="U175" s="180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 t="s">
        <v>183</v>
      </c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6" t="str">
        <f>C175</f>
        <v>požární odolnost 30min.</v>
      </c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64"/>
      <c r="B176" s="170"/>
      <c r="C176" s="206" t="s">
        <v>149</v>
      </c>
      <c r="D176" s="173"/>
      <c r="E176" s="176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1"/>
      <c r="U176" s="180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 t="s">
        <v>138</v>
      </c>
      <c r="AF176" s="163">
        <v>0</v>
      </c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64"/>
      <c r="B177" s="170"/>
      <c r="C177" s="206" t="s">
        <v>278</v>
      </c>
      <c r="D177" s="173"/>
      <c r="E177" s="176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1"/>
      <c r="U177" s="180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 t="s">
        <v>138</v>
      </c>
      <c r="AF177" s="163">
        <v>0</v>
      </c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outlineLevel="1" x14ac:dyDescent="0.2">
      <c r="A178" s="164"/>
      <c r="B178" s="170"/>
      <c r="C178" s="206" t="s">
        <v>295</v>
      </c>
      <c r="D178" s="173"/>
      <c r="E178" s="176">
        <v>26.33</v>
      </c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1"/>
      <c r="U178" s="180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 t="s">
        <v>138</v>
      </c>
      <c r="AF178" s="163">
        <v>0</v>
      </c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outlineLevel="1" x14ac:dyDescent="0.2">
      <c r="A179" s="164"/>
      <c r="B179" s="170"/>
      <c r="C179" s="206" t="s">
        <v>280</v>
      </c>
      <c r="D179" s="173"/>
      <c r="E179" s="176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1"/>
      <c r="U179" s="180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 t="s">
        <v>138</v>
      </c>
      <c r="AF179" s="163">
        <v>0</v>
      </c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64"/>
      <c r="B180" s="170"/>
      <c r="C180" s="206" t="s">
        <v>296</v>
      </c>
      <c r="D180" s="173"/>
      <c r="E180" s="176">
        <v>17.5</v>
      </c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1"/>
      <c r="U180" s="180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 t="s">
        <v>138</v>
      </c>
      <c r="AF180" s="163">
        <v>0</v>
      </c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outlineLevel="1" x14ac:dyDescent="0.2">
      <c r="A181" s="164"/>
      <c r="B181" s="170"/>
      <c r="C181" s="206" t="s">
        <v>297</v>
      </c>
      <c r="D181" s="173"/>
      <c r="E181" s="176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1"/>
      <c r="U181" s="180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 t="s">
        <v>138</v>
      </c>
      <c r="AF181" s="163">
        <v>0</v>
      </c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outlineLevel="1" x14ac:dyDescent="0.2">
      <c r="A182" s="164"/>
      <c r="B182" s="170"/>
      <c r="C182" s="206" t="s">
        <v>298</v>
      </c>
      <c r="D182" s="173"/>
      <c r="E182" s="176">
        <v>96.483000000000004</v>
      </c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1"/>
      <c r="U182" s="180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 t="s">
        <v>138</v>
      </c>
      <c r="AF182" s="163">
        <v>0</v>
      </c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outlineLevel="1" x14ac:dyDescent="0.2">
      <c r="A183" s="164"/>
      <c r="B183" s="170"/>
      <c r="C183" s="206" t="s">
        <v>299</v>
      </c>
      <c r="D183" s="173"/>
      <c r="E183" s="176">
        <v>130.732</v>
      </c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1"/>
      <c r="U183" s="180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 t="s">
        <v>138</v>
      </c>
      <c r="AF183" s="163">
        <v>0</v>
      </c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64">
        <v>24</v>
      </c>
      <c r="B184" s="170" t="s">
        <v>300</v>
      </c>
      <c r="C184" s="205" t="s">
        <v>301</v>
      </c>
      <c r="D184" s="172" t="s">
        <v>302</v>
      </c>
      <c r="E184" s="175">
        <v>414.596</v>
      </c>
      <c r="F184" s="179"/>
      <c r="G184" s="180">
        <f>ROUND(E184*F184,2)</f>
        <v>0</v>
      </c>
      <c r="H184" s="179"/>
      <c r="I184" s="180">
        <f>ROUND(E184*H184,2)</f>
        <v>0</v>
      </c>
      <c r="J184" s="179"/>
      <c r="K184" s="180">
        <f>ROUND(E184*J184,2)</f>
        <v>0</v>
      </c>
      <c r="L184" s="180">
        <v>21</v>
      </c>
      <c r="M184" s="180">
        <f>G184*(1+L184/100)</f>
        <v>0</v>
      </c>
      <c r="N184" s="180">
        <v>1.0000000000000001E-5</v>
      </c>
      <c r="O184" s="180">
        <f>ROUND(E184*N184,2)</f>
        <v>0</v>
      </c>
      <c r="P184" s="180">
        <v>0</v>
      </c>
      <c r="Q184" s="180">
        <f>ROUND(E184*P184,2)</f>
        <v>0</v>
      </c>
      <c r="R184" s="180"/>
      <c r="S184" s="180"/>
      <c r="T184" s="181">
        <v>0.18</v>
      </c>
      <c r="U184" s="180">
        <f>ROUND(E184*T184,2)</f>
        <v>74.63</v>
      </c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 t="s">
        <v>136</v>
      </c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outlineLevel="1" x14ac:dyDescent="0.2">
      <c r="A185" s="164"/>
      <c r="B185" s="170"/>
      <c r="C185" s="261" t="s">
        <v>303</v>
      </c>
      <c r="D185" s="262"/>
      <c r="E185" s="263"/>
      <c r="F185" s="264"/>
      <c r="G185" s="265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1"/>
      <c r="U185" s="180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 t="s">
        <v>183</v>
      </c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6" t="str">
        <f>C185</f>
        <v>vč. parapetů</v>
      </c>
      <c r="BB185" s="163"/>
      <c r="BC185" s="163"/>
      <c r="BD185" s="163"/>
      <c r="BE185" s="163"/>
      <c r="BF185" s="163"/>
      <c r="BG185" s="163"/>
      <c r="BH185" s="163"/>
    </row>
    <row r="186" spans="1:60" outlineLevel="1" x14ac:dyDescent="0.2">
      <c r="A186" s="164"/>
      <c r="B186" s="170"/>
      <c r="C186" s="206" t="s">
        <v>146</v>
      </c>
      <c r="D186" s="173"/>
      <c r="E186" s="176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1"/>
      <c r="U186" s="180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 t="s">
        <v>138</v>
      </c>
      <c r="AF186" s="163">
        <v>0</v>
      </c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outlineLevel="1" x14ac:dyDescent="0.2">
      <c r="A187" s="164"/>
      <c r="B187" s="170"/>
      <c r="C187" s="206" t="s">
        <v>304</v>
      </c>
      <c r="D187" s="173"/>
      <c r="E187" s="176">
        <v>170</v>
      </c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1"/>
      <c r="U187" s="180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 t="s">
        <v>138</v>
      </c>
      <c r="AF187" s="163">
        <v>0</v>
      </c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64"/>
      <c r="B188" s="170"/>
      <c r="C188" s="206" t="s">
        <v>305</v>
      </c>
      <c r="D188" s="173"/>
      <c r="E188" s="176">
        <v>10.76</v>
      </c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1"/>
      <c r="U188" s="180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 t="s">
        <v>138</v>
      </c>
      <c r="AF188" s="163">
        <v>0</v>
      </c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outlineLevel="1" x14ac:dyDescent="0.2">
      <c r="A189" s="164"/>
      <c r="B189" s="170"/>
      <c r="C189" s="206" t="s">
        <v>306</v>
      </c>
      <c r="D189" s="173"/>
      <c r="E189" s="176">
        <v>9.2799999999999994</v>
      </c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1"/>
      <c r="U189" s="180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 t="s">
        <v>138</v>
      </c>
      <c r="AF189" s="163">
        <v>0</v>
      </c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</row>
    <row r="190" spans="1:60" outlineLevel="1" x14ac:dyDescent="0.2">
      <c r="A190" s="164"/>
      <c r="B190" s="170"/>
      <c r="C190" s="206" t="s">
        <v>307</v>
      </c>
      <c r="D190" s="173"/>
      <c r="E190" s="176">
        <v>9</v>
      </c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1"/>
      <c r="U190" s="180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 t="s">
        <v>138</v>
      </c>
      <c r="AF190" s="163">
        <v>0</v>
      </c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outlineLevel="1" x14ac:dyDescent="0.2">
      <c r="A191" s="164"/>
      <c r="B191" s="170"/>
      <c r="C191" s="206" t="s">
        <v>149</v>
      </c>
      <c r="D191" s="173"/>
      <c r="E191" s="176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1"/>
      <c r="U191" s="180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 t="s">
        <v>138</v>
      </c>
      <c r="AF191" s="163">
        <v>0</v>
      </c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64"/>
      <c r="B192" s="170"/>
      <c r="C192" s="206" t="s">
        <v>308</v>
      </c>
      <c r="D192" s="173"/>
      <c r="E192" s="176">
        <v>10.72</v>
      </c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1"/>
      <c r="U192" s="180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 t="s">
        <v>138</v>
      </c>
      <c r="AF192" s="163">
        <v>0</v>
      </c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outlineLevel="1" x14ac:dyDescent="0.2">
      <c r="A193" s="164"/>
      <c r="B193" s="170"/>
      <c r="C193" s="206" t="s">
        <v>309</v>
      </c>
      <c r="D193" s="173"/>
      <c r="E193" s="176">
        <v>9.26</v>
      </c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1"/>
      <c r="U193" s="180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 t="s">
        <v>138</v>
      </c>
      <c r="AF193" s="163">
        <v>0</v>
      </c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outlineLevel="1" x14ac:dyDescent="0.2">
      <c r="A194" s="164"/>
      <c r="B194" s="170"/>
      <c r="C194" s="206" t="s">
        <v>310</v>
      </c>
      <c r="D194" s="173"/>
      <c r="E194" s="176">
        <v>30.8</v>
      </c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1"/>
      <c r="U194" s="180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 t="s">
        <v>138</v>
      </c>
      <c r="AF194" s="163">
        <v>0</v>
      </c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64"/>
      <c r="B195" s="170"/>
      <c r="C195" s="206" t="s">
        <v>311</v>
      </c>
      <c r="D195" s="173"/>
      <c r="E195" s="176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1"/>
      <c r="U195" s="180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 t="s">
        <v>138</v>
      </c>
      <c r="AF195" s="163">
        <v>0</v>
      </c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outlineLevel="1" x14ac:dyDescent="0.2">
      <c r="A196" s="164"/>
      <c r="B196" s="170"/>
      <c r="C196" s="206" t="s">
        <v>312</v>
      </c>
      <c r="D196" s="173"/>
      <c r="E196" s="176">
        <v>53.2</v>
      </c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1"/>
      <c r="U196" s="180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 t="s">
        <v>138</v>
      </c>
      <c r="AF196" s="163">
        <v>0</v>
      </c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outlineLevel="1" x14ac:dyDescent="0.2">
      <c r="A197" s="164"/>
      <c r="B197" s="170"/>
      <c r="C197" s="206" t="s">
        <v>313</v>
      </c>
      <c r="D197" s="173"/>
      <c r="E197" s="176">
        <v>38.4</v>
      </c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1"/>
      <c r="U197" s="180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 t="s">
        <v>138</v>
      </c>
      <c r="AF197" s="163">
        <v>0</v>
      </c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outlineLevel="1" x14ac:dyDescent="0.2">
      <c r="A198" s="164"/>
      <c r="B198" s="170"/>
      <c r="C198" s="206" t="s">
        <v>314</v>
      </c>
      <c r="D198" s="173"/>
      <c r="E198" s="176">
        <v>23.2</v>
      </c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1"/>
      <c r="U198" s="180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 t="s">
        <v>138</v>
      </c>
      <c r="AF198" s="163">
        <v>0</v>
      </c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outlineLevel="1" x14ac:dyDescent="0.2">
      <c r="A199" s="164"/>
      <c r="B199" s="170"/>
      <c r="C199" s="206" t="s">
        <v>315</v>
      </c>
      <c r="D199" s="173"/>
      <c r="E199" s="176">
        <v>13.6</v>
      </c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1"/>
      <c r="U199" s="180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 t="s">
        <v>138</v>
      </c>
      <c r="AF199" s="163">
        <v>0</v>
      </c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64"/>
      <c r="B200" s="170"/>
      <c r="C200" s="206" t="s">
        <v>316</v>
      </c>
      <c r="D200" s="173"/>
      <c r="E200" s="176">
        <v>18</v>
      </c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1"/>
      <c r="U200" s="180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 t="s">
        <v>138</v>
      </c>
      <c r="AF200" s="163">
        <v>0</v>
      </c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outlineLevel="1" x14ac:dyDescent="0.2">
      <c r="A201" s="164"/>
      <c r="B201" s="170"/>
      <c r="C201" s="206" t="s">
        <v>317</v>
      </c>
      <c r="D201" s="173"/>
      <c r="E201" s="176">
        <v>18.376000000000001</v>
      </c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1"/>
      <c r="U201" s="180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 t="s">
        <v>138</v>
      </c>
      <c r="AF201" s="163">
        <v>0</v>
      </c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outlineLevel="1" x14ac:dyDescent="0.2">
      <c r="A202" s="164">
        <v>25</v>
      </c>
      <c r="B202" s="170" t="s">
        <v>318</v>
      </c>
      <c r="C202" s="205" t="s">
        <v>319</v>
      </c>
      <c r="D202" s="172" t="s">
        <v>302</v>
      </c>
      <c r="E202" s="175">
        <v>64.25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80">
        <v>2.0000000000000002E-5</v>
      </c>
      <c r="O202" s="180">
        <f>ROUND(E202*N202,2)</f>
        <v>0</v>
      </c>
      <c r="P202" s="180">
        <v>0</v>
      </c>
      <c r="Q202" s="180">
        <f>ROUND(E202*P202,2)</f>
        <v>0</v>
      </c>
      <c r="R202" s="180"/>
      <c r="S202" s="180"/>
      <c r="T202" s="181">
        <v>0.36</v>
      </c>
      <c r="U202" s="180">
        <f>ROUND(E202*T202,2)</f>
        <v>23.13</v>
      </c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 t="s">
        <v>136</v>
      </c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64"/>
      <c r="B203" s="170"/>
      <c r="C203" s="206" t="s">
        <v>146</v>
      </c>
      <c r="D203" s="173"/>
      <c r="E203" s="176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1"/>
      <c r="U203" s="180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 t="s">
        <v>138</v>
      </c>
      <c r="AF203" s="163">
        <v>0</v>
      </c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outlineLevel="1" x14ac:dyDescent="0.2">
      <c r="A204" s="164"/>
      <c r="B204" s="170"/>
      <c r="C204" s="206" t="s">
        <v>320</v>
      </c>
      <c r="D204" s="173"/>
      <c r="E204" s="176">
        <v>24</v>
      </c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1"/>
      <c r="U204" s="180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 t="s">
        <v>138</v>
      </c>
      <c r="AF204" s="163">
        <v>0</v>
      </c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outlineLevel="1" x14ac:dyDescent="0.2">
      <c r="A205" s="164"/>
      <c r="B205" s="170"/>
      <c r="C205" s="206" t="s">
        <v>149</v>
      </c>
      <c r="D205" s="173"/>
      <c r="E205" s="176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1"/>
      <c r="U205" s="180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 t="s">
        <v>138</v>
      </c>
      <c r="AF205" s="163">
        <v>0</v>
      </c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outlineLevel="1" x14ac:dyDescent="0.2">
      <c r="A206" s="164"/>
      <c r="B206" s="170"/>
      <c r="C206" s="206" t="s">
        <v>321</v>
      </c>
      <c r="D206" s="173"/>
      <c r="E206" s="176">
        <v>15</v>
      </c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1"/>
      <c r="U206" s="180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 t="s">
        <v>138</v>
      </c>
      <c r="AF206" s="163">
        <v>0</v>
      </c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64"/>
      <c r="B207" s="170"/>
      <c r="C207" s="206" t="s">
        <v>322</v>
      </c>
      <c r="D207" s="173"/>
      <c r="E207" s="176">
        <v>9.1</v>
      </c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1"/>
      <c r="U207" s="180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 t="s">
        <v>138</v>
      </c>
      <c r="AF207" s="163">
        <v>0</v>
      </c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64"/>
      <c r="B208" s="170"/>
      <c r="C208" s="206" t="s">
        <v>323</v>
      </c>
      <c r="D208" s="173"/>
      <c r="E208" s="176">
        <v>4.1500000000000004</v>
      </c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1"/>
      <c r="U208" s="180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 t="s">
        <v>138</v>
      </c>
      <c r="AF208" s="163">
        <v>0</v>
      </c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outlineLevel="1" x14ac:dyDescent="0.2">
      <c r="A209" s="164"/>
      <c r="B209" s="170"/>
      <c r="C209" s="206" t="s">
        <v>311</v>
      </c>
      <c r="D209" s="173"/>
      <c r="E209" s="176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1"/>
      <c r="U209" s="180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 t="s">
        <v>138</v>
      </c>
      <c r="AF209" s="163">
        <v>0</v>
      </c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outlineLevel="1" x14ac:dyDescent="0.2">
      <c r="A210" s="164"/>
      <c r="B210" s="170"/>
      <c r="C210" s="206" t="s">
        <v>324</v>
      </c>
      <c r="D210" s="173"/>
      <c r="E210" s="176">
        <v>12</v>
      </c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1"/>
      <c r="U210" s="180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 t="s">
        <v>138</v>
      </c>
      <c r="AF210" s="163">
        <v>0</v>
      </c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ht="22.5" outlineLevel="1" x14ac:dyDescent="0.2">
      <c r="A211" s="164">
        <v>26</v>
      </c>
      <c r="B211" s="170" t="s">
        <v>325</v>
      </c>
      <c r="C211" s="205" t="s">
        <v>326</v>
      </c>
      <c r="D211" s="172" t="s">
        <v>162</v>
      </c>
      <c r="E211" s="175">
        <v>28.02</v>
      </c>
      <c r="F211" s="179"/>
      <c r="G211" s="180">
        <f>ROUND(E211*F211,2)</f>
        <v>0</v>
      </c>
      <c r="H211" s="179"/>
      <c r="I211" s="180">
        <f>ROUND(E211*H211,2)</f>
        <v>0</v>
      </c>
      <c r="J211" s="179"/>
      <c r="K211" s="180">
        <f>ROUND(E211*J211,2)</f>
        <v>0</v>
      </c>
      <c r="L211" s="180">
        <v>21</v>
      </c>
      <c r="M211" s="180">
        <f>G211*(1+L211/100)</f>
        <v>0</v>
      </c>
      <c r="N211" s="180">
        <v>4.7849999999999997E-2</v>
      </c>
      <c r="O211" s="180">
        <f>ROUND(E211*N211,2)</f>
        <v>1.34</v>
      </c>
      <c r="P211" s="180">
        <v>0</v>
      </c>
      <c r="Q211" s="180">
        <f>ROUND(E211*P211,2)</f>
        <v>0</v>
      </c>
      <c r="R211" s="180"/>
      <c r="S211" s="180"/>
      <c r="T211" s="181">
        <v>1.2869999999999999</v>
      </c>
      <c r="U211" s="180">
        <f>ROUND(E211*T211,2)</f>
        <v>36.06</v>
      </c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 t="s">
        <v>136</v>
      </c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outlineLevel="1" x14ac:dyDescent="0.2">
      <c r="A212" s="164"/>
      <c r="B212" s="170"/>
      <c r="C212" s="206" t="s">
        <v>327</v>
      </c>
      <c r="D212" s="173"/>
      <c r="E212" s="176">
        <v>31.5</v>
      </c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1"/>
      <c r="U212" s="180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 t="s">
        <v>138</v>
      </c>
      <c r="AF212" s="163">
        <v>0</v>
      </c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outlineLevel="1" x14ac:dyDescent="0.2">
      <c r="A213" s="164"/>
      <c r="B213" s="170"/>
      <c r="C213" s="206" t="s">
        <v>328</v>
      </c>
      <c r="D213" s="173"/>
      <c r="E213" s="176">
        <v>-3.48</v>
      </c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1"/>
      <c r="U213" s="180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 t="s">
        <v>138</v>
      </c>
      <c r="AF213" s="163">
        <v>0</v>
      </c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ht="22.5" outlineLevel="1" x14ac:dyDescent="0.2">
      <c r="A214" s="164">
        <v>27</v>
      </c>
      <c r="B214" s="170" t="s">
        <v>329</v>
      </c>
      <c r="C214" s="205" t="s">
        <v>330</v>
      </c>
      <c r="D214" s="172" t="s">
        <v>162</v>
      </c>
      <c r="E214" s="175">
        <v>18.899999999999999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80">
        <v>2.017E-2</v>
      </c>
      <c r="O214" s="180">
        <f>ROUND(E214*N214,2)</f>
        <v>0.38</v>
      </c>
      <c r="P214" s="180">
        <v>0</v>
      </c>
      <c r="Q214" s="180">
        <f>ROUND(E214*P214,2)</f>
        <v>0</v>
      </c>
      <c r="R214" s="180"/>
      <c r="S214" s="180"/>
      <c r="T214" s="181">
        <v>1.0109999999999999</v>
      </c>
      <c r="U214" s="180">
        <f>ROUND(E214*T214,2)</f>
        <v>19.11</v>
      </c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 t="s">
        <v>136</v>
      </c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outlineLevel="1" x14ac:dyDescent="0.2">
      <c r="A215" s="164"/>
      <c r="B215" s="170"/>
      <c r="C215" s="261" t="s">
        <v>331</v>
      </c>
      <c r="D215" s="262"/>
      <c r="E215" s="263"/>
      <c r="F215" s="264"/>
      <c r="G215" s="265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1"/>
      <c r="U215" s="180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 t="s">
        <v>183</v>
      </c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6" t="str">
        <f>C215</f>
        <v>závěsy roštu dl. 2,7m</v>
      </c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64"/>
      <c r="B216" s="170"/>
      <c r="C216" s="206" t="s">
        <v>332</v>
      </c>
      <c r="D216" s="173"/>
      <c r="E216" s="176">
        <v>18.899999999999999</v>
      </c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1"/>
      <c r="U216" s="180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 t="s">
        <v>138</v>
      </c>
      <c r="AF216" s="163">
        <v>0</v>
      </c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ht="22.5" outlineLevel="1" x14ac:dyDescent="0.2">
      <c r="A217" s="164">
        <v>28</v>
      </c>
      <c r="B217" s="170" t="s">
        <v>333</v>
      </c>
      <c r="C217" s="205" t="s">
        <v>334</v>
      </c>
      <c r="D217" s="172" t="s">
        <v>162</v>
      </c>
      <c r="E217" s="175">
        <v>222.62700000000001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80">
        <v>1.8599999999999998E-2</v>
      </c>
      <c r="O217" s="180">
        <f>ROUND(E217*N217,2)</f>
        <v>4.1399999999999997</v>
      </c>
      <c r="P217" s="180">
        <v>0</v>
      </c>
      <c r="Q217" s="180">
        <f>ROUND(E217*P217,2)</f>
        <v>0</v>
      </c>
      <c r="R217" s="180"/>
      <c r="S217" s="180"/>
      <c r="T217" s="181">
        <v>1.0109999999999999</v>
      </c>
      <c r="U217" s="180">
        <f>ROUND(E217*T217,2)</f>
        <v>225.08</v>
      </c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 t="s">
        <v>136</v>
      </c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outlineLevel="1" x14ac:dyDescent="0.2">
      <c r="A218" s="164"/>
      <c r="B218" s="170"/>
      <c r="C218" s="261" t="s">
        <v>335</v>
      </c>
      <c r="D218" s="262"/>
      <c r="E218" s="263"/>
      <c r="F218" s="264"/>
      <c r="G218" s="265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1"/>
      <c r="U218" s="180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 t="s">
        <v>183</v>
      </c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6" t="str">
        <f>C218</f>
        <v>oboustranná odolnost EI30</v>
      </c>
      <c r="BB218" s="163"/>
      <c r="BC218" s="163"/>
      <c r="BD218" s="163"/>
      <c r="BE218" s="163"/>
      <c r="BF218" s="163"/>
      <c r="BG218" s="163"/>
      <c r="BH218" s="163"/>
    </row>
    <row r="219" spans="1:60" outlineLevel="1" x14ac:dyDescent="0.2">
      <c r="A219" s="164"/>
      <c r="B219" s="170"/>
      <c r="C219" s="206" t="s">
        <v>336</v>
      </c>
      <c r="D219" s="173"/>
      <c r="E219" s="176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1"/>
      <c r="U219" s="180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 t="s">
        <v>138</v>
      </c>
      <c r="AF219" s="163">
        <v>0</v>
      </c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outlineLevel="1" x14ac:dyDescent="0.2">
      <c r="A220" s="164"/>
      <c r="B220" s="170"/>
      <c r="C220" s="206" t="s">
        <v>337</v>
      </c>
      <c r="D220" s="173"/>
      <c r="E220" s="176">
        <v>42.314999999999998</v>
      </c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1"/>
      <c r="U220" s="180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 t="s">
        <v>138</v>
      </c>
      <c r="AF220" s="163">
        <v>0</v>
      </c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outlineLevel="1" x14ac:dyDescent="0.2">
      <c r="A221" s="164"/>
      <c r="B221" s="170"/>
      <c r="C221" s="206" t="s">
        <v>338</v>
      </c>
      <c r="D221" s="173"/>
      <c r="E221" s="176">
        <v>37.046999999999997</v>
      </c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1"/>
      <c r="U221" s="180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 t="s">
        <v>138</v>
      </c>
      <c r="AF221" s="163">
        <v>0</v>
      </c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outlineLevel="1" x14ac:dyDescent="0.2">
      <c r="A222" s="164"/>
      <c r="B222" s="170"/>
      <c r="C222" s="206" t="s">
        <v>339</v>
      </c>
      <c r="D222" s="173"/>
      <c r="E222" s="176">
        <v>27.024999999999999</v>
      </c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1"/>
      <c r="U222" s="180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 t="s">
        <v>138</v>
      </c>
      <c r="AF222" s="163">
        <v>0</v>
      </c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</row>
    <row r="223" spans="1:60" outlineLevel="1" x14ac:dyDescent="0.2">
      <c r="A223" s="164"/>
      <c r="B223" s="170"/>
      <c r="C223" s="206" t="s">
        <v>340</v>
      </c>
      <c r="D223" s="173"/>
      <c r="E223" s="176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1"/>
      <c r="U223" s="180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 t="s">
        <v>138</v>
      </c>
      <c r="AF223" s="163">
        <v>0</v>
      </c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outlineLevel="1" x14ac:dyDescent="0.2">
      <c r="A224" s="164"/>
      <c r="B224" s="170"/>
      <c r="C224" s="206" t="s">
        <v>341</v>
      </c>
      <c r="D224" s="173"/>
      <c r="E224" s="176">
        <v>82.945999999999998</v>
      </c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1"/>
      <c r="U224" s="180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 t="s">
        <v>138</v>
      </c>
      <c r="AF224" s="163">
        <v>0</v>
      </c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outlineLevel="1" x14ac:dyDescent="0.2">
      <c r="A225" s="164"/>
      <c r="B225" s="170"/>
      <c r="C225" s="206" t="s">
        <v>342</v>
      </c>
      <c r="D225" s="173"/>
      <c r="E225" s="176">
        <v>33.293999999999997</v>
      </c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1"/>
      <c r="U225" s="180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 t="s">
        <v>138</v>
      </c>
      <c r="AF225" s="163">
        <v>0</v>
      </c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</row>
    <row r="226" spans="1:60" outlineLevel="1" x14ac:dyDescent="0.2">
      <c r="A226" s="164">
        <v>29</v>
      </c>
      <c r="B226" s="170" t="s">
        <v>343</v>
      </c>
      <c r="C226" s="205" t="s">
        <v>344</v>
      </c>
      <c r="D226" s="172" t="s">
        <v>162</v>
      </c>
      <c r="E226" s="175">
        <v>221.80600000000001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80">
        <v>2.5780000000000001E-2</v>
      </c>
      <c r="O226" s="180">
        <f>ROUND(E226*N226,2)</f>
        <v>5.72</v>
      </c>
      <c r="P226" s="180">
        <v>0</v>
      </c>
      <c r="Q226" s="180">
        <f>ROUND(E226*P226,2)</f>
        <v>0</v>
      </c>
      <c r="R226" s="180"/>
      <c r="S226" s="180"/>
      <c r="T226" s="181">
        <v>0.99</v>
      </c>
      <c r="U226" s="180">
        <f>ROUND(E226*T226,2)</f>
        <v>219.59</v>
      </c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 t="s">
        <v>136</v>
      </c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outlineLevel="1" x14ac:dyDescent="0.2">
      <c r="A227" s="164"/>
      <c r="B227" s="170"/>
      <c r="C227" s="206" t="s">
        <v>336</v>
      </c>
      <c r="D227" s="173"/>
      <c r="E227" s="176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1"/>
      <c r="U227" s="180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 t="s">
        <v>138</v>
      </c>
      <c r="AF227" s="163">
        <v>0</v>
      </c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outlineLevel="1" x14ac:dyDescent="0.2">
      <c r="A228" s="164"/>
      <c r="B228" s="170"/>
      <c r="C228" s="206" t="s">
        <v>345</v>
      </c>
      <c r="D228" s="173"/>
      <c r="E228" s="176">
        <v>126.822</v>
      </c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1"/>
      <c r="U228" s="180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 t="s">
        <v>138</v>
      </c>
      <c r="AF228" s="163">
        <v>0</v>
      </c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outlineLevel="1" x14ac:dyDescent="0.2">
      <c r="A229" s="164"/>
      <c r="B229" s="170"/>
      <c r="C229" s="206" t="s">
        <v>346</v>
      </c>
      <c r="D229" s="173"/>
      <c r="E229" s="176">
        <v>13.11</v>
      </c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1"/>
      <c r="U229" s="180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 t="s">
        <v>138</v>
      </c>
      <c r="AF229" s="163">
        <v>0</v>
      </c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</row>
    <row r="230" spans="1:60" outlineLevel="1" x14ac:dyDescent="0.2">
      <c r="A230" s="164"/>
      <c r="B230" s="170"/>
      <c r="C230" s="206" t="s">
        <v>340</v>
      </c>
      <c r="D230" s="173"/>
      <c r="E230" s="176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1"/>
      <c r="U230" s="180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 t="s">
        <v>138</v>
      </c>
      <c r="AF230" s="163">
        <v>0</v>
      </c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outlineLevel="1" x14ac:dyDescent="0.2">
      <c r="A231" s="164"/>
      <c r="B231" s="170"/>
      <c r="C231" s="206" t="s">
        <v>347</v>
      </c>
      <c r="D231" s="173"/>
      <c r="E231" s="176">
        <v>74.463999999999999</v>
      </c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1"/>
      <c r="U231" s="180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 t="s">
        <v>138</v>
      </c>
      <c r="AF231" s="163">
        <v>0</v>
      </c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</row>
    <row r="232" spans="1:60" outlineLevel="1" x14ac:dyDescent="0.2">
      <c r="A232" s="164"/>
      <c r="B232" s="170"/>
      <c r="C232" s="206" t="s">
        <v>348</v>
      </c>
      <c r="D232" s="173"/>
      <c r="E232" s="176">
        <v>7.41</v>
      </c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1"/>
      <c r="U232" s="180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 t="s">
        <v>138</v>
      </c>
      <c r="AF232" s="163">
        <v>0</v>
      </c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outlineLevel="1" x14ac:dyDescent="0.2">
      <c r="A233" s="164">
        <v>30</v>
      </c>
      <c r="B233" s="170" t="s">
        <v>349</v>
      </c>
      <c r="C233" s="205" t="s">
        <v>350</v>
      </c>
      <c r="D233" s="172" t="s">
        <v>162</v>
      </c>
      <c r="E233" s="175">
        <v>233.6448</v>
      </c>
      <c r="F233" s="179"/>
      <c r="G233" s="180">
        <f>ROUND(E233*F233,2)</f>
        <v>0</v>
      </c>
      <c r="H233" s="179"/>
      <c r="I233" s="180">
        <f>ROUND(E233*H233,2)</f>
        <v>0</v>
      </c>
      <c r="J233" s="179"/>
      <c r="K233" s="180">
        <f>ROUND(E233*J233,2)</f>
        <v>0</v>
      </c>
      <c r="L233" s="180">
        <v>21</v>
      </c>
      <c r="M233" s="180">
        <f>G233*(1+L233/100)</f>
        <v>0</v>
      </c>
      <c r="N233" s="180">
        <v>1.239E-2</v>
      </c>
      <c r="O233" s="180">
        <f>ROUND(E233*N233,2)</f>
        <v>2.89</v>
      </c>
      <c r="P233" s="180">
        <v>0</v>
      </c>
      <c r="Q233" s="180">
        <f>ROUND(E233*P233,2)</f>
        <v>0</v>
      </c>
      <c r="R233" s="180"/>
      <c r="S233" s="180"/>
      <c r="T233" s="181">
        <v>0.69</v>
      </c>
      <c r="U233" s="180">
        <f>ROUND(E233*T233,2)</f>
        <v>161.21</v>
      </c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 t="s">
        <v>136</v>
      </c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outlineLevel="1" x14ac:dyDescent="0.2">
      <c r="A234" s="164"/>
      <c r="B234" s="170"/>
      <c r="C234" s="206" t="s">
        <v>336</v>
      </c>
      <c r="D234" s="173"/>
      <c r="E234" s="176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1"/>
      <c r="U234" s="180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 t="s">
        <v>138</v>
      </c>
      <c r="AF234" s="163">
        <v>0</v>
      </c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outlineLevel="1" x14ac:dyDescent="0.2">
      <c r="A235" s="164"/>
      <c r="B235" s="170"/>
      <c r="C235" s="206" t="s">
        <v>351</v>
      </c>
      <c r="D235" s="173"/>
      <c r="E235" s="176">
        <v>79.819199999999995</v>
      </c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1"/>
      <c r="U235" s="180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 t="s">
        <v>138</v>
      </c>
      <c r="AF235" s="163">
        <v>0</v>
      </c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outlineLevel="1" x14ac:dyDescent="0.2">
      <c r="A236" s="164"/>
      <c r="B236" s="170"/>
      <c r="C236" s="206" t="s">
        <v>340</v>
      </c>
      <c r="D236" s="173"/>
      <c r="E236" s="176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1"/>
      <c r="U236" s="180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 t="s">
        <v>138</v>
      </c>
      <c r="AF236" s="163">
        <v>0</v>
      </c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outlineLevel="1" x14ac:dyDescent="0.2">
      <c r="A237" s="164"/>
      <c r="B237" s="170"/>
      <c r="C237" s="206" t="s">
        <v>352</v>
      </c>
      <c r="D237" s="173"/>
      <c r="E237" s="176">
        <v>61.932000000000002</v>
      </c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1"/>
      <c r="U237" s="180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 t="s">
        <v>138</v>
      </c>
      <c r="AF237" s="163">
        <v>0</v>
      </c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outlineLevel="1" x14ac:dyDescent="0.2">
      <c r="A238" s="164"/>
      <c r="B238" s="170"/>
      <c r="C238" s="206" t="s">
        <v>353</v>
      </c>
      <c r="D238" s="173"/>
      <c r="E238" s="176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1"/>
      <c r="U238" s="180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 t="s">
        <v>138</v>
      </c>
      <c r="AF238" s="163">
        <v>0</v>
      </c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outlineLevel="1" x14ac:dyDescent="0.2">
      <c r="A239" s="164"/>
      <c r="B239" s="170"/>
      <c r="C239" s="206" t="s">
        <v>354</v>
      </c>
      <c r="D239" s="173"/>
      <c r="E239" s="176">
        <v>91.893600000000006</v>
      </c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1"/>
      <c r="U239" s="180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 t="s">
        <v>138</v>
      </c>
      <c r="AF239" s="163">
        <v>0</v>
      </c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ht="22.5" outlineLevel="1" x14ac:dyDescent="0.2">
      <c r="A240" s="164">
        <v>31</v>
      </c>
      <c r="B240" s="170" t="s">
        <v>355</v>
      </c>
      <c r="C240" s="205" t="s">
        <v>356</v>
      </c>
      <c r="D240" s="172" t="s">
        <v>357</v>
      </c>
      <c r="E240" s="175">
        <v>7</v>
      </c>
      <c r="F240" s="179"/>
      <c r="G240" s="180">
        <f>ROUND(E240*F240,2)</f>
        <v>0</v>
      </c>
      <c r="H240" s="179"/>
      <c r="I240" s="180">
        <f>ROUND(E240*H240,2)</f>
        <v>0</v>
      </c>
      <c r="J240" s="179"/>
      <c r="K240" s="180">
        <f>ROUND(E240*J240,2)</f>
        <v>0</v>
      </c>
      <c r="L240" s="180">
        <v>21</v>
      </c>
      <c r="M240" s="180">
        <f>G240*(1+L240/100)</f>
        <v>0</v>
      </c>
      <c r="N240" s="180">
        <v>5.1399999999999996E-3</v>
      </c>
      <c r="O240" s="180">
        <f>ROUND(E240*N240,2)</f>
        <v>0.04</v>
      </c>
      <c r="P240" s="180">
        <v>0</v>
      </c>
      <c r="Q240" s="180">
        <f>ROUND(E240*P240,2)</f>
        <v>0</v>
      </c>
      <c r="R240" s="180"/>
      <c r="S240" s="180"/>
      <c r="T240" s="181">
        <v>0.36</v>
      </c>
      <c r="U240" s="180">
        <f>ROUND(E240*T240,2)</f>
        <v>2.52</v>
      </c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 t="s">
        <v>136</v>
      </c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ht="22.5" outlineLevel="1" x14ac:dyDescent="0.2">
      <c r="A241" s="164">
        <v>32</v>
      </c>
      <c r="B241" s="170" t="s">
        <v>358</v>
      </c>
      <c r="C241" s="205" t="s">
        <v>359</v>
      </c>
      <c r="D241" s="172" t="s">
        <v>162</v>
      </c>
      <c r="E241" s="175">
        <v>178.89750000000001</v>
      </c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80">
        <v>2.0100000000000001E-3</v>
      </c>
      <c r="O241" s="180">
        <f>ROUND(E241*N241,2)</f>
        <v>0.36</v>
      </c>
      <c r="P241" s="180">
        <v>0</v>
      </c>
      <c r="Q241" s="180">
        <f>ROUND(E241*P241,2)</f>
        <v>0</v>
      </c>
      <c r="R241" s="180"/>
      <c r="S241" s="180"/>
      <c r="T241" s="181">
        <v>0.02</v>
      </c>
      <c r="U241" s="180">
        <f>ROUND(E241*T241,2)</f>
        <v>3.58</v>
      </c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 t="s">
        <v>136</v>
      </c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outlineLevel="1" x14ac:dyDescent="0.2">
      <c r="A242" s="164"/>
      <c r="B242" s="170"/>
      <c r="C242" s="206" t="s">
        <v>360</v>
      </c>
      <c r="D242" s="173"/>
      <c r="E242" s="176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1"/>
      <c r="U242" s="180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 t="s">
        <v>138</v>
      </c>
      <c r="AF242" s="163">
        <v>0</v>
      </c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outlineLevel="1" x14ac:dyDescent="0.2">
      <c r="A243" s="164"/>
      <c r="B243" s="170"/>
      <c r="C243" s="206" t="s">
        <v>361</v>
      </c>
      <c r="D243" s="173"/>
      <c r="E243" s="176">
        <v>47.712499999999999</v>
      </c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1"/>
      <c r="U243" s="180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 t="s">
        <v>138</v>
      </c>
      <c r="AF243" s="163">
        <v>0</v>
      </c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outlineLevel="1" x14ac:dyDescent="0.2">
      <c r="A244" s="164"/>
      <c r="B244" s="170"/>
      <c r="C244" s="206" t="s">
        <v>362</v>
      </c>
      <c r="D244" s="173"/>
      <c r="E244" s="176">
        <v>42.625</v>
      </c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1"/>
      <c r="U244" s="180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 t="s">
        <v>138</v>
      </c>
      <c r="AF244" s="163">
        <v>0</v>
      </c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outlineLevel="1" x14ac:dyDescent="0.2">
      <c r="A245" s="164"/>
      <c r="B245" s="170"/>
      <c r="C245" s="206" t="s">
        <v>363</v>
      </c>
      <c r="D245" s="173"/>
      <c r="E245" s="176">
        <v>43.45</v>
      </c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1"/>
      <c r="U245" s="180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 t="s">
        <v>138</v>
      </c>
      <c r="AF245" s="163">
        <v>0</v>
      </c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outlineLevel="1" x14ac:dyDescent="0.2">
      <c r="A246" s="164"/>
      <c r="B246" s="170"/>
      <c r="C246" s="206" t="s">
        <v>364</v>
      </c>
      <c r="D246" s="173"/>
      <c r="E246" s="176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1"/>
      <c r="U246" s="180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 t="s">
        <v>138</v>
      </c>
      <c r="AF246" s="163">
        <v>0</v>
      </c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outlineLevel="1" x14ac:dyDescent="0.2">
      <c r="A247" s="164"/>
      <c r="B247" s="170"/>
      <c r="C247" s="206" t="s">
        <v>365</v>
      </c>
      <c r="D247" s="173"/>
      <c r="E247" s="176">
        <v>45.11</v>
      </c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1"/>
      <c r="U247" s="180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 t="s">
        <v>138</v>
      </c>
      <c r="AF247" s="163">
        <v>0</v>
      </c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outlineLevel="1" x14ac:dyDescent="0.2">
      <c r="A248" s="164">
        <v>33</v>
      </c>
      <c r="B248" s="170" t="s">
        <v>366</v>
      </c>
      <c r="C248" s="205" t="s">
        <v>367</v>
      </c>
      <c r="D248" s="172" t="s">
        <v>162</v>
      </c>
      <c r="E248" s="175">
        <v>39.619999999999997</v>
      </c>
      <c r="F248" s="179"/>
      <c r="G248" s="180">
        <f>ROUND(E248*F248,2)</f>
        <v>0</v>
      </c>
      <c r="H248" s="179"/>
      <c r="I248" s="180">
        <f>ROUND(E248*H248,2)</f>
        <v>0</v>
      </c>
      <c r="J248" s="179"/>
      <c r="K248" s="180">
        <f>ROUND(E248*J248,2)</f>
        <v>0</v>
      </c>
      <c r="L248" s="180">
        <v>21</v>
      </c>
      <c r="M248" s="180">
        <f>G248*(1+L248/100)</f>
        <v>0</v>
      </c>
      <c r="N248" s="180">
        <v>4.1399999999999996E-3</v>
      </c>
      <c r="O248" s="180">
        <f>ROUND(E248*N248,2)</f>
        <v>0.16</v>
      </c>
      <c r="P248" s="180">
        <v>0</v>
      </c>
      <c r="Q248" s="180">
        <f>ROUND(E248*P248,2)</f>
        <v>0</v>
      </c>
      <c r="R248" s="180"/>
      <c r="S248" s="180"/>
      <c r="T248" s="181">
        <v>4.4999999999999998E-2</v>
      </c>
      <c r="U248" s="180">
        <f>ROUND(E248*T248,2)</f>
        <v>1.78</v>
      </c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 t="s">
        <v>136</v>
      </c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</row>
    <row r="249" spans="1:60" outlineLevel="1" x14ac:dyDescent="0.2">
      <c r="A249" s="164"/>
      <c r="B249" s="170"/>
      <c r="C249" s="206" t="s">
        <v>360</v>
      </c>
      <c r="D249" s="173"/>
      <c r="E249" s="176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1"/>
      <c r="U249" s="180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 t="s">
        <v>138</v>
      </c>
      <c r="AF249" s="163">
        <v>0</v>
      </c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outlineLevel="1" x14ac:dyDescent="0.2">
      <c r="A250" s="164"/>
      <c r="B250" s="170"/>
      <c r="C250" s="206" t="s">
        <v>368</v>
      </c>
      <c r="D250" s="173"/>
      <c r="E250" s="176">
        <v>9.0649999999999995</v>
      </c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1"/>
      <c r="U250" s="180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 t="s">
        <v>138</v>
      </c>
      <c r="AF250" s="163">
        <v>0</v>
      </c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outlineLevel="1" x14ac:dyDescent="0.2">
      <c r="A251" s="164"/>
      <c r="B251" s="170"/>
      <c r="C251" s="206" t="s">
        <v>369</v>
      </c>
      <c r="D251" s="173"/>
      <c r="E251" s="176">
        <v>9.31</v>
      </c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1"/>
      <c r="U251" s="180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 t="s">
        <v>138</v>
      </c>
      <c r="AF251" s="163">
        <v>0</v>
      </c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outlineLevel="1" x14ac:dyDescent="0.2">
      <c r="A252" s="164"/>
      <c r="B252" s="170"/>
      <c r="C252" s="206" t="s">
        <v>370</v>
      </c>
      <c r="D252" s="173"/>
      <c r="E252" s="176">
        <v>12.18</v>
      </c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1"/>
      <c r="U252" s="180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 t="s">
        <v>138</v>
      </c>
      <c r="AF252" s="163">
        <v>0</v>
      </c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outlineLevel="1" x14ac:dyDescent="0.2">
      <c r="A253" s="164"/>
      <c r="B253" s="170"/>
      <c r="C253" s="206" t="s">
        <v>364</v>
      </c>
      <c r="D253" s="173"/>
      <c r="E253" s="176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1"/>
      <c r="U253" s="180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 t="s">
        <v>138</v>
      </c>
      <c r="AF253" s="163">
        <v>0</v>
      </c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outlineLevel="1" x14ac:dyDescent="0.2">
      <c r="A254" s="164"/>
      <c r="B254" s="170"/>
      <c r="C254" s="206" t="s">
        <v>368</v>
      </c>
      <c r="D254" s="173"/>
      <c r="E254" s="176">
        <v>9.0649999999999995</v>
      </c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1"/>
      <c r="U254" s="180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 t="s">
        <v>138</v>
      </c>
      <c r="AF254" s="163">
        <v>0</v>
      </c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x14ac:dyDescent="0.2">
      <c r="A255" s="165" t="s">
        <v>131</v>
      </c>
      <c r="B255" s="171" t="s">
        <v>64</v>
      </c>
      <c r="C255" s="207" t="s">
        <v>65</v>
      </c>
      <c r="D255" s="174"/>
      <c r="E255" s="177"/>
      <c r="F255" s="182"/>
      <c r="G255" s="182">
        <f>SUMIF(AE256:AE260,"&lt;&gt;NOR",G256:G260)</f>
        <v>0</v>
      </c>
      <c r="H255" s="182"/>
      <c r="I255" s="182">
        <f>SUM(I256:I260)</f>
        <v>0</v>
      </c>
      <c r="J255" s="182"/>
      <c r="K255" s="182">
        <f>SUM(K256:K260)</f>
        <v>0</v>
      </c>
      <c r="L255" s="182"/>
      <c r="M255" s="182">
        <f>SUM(M256:M260)</f>
        <v>0</v>
      </c>
      <c r="N255" s="182"/>
      <c r="O255" s="182">
        <f>SUM(O256:O260)</f>
        <v>20.369999999999997</v>
      </c>
      <c r="P255" s="182"/>
      <c r="Q255" s="182">
        <f>SUM(Q256:Q260)</f>
        <v>0</v>
      </c>
      <c r="R255" s="182"/>
      <c r="S255" s="182"/>
      <c r="T255" s="183"/>
      <c r="U255" s="182">
        <f>SUM(U256:U260)</f>
        <v>69.3</v>
      </c>
      <c r="AE255" t="s">
        <v>132</v>
      </c>
    </row>
    <row r="256" spans="1:60" outlineLevel="1" x14ac:dyDescent="0.2">
      <c r="A256" s="164">
        <v>34</v>
      </c>
      <c r="B256" s="170" t="s">
        <v>371</v>
      </c>
      <c r="C256" s="205" t="s">
        <v>372</v>
      </c>
      <c r="D256" s="172" t="s">
        <v>135</v>
      </c>
      <c r="E256" s="175">
        <v>7.1161000000000003</v>
      </c>
      <c r="F256" s="179"/>
      <c r="G256" s="180">
        <f>ROUND(E256*F256,2)</f>
        <v>0</v>
      </c>
      <c r="H256" s="179"/>
      <c r="I256" s="180">
        <f>ROUND(E256*H256,2)</f>
        <v>0</v>
      </c>
      <c r="J256" s="179"/>
      <c r="K256" s="180">
        <f>ROUND(E256*J256,2)</f>
        <v>0</v>
      </c>
      <c r="L256" s="180">
        <v>21</v>
      </c>
      <c r="M256" s="180">
        <f>G256*(1+L256/100)</f>
        <v>0</v>
      </c>
      <c r="N256" s="180">
        <v>2.5251399999999999</v>
      </c>
      <c r="O256" s="180">
        <f>ROUND(E256*N256,2)</f>
        <v>17.97</v>
      </c>
      <c r="P256" s="180">
        <v>0</v>
      </c>
      <c r="Q256" s="180">
        <f>ROUND(E256*P256,2)</f>
        <v>0</v>
      </c>
      <c r="R256" s="180"/>
      <c r="S256" s="180"/>
      <c r="T256" s="181">
        <v>0.95499999999999996</v>
      </c>
      <c r="U256" s="180">
        <f>ROUND(E256*T256,2)</f>
        <v>6.8</v>
      </c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 t="s">
        <v>136</v>
      </c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outlineLevel="1" x14ac:dyDescent="0.2">
      <c r="A257" s="164"/>
      <c r="B257" s="170"/>
      <c r="C257" s="206" t="s">
        <v>373</v>
      </c>
      <c r="D257" s="173"/>
      <c r="E257" s="176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1"/>
      <c r="U257" s="180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 t="s">
        <v>138</v>
      </c>
      <c r="AF257" s="163">
        <v>0</v>
      </c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outlineLevel="1" x14ac:dyDescent="0.2">
      <c r="A258" s="164"/>
      <c r="B258" s="170"/>
      <c r="C258" s="206" t="s">
        <v>374</v>
      </c>
      <c r="D258" s="173"/>
      <c r="E258" s="176">
        <v>7.1161000000000003</v>
      </c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1"/>
      <c r="U258" s="180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 t="s">
        <v>138</v>
      </c>
      <c r="AF258" s="163">
        <v>0</v>
      </c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outlineLevel="1" x14ac:dyDescent="0.2">
      <c r="A259" s="164">
        <v>35</v>
      </c>
      <c r="B259" s="170" t="s">
        <v>375</v>
      </c>
      <c r="C259" s="205" t="s">
        <v>376</v>
      </c>
      <c r="D259" s="172" t="s">
        <v>236</v>
      </c>
      <c r="E259" s="175">
        <v>2.3483000000000001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1.02139</v>
      </c>
      <c r="O259" s="180">
        <f>ROUND(E259*N259,2)</f>
        <v>2.4</v>
      </c>
      <c r="P259" s="180">
        <v>0</v>
      </c>
      <c r="Q259" s="180">
        <f>ROUND(E259*P259,2)</f>
        <v>0</v>
      </c>
      <c r="R259" s="180"/>
      <c r="S259" s="180"/>
      <c r="T259" s="181">
        <v>26.616</v>
      </c>
      <c r="U259" s="180">
        <f>ROUND(E259*T259,2)</f>
        <v>62.5</v>
      </c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 t="s">
        <v>136</v>
      </c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ht="22.5" outlineLevel="1" x14ac:dyDescent="0.2">
      <c r="A260" s="164"/>
      <c r="B260" s="170"/>
      <c r="C260" s="206" t="s">
        <v>377</v>
      </c>
      <c r="D260" s="173"/>
      <c r="E260" s="176">
        <v>2.3483000000000001</v>
      </c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1"/>
      <c r="U260" s="180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 t="s">
        <v>138</v>
      </c>
      <c r="AF260" s="163">
        <v>0</v>
      </c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x14ac:dyDescent="0.2">
      <c r="A261" s="165" t="s">
        <v>131</v>
      </c>
      <c r="B261" s="171" t="s">
        <v>66</v>
      </c>
      <c r="C261" s="207" t="s">
        <v>67</v>
      </c>
      <c r="D261" s="174"/>
      <c r="E261" s="177"/>
      <c r="F261" s="182"/>
      <c r="G261" s="182">
        <f>SUMIF(AE262:AE276,"&lt;&gt;NOR",G262:G276)</f>
        <v>0</v>
      </c>
      <c r="H261" s="182"/>
      <c r="I261" s="182">
        <f>SUM(I262:I276)</f>
        <v>0</v>
      </c>
      <c r="J261" s="182"/>
      <c r="K261" s="182">
        <f>SUM(K262:K276)</f>
        <v>0</v>
      </c>
      <c r="L261" s="182"/>
      <c r="M261" s="182">
        <f>SUM(M262:M276)</f>
        <v>0</v>
      </c>
      <c r="N261" s="182"/>
      <c r="O261" s="182">
        <f>SUM(O262:O276)</f>
        <v>9.19</v>
      </c>
      <c r="P261" s="182"/>
      <c r="Q261" s="182">
        <f>SUM(Q262:Q276)</f>
        <v>0</v>
      </c>
      <c r="R261" s="182"/>
      <c r="S261" s="182"/>
      <c r="T261" s="183"/>
      <c r="U261" s="182">
        <f>SUM(U262:U276)</f>
        <v>492.69</v>
      </c>
      <c r="AE261" t="s">
        <v>132</v>
      </c>
    </row>
    <row r="262" spans="1:60" ht="22.5" outlineLevel="1" x14ac:dyDescent="0.2">
      <c r="A262" s="164">
        <v>36</v>
      </c>
      <c r="B262" s="170" t="s">
        <v>378</v>
      </c>
      <c r="C262" s="205" t="s">
        <v>379</v>
      </c>
      <c r="D262" s="172" t="s">
        <v>162</v>
      </c>
      <c r="E262" s="175">
        <v>656.29020000000003</v>
      </c>
      <c r="F262" s="179"/>
      <c r="G262" s="180">
        <f>ROUND(E262*F262,2)</f>
        <v>0</v>
      </c>
      <c r="H262" s="179"/>
      <c r="I262" s="180">
        <f>ROUND(E262*H262,2)</f>
        <v>0</v>
      </c>
      <c r="J262" s="179"/>
      <c r="K262" s="180">
        <f>ROUND(E262*J262,2)</f>
        <v>0</v>
      </c>
      <c r="L262" s="180">
        <v>21</v>
      </c>
      <c r="M262" s="180">
        <f>G262*(1+L262/100)</f>
        <v>0</v>
      </c>
      <c r="N262" s="180">
        <v>1.357E-2</v>
      </c>
      <c r="O262" s="180">
        <f>ROUND(E262*N262,2)</f>
        <v>8.91</v>
      </c>
      <c r="P262" s="180">
        <v>0</v>
      </c>
      <c r="Q262" s="180">
        <f>ROUND(E262*P262,2)</f>
        <v>0</v>
      </c>
      <c r="R262" s="180"/>
      <c r="S262" s="180"/>
      <c r="T262" s="181">
        <v>0.71231</v>
      </c>
      <c r="U262" s="180">
        <f>ROUND(E262*T262,2)</f>
        <v>467.48</v>
      </c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 t="s">
        <v>136</v>
      </c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64"/>
      <c r="B263" s="170"/>
      <c r="C263" s="206" t="s">
        <v>146</v>
      </c>
      <c r="D263" s="173"/>
      <c r="E263" s="176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1"/>
      <c r="U263" s="180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 t="s">
        <v>138</v>
      </c>
      <c r="AF263" s="163">
        <v>0</v>
      </c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64"/>
      <c r="B264" s="170"/>
      <c r="C264" s="206" t="s">
        <v>380</v>
      </c>
      <c r="D264" s="173"/>
      <c r="E264" s="176">
        <v>619.79020000000003</v>
      </c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1"/>
      <c r="U264" s="180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 t="s">
        <v>138</v>
      </c>
      <c r="AF264" s="163">
        <v>0</v>
      </c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64"/>
      <c r="B265" s="170"/>
      <c r="C265" s="206" t="s">
        <v>149</v>
      </c>
      <c r="D265" s="173"/>
      <c r="E265" s="176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1"/>
      <c r="U265" s="180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 t="s">
        <v>138</v>
      </c>
      <c r="AF265" s="163">
        <v>0</v>
      </c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outlineLevel="1" x14ac:dyDescent="0.2">
      <c r="A266" s="164"/>
      <c r="B266" s="170"/>
      <c r="C266" s="206" t="s">
        <v>381</v>
      </c>
      <c r="D266" s="173"/>
      <c r="E266" s="176">
        <v>36.5</v>
      </c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1"/>
      <c r="U266" s="180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 t="s">
        <v>138</v>
      </c>
      <c r="AF266" s="163">
        <v>0</v>
      </c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</row>
    <row r="267" spans="1:60" ht="22.5" outlineLevel="1" x14ac:dyDescent="0.2">
      <c r="A267" s="164">
        <v>37</v>
      </c>
      <c r="B267" s="170" t="s">
        <v>378</v>
      </c>
      <c r="C267" s="205" t="s">
        <v>379</v>
      </c>
      <c r="D267" s="172" t="s">
        <v>162</v>
      </c>
      <c r="E267" s="175">
        <v>20.95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1.357E-2</v>
      </c>
      <c r="O267" s="180">
        <f>ROUND(E267*N267,2)</f>
        <v>0.28000000000000003</v>
      </c>
      <c r="P267" s="180">
        <v>0</v>
      </c>
      <c r="Q267" s="180">
        <f>ROUND(E267*P267,2)</f>
        <v>0</v>
      </c>
      <c r="R267" s="180"/>
      <c r="S267" s="180"/>
      <c r="T267" s="181">
        <v>0.71231</v>
      </c>
      <c r="U267" s="180">
        <f>ROUND(E267*T267,2)</f>
        <v>14.92</v>
      </c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 t="s">
        <v>136</v>
      </c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outlineLevel="1" x14ac:dyDescent="0.2">
      <c r="A268" s="164"/>
      <c r="B268" s="170"/>
      <c r="C268" s="261" t="s">
        <v>382</v>
      </c>
      <c r="D268" s="262"/>
      <c r="E268" s="263"/>
      <c r="F268" s="264"/>
      <c r="G268" s="265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1"/>
      <c r="U268" s="180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 t="s">
        <v>183</v>
      </c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6" t="str">
        <f>C268</f>
        <v>požární odolnost min.30min</v>
      </c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64"/>
      <c r="B269" s="170"/>
      <c r="C269" s="206" t="s">
        <v>149</v>
      </c>
      <c r="D269" s="173"/>
      <c r="E269" s="176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1"/>
      <c r="U269" s="180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 t="s">
        <v>138</v>
      </c>
      <c r="AF269" s="163">
        <v>0</v>
      </c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64"/>
      <c r="B270" s="170"/>
      <c r="C270" s="206" t="s">
        <v>383</v>
      </c>
      <c r="D270" s="173"/>
      <c r="E270" s="176">
        <v>18.25</v>
      </c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1"/>
      <c r="U270" s="180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 t="s">
        <v>138</v>
      </c>
      <c r="AF270" s="163">
        <v>0</v>
      </c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4"/>
      <c r="B271" s="170"/>
      <c r="C271" s="206" t="s">
        <v>384</v>
      </c>
      <c r="D271" s="173"/>
      <c r="E271" s="176">
        <v>2.7</v>
      </c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1"/>
      <c r="U271" s="180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 t="s">
        <v>138</v>
      </c>
      <c r="AF271" s="163">
        <v>0</v>
      </c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64">
        <v>38</v>
      </c>
      <c r="B272" s="170" t="s">
        <v>300</v>
      </c>
      <c r="C272" s="205" t="s">
        <v>385</v>
      </c>
      <c r="D272" s="172" t="s">
        <v>302</v>
      </c>
      <c r="E272" s="175">
        <v>40.4</v>
      </c>
      <c r="F272" s="179"/>
      <c r="G272" s="180">
        <f>ROUND(E272*F272,2)</f>
        <v>0</v>
      </c>
      <c r="H272" s="179"/>
      <c r="I272" s="180">
        <f>ROUND(E272*H272,2)</f>
        <v>0</v>
      </c>
      <c r="J272" s="179"/>
      <c r="K272" s="180">
        <f>ROUND(E272*J272,2)</f>
        <v>0</v>
      </c>
      <c r="L272" s="180">
        <v>21</v>
      </c>
      <c r="M272" s="180">
        <f>G272*(1+L272/100)</f>
        <v>0</v>
      </c>
      <c r="N272" s="180">
        <v>1.0000000000000001E-5</v>
      </c>
      <c r="O272" s="180">
        <f>ROUND(E272*N272,2)</f>
        <v>0</v>
      </c>
      <c r="P272" s="180">
        <v>0</v>
      </c>
      <c r="Q272" s="180">
        <f>ROUND(E272*P272,2)</f>
        <v>0</v>
      </c>
      <c r="R272" s="180"/>
      <c r="S272" s="180"/>
      <c r="T272" s="181">
        <v>0.18</v>
      </c>
      <c r="U272" s="180">
        <f>ROUND(E272*T272,2)</f>
        <v>7.27</v>
      </c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 t="s">
        <v>136</v>
      </c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64"/>
      <c r="B273" s="170"/>
      <c r="C273" s="206" t="s">
        <v>146</v>
      </c>
      <c r="D273" s="173"/>
      <c r="E273" s="176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1"/>
      <c r="U273" s="180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 t="s">
        <v>138</v>
      </c>
      <c r="AF273" s="163">
        <v>0</v>
      </c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4"/>
      <c r="B274" s="170"/>
      <c r="C274" s="206" t="s">
        <v>386</v>
      </c>
      <c r="D274" s="173"/>
      <c r="E274" s="176">
        <v>40.4</v>
      </c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1"/>
      <c r="U274" s="180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 t="s">
        <v>138</v>
      </c>
      <c r="AF274" s="163">
        <v>0</v>
      </c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4">
        <v>39</v>
      </c>
      <c r="B275" s="170" t="s">
        <v>387</v>
      </c>
      <c r="C275" s="205" t="s">
        <v>388</v>
      </c>
      <c r="D275" s="172" t="s">
        <v>302</v>
      </c>
      <c r="E275" s="175">
        <v>16.8</v>
      </c>
      <c r="F275" s="179"/>
      <c r="G275" s="180">
        <f>ROUND(E275*F275,2)</f>
        <v>0</v>
      </c>
      <c r="H275" s="179"/>
      <c r="I275" s="180">
        <f>ROUND(E275*H275,2)</f>
        <v>0</v>
      </c>
      <c r="J275" s="179"/>
      <c r="K275" s="180">
        <f>ROUND(E275*J275,2)</f>
        <v>0</v>
      </c>
      <c r="L275" s="180">
        <v>21</v>
      </c>
      <c r="M275" s="180">
        <f>G275*(1+L275/100)</f>
        <v>0</v>
      </c>
      <c r="N275" s="180">
        <v>1.0000000000000001E-5</v>
      </c>
      <c r="O275" s="180">
        <f>ROUND(E275*N275,2)</f>
        <v>0</v>
      </c>
      <c r="P275" s="180">
        <v>0</v>
      </c>
      <c r="Q275" s="180">
        <f>ROUND(E275*P275,2)</f>
        <v>0</v>
      </c>
      <c r="R275" s="180"/>
      <c r="S275" s="180"/>
      <c r="T275" s="181">
        <v>0.18</v>
      </c>
      <c r="U275" s="180">
        <f>ROUND(E275*T275,2)</f>
        <v>3.02</v>
      </c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 t="s">
        <v>136</v>
      </c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4"/>
      <c r="B276" s="170"/>
      <c r="C276" s="206" t="s">
        <v>389</v>
      </c>
      <c r="D276" s="173"/>
      <c r="E276" s="176">
        <v>16.8</v>
      </c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1"/>
      <c r="U276" s="180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 t="s">
        <v>138</v>
      </c>
      <c r="AF276" s="163">
        <v>0</v>
      </c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x14ac:dyDescent="0.2">
      <c r="A277" s="165" t="s">
        <v>131</v>
      </c>
      <c r="B277" s="171" t="s">
        <v>68</v>
      </c>
      <c r="C277" s="207" t="s">
        <v>69</v>
      </c>
      <c r="D277" s="174"/>
      <c r="E277" s="177"/>
      <c r="F277" s="182"/>
      <c r="G277" s="182">
        <f>SUMIF(AE278:AE282,"&lt;&gt;NOR",G278:G282)</f>
        <v>0</v>
      </c>
      <c r="H277" s="182"/>
      <c r="I277" s="182">
        <f>SUM(I278:I282)</f>
        <v>0</v>
      </c>
      <c r="J277" s="182"/>
      <c r="K277" s="182">
        <f>SUM(K278:K282)</f>
        <v>0</v>
      </c>
      <c r="L277" s="182"/>
      <c r="M277" s="182">
        <f>SUM(M278:M282)</f>
        <v>0</v>
      </c>
      <c r="N277" s="182"/>
      <c r="O277" s="182">
        <f>SUM(O278:O282)</f>
        <v>0.33</v>
      </c>
      <c r="P277" s="182"/>
      <c r="Q277" s="182">
        <f>SUM(Q278:Q282)</f>
        <v>0</v>
      </c>
      <c r="R277" s="182"/>
      <c r="S277" s="182"/>
      <c r="T277" s="183"/>
      <c r="U277" s="182">
        <f>SUM(U278:U282)</f>
        <v>89.57</v>
      </c>
      <c r="AE277" t="s">
        <v>132</v>
      </c>
    </row>
    <row r="278" spans="1:60" outlineLevel="1" x14ac:dyDescent="0.2">
      <c r="A278" s="164">
        <v>40</v>
      </c>
      <c r="B278" s="170" t="s">
        <v>390</v>
      </c>
      <c r="C278" s="205" t="s">
        <v>391</v>
      </c>
      <c r="D278" s="172" t="s">
        <v>162</v>
      </c>
      <c r="E278" s="175">
        <v>181.68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/>
      <c r="S278" s="180"/>
      <c r="T278" s="181">
        <v>0.49299999999999999</v>
      </c>
      <c r="U278" s="180">
        <f>ROUND(E278*T278,2)</f>
        <v>89.57</v>
      </c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 t="s">
        <v>136</v>
      </c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4"/>
      <c r="B279" s="170"/>
      <c r="C279" s="206" t="s">
        <v>392</v>
      </c>
      <c r="D279" s="173"/>
      <c r="E279" s="176">
        <v>138.24</v>
      </c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1"/>
      <c r="U279" s="180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 t="s">
        <v>138</v>
      </c>
      <c r="AF279" s="163">
        <v>0</v>
      </c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outlineLevel="1" x14ac:dyDescent="0.2">
      <c r="A280" s="164"/>
      <c r="B280" s="170"/>
      <c r="C280" s="206" t="s">
        <v>393</v>
      </c>
      <c r="D280" s="173"/>
      <c r="E280" s="176">
        <v>43.44</v>
      </c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1"/>
      <c r="U280" s="180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 t="s">
        <v>138</v>
      </c>
      <c r="AF280" s="163">
        <v>0</v>
      </c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outlineLevel="1" x14ac:dyDescent="0.2">
      <c r="A281" s="164">
        <v>41</v>
      </c>
      <c r="B281" s="170" t="s">
        <v>394</v>
      </c>
      <c r="C281" s="205" t="s">
        <v>395</v>
      </c>
      <c r="D281" s="172" t="s">
        <v>162</v>
      </c>
      <c r="E281" s="175">
        <v>190.76400000000001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21</v>
      </c>
      <c r="M281" s="180">
        <f>G281*(1+L281/100)</f>
        <v>0</v>
      </c>
      <c r="N281" s="180">
        <v>1.75E-3</v>
      </c>
      <c r="O281" s="180">
        <f>ROUND(E281*N281,2)</f>
        <v>0.33</v>
      </c>
      <c r="P281" s="180">
        <v>0</v>
      </c>
      <c r="Q281" s="180">
        <f>ROUND(E281*P281,2)</f>
        <v>0</v>
      </c>
      <c r="R281" s="180"/>
      <c r="S281" s="180"/>
      <c r="T281" s="181">
        <v>0</v>
      </c>
      <c r="U281" s="180">
        <f>ROUND(E281*T281,2)</f>
        <v>0</v>
      </c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 t="s">
        <v>396</v>
      </c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64"/>
      <c r="B282" s="170"/>
      <c r="C282" s="206" t="s">
        <v>397</v>
      </c>
      <c r="D282" s="173"/>
      <c r="E282" s="176">
        <v>190.76400000000001</v>
      </c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1"/>
      <c r="U282" s="180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 t="s">
        <v>138</v>
      </c>
      <c r="AF282" s="163">
        <v>0</v>
      </c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x14ac:dyDescent="0.2">
      <c r="A283" s="165" t="s">
        <v>131</v>
      </c>
      <c r="B283" s="171" t="s">
        <v>70</v>
      </c>
      <c r="C283" s="207" t="s">
        <v>71</v>
      </c>
      <c r="D283" s="174"/>
      <c r="E283" s="177"/>
      <c r="F283" s="182"/>
      <c r="G283" s="182">
        <f>SUMIF(AE284:AE291,"&lt;&gt;NOR",G284:G291)</f>
        <v>0</v>
      </c>
      <c r="H283" s="182"/>
      <c r="I283" s="182">
        <f>SUM(I284:I291)</f>
        <v>0</v>
      </c>
      <c r="J283" s="182"/>
      <c r="K283" s="182">
        <f>SUM(K284:K291)</f>
        <v>0</v>
      </c>
      <c r="L283" s="182"/>
      <c r="M283" s="182">
        <f>SUM(M284:M291)</f>
        <v>0</v>
      </c>
      <c r="N283" s="182"/>
      <c r="O283" s="182">
        <f>SUM(O284:O291)</f>
        <v>26.66</v>
      </c>
      <c r="P283" s="182"/>
      <c r="Q283" s="182">
        <f>SUM(Q284:Q291)</f>
        <v>0</v>
      </c>
      <c r="R283" s="182"/>
      <c r="S283" s="182"/>
      <c r="T283" s="183"/>
      <c r="U283" s="182">
        <f>SUM(U284:U291)</f>
        <v>133.80000000000001</v>
      </c>
      <c r="AE283" t="s">
        <v>132</v>
      </c>
    </row>
    <row r="284" spans="1:60" ht="22.5" outlineLevel="1" x14ac:dyDescent="0.2">
      <c r="A284" s="164">
        <v>42</v>
      </c>
      <c r="B284" s="170" t="s">
        <v>398</v>
      </c>
      <c r="C284" s="205" t="s">
        <v>399</v>
      </c>
      <c r="D284" s="172" t="s">
        <v>162</v>
      </c>
      <c r="E284" s="175">
        <v>247.65600000000001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0.105</v>
      </c>
      <c r="O284" s="180">
        <f>ROUND(E284*N284,2)</f>
        <v>26</v>
      </c>
      <c r="P284" s="180">
        <v>0</v>
      </c>
      <c r="Q284" s="180">
        <f>ROUND(E284*P284,2)</f>
        <v>0</v>
      </c>
      <c r="R284" s="180"/>
      <c r="S284" s="180"/>
      <c r="T284" s="181">
        <v>0.40920000000000001</v>
      </c>
      <c r="U284" s="180">
        <f>ROUND(E284*T284,2)</f>
        <v>101.34</v>
      </c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 t="s">
        <v>136</v>
      </c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64"/>
      <c r="B285" s="170"/>
      <c r="C285" s="206" t="s">
        <v>400</v>
      </c>
      <c r="D285" s="173"/>
      <c r="E285" s="176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1"/>
      <c r="U285" s="180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 t="s">
        <v>138</v>
      </c>
      <c r="AF285" s="163">
        <v>0</v>
      </c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4"/>
      <c r="B286" s="170"/>
      <c r="C286" s="206" t="s">
        <v>401</v>
      </c>
      <c r="D286" s="173"/>
      <c r="E286" s="176">
        <v>129.054</v>
      </c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1"/>
      <c r="U286" s="180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 t="s">
        <v>138</v>
      </c>
      <c r="AF286" s="163">
        <v>0</v>
      </c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64"/>
      <c r="B287" s="170"/>
      <c r="C287" s="206" t="s">
        <v>373</v>
      </c>
      <c r="D287" s="173"/>
      <c r="E287" s="176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1"/>
      <c r="U287" s="180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 t="s">
        <v>138</v>
      </c>
      <c r="AF287" s="163">
        <v>0</v>
      </c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4"/>
      <c r="B288" s="170"/>
      <c r="C288" s="206" t="s">
        <v>402</v>
      </c>
      <c r="D288" s="173"/>
      <c r="E288" s="176">
        <v>118.602</v>
      </c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1"/>
      <c r="U288" s="180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 t="s">
        <v>138</v>
      </c>
      <c r="AF288" s="163">
        <v>0</v>
      </c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ht="22.5" outlineLevel="1" x14ac:dyDescent="0.2">
      <c r="A289" s="164">
        <v>43</v>
      </c>
      <c r="B289" s="170" t="s">
        <v>403</v>
      </c>
      <c r="C289" s="205" t="s">
        <v>404</v>
      </c>
      <c r="D289" s="172" t="s">
        <v>162</v>
      </c>
      <c r="E289" s="175">
        <v>118.602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21</v>
      </c>
      <c r="M289" s="180">
        <f>G289*(1+L289/100)</f>
        <v>0</v>
      </c>
      <c r="N289" s="180">
        <v>5.5700000000000003E-3</v>
      </c>
      <c r="O289" s="180">
        <f>ROUND(E289*N289,2)</f>
        <v>0.66</v>
      </c>
      <c r="P289" s="180">
        <v>0</v>
      </c>
      <c r="Q289" s="180">
        <f>ROUND(E289*P289,2)</f>
        <v>0</v>
      </c>
      <c r="R289" s="180"/>
      <c r="S289" s="180"/>
      <c r="T289" s="181">
        <v>0.27372999999999997</v>
      </c>
      <c r="U289" s="180">
        <f>ROUND(E289*T289,2)</f>
        <v>32.46</v>
      </c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 t="s">
        <v>136</v>
      </c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64"/>
      <c r="B290" s="170"/>
      <c r="C290" s="206" t="s">
        <v>405</v>
      </c>
      <c r="D290" s="173"/>
      <c r="E290" s="176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1"/>
      <c r="U290" s="180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 t="s">
        <v>138</v>
      </c>
      <c r="AF290" s="163">
        <v>0</v>
      </c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4"/>
      <c r="B291" s="170"/>
      <c r="C291" s="206" t="s">
        <v>402</v>
      </c>
      <c r="D291" s="173"/>
      <c r="E291" s="176">
        <v>118.602</v>
      </c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1"/>
      <c r="U291" s="180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 t="s">
        <v>138</v>
      </c>
      <c r="AF291" s="163">
        <v>0</v>
      </c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x14ac:dyDescent="0.2">
      <c r="A292" s="165" t="s">
        <v>131</v>
      </c>
      <c r="B292" s="171" t="s">
        <v>72</v>
      </c>
      <c r="C292" s="207" t="s">
        <v>73</v>
      </c>
      <c r="D292" s="174"/>
      <c r="E292" s="177"/>
      <c r="F292" s="182"/>
      <c r="G292" s="182">
        <f>SUMIF(AE293:AE296,"&lt;&gt;NOR",G293:G296)</f>
        <v>0</v>
      </c>
      <c r="H292" s="182"/>
      <c r="I292" s="182">
        <f>SUM(I293:I296)</f>
        <v>0</v>
      </c>
      <c r="J292" s="182"/>
      <c r="K292" s="182">
        <f>SUM(K293:K296)</f>
        <v>0</v>
      </c>
      <c r="L292" s="182"/>
      <c r="M292" s="182">
        <f>SUM(M293:M296)</f>
        <v>0</v>
      </c>
      <c r="N292" s="182"/>
      <c r="O292" s="182">
        <f>SUM(O293:O296)</f>
        <v>0.34</v>
      </c>
      <c r="P292" s="182"/>
      <c r="Q292" s="182">
        <f>SUM(Q293:Q296)</f>
        <v>0</v>
      </c>
      <c r="R292" s="182"/>
      <c r="S292" s="182"/>
      <c r="T292" s="183"/>
      <c r="U292" s="182">
        <f>SUM(U293:U296)</f>
        <v>64.599999999999994</v>
      </c>
      <c r="AE292" t="s">
        <v>132</v>
      </c>
    </row>
    <row r="293" spans="1:60" ht="22.5" outlineLevel="1" x14ac:dyDescent="0.2">
      <c r="A293" s="164">
        <v>44</v>
      </c>
      <c r="B293" s="170" t="s">
        <v>406</v>
      </c>
      <c r="C293" s="205" t="s">
        <v>407</v>
      </c>
      <c r="D293" s="172" t="s">
        <v>357</v>
      </c>
      <c r="E293" s="175">
        <v>16</v>
      </c>
      <c r="F293" s="179"/>
      <c r="G293" s="180">
        <f>ROUND(E293*F293,2)</f>
        <v>0</v>
      </c>
      <c r="H293" s="179"/>
      <c r="I293" s="180">
        <f>ROUND(E293*H293,2)</f>
        <v>0</v>
      </c>
      <c r="J293" s="179"/>
      <c r="K293" s="180">
        <f>ROUND(E293*J293,2)</f>
        <v>0</v>
      </c>
      <c r="L293" s="180">
        <v>21</v>
      </c>
      <c r="M293" s="180">
        <f>G293*(1+L293/100)</f>
        <v>0</v>
      </c>
      <c r="N293" s="180">
        <v>0.02</v>
      </c>
      <c r="O293" s="180">
        <f>ROUND(E293*N293,2)</f>
        <v>0.32</v>
      </c>
      <c r="P293" s="180">
        <v>0</v>
      </c>
      <c r="Q293" s="180">
        <f>ROUND(E293*P293,2)</f>
        <v>0</v>
      </c>
      <c r="R293" s="180"/>
      <c r="S293" s="180"/>
      <c r="T293" s="181">
        <v>2.2999999999999998</v>
      </c>
      <c r="U293" s="180">
        <f>ROUND(E293*T293,2)</f>
        <v>36.799999999999997</v>
      </c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 t="s">
        <v>136</v>
      </c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ht="22.5" outlineLevel="1" x14ac:dyDescent="0.2">
      <c r="A294" s="164">
        <v>45</v>
      </c>
      <c r="B294" s="170" t="s">
        <v>408</v>
      </c>
      <c r="C294" s="205" t="s">
        <v>409</v>
      </c>
      <c r="D294" s="172" t="s">
        <v>357</v>
      </c>
      <c r="E294" s="175">
        <v>1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80">
        <v>0.02</v>
      </c>
      <c r="O294" s="180">
        <f>ROUND(E294*N294,2)</f>
        <v>0.02</v>
      </c>
      <c r="P294" s="180">
        <v>0</v>
      </c>
      <c r="Q294" s="180">
        <f>ROUND(E294*P294,2)</f>
        <v>0</v>
      </c>
      <c r="R294" s="180"/>
      <c r="S294" s="180"/>
      <c r="T294" s="181">
        <v>2.2999999999999998</v>
      </c>
      <c r="U294" s="180">
        <f>ROUND(E294*T294,2)</f>
        <v>2.2999999999999998</v>
      </c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 t="s">
        <v>136</v>
      </c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ht="22.5" outlineLevel="1" x14ac:dyDescent="0.2">
      <c r="A295" s="164">
        <v>46</v>
      </c>
      <c r="B295" s="170" t="s">
        <v>410</v>
      </c>
      <c r="C295" s="205" t="s">
        <v>411</v>
      </c>
      <c r="D295" s="172" t="s">
        <v>357</v>
      </c>
      <c r="E295" s="175">
        <v>16</v>
      </c>
      <c r="F295" s="179"/>
      <c r="G295" s="180">
        <f>ROUND(E295*F295,2)</f>
        <v>0</v>
      </c>
      <c r="H295" s="179"/>
      <c r="I295" s="180">
        <f>ROUND(E295*H295,2)</f>
        <v>0</v>
      </c>
      <c r="J295" s="179"/>
      <c r="K295" s="180">
        <f>ROUND(E295*J295,2)</f>
        <v>0</v>
      </c>
      <c r="L295" s="180">
        <v>21</v>
      </c>
      <c r="M295" s="180">
        <f>G295*(1+L295/100)</f>
        <v>0</v>
      </c>
      <c r="N295" s="180">
        <v>0</v>
      </c>
      <c r="O295" s="180">
        <f>ROUND(E295*N295,2)</f>
        <v>0</v>
      </c>
      <c r="P295" s="180">
        <v>0</v>
      </c>
      <c r="Q295" s="180">
        <f>ROUND(E295*P295,2)</f>
        <v>0</v>
      </c>
      <c r="R295" s="180"/>
      <c r="S295" s="180"/>
      <c r="T295" s="181">
        <v>1.5</v>
      </c>
      <c r="U295" s="180">
        <f>ROUND(E295*T295,2)</f>
        <v>24</v>
      </c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 t="s">
        <v>136</v>
      </c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ht="22.5" outlineLevel="1" x14ac:dyDescent="0.2">
      <c r="A296" s="164">
        <v>47</v>
      </c>
      <c r="B296" s="170" t="s">
        <v>412</v>
      </c>
      <c r="C296" s="205" t="s">
        <v>413</v>
      </c>
      <c r="D296" s="172" t="s">
        <v>357</v>
      </c>
      <c r="E296" s="175">
        <v>1</v>
      </c>
      <c r="F296" s="179"/>
      <c r="G296" s="180">
        <f>ROUND(E296*F296,2)</f>
        <v>0</v>
      </c>
      <c r="H296" s="179"/>
      <c r="I296" s="180">
        <f>ROUND(E296*H296,2)</f>
        <v>0</v>
      </c>
      <c r="J296" s="179"/>
      <c r="K296" s="180">
        <f>ROUND(E296*J296,2)</f>
        <v>0</v>
      </c>
      <c r="L296" s="180">
        <v>21</v>
      </c>
      <c r="M296" s="180">
        <f>G296*(1+L296/100)</f>
        <v>0</v>
      </c>
      <c r="N296" s="180">
        <v>0</v>
      </c>
      <c r="O296" s="180">
        <f>ROUND(E296*N296,2)</f>
        <v>0</v>
      </c>
      <c r="P296" s="180">
        <v>0</v>
      </c>
      <c r="Q296" s="180">
        <f>ROUND(E296*P296,2)</f>
        <v>0</v>
      </c>
      <c r="R296" s="180"/>
      <c r="S296" s="180"/>
      <c r="T296" s="181">
        <v>1.5</v>
      </c>
      <c r="U296" s="180">
        <f>ROUND(E296*T296,2)</f>
        <v>1.5</v>
      </c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 t="s">
        <v>136</v>
      </c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x14ac:dyDescent="0.2">
      <c r="A297" s="165" t="s">
        <v>131</v>
      </c>
      <c r="B297" s="171" t="s">
        <v>74</v>
      </c>
      <c r="C297" s="207" t="s">
        <v>75</v>
      </c>
      <c r="D297" s="174"/>
      <c r="E297" s="177"/>
      <c r="F297" s="182"/>
      <c r="G297" s="182">
        <f>SUMIF(AE298:AE303,"&lt;&gt;NOR",G298:G303)</f>
        <v>0</v>
      </c>
      <c r="H297" s="182"/>
      <c r="I297" s="182">
        <f>SUM(I298:I303)</f>
        <v>0</v>
      </c>
      <c r="J297" s="182"/>
      <c r="K297" s="182">
        <f>SUM(K298:K303)</f>
        <v>0</v>
      </c>
      <c r="L297" s="182"/>
      <c r="M297" s="182">
        <f>SUM(M298:M303)</f>
        <v>0</v>
      </c>
      <c r="N297" s="182"/>
      <c r="O297" s="182">
        <f>SUM(O298:O303)</f>
        <v>7.0000000000000007E-2</v>
      </c>
      <c r="P297" s="182"/>
      <c r="Q297" s="182">
        <f>SUM(Q298:Q303)</f>
        <v>0</v>
      </c>
      <c r="R297" s="182"/>
      <c r="S297" s="182"/>
      <c r="T297" s="183"/>
      <c r="U297" s="182">
        <f>SUM(U298:U303)</f>
        <v>12.38</v>
      </c>
      <c r="AE297" t="s">
        <v>132</v>
      </c>
    </row>
    <row r="298" spans="1:60" outlineLevel="1" x14ac:dyDescent="0.2">
      <c r="A298" s="164">
        <v>48</v>
      </c>
      <c r="B298" s="170" t="s">
        <v>414</v>
      </c>
      <c r="C298" s="205" t="s">
        <v>415</v>
      </c>
      <c r="D298" s="172" t="s">
        <v>162</v>
      </c>
      <c r="E298" s="175">
        <v>51.6</v>
      </c>
      <c r="F298" s="179"/>
      <c r="G298" s="180">
        <f>ROUND(E298*F298,2)</f>
        <v>0</v>
      </c>
      <c r="H298" s="179"/>
      <c r="I298" s="180">
        <f>ROUND(E298*H298,2)</f>
        <v>0</v>
      </c>
      <c r="J298" s="179"/>
      <c r="K298" s="180">
        <f>ROUND(E298*J298,2)</f>
        <v>0</v>
      </c>
      <c r="L298" s="180">
        <v>21</v>
      </c>
      <c r="M298" s="180">
        <f>G298*(1+L298/100)</f>
        <v>0</v>
      </c>
      <c r="N298" s="180">
        <v>1.2600000000000001E-3</v>
      </c>
      <c r="O298" s="180">
        <f>ROUND(E298*N298,2)</f>
        <v>7.0000000000000007E-2</v>
      </c>
      <c r="P298" s="180">
        <v>0</v>
      </c>
      <c r="Q298" s="180">
        <f>ROUND(E298*P298,2)</f>
        <v>0</v>
      </c>
      <c r="R298" s="180"/>
      <c r="S298" s="180"/>
      <c r="T298" s="181">
        <v>0.24</v>
      </c>
      <c r="U298" s="180">
        <f>ROUND(E298*T298,2)</f>
        <v>12.38</v>
      </c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 t="s">
        <v>136</v>
      </c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64"/>
      <c r="B299" s="170"/>
      <c r="C299" s="206" t="s">
        <v>416</v>
      </c>
      <c r="D299" s="173"/>
      <c r="E299" s="176">
        <v>9.1</v>
      </c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1"/>
      <c r="U299" s="180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 t="s">
        <v>138</v>
      </c>
      <c r="AF299" s="163">
        <v>0</v>
      </c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64"/>
      <c r="B300" s="170"/>
      <c r="C300" s="206" t="s">
        <v>417</v>
      </c>
      <c r="D300" s="173"/>
      <c r="E300" s="176">
        <v>9.3000000000000007</v>
      </c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1"/>
      <c r="U300" s="180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 t="s">
        <v>138</v>
      </c>
      <c r="AF300" s="163">
        <v>0</v>
      </c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4"/>
      <c r="B301" s="170"/>
      <c r="C301" s="206" t="s">
        <v>418</v>
      </c>
      <c r="D301" s="173"/>
      <c r="E301" s="176">
        <v>18.2</v>
      </c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1"/>
      <c r="U301" s="180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 t="s">
        <v>138</v>
      </c>
      <c r="AF301" s="163">
        <v>0</v>
      </c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outlineLevel="1" x14ac:dyDescent="0.2">
      <c r="A302" s="164"/>
      <c r="B302" s="170"/>
      <c r="C302" s="206" t="s">
        <v>419</v>
      </c>
      <c r="D302" s="173"/>
      <c r="E302" s="176">
        <v>5.9</v>
      </c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1"/>
      <c r="U302" s="180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 t="s">
        <v>138</v>
      </c>
      <c r="AF302" s="163">
        <v>0</v>
      </c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64"/>
      <c r="B303" s="170"/>
      <c r="C303" s="206" t="s">
        <v>420</v>
      </c>
      <c r="D303" s="173"/>
      <c r="E303" s="176">
        <v>9.1</v>
      </c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1"/>
      <c r="U303" s="180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 t="s">
        <v>138</v>
      </c>
      <c r="AF303" s="163">
        <v>0</v>
      </c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x14ac:dyDescent="0.2">
      <c r="A304" s="165" t="s">
        <v>131</v>
      </c>
      <c r="B304" s="171" t="s">
        <v>76</v>
      </c>
      <c r="C304" s="207" t="s">
        <v>77</v>
      </c>
      <c r="D304" s="174"/>
      <c r="E304" s="177"/>
      <c r="F304" s="182"/>
      <c r="G304" s="182">
        <f>SUMIF(AE305:AE316,"&lt;&gt;NOR",G305:G316)</f>
        <v>0</v>
      </c>
      <c r="H304" s="182"/>
      <c r="I304" s="182">
        <f>SUM(I305:I316)</f>
        <v>0</v>
      </c>
      <c r="J304" s="182"/>
      <c r="K304" s="182">
        <f>SUM(K305:K316)</f>
        <v>0</v>
      </c>
      <c r="L304" s="182"/>
      <c r="M304" s="182">
        <f>SUM(M305:M316)</f>
        <v>0</v>
      </c>
      <c r="N304" s="182"/>
      <c r="O304" s="182">
        <f>SUM(O305:O316)</f>
        <v>0.43</v>
      </c>
      <c r="P304" s="182"/>
      <c r="Q304" s="182">
        <f>SUM(Q305:Q316)</f>
        <v>0</v>
      </c>
      <c r="R304" s="182"/>
      <c r="S304" s="182"/>
      <c r="T304" s="183"/>
      <c r="U304" s="182">
        <f>SUM(U305:U316)</f>
        <v>23.32</v>
      </c>
      <c r="AE304" t="s">
        <v>132</v>
      </c>
    </row>
    <row r="305" spans="1:60" ht="22.5" outlineLevel="1" x14ac:dyDescent="0.2">
      <c r="A305" s="164">
        <v>49</v>
      </c>
      <c r="B305" s="170" t="s">
        <v>421</v>
      </c>
      <c r="C305" s="205" t="s">
        <v>422</v>
      </c>
      <c r="D305" s="172" t="s">
        <v>162</v>
      </c>
      <c r="E305" s="175">
        <v>18.899999999999999</v>
      </c>
      <c r="F305" s="179"/>
      <c r="G305" s="180">
        <f>ROUND(E305*F305,2)</f>
        <v>0</v>
      </c>
      <c r="H305" s="179"/>
      <c r="I305" s="180">
        <f>ROUND(E305*H305,2)</f>
        <v>0</v>
      </c>
      <c r="J305" s="179"/>
      <c r="K305" s="180">
        <f>ROUND(E305*J305,2)</f>
        <v>0</v>
      </c>
      <c r="L305" s="180">
        <v>21</v>
      </c>
      <c r="M305" s="180">
        <f>G305*(1+L305/100)</f>
        <v>0</v>
      </c>
      <c r="N305" s="180">
        <v>8.1600000000000006E-3</v>
      </c>
      <c r="O305" s="180">
        <f>ROUND(E305*N305,2)</f>
        <v>0.15</v>
      </c>
      <c r="P305" s="180">
        <v>0</v>
      </c>
      <c r="Q305" s="180">
        <f>ROUND(E305*P305,2)</f>
        <v>0</v>
      </c>
      <c r="R305" s="180"/>
      <c r="S305" s="180"/>
      <c r="T305" s="181">
        <v>0.18</v>
      </c>
      <c r="U305" s="180">
        <f>ROUND(E305*T305,2)</f>
        <v>3.4</v>
      </c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 t="s">
        <v>136</v>
      </c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64"/>
      <c r="B306" s="170"/>
      <c r="C306" s="206" t="s">
        <v>423</v>
      </c>
      <c r="D306" s="173"/>
      <c r="E306" s="176">
        <v>18.899999999999999</v>
      </c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1"/>
      <c r="U306" s="180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 t="s">
        <v>138</v>
      </c>
      <c r="AF306" s="163">
        <v>0</v>
      </c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64">
        <v>50</v>
      </c>
      <c r="B307" s="170" t="s">
        <v>424</v>
      </c>
      <c r="C307" s="205" t="s">
        <v>425</v>
      </c>
      <c r="D307" s="172" t="s">
        <v>0</v>
      </c>
      <c r="E307" s="175">
        <v>62</v>
      </c>
      <c r="F307" s="179"/>
      <c r="G307" s="180">
        <f>ROUND(E307*F307,2)</f>
        <v>0</v>
      </c>
      <c r="H307" s="179"/>
      <c r="I307" s="180">
        <f>ROUND(E307*H307,2)</f>
        <v>0</v>
      </c>
      <c r="J307" s="179"/>
      <c r="K307" s="180">
        <f>ROUND(E307*J307,2)</f>
        <v>0</v>
      </c>
      <c r="L307" s="180">
        <v>21</v>
      </c>
      <c r="M307" s="180">
        <f>G307*(1+L307/100)</f>
        <v>0</v>
      </c>
      <c r="N307" s="180">
        <v>0</v>
      </c>
      <c r="O307" s="180">
        <f>ROUND(E307*N307,2)</f>
        <v>0</v>
      </c>
      <c r="P307" s="180">
        <v>0</v>
      </c>
      <c r="Q307" s="180">
        <f>ROUND(E307*P307,2)</f>
        <v>0</v>
      </c>
      <c r="R307" s="180"/>
      <c r="S307" s="180"/>
      <c r="T307" s="181">
        <v>0</v>
      </c>
      <c r="U307" s="180">
        <f>ROUND(E307*T307,2)</f>
        <v>0</v>
      </c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 t="s">
        <v>136</v>
      </c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outlineLevel="1" x14ac:dyDescent="0.2">
      <c r="A308" s="164">
        <v>51</v>
      </c>
      <c r="B308" s="170" t="s">
        <v>426</v>
      </c>
      <c r="C308" s="205" t="s">
        <v>427</v>
      </c>
      <c r="D308" s="172" t="s">
        <v>162</v>
      </c>
      <c r="E308" s="175">
        <v>118.602</v>
      </c>
      <c r="F308" s="179"/>
      <c r="G308" s="180">
        <f>ROUND(E308*F308,2)</f>
        <v>0</v>
      </c>
      <c r="H308" s="179"/>
      <c r="I308" s="180">
        <f>ROUND(E308*H308,2)</f>
        <v>0</v>
      </c>
      <c r="J308" s="179"/>
      <c r="K308" s="180">
        <f>ROUND(E308*J308,2)</f>
        <v>0</v>
      </c>
      <c r="L308" s="180">
        <v>21</v>
      </c>
      <c r="M308" s="180">
        <f>G308*(1+L308/100)</f>
        <v>0</v>
      </c>
      <c r="N308" s="180">
        <v>5.1000000000000004E-4</v>
      </c>
      <c r="O308" s="180">
        <f>ROUND(E308*N308,2)</f>
        <v>0.06</v>
      </c>
      <c r="P308" s="180">
        <v>0</v>
      </c>
      <c r="Q308" s="180">
        <f>ROUND(E308*P308,2)</f>
        <v>0</v>
      </c>
      <c r="R308" s="180"/>
      <c r="S308" s="180"/>
      <c r="T308" s="181">
        <v>8.0930000000000002E-2</v>
      </c>
      <c r="U308" s="180">
        <f>ROUND(E308*T308,2)</f>
        <v>9.6</v>
      </c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 t="s">
        <v>136</v>
      </c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</row>
    <row r="309" spans="1:60" outlineLevel="1" x14ac:dyDescent="0.2">
      <c r="A309" s="164"/>
      <c r="B309" s="170"/>
      <c r="C309" s="206" t="s">
        <v>405</v>
      </c>
      <c r="D309" s="173"/>
      <c r="E309" s="176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1"/>
      <c r="U309" s="180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 t="s">
        <v>138</v>
      </c>
      <c r="AF309" s="163">
        <v>0</v>
      </c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outlineLevel="1" x14ac:dyDescent="0.2">
      <c r="A310" s="164"/>
      <c r="B310" s="170"/>
      <c r="C310" s="206" t="s">
        <v>402</v>
      </c>
      <c r="D310" s="173"/>
      <c r="E310" s="176">
        <v>118.602</v>
      </c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1"/>
      <c r="U310" s="180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 t="s">
        <v>138</v>
      </c>
      <c r="AF310" s="163">
        <v>0</v>
      </c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ht="22.5" outlineLevel="1" x14ac:dyDescent="0.2">
      <c r="A311" s="164">
        <v>52</v>
      </c>
      <c r="B311" s="170" t="s">
        <v>428</v>
      </c>
      <c r="C311" s="205" t="s">
        <v>429</v>
      </c>
      <c r="D311" s="172" t="s">
        <v>162</v>
      </c>
      <c r="E311" s="175">
        <v>129.054</v>
      </c>
      <c r="F311" s="179"/>
      <c r="G311" s="180">
        <f>ROUND(E311*F311,2)</f>
        <v>0</v>
      </c>
      <c r="H311" s="179"/>
      <c r="I311" s="180">
        <f>ROUND(E311*H311,2)</f>
        <v>0</v>
      </c>
      <c r="J311" s="179"/>
      <c r="K311" s="180">
        <f>ROUND(E311*J311,2)</f>
        <v>0</v>
      </c>
      <c r="L311" s="180">
        <v>21</v>
      </c>
      <c r="M311" s="180">
        <f>G311*(1+L311/100)</f>
        <v>0</v>
      </c>
      <c r="N311" s="180">
        <v>0</v>
      </c>
      <c r="O311" s="180">
        <f>ROUND(E311*N311,2)</f>
        <v>0</v>
      </c>
      <c r="P311" s="180">
        <v>0</v>
      </c>
      <c r="Q311" s="180">
        <f>ROUND(E311*P311,2)</f>
        <v>0</v>
      </c>
      <c r="R311" s="180"/>
      <c r="S311" s="180"/>
      <c r="T311" s="181">
        <v>0.08</v>
      </c>
      <c r="U311" s="180">
        <f>ROUND(E311*T311,2)</f>
        <v>10.32</v>
      </c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 t="s">
        <v>136</v>
      </c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outlineLevel="1" x14ac:dyDescent="0.2">
      <c r="A312" s="164"/>
      <c r="B312" s="170"/>
      <c r="C312" s="206" t="s">
        <v>400</v>
      </c>
      <c r="D312" s="173"/>
      <c r="E312" s="176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1"/>
      <c r="U312" s="180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 t="s">
        <v>138</v>
      </c>
      <c r="AF312" s="163">
        <v>0</v>
      </c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outlineLevel="1" x14ac:dyDescent="0.2">
      <c r="A313" s="164"/>
      <c r="B313" s="170"/>
      <c r="C313" s="206" t="s">
        <v>401</v>
      </c>
      <c r="D313" s="173"/>
      <c r="E313" s="176">
        <v>129.054</v>
      </c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1"/>
      <c r="U313" s="180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 t="s">
        <v>138</v>
      </c>
      <c r="AF313" s="163">
        <v>0</v>
      </c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outlineLevel="1" x14ac:dyDescent="0.2">
      <c r="A314" s="164">
        <v>53</v>
      </c>
      <c r="B314" s="170" t="s">
        <v>430</v>
      </c>
      <c r="C314" s="205" t="s">
        <v>431</v>
      </c>
      <c r="D314" s="172" t="s">
        <v>135</v>
      </c>
      <c r="E314" s="175">
        <v>10.8405</v>
      </c>
      <c r="F314" s="179"/>
      <c r="G314" s="180">
        <f>ROUND(E314*F314,2)</f>
        <v>0</v>
      </c>
      <c r="H314" s="179"/>
      <c r="I314" s="180">
        <f>ROUND(E314*H314,2)</f>
        <v>0</v>
      </c>
      <c r="J314" s="179"/>
      <c r="K314" s="180">
        <f>ROUND(E314*J314,2)</f>
        <v>0</v>
      </c>
      <c r="L314" s="180">
        <v>21</v>
      </c>
      <c r="M314" s="180">
        <f>G314*(1+L314/100)</f>
        <v>0</v>
      </c>
      <c r="N314" s="180">
        <v>0.02</v>
      </c>
      <c r="O314" s="180">
        <f>ROUND(E314*N314,2)</f>
        <v>0.22</v>
      </c>
      <c r="P314" s="180">
        <v>0</v>
      </c>
      <c r="Q314" s="180">
        <f>ROUND(E314*P314,2)</f>
        <v>0</v>
      </c>
      <c r="R314" s="180"/>
      <c r="S314" s="180"/>
      <c r="T314" s="181">
        <v>0</v>
      </c>
      <c r="U314" s="180">
        <f>ROUND(E314*T314,2)</f>
        <v>0</v>
      </c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 t="s">
        <v>396</v>
      </c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outlineLevel="1" x14ac:dyDescent="0.2">
      <c r="A315" s="164"/>
      <c r="B315" s="170"/>
      <c r="C315" s="206" t="s">
        <v>432</v>
      </c>
      <c r="D315" s="173"/>
      <c r="E315" s="176">
        <v>10.8405</v>
      </c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1"/>
      <c r="U315" s="180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 t="s">
        <v>138</v>
      </c>
      <c r="AF315" s="163">
        <v>0</v>
      </c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</row>
    <row r="316" spans="1:60" outlineLevel="1" x14ac:dyDescent="0.2">
      <c r="A316" s="164">
        <v>54</v>
      </c>
      <c r="B316" s="170" t="s">
        <v>433</v>
      </c>
      <c r="C316" s="205" t="s">
        <v>434</v>
      </c>
      <c r="D316" s="172" t="s">
        <v>0</v>
      </c>
      <c r="E316" s="175">
        <v>425</v>
      </c>
      <c r="F316" s="179"/>
      <c r="G316" s="180">
        <f>ROUND(E316*F316,2)</f>
        <v>0</v>
      </c>
      <c r="H316" s="179"/>
      <c r="I316" s="180">
        <f>ROUND(E316*H316,2)</f>
        <v>0</v>
      </c>
      <c r="J316" s="179"/>
      <c r="K316" s="180">
        <f>ROUND(E316*J316,2)</f>
        <v>0</v>
      </c>
      <c r="L316" s="180">
        <v>21</v>
      </c>
      <c r="M316" s="180">
        <f>G316*(1+L316/100)</f>
        <v>0</v>
      </c>
      <c r="N316" s="180">
        <v>0</v>
      </c>
      <c r="O316" s="180">
        <f>ROUND(E316*N316,2)</f>
        <v>0</v>
      </c>
      <c r="P316" s="180">
        <v>0</v>
      </c>
      <c r="Q316" s="180">
        <f>ROUND(E316*P316,2)</f>
        <v>0</v>
      </c>
      <c r="R316" s="180"/>
      <c r="S316" s="180"/>
      <c r="T316" s="181">
        <v>0</v>
      </c>
      <c r="U316" s="180">
        <f>ROUND(E316*T316,2)</f>
        <v>0</v>
      </c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 t="s">
        <v>136</v>
      </c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x14ac:dyDescent="0.2">
      <c r="A317" s="165" t="s">
        <v>131</v>
      </c>
      <c r="B317" s="171" t="s">
        <v>78</v>
      </c>
      <c r="C317" s="207" t="s">
        <v>79</v>
      </c>
      <c r="D317" s="174"/>
      <c r="E317" s="177"/>
      <c r="F317" s="182"/>
      <c r="G317" s="182">
        <f>SUMIF(AE318:AE322,"&lt;&gt;NOR",G318:G322)</f>
        <v>0</v>
      </c>
      <c r="H317" s="182"/>
      <c r="I317" s="182">
        <f>SUM(I318:I322)</f>
        <v>0</v>
      </c>
      <c r="J317" s="182"/>
      <c r="K317" s="182">
        <f>SUM(K318:K322)</f>
        <v>0</v>
      </c>
      <c r="L317" s="182"/>
      <c r="M317" s="182">
        <f>SUM(M318:M322)</f>
        <v>0</v>
      </c>
      <c r="N317" s="182"/>
      <c r="O317" s="182">
        <f>SUM(O318:O322)</f>
        <v>2.61</v>
      </c>
      <c r="P317" s="182"/>
      <c r="Q317" s="182">
        <f>SUM(Q318:Q322)</f>
        <v>0</v>
      </c>
      <c r="R317" s="182"/>
      <c r="S317" s="182"/>
      <c r="T317" s="183"/>
      <c r="U317" s="182">
        <f>SUM(U318:U322)</f>
        <v>120.78</v>
      </c>
      <c r="AE317" t="s">
        <v>132</v>
      </c>
    </row>
    <row r="318" spans="1:60" ht="22.5" outlineLevel="1" x14ac:dyDescent="0.2">
      <c r="A318" s="164">
        <v>55</v>
      </c>
      <c r="B318" s="170" t="s">
        <v>435</v>
      </c>
      <c r="C318" s="205" t="s">
        <v>436</v>
      </c>
      <c r="D318" s="172" t="s">
        <v>162</v>
      </c>
      <c r="E318" s="175">
        <v>237.20400000000001</v>
      </c>
      <c r="F318" s="179"/>
      <c r="G318" s="180">
        <f>ROUND(E318*F318,2)</f>
        <v>0</v>
      </c>
      <c r="H318" s="179"/>
      <c r="I318" s="180">
        <f>ROUND(E318*H318,2)</f>
        <v>0</v>
      </c>
      <c r="J318" s="179"/>
      <c r="K318" s="180">
        <f>ROUND(E318*J318,2)</f>
        <v>0</v>
      </c>
      <c r="L318" s="180">
        <v>21</v>
      </c>
      <c r="M318" s="180">
        <f>G318*(1+L318/100)</f>
        <v>0</v>
      </c>
      <c r="N318" s="180">
        <v>1E-4</v>
      </c>
      <c r="O318" s="180">
        <f>ROUND(E318*N318,2)</f>
        <v>0.02</v>
      </c>
      <c r="P318" s="180">
        <v>0</v>
      </c>
      <c r="Q318" s="180">
        <f>ROUND(E318*P318,2)</f>
        <v>0</v>
      </c>
      <c r="R318" s="180"/>
      <c r="S318" s="180"/>
      <c r="T318" s="181">
        <v>0.50917000000000001</v>
      </c>
      <c r="U318" s="180">
        <f>ROUND(E318*T318,2)</f>
        <v>120.78</v>
      </c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 t="s">
        <v>266</v>
      </c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</row>
    <row r="319" spans="1:60" outlineLevel="1" x14ac:dyDescent="0.2">
      <c r="A319" s="164"/>
      <c r="B319" s="170"/>
      <c r="C319" s="206" t="s">
        <v>405</v>
      </c>
      <c r="D319" s="173"/>
      <c r="E319" s="176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1"/>
      <c r="U319" s="180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 t="s">
        <v>138</v>
      </c>
      <c r="AF319" s="163">
        <v>0</v>
      </c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outlineLevel="1" x14ac:dyDescent="0.2">
      <c r="A320" s="164"/>
      <c r="B320" s="170"/>
      <c r="C320" s="206" t="s">
        <v>437</v>
      </c>
      <c r="D320" s="173"/>
      <c r="E320" s="176">
        <v>237.20400000000001</v>
      </c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1"/>
      <c r="U320" s="180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 t="s">
        <v>138</v>
      </c>
      <c r="AF320" s="163">
        <v>0</v>
      </c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outlineLevel="1" x14ac:dyDescent="0.2">
      <c r="A321" s="164">
        <v>56</v>
      </c>
      <c r="B321" s="170" t="s">
        <v>438</v>
      </c>
      <c r="C321" s="205" t="s">
        <v>439</v>
      </c>
      <c r="D321" s="172" t="s">
        <v>162</v>
      </c>
      <c r="E321" s="175">
        <v>272.78460000000001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80">
        <v>9.4999999999999998E-3</v>
      </c>
      <c r="O321" s="180">
        <f>ROUND(E321*N321,2)</f>
        <v>2.59</v>
      </c>
      <c r="P321" s="180">
        <v>0</v>
      </c>
      <c r="Q321" s="180">
        <f>ROUND(E321*P321,2)</f>
        <v>0</v>
      </c>
      <c r="R321" s="180"/>
      <c r="S321" s="180"/>
      <c r="T321" s="181">
        <v>0</v>
      </c>
      <c r="U321" s="180">
        <f>ROUND(E321*T321,2)</f>
        <v>0</v>
      </c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 t="s">
        <v>396</v>
      </c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outlineLevel="1" x14ac:dyDescent="0.2">
      <c r="A322" s="164"/>
      <c r="B322" s="170"/>
      <c r="C322" s="206" t="s">
        <v>440</v>
      </c>
      <c r="D322" s="173"/>
      <c r="E322" s="176">
        <v>272.78460000000001</v>
      </c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1"/>
      <c r="U322" s="180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 t="s">
        <v>138</v>
      </c>
      <c r="AF322" s="163">
        <v>0</v>
      </c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x14ac:dyDescent="0.2">
      <c r="A323" s="165" t="s">
        <v>131</v>
      </c>
      <c r="B323" s="171" t="s">
        <v>80</v>
      </c>
      <c r="C323" s="207" t="s">
        <v>81</v>
      </c>
      <c r="D323" s="174"/>
      <c r="E323" s="177"/>
      <c r="F323" s="182"/>
      <c r="G323" s="182">
        <f>SUMIF(AE324:AE335,"&lt;&gt;NOR",G324:G335)</f>
        <v>0</v>
      </c>
      <c r="H323" s="182"/>
      <c r="I323" s="182">
        <f>SUM(I324:I335)</f>
        <v>0</v>
      </c>
      <c r="J323" s="182"/>
      <c r="K323" s="182">
        <f>SUM(K324:K335)</f>
        <v>0</v>
      </c>
      <c r="L323" s="182"/>
      <c r="M323" s="182">
        <f>SUM(M324:M335)</f>
        <v>0</v>
      </c>
      <c r="N323" s="182"/>
      <c r="O323" s="182">
        <f>SUM(O324:O335)</f>
        <v>0.35</v>
      </c>
      <c r="P323" s="182"/>
      <c r="Q323" s="182">
        <f>SUM(Q324:Q335)</f>
        <v>0</v>
      </c>
      <c r="R323" s="182"/>
      <c r="S323" s="182"/>
      <c r="T323" s="183"/>
      <c r="U323" s="182">
        <f>SUM(U324:U335)</f>
        <v>55.170000000000009</v>
      </c>
      <c r="AE323" t="s">
        <v>132</v>
      </c>
    </row>
    <row r="324" spans="1:60" ht="22.5" outlineLevel="1" x14ac:dyDescent="0.2">
      <c r="A324" s="164">
        <v>57</v>
      </c>
      <c r="B324" s="170" t="s">
        <v>441</v>
      </c>
      <c r="C324" s="205" t="s">
        <v>442</v>
      </c>
      <c r="D324" s="172" t="s">
        <v>357</v>
      </c>
      <c r="E324" s="175">
        <v>8</v>
      </c>
      <c r="F324" s="179"/>
      <c r="G324" s="180">
        <f>ROUND(E324*F324,2)</f>
        <v>0</v>
      </c>
      <c r="H324" s="179"/>
      <c r="I324" s="180">
        <f>ROUND(E324*H324,2)</f>
        <v>0</v>
      </c>
      <c r="J324" s="179"/>
      <c r="K324" s="180">
        <f>ROUND(E324*J324,2)</f>
        <v>0</v>
      </c>
      <c r="L324" s="180">
        <v>21</v>
      </c>
      <c r="M324" s="180">
        <f>G324*(1+L324/100)</f>
        <v>0</v>
      </c>
      <c r="N324" s="180">
        <v>4.0000000000000002E-4</v>
      </c>
      <c r="O324" s="180">
        <f>ROUND(E324*N324,2)</f>
        <v>0</v>
      </c>
      <c r="P324" s="180">
        <v>0</v>
      </c>
      <c r="Q324" s="180">
        <f>ROUND(E324*P324,2)</f>
        <v>0</v>
      </c>
      <c r="R324" s="180"/>
      <c r="S324" s="180"/>
      <c r="T324" s="181">
        <v>0.45</v>
      </c>
      <c r="U324" s="180">
        <f>ROUND(E324*T324,2)</f>
        <v>3.6</v>
      </c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 t="s">
        <v>136</v>
      </c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outlineLevel="1" x14ac:dyDescent="0.2">
      <c r="A325" s="164"/>
      <c r="B325" s="170"/>
      <c r="C325" s="206" t="s">
        <v>443</v>
      </c>
      <c r="D325" s="173"/>
      <c r="E325" s="176">
        <v>6</v>
      </c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1"/>
      <c r="U325" s="180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 t="s">
        <v>138</v>
      </c>
      <c r="AF325" s="163">
        <v>0</v>
      </c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outlineLevel="1" x14ac:dyDescent="0.2">
      <c r="A326" s="164"/>
      <c r="B326" s="170"/>
      <c r="C326" s="206" t="s">
        <v>444</v>
      </c>
      <c r="D326" s="173"/>
      <c r="E326" s="176">
        <v>2</v>
      </c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1"/>
      <c r="U326" s="180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 t="s">
        <v>138</v>
      </c>
      <c r="AF326" s="163">
        <v>0</v>
      </c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</row>
    <row r="327" spans="1:60" ht="22.5" outlineLevel="1" x14ac:dyDescent="0.2">
      <c r="A327" s="164">
        <v>58</v>
      </c>
      <c r="B327" s="170" t="s">
        <v>445</v>
      </c>
      <c r="C327" s="205" t="s">
        <v>446</v>
      </c>
      <c r="D327" s="172" t="s">
        <v>302</v>
      </c>
      <c r="E327" s="175">
        <v>44</v>
      </c>
      <c r="F327" s="179"/>
      <c r="G327" s="180">
        <f>ROUND(E327*F327,2)</f>
        <v>0</v>
      </c>
      <c r="H327" s="179"/>
      <c r="I327" s="180">
        <f>ROUND(E327*H327,2)</f>
        <v>0</v>
      </c>
      <c r="J327" s="179"/>
      <c r="K327" s="180">
        <f>ROUND(E327*J327,2)</f>
        <v>0</v>
      </c>
      <c r="L327" s="180">
        <v>21</v>
      </c>
      <c r="M327" s="180">
        <f>G327*(1+L327/100)</f>
        <v>0</v>
      </c>
      <c r="N327" s="180">
        <v>3.4499999999999999E-3</v>
      </c>
      <c r="O327" s="180">
        <f>ROUND(E327*N327,2)</f>
        <v>0.15</v>
      </c>
      <c r="P327" s="180">
        <v>0</v>
      </c>
      <c r="Q327" s="180">
        <f>ROUND(E327*P327,2)</f>
        <v>0</v>
      </c>
      <c r="R327" s="180"/>
      <c r="S327" s="180"/>
      <c r="T327" s="181">
        <v>0.35599999999999998</v>
      </c>
      <c r="U327" s="180">
        <f>ROUND(E327*T327,2)</f>
        <v>15.66</v>
      </c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 t="s">
        <v>136</v>
      </c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64"/>
      <c r="B328" s="170"/>
      <c r="C328" s="206" t="s">
        <v>447</v>
      </c>
      <c r="D328" s="173"/>
      <c r="E328" s="176">
        <v>36</v>
      </c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1"/>
      <c r="U328" s="180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 t="s">
        <v>138</v>
      </c>
      <c r="AF328" s="163">
        <v>0</v>
      </c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outlineLevel="1" x14ac:dyDescent="0.2">
      <c r="A329" s="164"/>
      <c r="B329" s="170"/>
      <c r="C329" s="206" t="s">
        <v>448</v>
      </c>
      <c r="D329" s="173"/>
      <c r="E329" s="176">
        <v>8</v>
      </c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1"/>
      <c r="U329" s="180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 t="s">
        <v>138</v>
      </c>
      <c r="AF329" s="163">
        <v>0</v>
      </c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</row>
    <row r="330" spans="1:60" ht="22.5" outlineLevel="1" x14ac:dyDescent="0.2">
      <c r="A330" s="164">
        <v>59</v>
      </c>
      <c r="B330" s="170" t="s">
        <v>449</v>
      </c>
      <c r="C330" s="205" t="s">
        <v>450</v>
      </c>
      <c r="D330" s="172" t="s">
        <v>302</v>
      </c>
      <c r="E330" s="175">
        <v>77</v>
      </c>
      <c r="F330" s="179"/>
      <c r="G330" s="180">
        <f>ROUND(E330*F330,2)</f>
        <v>0</v>
      </c>
      <c r="H330" s="179"/>
      <c r="I330" s="180">
        <f>ROUND(E330*H330,2)</f>
        <v>0</v>
      </c>
      <c r="J330" s="179"/>
      <c r="K330" s="180">
        <f>ROUND(E330*J330,2)</f>
        <v>0</v>
      </c>
      <c r="L330" s="180">
        <v>21</v>
      </c>
      <c r="M330" s="180">
        <f>G330*(1+L330/100)</f>
        <v>0</v>
      </c>
      <c r="N330" s="180">
        <v>2.2499999999999998E-3</v>
      </c>
      <c r="O330" s="180">
        <f>ROUND(E330*N330,2)</f>
        <v>0.17</v>
      </c>
      <c r="P330" s="180">
        <v>0</v>
      </c>
      <c r="Q330" s="180">
        <f>ROUND(E330*P330,2)</f>
        <v>0</v>
      </c>
      <c r="R330" s="180"/>
      <c r="S330" s="180"/>
      <c r="T330" s="181">
        <v>0.36399999999999999</v>
      </c>
      <c r="U330" s="180">
        <f>ROUND(E330*T330,2)</f>
        <v>28.03</v>
      </c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 t="s">
        <v>136</v>
      </c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outlineLevel="1" x14ac:dyDescent="0.2">
      <c r="A331" s="164"/>
      <c r="B331" s="170"/>
      <c r="C331" s="206" t="s">
        <v>451</v>
      </c>
      <c r="D331" s="173"/>
      <c r="E331" s="176">
        <v>62</v>
      </c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1"/>
      <c r="U331" s="180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 t="s">
        <v>138</v>
      </c>
      <c r="AF331" s="163">
        <v>0</v>
      </c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</row>
    <row r="332" spans="1:60" outlineLevel="1" x14ac:dyDescent="0.2">
      <c r="A332" s="164"/>
      <c r="B332" s="170"/>
      <c r="C332" s="206" t="s">
        <v>452</v>
      </c>
      <c r="D332" s="173"/>
      <c r="E332" s="176">
        <v>15</v>
      </c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1"/>
      <c r="U332" s="180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 t="s">
        <v>138</v>
      </c>
      <c r="AF332" s="163">
        <v>0</v>
      </c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ht="22.5" outlineLevel="1" x14ac:dyDescent="0.2">
      <c r="A333" s="164">
        <v>60</v>
      </c>
      <c r="B333" s="170" t="s">
        <v>453</v>
      </c>
      <c r="C333" s="205" t="s">
        <v>454</v>
      </c>
      <c r="D333" s="172" t="s">
        <v>302</v>
      </c>
      <c r="E333" s="175">
        <v>8.6</v>
      </c>
      <c r="F333" s="179"/>
      <c r="G333" s="180">
        <f>ROUND(E333*F333,2)</f>
        <v>0</v>
      </c>
      <c r="H333" s="179"/>
      <c r="I333" s="180">
        <f>ROUND(E333*H333,2)</f>
        <v>0</v>
      </c>
      <c r="J333" s="179"/>
      <c r="K333" s="180">
        <f>ROUND(E333*J333,2)</f>
        <v>0</v>
      </c>
      <c r="L333" s="180">
        <v>21</v>
      </c>
      <c r="M333" s="180">
        <f>G333*(1+L333/100)</f>
        <v>0</v>
      </c>
      <c r="N333" s="180">
        <v>3.3300000000000001E-3</v>
      </c>
      <c r="O333" s="180">
        <f>ROUND(E333*N333,2)</f>
        <v>0.03</v>
      </c>
      <c r="P333" s="180">
        <v>0</v>
      </c>
      <c r="Q333" s="180">
        <f>ROUND(E333*P333,2)</f>
        <v>0</v>
      </c>
      <c r="R333" s="180"/>
      <c r="S333" s="180"/>
      <c r="T333" s="181">
        <v>0.91600000000000004</v>
      </c>
      <c r="U333" s="180">
        <f>ROUND(E333*T333,2)</f>
        <v>7.88</v>
      </c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 t="s">
        <v>136</v>
      </c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outlineLevel="1" x14ac:dyDescent="0.2">
      <c r="A334" s="164"/>
      <c r="B334" s="170"/>
      <c r="C334" s="206" t="s">
        <v>455</v>
      </c>
      <c r="D334" s="173"/>
      <c r="E334" s="176">
        <v>8.6</v>
      </c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1"/>
      <c r="U334" s="180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 t="s">
        <v>138</v>
      </c>
      <c r="AF334" s="163">
        <v>0</v>
      </c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outlineLevel="1" x14ac:dyDescent="0.2">
      <c r="A335" s="164">
        <v>61</v>
      </c>
      <c r="B335" s="170" t="s">
        <v>456</v>
      </c>
      <c r="C335" s="205" t="s">
        <v>457</v>
      </c>
      <c r="D335" s="172" t="s">
        <v>0</v>
      </c>
      <c r="E335" s="175">
        <v>788</v>
      </c>
      <c r="F335" s="179"/>
      <c r="G335" s="180">
        <f>ROUND(E335*F335,2)</f>
        <v>0</v>
      </c>
      <c r="H335" s="179"/>
      <c r="I335" s="180">
        <f>ROUND(E335*H335,2)</f>
        <v>0</v>
      </c>
      <c r="J335" s="179"/>
      <c r="K335" s="180">
        <f>ROUND(E335*J335,2)</f>
        <v>0</v>
      </c>
      <c r="L335" s="180">
        <v>21</v>
      </c>
      <c r="M335" s="180">
        <f>G335*(1+L335/100)</f>
        <v>0</v>
      </c>
      <c r="N335" s="180">
        <v>0</v>
      </c>
      <c r="O335" s="180">
        <f>ROUND(E335*N335,2)</f>
        <v>0</v>
      </c>
      <c r="P335" s="180">
        <v>0</v>
      </c>
      <c r="Q335" s="180">
        <f>ROUND(E335*P335,2)</f>
        <v>0</v>
      </c>
      <c r="R335" s="180"/>
      <c r="S335" s="180"/>
      <c r="T335" s="181">
        <v>0</v>
      </c>
      <c r="U335" s="180">
        <f>ROUND(E335*T335,2)</f>
        <v>0</v>
      </c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 t="s">
        <v>136</v>
      </c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x14ac:dyDescent="0.2">
      <c r="A336" s="165" t="s">
        <v>131</v>
      </c>
      <c r="B336" s="171" t="s">
        <v>82</v>
      </c>
      <c r="C336" s="207" t="s">
        <v>83</v>
      </c>
      <c r="D336" s="174"/>
      <c r="E336" s="177"/>
      <c r="F336" s="182"/>
      <c r="G336" s="182">
        <f>SUMIF(AE337:AE354,"&lt;&gt;NOR",G337:G354)</f>
        <v>0</v>
      </c>
      <c r="H336" s="182"/>
      <c r="I336" s="182">
        <f>SUM(I337:I354)</f>
        <v>0</v>
      </c>
      <c r="J336" s="182"/>
      <c r="K336" s="182">
        <f>SUM(K337:K354)</f>
        <v>0</v>
      </c>
      <c r="L336" s="182"/>
      <c r="M336" s="182">
        <f>SUM(M337:M354)</f>
        <v>0</v>
      </c>
      <c r="N336" s="182"/>
      <c r="O336" s="182">
        <f>SUM(O337:O354)</f>
        <v>1.51</v>
      </c>
      <c r="P336" s="182"/>
      <c r="Q336" s="182">
        <f>SUM(Q337:Q354)</f>
        <v>0.38</v>
      </c>
      <c r="R336" s="182"/>
      <c r="S336" s="182"/>
      <c r="T336" s="183"/>
      <c r="U336" s="182">
        <f>SUM(U337:U354)</f>
        <v>125.77999999999999</v>
      </c>
      <c r="AE336" t="s">
        <v>132</v>
      </c>
    </row>
    <row r="337" spans="1:60" outlineLevel="1" x14ac:dyDescent="0.2">
      <c r="A337" s="164">
        <v>62</v>
      </c>
      <c r="B337" s="170" t="s">
        <v>458</v>
      </c>
      <c r="C337" s="205" t="s">
        <v>459</v>
      </c>
      <c r="D337" s="172" t="s">
        <v>357</v>
      </c>
      <c r="E337" s="175">
        <v>21</v>
      </c>
      <c r="F337" s="179"/>
      <c r="G337" s="180">
        <f>ROUND(E337*F337,2)</f>
        <v>0</v>
      </c>
      <c r="H337" s="179"/>
      <c r="I337" s="180">
        <f>ROUND(E337*H337,2)</f>
        <v>0</v>
      </c>
      <c r="J337" s="179"/>
      <c r="K337" s="180">
        <f>ROUND(E337*J337,2)</f>
        <v>0</v>
      </c>
      <c r="L337" s="180">
        <v>21</v>
      </c>
      <c r="M337" s="180">
        <f>G337*(1+L337/100)</f>
        <v>0</v>
      </c>
      <c r="N337" s="180">
        <v>1.65E-3</v>
      </c>
      <c r="O337" s="180">
        <f>ROUND(E337*N337,2)</f>
        <v>0.03</v>
      </c>
      <c r="P337" s="180">
        <v>0</v>
      </c>
      <c r="Q337" s="180">
        <f>ROUND(E337*P337,2)</f>
        <v>0</v>
      </c>
      <c r="R337" s="180"/>
      <c r="S337" s="180"/>
      <c r="T337" s="181">
        <v>3.05</v>
      </c>
      <c r="U337" s="180">
        <f>ROUND(E337*T337,2)</f>
        <v>64.05</v>
      </c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 t="s">
        <v>136</v>
      </c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4"/>
      <c r="B338" s="170"/>
      <c r="C338" s="206" t="s">
        <v>460</v>
      </c>
      <c r="D338" s="173"/>
      <c r="E338" s="176">
        <v>20</v>
      </c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1"/>
      <c r="U338" s="180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 t="s">
        <v>138</v>
      </c>
      <c r="AF338" s="163">
        <v>0</v>
      </c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64"/>
      <c r="B339" s="170"/>
      <c r="C339" s="206" t="s">
        <v>461</v>
      </c>
      <c r="D339" s="173"/>
      <c r="E339" s="176">
        <v>1</v>
      </c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1"/>
      <c r="U339" s="180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 t="s">
        <v>138</v>
      </c>
      <c r="AF339" s="163">
        <v>0</v>
      </c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4">
        <v>63</v>
      </c>
      <c r="B340" s="170" t="s">
        <v>462</v>
      </c>
      <c r="C340" s="205" t="s">
        <v>463</v>
      </c>
      <c r="D340" s="172" t="s">
        <v>357</v>
      </c>
      <c r="E340" s="175">
        <v>18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1.1999999999999999E-3</v>
      </c>
      <c r="O340" s="180">
        <f>ROUND(E340*N340,2)</f>
        <v>0.02</v>
      </c>
      <c r="P340" s="180">
        <v>0</v>
      </c>
      <c r="Q340" s="180">
        <f>ROUND(E340*P340,2)</f>
        <v>0</v>
      </c>
      <c r="R340" s="180"/>
      <c r="S340" s="180"/>
      <c r="T340" s="181">
        <v>2.72</v>
      </c>
      <c r="U340" s="180">
        <f>ROUND(E340*T340,2)</f>
        <v>48.96</v>
      </c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 t="s">
        <v>136</v>
      </c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64"/>
      <c r="B341" s="170"/>
      <c r="C341" s="206" t="s">
        <v>464</v>
      </c>
      <c r="D341" s="173"/>
      <c r="E341" s="176">
        <v>3</v>
      </c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1"/>
      <c r="U341" s="180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 t="s">
        <v>138</v>
      </c>
      <c r="AF341" s="163">
        <v>0</v>
      </c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64"/>
      <c r="B342" s="170"/>
      <c r="C342" s="206" t="s">
        <v>444</v>
      </c>
      <c r="D342" s="173"/>
      <c r="E342" s="176">
        <v>2</v>
      </c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1"/>
      <c r="U342" s="180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 t="s">
        <v>138</v>
      </c>
      <c r="AF342" s="163">
        <v>0</v>
      </c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outlineLevel="1" x14ac:dyDescent="0.2">
      <c r="A343" s="164"/>
      <c r="B343" s="170"/>
      <c r="C343" s="206" t="s">
        <v>465</v>
      </c>
      <c r="D343" s="173"/>
      <c r="E343" s="176">
        <v>13</v>
      </c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1"/>
      <c r="U343" s="180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 t="s">
        <v>138</v>
      </c>
      <c r="AF343" s="163">
        <v>0</v>
      </c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</row>
    <row r="344" spans="1:60" ht="22.5" outlineLevel="1" x14ac:dyDescent="0.2">
      <c r="A344" s="164">
        <v>64</v>
      </c>
      <c r="B344" s="170" t="s">
        <v>466</v>
      </c>
      <c r="C344" s="205" t="s">
        <v>467</v>
      </c>
      <c r="D344" s="172" t="s">
        <v>357</v>
      </c>
      <c r="E344" s="175">
        <v>20</v>
      </c>
      <c r="F344" s="179"/>
      <c r="G344" s="180">
        <f t="shared" ref="G344:G352" si="0">ROUND(E344*F344,2)</f>
        <v>0</v>
      </c>
      <c r="H344" s="179"/>
      <c r="I344" s="180">
        <f t="shared" ref="I344:I352" si="1">ROUND(E344*H344,2)</f>
        <v>0</v>
      </c>
      <c r="J344" s="179"/>
      <c r="K344" s="180">
        <f t="shared" ref="K344:K352" si="2">ROUND(E344*J344,2)</f>
        <v>0</v>
      </c>
      <c r="L344" s="180">
        <v>21</v>
      </c>
      <c r="M344" s="180">
        <f t="shared" ref="M344:M352" si="3">G344*(1+L344/100)</f>
        <v>0</v>
      </c>
      <c r="N344" s="180">
        <v>4.3999999999999997E-2</v>
      </c>
      <c r="O344" s="180">
        <f t="shared" ref="O344:O352" si="4">ROUND(E344*N344,2)</f>
        <v>0.88</v>
      </c>
      <c r="P344" s="180">
        <v>0</v>
      </c>
      <c r="Q344" s="180">
        <f t="shared" ref="Q344:Q352" si="5">ROUND(E344*P344,2)</f>
        <v>0</v>
      </c>
      <c r="R344" s="180"/>
      <c r="S344" s="180"/>
      <c r="T344" s="181">
        <v>0</v>
      </c>
      <c r="U344" s="180">
        <f t="shared" ref="U344:U352" si="6">ROUND(E344*T344,2)</f>
        <v>0</v>
      </c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 t="s">
        <v>396</v>
      </c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</row>
    <row r="345" spans="1:60" outlineLevel="1" x14ac:dyDescent="0.2">
      <c r="A345" s="164">
        <v>65</v>
      </c>
      <c r="B345" s="170" t="s">
        <v>468</v>
      </c>
      <c r="C345" s="205" t="s">
        <v>469</v>
      </c>
      <c r="D345" s="172" t="s">
        <v>357</v>
      </c>
      <c r="E345" s="175">
        <v>2</v>
      </c>
      <c r="F345" s="179"/>
      <c r="G345" s="180">
        <f t="shared" si="0"/>
        <v>0</v>
      </c>
      <c r="H345" s="179"/>
      <c r="I345" s="180">
        <f t="shared" si="1"/>
        <v>0</v>
      </c>
      <c r="J345" s="179"/>
      <c r="K345" s="180">
        <f t="shared" si="2"/>
        <v>0</v>
      </c>
      <c r="L345" s="180">
        <v>21</v>
      </c>
      <c r="M345" s="180">
        <f t="shared" si="3"/>
        <v>0</v>
      </c>
      <c r="N345" s="180">
        <v>3.1399999999999997E-2</v>
      </c>
      <c r="O345" s="180">
        <f t="shared" si="4"/>
        <v>0.06</v>
      </c>
      <c r="P345" s="180">
        <v>0</v>
      </c>
      <c r="Q345" s="180">
        <f t="shared" si="5"/>
        <v>0</v>
      </c>
      <c r="R345" s="180"/>
      <c r="S345" s="180"/>
      <c r="T345" s="181">
        <v>0</v>
      </c>
      <c r="U345" s="180">
        <f t="shared" si="6"/>
        <v>0</v>
      </c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 t="s">
        <v>396</v>
      </c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64">
        <v>66</v>
      </c>
      <c r="B346" s="170" t="s">
        <v>470</v>
      </c>
      <c r="C346" s="205" t="s">
        <v>471</v>
      </c>
      <c r="D346" s="172" t="s">
        <v>357</v>
      </c>
      <c r="E346" s="175">
        <v>1</v>
      </c>
      <c r="F346" s="179"/>
      <c r="G346" s="180">
        <f t="shared" si="0"/>
        <v>0</v>
      </c>
      <c r="H346" s="179"/>
      <c r="I346" s="180">
        <f t="shared" si="1"/>
        <v>0</v>
      </c>
      <c r="J346" s="179"/>
      <c r="K346" s="180">
        <f t="shared" si="2"/>
        <v>0</v>
      </c>
      <c r="L346" s="180">
        <v>21</v>
      </c>
      <c r="M346" s="180">
        <f t="shared" si="3"/>
        <v>0</v>
      </c>
      <c r="N346" s="180">
        <v>3.1E-2</v>
      </c>
      <c r="O346" s="180">
        <f t="shared" si="4"/>
        <v>0.03</v>
      </c>
      <c r="P346" s="180">
        <v>0</v>
      </c>
      <c r="Q346" s="180">
        <f t="shared" si="5"/>
        <v>0</v>
      </c>
      <c r="R346" s="180"/>
      <c r="S346" s="180"/>
      <c r="T346" s="181">
        <v>0</v>
      </c>
      <c r="U346" s="180">
        <f t="shared" si="6"/>
        <v>0</v>
      </c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 t="s">
        <v>396</v>
      </c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4">
        <v>67</v>
      </c>
      <c r="B347" s="170" t="s">
        <v>472</v>
      </c>
      <c r="C347" s="205" t="s">
        <v>473</v>
      </c>
      <c r="D347" s="172" t="s">
        <v>357</v>
      </c>
      <c r="E347" s="175">
        <v>2</v>
      </c>
      <c r="F347" s="179"/>
      <c r="G347" s="180">
        <f t="shared" si="0"/>
        <v>0</v>
      </c>
      <c r="H347" s="179"/>
      <c r="I347" s="180">
        <f t="shared" si="1"/>
        <v>0</v>
      </c>
      <c r="J347" s="179"/>
      <c r="K347" s="180">
        <f t="shared" si="2"/>
        <v>0</v>
      </c>
      <c r="L347" s="180">
        <v>21</v>
      </c>
      <c r="M347" s="180">
        <f t="shared" si="3"/>
        <v>0</v>
      </c>
      <c r="N347" s="180">
        <v>3.1E-2</v>
      </c>
      <c r="O347" s="180">
        <f t="shared" si="4"/>
        <v>0.06</v>
      </c>
      <c r="P347" s="180">
        <v>0</v>
      </c>
      <c r="Q347" s="180">
        <f t="shared" si="5"/>
        <v>0</v>
      </c>
      <c r="R347" s="180"/>
      <c r="S347" s="180"/>
      <c r="T347" s="181">
        <v>0</v>
      </c>
      <c r="U347" s="180">
        <f t="shared" si="6"/>
        <v>0</v>
      </c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 t="s">
        <v>396</v>
      </c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outlineLevel="1" x14ac:dyDescent="0.2">
      <c r="A348" s="164">
        <v>68</v>
      </c>
      <c r="B348" s="170" t="s">
        <v>474</v>
      </c>
      <c r="C348" s="205" t="s">
        <v>475</v>
      </c>
      <c r="D348" s="172" t="s">
        <v>357</v>
      </c>
      <c r="E348" s="175">
        <v>7</v>
      </c>
      <c r="F348" s="179"/>
      <c r="G348" s="180">
        <f t="shared" si="0"/>
        <v>0</v>
      </c>
      <c r="H348" s="179"/>
      <c r="I348" s="180">
        <f t="shared" si="1"/>
        <v>0</v>
      </c>
      <c r="J348" s="179"/>
      <c r="K348" s="180">
        <f t="shared" si="2"/>
        <v>0</v>
      </c>
      <c r="L348" s="180">
        <v>21</v>
      </c>
      <c r="M348" s="180">
        <f t="shared" si="3"/>
        <v>0</v>
      </c>
      <c r="N348" s="180">
        <v>3.1E-2</v>
      </c>
      <c r="O348" s="180">
        <f t="shared" si="4"/>
        <v>0.22</v>
      </c>
      <c r="P348" s="180">
        <v>0</v>
      </c>
      <c r="Q348" s="180">
        <f t="shared" si="5"/>
        <v>0</v>
      </c>
      <c r="R348" s="180"/>
      <c r="S348" s="180"/>
      <c r="T348" s="181">
        <v>0</v>
      </c>
      <c r="U348" s="180">
        <f t="shared" si="6"/>
        <v>0</v>
      </c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 t="s">
        <v>396</v>
      </c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</row>
    <row r="349" spans="1:60" outlineLevel="1" x14ac:dyDescent="0.2">
      <c r="A349" s="164">
        <v>69</v>
      </c>
      <c r="B349" s="170" t="s">
        <v>476</v>
      </c>
      <c r="C349" s="205" t="s">
        <v>477</v>
      </c>
      <c r="D349" s="172" t="s">
        <v>357</v>
      </c>
      <c r="E349" s="175">
        <v>4</v>
      </c>
      <c r="F349" s="179"/>
      <c r="G349" s="180">
        <f t="shared" si="0"/>
        <v>0</v>
      </c>
      <c r="H349" s="179"/>
      <c r="I349" s="180">
        <f t="shared" si="1"/>
        <v>0</v>
      </c>
      <c r="J349" s="179"/>
      <c r="K349" s="180">
        <f t="shared" si="2"/>
        <v>0</v>
      </c>
      <c r="L349" s="180">
        <v>21</v>
      </c>
      <c r="M349" s="180">
        <f t="shared" si="3"/>
        <v>0</v>
      </c>
      <c r="N349" s="180">
        <v>3.1E-2</v>
      </c>
      <c r="O349" s="180">
        <f t="shared" si="4"/>
        <v>0.12</v>
      </c>
      <c r="P349" s="180">
        <v>0</v>
      </c>
      <c r="Q349" s="180">
        <f t="shared" si="5"/>
        <v>0</v>
      </c>
      <c r="R349" s="180"/>
      <c r="S349" s="180"/>
      <c r="T349" s="181">
        <v>0</v>
      </c>
      <c r="U349" s="180">
        <f t="shared" si="6"/>
        <v>0</v>
      </c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 t="s">
        <v>396</v>
      </c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</row>
    <row r="350" spans="1:60" outlineLevel="1" x14ac:dyDescent="0.2">
      <c r="A350" s="164">
        <v>70</v>
      </c>
      <c r="B350" s="170" t="s">
        <v>478</v>
      </c>
      <c r="C350" s="205" t="s">
        <v>479</v>
      </c>
      <c r="D350" s="172" t="s">
        <v>357</v>
      </c>
      <c r="E350" s="175">
        <v>2</v>
      </c>
      <c r="F350" s="179"/>
      <c r="G350" s="180">
        <f t="shared" si="0"/>
        <v>0</v>
      </c>
      <c r="H350" s="179"/>
      <c r="I350" s="180">
        <f t="shared" si="1"/>
        <v>0</v>
      </c>
      <c r="J350" s="179"/>
      <c r="K350" s="180">
        <f t="shared" si="2"/>
        <v>0</v>
      </c>
      <c r="L350" s="180">
        <v>21</v>
      </c>
      <c r="M350" s="180">
        <f t="shared" si="3"/>
        <v>0</v>
      </c>
      <c r="N350" s="180">
        <v>3.1E-2</v>
      </c>
      <c r="O350" s="180">
        <f t="shared" si="4"/>
        <v>0.06</v>
      </c>
      <c r="P350" s="180">
        <v>0</v>
      </c>
      <c r="Q350" s="180">
        <f t="shared" si="5"/>
        <v>0</v>
      </c>
      <c r="R350" s="180"/>
      <c r="S350" s="180"/>
      <c r="T350" s="181">
        <v>0</v>
      </c>
      <c r="U350" s="180">
        <f t="shared" si="6"/>
        <v>0</v>
      </c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 t="s">
        <v>396</v>
      </c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4">
        <v>71</v>
      </c>
      <c r="B351" s="170" t="s">
        <v>480</v>
      </c>
      <c r="C351" s="205" t="s">
        <v>481</v>
      </c>
      <c r="D351" s="172" t="s">
        <v>357</v>
      </c>
      <c r="E351" s="175">
        <v>1</v>
      </c>
      <c r="F351" s="179"/>
      <c r="G351" s="180">
        <f t="shared" si="0"/>
        <v>0</v>
      </c>
      <c r="H351" s="179"/>
      <c r="I351" s="180">
        <f t="shared" si="1"/>
        <v>0</v>
      </c>
      <c r="J351" s="179"/>
      <c r="K351" s="180">
        <f t="shared" si="2"/>
        <v>0</v>
      </c>
      <c r="L351" s="180">
        <v>21</v>
      </c>
      <c r="M351" s="180">
        <f t="shared" si="3"/>
        <v>0</v>
      </c>
      <c r="N351" s="180">
        <v>3.1E-2</v>
      </c>
      <c r="O351" s="180">
        <f t="shared" si="4"/>
        <v>0.03</v>
      </c>
      <c r="P351" s="180">
        <v>0</v>
      </c>
      <c r="Q351" s="180">
        <f t="shared" si="5"/>
        <v>0</v>
      </c>
      <c r="R351" s="180"/>
      <c r="S351" s="180"/>
      <c r="T351" s="181">
        <v>0</v>
      </c>
      <c r="U351" s="180">
        <f t="shared" si="6"/>
        <v>0</v>
      </c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 t="s">
        <v>396</v>
      </c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64">
        <v>72</v>
      </c>
      <c r="B352" s="170" t="s">
        <v>482</v>
      </c>
      <c r="C352" s="205" t="s">
        <v>483</v>
      </c>
      <c r="D352" s="172" t="s">
        <v>162</v>
      </c>
      <c r="E352" s="175">
        <v>34.5</v>
      </c>
      <c r="F352" s="179"/>
      <c r="G352" s="180">
        <f t="shared" si="0"/>
        <v>0</v>
      </c>
      <c r="H352" s="179"/>
      <c r="I352" s="180">
        <f t="shared" si="1"/>
        <v>0</v>
      </c>
      <c r="J352" s="179"/>
      <c r="K352" s="180">
        <f t="shared" si="2"/>
        <v>0</v>
      </c>
      <c r="L352" s="180">
        <v>21</v>
      </c>
      <c r="M352" s="180">
        <f t="shared" si="3"/>
        <v>0</v>
      </c>
      <c r="N352" s="180">
        <v>0</v>
      </c>
      <c r="O352" s="180">
        <f t="shared" si="4"/>
        <v>0</v>
      </c>
      <c r="P352" s="180">
        <v>1.098E-2</v>
      </c>
      <c r="Q352" s="180">
        <f t="shared" si="5"/>
        <v>0.38</v>
      </c>
      <c r="R352" s="180"/>
      <c r="S352" s="180"/>
      <c r="T352" s="181">
        <v>0.37</v>
      </c>
      <c r="U352" s="180">
        <f t="shared" si="6"/>
        <v>12.77</v>
      </c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 t="s">
        <v>136</v>
      </c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outlineLevel="1" x14ac:dyDescent="0.2">
      <c r="A353" s="164"/>
      <c r="B353" s="170"/>
      <c r="C353" s="206" t="s">
        <v>484</v>
      </c>
      <c r="D353" s="173"/>
      <c r="E353" s="176">
        <v>34.5</v>
      </c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1"/>
      <c r="U353" s="180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 t="s">
        <v>138</v>
      </c>
      <c r="AF353" s="163">
        <v>0</v>
      </c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64">
        <v>73</v>
      </c>
      <c r="B354" s="170" t="s">
        <v>485</v>
      </c>
      <c r="C354" s="205" t="s">
        <v>486</v>
      </c>
      <c r="D354" s="172" t="s">
        <v>0</v>
      </c>
      <c r="E354" s="175">
        <v>2000</v>
      </c>
      <c r="F354" s="179"/>
      <c r="G354" s="180">
        <f>ROUND(E354*F354,2)</f>
        <v>0</v>
      </c>
      <c r="H354" s="179"/>
      <c r="I354" s="180">
        <f>ROUND(E354*H354,2)</f>
        <v>0</v>
      </c>
      <c r="J354" s="179"/>
      <c r="K354" s="180">
        <f>ROUND(E354*J354,2)</f>
        <v>0</v>
      </c>
      <c r="L354" s="180">
        <v>21</v>
      </c>
      <c r="M354" s="180">
        <f>G354*(1+L354/100)</f>
        <v>0</v>
      </c>
      <c r="N354" s="180">
        <v>0</v>
      </c>
      <c r="O354" s="180">
        <f>ROUND(E354*N354,2)</f>
        <v>0</v>
      </c>
      <c r="P354" s="180">
        <v>0</v>
      </c>
      <c r="Q354" s="180">
        <f>ROUND(E354*P354,2)</f>
        <v>0</v>
      </c>
      <c r="R354" s="180"/>
      <c r="S354" s="180"/>
      <c r="T354" s="181">
        <v>0</v>
      </c>
      <c r="U354" s="180">
        <f>ROUND(E354*T354,2)</f>
        <v>0</v>
      </c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 t="s">
        <v>136</v>
      </c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x14ac:dyDescent="0.2">
      <c r="A355" s="165" t="s">
        <v>131</v>
      </c>
      <c r="B355" s="171" t="s">
        <v>84</v>
      </c>
      <c r="C355" s="207" t="s">
        <v>85</v>
      </c>
      <c r="D355" s="174"/>
      <c r="E355" s="177"/>
      <c r="F355" s="182"/>
      <c r="G355" s="182">
        <f>SUMIF(AE356:AE397,"&lt;&gt;NOR",G356:G397)</f>
        <v>0</v>
      </c>
      <c r="H355" s="182"/>
      <c r="I355" s="182">
        <f>SUM(I356:I397)</f>
        <v>0</v>
      </c>
      <c r="J355" s="182"/>
      <c r="K355" s="182">
        <f>SUM(K356:K397)</f>
        <v>0</v>
      </c>
      <c r="L355" s="182"/>
      <c r="M355" s="182">
        <f>SUM(M356:M397)</f>
        <v>0</v>
      </c>
      <c r="N355" s="182"/>
      <c r="O355" s="182">
        <f>SUM(O356:O397)</f>
        <v>46.930000000000014</v>
      </c>
      <c r="P355" s="182"/>
      <c r="Q355" s="182">
        <f>SUM(Q356:Q397)</f>
        <v>0</v>
      </c>
      <c r="R355" s="182"/>
      <c r="S355" s="182"/>
      <c r="T355" s="183"/>
      <c r="U355" s="182">
        <f>SUM(U356:U397)</f>
        <v>2582.7100000000005</v>
      </c>
      <c r="AE355" t="s">
        <v>132</v>
      </c>
    </row>
    <row r="356" spans="1:60" ht="22.5" outlineLevel="1" x14ac:dyDescent="0.2">
      <c r="A356" s="164">
        <v>74</v>
      </c>
      <c r="B356" s="170" t="s">
        <v>487</v>
      </c>
      <c r="C356" s="205" t="s">
        <v>488</v>
      </c>
      <c r="D356" s="172" t="s">
        <v>265</v>
      </c>
      <c r="E356" s="175">
        <v>40979.800000000003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80">
        <v>1.0499999999999999E-3</v>
      </c>
      <c r="O356" s="180">
        <f>ROUND(E356*N356,2)</f>
        <v>43.03</v>
      </c>
      <c r="P356" s="180">
        <v>0</v>
      </c>
      <c r="Q356" s="180">
        <f>ROUND(E356*P356,2)</f>
        <v>0</v>
      </c>
      <c r="R356" s="180"/>
      <c r="S356" s="180"/>
      <c r="T356" s="181">
        <v>5.5160000000000001E-2</v>
      </c>
      <c r="U356" s="180">
        <f>ROUND(E356*T356,2)</f>
        <v>2260.4499999999998</v>
      </c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 t="s">
        <v>136</v>
      </c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outlineLevel="1" x14ac:dyDescent="0.2">
      <c r="A357" s="164"/>
      <c r="B357" s="170"/>
      <c r="C357" s="261" t="s">
        <v>489</v>
      </c>
      <c r="D357" s="262"/>
      <c r="E357" s="263"/>
      <c r="F357" s="264"/>
      <c r="G357" s="265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1"/>
      <c r="U357" s="180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 t="s">
        <v>183</v>
      </c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6" t="str">
        <f>C357</f>
        <v>vč. nátěru</v>
      </c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64"/>
      <c r="B358" s="170"/>
      <c r="C358" s="206" t="s">
        <v>146</v>
      </c>
      <c r="D358" s="173"/>
      <c r="E358" s="176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1"/>
      <c r="U358" s="180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 t="s">
        <v>138</v>
      </c>
      <c r="AF358" s="163">
        <v>0</v>
      </c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outlineLevel="1" x14ac:dyDescent="0.2">
      <c r="A359" s="164"/>
      <c r="B359" s="170"/>
      <c r="C359" s="206" t="s">
        <v>490</v>
      </c>
      <c r="D359" s="173"/>
      <c r="E359" s="176">
        <v>20700</v>
      </c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1"/>
      <c r="U359" s="180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 t="s">
        <v>138</v>
      </c>
      <c r="AF359" s="163">
        <v>0</v>
      </c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</row>
    <row r="360" spans="1:60" outlineLevel="1" x14ac:dyDescent="0.2">
      <c r="A360" s="164"/>
      <c r="B360" s="170"/>
      <c r="C360" s="206" t="s">
        <v>491</v>
      </c>
      <c r="D360" s="173"/>
      <c r="E360" s="176">
        <v>4140</v>
      </c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1"/>
      <c r="U360" s="180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 t="s">
        <v>138</v>
      </c>
      <c r="AF360" s="163">
        <v>0</v>
      </c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</row>
    <row r="361" spans="1:60" outlineLevel="1" x14ac:dyDescent="0.2">
      <c r="A361" s="164"/>
      <c r="B361" s="170"/>
      <c r="C361" s="206" t="s">
        <v>492</v>
      </c>
      <c r="D361" s="173"/>
      <c r="E361" s="176">
        <v>1035</v>
      </c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1"/>
      <c r="U361" s="180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 t="s">
        <v>138</v>
      </c>
      <c r="AF361" s="163">
        <v>0</v>
      </c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</row>
    <row r="362" spans="1:60" outlineLevel="1" x14ac:dyDescent="0.2">
      <c r="A362" s="164"/>
      <c r="B362" s="170"/>
      <c r="C362" s="206" t="s">
        <v>493</v>
      </c>
      <c r="D362" s="173"/>
      <c r="E362" s="176">
        <v>1035</v>
      </c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1"/>
      <c r="U362" s="180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 t="s">
        <v>138</v>
      </c>
      <c r="AF362" s="163">
        <v>0</v>
      </c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64"/>
      <c r="B363" s="170"/>
      <c r="C363" s="206" t="s">
        <v>149</v>
      </c>
      <c r="D363" s="173"/>
      <c r="E363" s="176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1"/>
      <c r="U363" s="180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 t="s">
        <v>138</v>
      </c>
      <c r="AF363" s="163">
        <v>0</v>
      </c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64"/>
      <c r="B364" s="170"/>
      <c r="C364" s="206" t="s">
        <v>494</v>
      </c>
      <c r="D364" s="173"/>
      <c r="E364" s="176">
        <v>3106</v>
      </c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1"/>
      <c r="U364" s="180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 t="s">
        <v>138</v>
      </c>
      <c r="AF364" s="163">
        <v>0</v>
      </c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outlineLevel="1" x14ac:dyDescent="0.2">
      <c r="A365" s="164"/>
      <c r="B365" s="170"/>
      <c r="C365" s="206" t="s">
        <v>495</v>
      </c>
      <c r="D365" s="173"/>
      <c r="E365" s="176">
        <v>621.20000000000005</v>
      </c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1"/>
      <c r="U365" s="180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 t="s">
        <v>138</v>
      </c>
      <c r="AF365" s="163">
        <v>0</v>
      </c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outlineLevel="1" x14ac:dyDescent="0.2">
      <c r="A366" s="164"/>
      <c r="B366" s="170"/>
      <c r="C366" s="206" t="s">
        <v>496</v>
      </c>
      <c r="D366" s="173"/>
      <c r="E366" s="176">
        <v>155.30000000000001</v>
      </c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1"/>
      <c r="U366" s="180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 t="s">
        <v>138</v>
      </c>
      <c r="AF366" s="163">
        <v>0</v>
      </c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</row>
    <row r="367" spans="1:60" outlineLevel="1" x14ac:dyDescent="0.2">
      <c r="A367" s="164"/>
      <c r="B367" s="170"/>
      <c r="C367" s="206" t="s">
        <v>497</v>
      </c>
      <c r="D367" s="173"/>
      <c r="E367" s="176">
        <v>155.30000000000001</v>
      </c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1"/>
      <c r="U367" s="180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 t="s">
        <v>138</v>
      </c>
      <c r="AF367" s="163">
        <v>0</v>
      </c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64"/>
      <c r="B368" s="170"/>
      <c r="C368" s="206" t="s">
        <v>498</v>
      </c>
      <c r="D368" s="173"/>
      <c r="E368" s="176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1"/>
      <c r="U368" s="180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 t="s">
        <v>138</v>
      </c>
      <c r="AF368" s="163">
        <v>0</v>
      </c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64"/>
      <c r="B369" s="170"/>
      <c r="C369" s="206" t="s">
        <v>499</v>
      </c>
      <c r="D369" s="173"/>
      <c r="E369" s="176">
        <v>7600</v>
      </c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1"/>
      <c r="U369" s="180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 t="s">
        <v>138</v>
      </c>
      <c r="AF369" s="163">
        <v>0</v>
      </c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4"/>
      <c r="B370" s="170"/>
      <c r="C370" s="206" t="s">
        <v>500</v>
      </c>
      <c r="D370" s="173"/>
      <c r="E370" s="176">
        <v>1672</v>
      </c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1"/>
      <c r="U370" s="180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 t="s">
        <v>138</v>
      </c>
      <c r="AF370" s="163">
        <v>0</v>
      </c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4"/>
      <c r="B371" s="170"/>
      <c r="C371" s="206" t="s">
        <v>501</v>
      </c>
      <c r="D371" s="173"/>
      <c r="E371" s="176">
        <v>380</v>
      </c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1"/>
      <c r="U371" s="180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 t="s">
        <v>138</v>
      </c>
      <c r="AF371" s="163">
        <v>0</v>
      </c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64"/>
      <c r="B372" s="170"/>
      <c r="C372" s="206" t="s">
        <v>502</v>
      </c>
      <c r="D372" s="173"/>
      <c r="E372" s="176">
        <v>380</v>
      </c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1"/>
      <c r="U372" s="180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 t="s">
        <v>138</v>
      </c>
      <c r="AF372" s="163">
        <v>0</v>
      </c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64">
        <v>75</v>
      </c>
      <c r="B373" s="170" t="s">
        <v>503</v>
      </c>
      <c r="C373" s="205" t="s">
        <v>504</v>
      </c>
      <c r="D373" s="172" t="s">
        <v>265</v>
      </c>
      <c r="E373" s="175">
        <v>2127.5</v>
      </c>
      <c r="F373" s="179"/>
      <c r="G373" s="180">
        <f>ROUND(E373*F373,2)</f>
        <v>0</v>
      </c>
      <c r="H373" s="179"/>
      <c r="I373" s="180">
        <f>ROUND(E373*H373,2)</f>
        <v>0</v>
      </c>
      <c r="J373" s="179"/>
      <c r="K373" s="180">
        <f>ROUND(E373*J373,2)</f>
        <v>0</v>
      </c>
      <c r="L373" s="180">
        <v>21</v>
      </c>
      <c r="M373" s="180">
        <f>G373*(1+L373/100)</f>
        <v>0</v>
      </c>
      <c r="N373" s="180">
        <v>1.0499999999999999E-3</v>
      </c>
      <c r="O373" s="180">
        <f>ROUND(E373*N373,2)</f>
        <v>2.23</v>
      </c>
      <c r="P373" s="180">
        <v>0</v>
      </c>
      <c r="Q373" s="180">
        <f>ROUND(E373*P373,2)</f>
        <v>0</v>
      </c>
      <c r="R373" s="180"/>
      <c r="S373" s="180"/>
      <c r="T373" s="181">
        <v>8.7160000000000001E-2</v>
      </c>
      <c r="U373" s="180">
        <f>ROUND(E373*T373,2)</f>
        <v>185.43</v>
      </c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 t="s">
        <v>266</v>
      </c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64"/>
      <c r="B374" s="170"/>
      <c r="C374" s="261" t="s">
        <v>505</v>
      </c>
      <c r="D374" s="262"/>
      <c r="E374" s="263"/>
      <c r="F374" s="264"/>
      <c r="G374" s="265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1"/>
      <c r="U374" s="180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 t="s">
        <v>183</v>
      </c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6" t="str">
        <f>C374</f>
        <v>vč. nátěru a oprav nátěrů svárů</v>
      </c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4"/>
      <c r="B375" s="170"/>
      <c r="C375" s="206" t="s">
        <v>506</v>
      </c>
      <c r="D375" s="173"/>
      <c r="E375" s="176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1"/>
      <c r="U375" s="180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 t="s">
        <v>138</v>
      </c>
      <c r="AF375" s="163">
        <v>0</v>
      </c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outlineLevel="1" x14ac:dyDescent="0.2">
      <c r="A376" s="164"/>
      <c r="B376" s="170"/>
      <c r="C376" s="206" t="s">
        <v>507</v>
      </c>
      <c r="D376" s="173"/>
      <c r="E376" s="176">
        <v>1850</v>
      </c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1"/>
      <c r="U376" s="180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 t="s">
        <v>138</v>
      </c>
      <c r="AF376" s="163">
        <v>0</v>
      </c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4"/>
      <c r="B377" s="170"/>
      <c r="C377" s="206" t="s">
        <v>508</v>
      </c>
      <c r="D377" s="173"/>
      <c r="E377" s="176">
        <v>92.5</v>
      </c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1"/>
      <c r="U377" s="180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 t="s">
        <v>138</v>
      </c>
      <c r="AF377" s="163">
        <v>0</v>
      </c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outlineLevel="1" x14ac:dyDescent="0.2">
      <c r="A378" s="164"/>
      <c r="B378" s="170"/>
      <c r="C378" s="206" t="s">
        <v>509</v>
      </c>
      <c r="D378" s="173"/>
      <c r="E378" s="176">
        <v>185</v>
      </c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1"/>
      <c r="U378" s="180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 t="s">
        <v>138</v>
      </c>
      <c r="AF378" s="163">
        <v>0</v>
      </c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ht="22.5" outlineLevel="1" x14ac:dyDescent="0.2">
      <c r="A379" s="164">
        <v>76</v>
      </c>
      <c r="B379" s="170" t="s">
        <v>510</v>
      </c>
      <c r="C379" s="205" t="s">
        <v>511</v>
      </c>
      <c r="D379" s="172" t="s">
        <v>357</v>
      </c>
      <c r="E379" s="175">
        <v>2</v>
      </c>
      <c r="F379" s="179"/>
      <c r="G379" s="180">
        <f>ROUND(E379*F379,2)</f>
        <v>0</v>
      </c>
      <c r="H379" s="179"/>
      <c r="I379" s="180">
        <f>ROUND(E379*H379,2)</f>
        <v>0</v>
      </c>
      <c r="J379" s="179"/>
      <c r="K379" s="180">
        <f>ROUND(E379*J379,2)</f>
        <v>0</v>
      </c>
      <c r="L379" s="180">
        <v>21</v>
      </c>
      <c r="M379" s="180">
        <f>G379*(1+L379/100)</f>
        <v>0</v>
      </c>
      <c r="N379" s="180">
        <v>5.747E-2</v>
      </c>
      <c r="O379" s="180">
        <f>ROUND(E379*N379,2)</f>
        <v>0.11</v>
      </c>
      <c r="P379" s="180">
        <v>0</v>
      </c>
      <c r="Q379" s="180">
        <f>ROUND(E379*P379,2)</f>
        <v>0</v>
      </c>
      <c r="R379" s="180"/>
      <c r="S379" s="180"/>
      <c r="T379" s="181">
        <v>4.4627600000000003</v>
      </c>
      <c r="U379" s="180">
        <f>ROUND(E379*T379,2)</f>
        <v>8.93</v>
      </c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 t="s">
        <v>136</v>
      </c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ht="22.5" outlineLevel="1" x14ac:dyDescent="0.2">
      <c r="A380" s="164">
        <v>77</v>
      </c>
      <c r="B380" s="170" t="s">
        <v>512</v>
      </c>
      <c r="C380" s="205" t="s">
        <v>513</v>
      </c>
      <c r="D380" s="172" t="s">
        <v>357</v>
      </c>
      <c r="E380" s="175">
        <v>1</v>
      </c>
      <c r="F380" s="179"/>
      <c r="G380" s="180">
        <f>ROUND(E380*F380,2)</f>
        <v>0</v>
      </c>
      <c r="H380" s="179"/>
      <c r="I380" s="180">
        <f>ROUND(E380*H380,2)</f>
        <v>0</v>
      </c>
      <c r="J380" s="179"/>
      <c r="K380" s="180">
        <f>ROUND(E380*J380,2)</f>
        <v>0</v>
      </c>
      <c r="L380" s="180">
        <v>21</v>
      </c>
      <c r="M380" s="180">
        <f>G380*(1+L380/100)</f>
        <v>0</v>
      </c>
      <c r="N380" s="180">
        <v>5.747E-2</v>
      </c>
      <c r="O380" s="180">
        <f>ROUND(E380*N380,2)</f>
        <v>0.06</v>
      </c>
      <c r="P380" s="180">
        <v>0</v>
      </c>
      <c r="Q380" s="180">
        <f>ROUND(E380*P380,2)</f>
        <v>0</v>
      </c>
      <c r="R380" s="180"/>
      <c r="S380" s="180"/>
      <c r="T380" s="181">
        <v>4.4627600000000003</v>
      </c>
      <c r="U380" s="180">
        <f>ROUND(E380*T380,2)</f>
        <v>4.46</v>
      </c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 t="s">
        <v>136</v>
      </c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</row>
    <row r="381" spans="1:60" ht="22.5" outlineLevel="1" x14ac:dyDescent="0.2">
      <c r="A381" s="164">
        <v>78</v>
      </c>
      <c r="B381" s="170" t="s">
        <v>514</v>
      </c>
      <c r="C381" s="205" t="s">
        <v>515</v>
      </c>
      <c r="D381" s="172" t="s">
        <v>357</v>
      </c>
      <c r="E381" s="175">
        <v>2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80">
        <v>5.543E-2</v>
      </c>
      <c r="O381" s="180">
        <f>ROUND(E381*N381,2)</f>
        <v>0.11</v>
      </c>
      <c r="P381" s="180">
        <v>0</v>
      </c>
      <c r="Q381" s="180">
        <f>ROUND(E381*P381,2)</f>
        <v>0</v>
      </c>
      <c r="R381" s="180"/>
      <c r="S381" s="180"/>
      <c r="T381" s="181">
        <v>4.0746200000000004</v>
      </c>
      <c r="U381" s="180">
        <f>ROUND(E381*T381,2)</f>
        <v>8.15</v>
      </c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 t="s">
        <v>136</v>
      </c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outlineLevel="1" x14ac:dyDescent="0.2">
      <c r="A382" s="164"/>
      <c r="B382" s="170"/>
      <c r="C382" s="261" t="s">
        <v>516</v>
      </c>
      <c r="D382" s="262"/>
      <c r="E382" s="263"/>
      <c r="F382" s="264"/>
      <c r="G382" s="265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1"/>
      <c r="U382" s="180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 t="s">
        <v>183</v>
      </c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6" t="str">
        <f>C382</f>
        <v>dveře mezi vestavkem, krčkem a seníkem s požární odolností EW15 / DP3-C</v>
      </c>
      <c r="BB382" s="163"/>
      <c r="BC382" s="163"/>
      <c r="BD382" s="163"/>
      <c r="BE382" s="163"/>
      <c r="BF382" s="163"/>
      <c r="BG382" s="163"/>
      <c r="BH382" s="163"/>
    </row>
    <row r="383" spans="1:60" ht="22.5" outlineLevel="1" x14ac:dyDescent="0.2">
      <c r="A383" s="164">
        <v>79</v>
      </c>
      <c r="B383" s="170" t="s">
        <v>514</v>
      </c>
      <c r="C383" s="205" t="s">
        <v>517</v>
      </c>
      <c r="D383" s="172" t="s">
        <v>357</v>
      </c>
      <c r="E383" s="175">
        <v>1</v>
      </c>
      <c r="F383" s="179"/>
      <c r="G383" s="180">
        <f>ROUND(E383*F383,2)</f>
        <v>0</v>
      </c>
      <c r="H383" s="179"/>
      <c r="I383" s="180">
        <f>ROUND(E383*H383,2)</f>
        <v>0</v>
      </c>
      <c r="J383" s="179"/>
      <c r="K383" s="180">
        <f>ROUND(E383*J383,2)</f>
        <v>0</v>
      </c>
      <c r="L383" s="180">
        <v>21</v>
      </c>
      <c r="M383" s="180">
        <f>G383*(1+L383/100)</f>
        <v>0</v>
      </c>
      <c r="N383" s="180">
        <v>5.543E-2</v>
      </c>
      <c r="O383" s="180">
        <f>ROUND(E383*N383,2)</f>
        <v>0.06</v>
      </c>
      <c r="P383" s="180">
        <v>0</v>
      </c>
      <c r="Q383" s="180">
        <f>ROUND(E383*P383,2)</f>
        <v>0</v>
      </c>
      <c r="R383" s="180"/>
      <c r="S383" s="180"/>
      <c r="T383" s="181">
        <v>4.0746200000000004</v>
      </c>
      <c r="U383" s="180">
        <f>ROUND(E383*T383,2)</f>
        <v>4.07</v>
      </c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 t="s">
        <v>136</v>
      </c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64">
        <v>80</v>
      </c>
      <c r="B384" s="170" t="s">
        <v>518</v>
      </c>
      <c r="C384" s="205" t="s">
        <v>519</v>
      </c>
      <c r="D384" s="172" t="s">
        <v>357</v>
      </c>
      <c r="E384" s="175">
        <v>1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80">
        <v>8.5739999999999997E-2</v>
      </c>
      <c r="O384" s="180">
        <f>ROUND(E384*N384,2)</f>
        <v>0.09</v>
      </c>
      <c r="P384" s="180">
        <v>0</v>
      </c>
      <c r="Q384" s="180">
        <f>ROUND(E384*P384,2)</f>
        <v>0</v>
      </c>
      <c r="R384" s="180"/>
      <c r="S384" s="180"/>
      <c r="T384" s="181">
        <v>5.0857299999999999</v>
      </c>
      <c r="U384" s="180">
        <f>ROUND(E384*T384,2)</f>
        <v>5.09</v>
      </c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 t="s">
        <v>136</v>
      </c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64">
        <v>81</v>
      </c>
      <c r="B385" s="170" t="s">
        <v>518</v>
      </c>
      <c r="C385" s="205" t="s">
        <v>520</v>
      </c>
      <c r="D385" s="172" t="s">
        <v>357</v>
      </c>
      <c r="E385" s="175">
        <v>1</v>
      </c>
      <c r="F385" s="179"/>
      <c r="G385" s="180">
        <f>ROUND(E385*F385,2)</f>
        <v>0</v>
      </c>
      <c r="H385" s="179"/>
      <c r="I385" s="180">
        <f>ROUND(E385*H385,2)</f>
        <v>0</v>
      </c>
      <c r="J385" s="179"/>
      <c r="K385" s="180">
        <f>ROUND(E385*J385,2)</f>
        <v>0</v>
      </c>
      <c r="L385" s="180">
        <v>21</v>
      </c>
      <c r="M385" s="180">
        <f>G385*(1+L385/100)</f>
        <v>0</v>
      </c>
      <c r="N385" s="180">
        <v>8.5739999999999997E-2</v>
      </c>
      <c r="O385" s="180">
        <f>ROUND(E385*N385,2)</f>
        <v>0.09</v>
      </c>
      <c r="P385" s="180">
        <v>0</v>
      </c>
      <c r="Q385" s="180">
        <f>ROUND(E385*P385,2)</f>
        <v>0</v>
      </c>
      <c r="R385" s="180"/>
      <c r="S385" s="180"/>
      <c r="T385" s="181">
        <v>5.0857299999999999</v>
      </c>
      <c r="U385" s="180">
        <f>ROUND(E385*T385,2)</f>
        <v>5.09</v>
      </c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 t="s">
        <v>136</v>
      </c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outlineLevel="1" x14ac:dyDescent="0.2">
      <c r="A386" s="164"/>
      <c r="B386" s="170"/>
      <c r="C386" s="261" t="s">
        <v>521</v>
      </c>
      <c r="D386" s="262"/>
      <c r="E386" s="263"/>
      <c r="F386" s="264"/>
      <c r="G386" s="265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1"/>
      <c r="U386" s="180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 t="s">
        <v>183</v>
      </c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6" t="str">
        <f>C386</f>
        <v>vrata mezi krčkem a seníkem s požární odolnost EW15</v>
      </c>
      <c r="BB386" s="163"/>
      <c r="BC386" s="163"/>
      <c r="BD386" s="163"/>
      <c r="BE386" s="163"/>
      <c r="BF386" s="163"/>
      <c r="BG386" s="163"/>
      <c r="BH386" s="163"/>
    </row>
    <row r="387" spans="1:60" outlineLevel="1" x14ac:dyDescent="0.2">
      <c r="A387" s="164">
        <v>82</v>
      </c>
      <c r="B387" s="170" t="s">
        <v>518</v>
      </c>
      <c r="C387" s="205" t="s">
        <v>522</v>
      </c>
      <c r="D387" s="172" t="s">
        <v>357</v>
      </c>
      <c r="E387" s="175">
        <v>1</v>
      </c>
      <c r="F387" s="179"/>
      <c r="G387" s="180">
        <f t="shared" ref="G387:G392" si="7">ROUND(E387*F387,2)</f>
        <v>0</v>
      </c>
      <c r="H387" s="179"/>
      <c r="I387" s="180">
        <f t="shared" ref="I387:I392" si="8">ROUND(E387*H387,2)</f>
        <v>0</v>
      </c>
      <c r="J387" s="179"/>
      <c r="K387" s="180">
        <f t="shared" ref="K387:K392" si="9">ROUND(E387*J387,2)</f>
        <v>0</v>
      </c>
      <c r="L387" s="180">
        <v>21</v>
      </c>
      <c r="M387" s="180">
        <f t="shared" ref="M387:M392" si="10">G387*(1+L387/100)</f>
        <v>0</v>
      </c>
      <c r="N387" s="180">
        <v>8.5739999999999997E-2</v>
      </c>
      <c r="O387" s="180">
        <f t="shared" ref="O387:O392" si="11">ROUND(E387*N387,2)</f>
        <v>0.09</v>
      </c>
      <c r="P387" s="180">
        <v>0</v>
      </c>
      <c r="Q387" s="180">
        <f t="shared" ref="Q387:Q392" si="12">ROUND(E387*P387,2)</f>
        <v>0</v>
      </c>
      <c r="R387" s="180"/>
      <c r="S387" s="180"/>
      <c r="T387" s="181">
        <v>5.0857299999999999</v>
      </c>
      <c r="U387" s="180">
        <f t="shared" ref="U387:U392" si="13">ROUND(E387*T387,2)</f>
        <v>5.09</v>
      </c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 t="s">
        <v>136</v>
      </c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ht="22.5" outlineLevel="1" x14ac:dyDescent="0.2">
      <c r="A388" s="164">
        <v>83</v>
      </c>
      <c r="B388" s="170" t="s">
        <v>518</v>
      </c>
      <c r="C388" s="205" t="s">
        <v>523</v>
      </c>
      <c r="D388" s="172" t="s">
        <v>357</v>
      </c>
      <c r="E388" s="175">
        <v>1</v>
      </c>
      <c r="F388" s="179"/>
      <c r="G388" s="180">
        <f t="shared" si="7"/>
        <v>0</v>
      </c>
      <c r="H388" s="179"/>
      <c r="I388" s="180">
        <f t="shared" si="8"/>
        <v>0</v>
      </c>
      <c r="J388" s="179"/>
      <c r="K388" s="180">
        <f t="shared" si="9"/>
        <v>0</v>
      </c>
      <c r="L388" s="180">
        <v>21</v>
      </c>
      <c r="M388" s="180">
        <f t="shared" si="10"/>
        <v>0</v>
      </c>
      <c r="N388" s="180">
        <v>8.5739999999999997E-2</v>
      </c>
      <c r="O388" s="180">
        <f t="shared" si="11"/>
        <v>0.09</v>
      </c>
      <c r="P388" s="180">
        <v>0</v>
      </c>
      <c r="Q388" s="180">
        <f t="shared" si="12"/>
        <v>0</v>
      </c>
      <c r="R388" s="180"/>
      <c r="S388" s="180"/>
      <c r="T388" s="181">
        <v>5.0857299999999999</v>
      </c>
      <c r="U388" s="180">
        <f t="shared" si="13"/>
        <v>5.09</v>
      </c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 t="s">
        <v>136</v>
      </c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</row>
    <row r="389" spans="1:60" outlineLevel="1" x14ac:dyDescent="0.2">
      <c r="A389" s="164">
        <v>84</v>
      </c>
      <c r="B389" s="170" t="s">
        <v>524</v>
      </c>
      <c r="C389" s="205" t="s">
        <v>525</v>
      </c>
      <c r="D389" s="172" t="s">
        <v>302</v>
      </c>
      <c r="E389" s="175">
        <v>5.5</v>
      </c>
      <c r="F389" s="179"/>
      <c r="G389" s="180">
        <f t="shared" si="7"/>
        <v>0</v>
      </c>
      <c r="H389" s="179"/>
      <c r="I389" s="180">
        <f t="shared" si="8"/>
        <v>0</v>
      </c>
      <c r="J389" s="179"/>
      <c r="K389" s="180">
        <f t="shared" si="9"/>
        <v>0</v>
      </c>
      <c r="L389" s="180">
        <v>21</v>
      </c>
      <c r="M389" s="180">
        <f t="shared" si="10"/>
        <v>0</v>
      </c>
      <c r="N389" s="180">
        <v>0</v>
      </c>
      <c r="O389" s="180">
        <f t="shared" si="11"/>
        <v>0</v>
      </c>
      <c r="P389" s="180">
        <v>0</v>
      </c>
      <c r="Q389" s="180">
        <f t="shared" si="12"/>
        <v>0</v>
      </c>
      <c r="R389" s="180"/>
      <c r="S389" s="180"/>
      <c r="T389" s="181">
        <v>5.7809999999999997</v>
      </c>
      <c r="U389" s="180">
        <f t="shared" si="13"/>
        <v>31.8</v>
      </c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 t="s">
        <v>136</v>
      </c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ht="22.5" outlineLevel="1" x14ac:dyDescent="0.2">
      <c r="A390" s="164">
        <v>85</v>
      </c>
      <c r="B390" s="170" t="s">
        <v>526</v>
      </c>
      <c r="C390" s="205" t="s">
        <v>527</v>
      </c>
      <c r="D390" s="172" t="s">
        <v>302</v>
      </c>
      <c r="E390" s="175">
        <v>5.5</v>
      </c>
      <c r="F390" s="179"/>
      <c r="G390" s="180">
        <f t="shared" si="7"/>
        <v>0</v>
      </c>
      <c r="H390" s="179"/>
      <c r="I390" s="180">
        <f t="shared" si="8"/>
        <v>0</v>
      </c>
      <c r="J390" s="179"/>
      <c r="K390" s="180">
        <f t="shared" si="9"/>
        <v>0</v>
      </c>
      <c r="L390" s="180">
        <v>21</v>
      </c>
      <c r="M390" s="180">
        <f t="shared" si="10"/>
        <v>0</v>
      </c>
      <c r="N390" s="180">
        <v>0</v>
      </c>
      <c r="O390" s="180">
        <f t="shared" si="11"/>
        <v>0</v>
      </c>
      <c r="P390" s="180">
        <v>0</v>
      </c>
      <c r="Q390" s="180">
        <f t="shared" si="12"/>
        <v>0</v>
      </c>
      <c r="R390" s="180"/>
      <c r="S390" s="180"/>
      <c r="T390" s="181">
        <v>0</v>
      </c>
      <c r="U390" s="180">
        <f t="shared" si="13"/>
        <v>0</v>
      </c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 t="s">
        <v>396</v>
      </c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outlineLevel="1" x14ac:dyDescent="0.2">
      <c r="A391" s="164">
        <v>86</v>
      </c>
      <c r="B391" s="170" t="s">
        <v>528</v>
      </c>
      <c r="C391" s="205" t="s">
        <v>529</v>
      </c>
      <c r="D391" s="172" t="s">
        <v>0</v>
      </c>
      <c r="E391" s="175">
        <v>21101</v>
      </c>
      <c r="F391" s="179"/>
      <c r="G391" s="180">
        <f t="shared" si="7"/>
        <v>0</v>
      </c>
      <c r="H391" s="179"/>
      <c r="I391" s="180">
        <f t="shared" si="8"/>
        <v>0</v>
      </c>
      <c r="J391" s="179"/>
      <c r="K391" s="180">
        <f t="shared" si="9"/>
        <v>0</v>
      </c>
      <c r="L391" s="180">
        <v>21</v>
      </c>
      <c r="M391" s="180">
        <f t="shared" si="10"/>
        <v>0</v>
      </c>
      <c r="N391" s="180">
        <v>0</v>
      </c>
      <c r="O391" s="180">
        <f t="shared" si="11"/>
        <v>0</v>
      </c>
      <c r="P391" s="180">
        <v>0</v>
      </c>
      <c r="Q391" s="180">
        <f t="shared" si="12"/>
        <v>0</v>
      </c>
      <c r="R391" s="180"/>
      <c r="S391" s="180"/>
      <c r="T391" s="181">
        <v>0</v>
      </c>
      <c r="U391" s="180">
        <f t="shared" si="13"/>
        <v>0</v>
      </c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 t="s">
        <v>136</v>
      </c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</row>
    <row r="392" spans="1:60" outlineLevel="1" x14ac:dyDescent="0.2">
      <c r="A392" s="164">
        <v>87</v>
      </c>
      <c r="B392" s="170" t="s">
        <v>530</v>
      </c>
      <c r="C392" s="205" t="s">
        <v>531</v>
      </c>
      <c r="D392" s="172" t="s">
        <v>162</v>
      </c>
      <c r="E392" s="175">
        <v>118.602</v>
      </c>
      <c r="F392" s="179"/>
      <c r="G392" s="180">
        <f t="shared" si="7"/>
        <v>0</v>
      </c>
      <c r="H392" s="179"/>
      <c r="I392" s="180">
        <f t="shared" si="8"/>
        <v>0</v>
      </c>
      <c r="J392" s="179"/>
      <c r="K392" s="180">
        <f t="shared" si="9"/>
        <v>0</v>
      </c>
      <c r="L392" s="180">
        <v>21</v>
      </c>
      <c r="M392" s="180">
        <f t="shared" si="10"/>
        <v>0</v>
      </c>
      <c r="N392" s="180">
        <v>5.0000000000000002E-5</v>
      </c>
      <c r="O392" s="180">
        <f t="shared" si="11"/>
        <v>0.01</v>
      </c>
      <c r="P392" s="180">
        <v>0</v>
      </c>
      <c r="Q392" s="180">
        <f t="shared" si="12"/>
        <v>0</v>
      </c>
      <c r="R392" s="180"/>
      <c r="S392" s="180"/>
      <c r="T392" s="181">
        <v>0.498</v>
      </c>
      <c r="U392" s="180">
        <f t="shared" si="13"/>
        <v>59.06</v>
      </c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 t="s">
        <v>136</v>
      </c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outlineLevel="1" x14ac:dyDescent="0.2">
      <c r="A393" s="164"/>
      <c r="B393" s="170"/>
      <c r="C393" s="206" t="s">
        <v>532</v>
      </c>
      <c r="D393" s="173"/>
      <c r="E393" s="176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1"/>
      <c r="U393" s="180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 t="s">
        <v>138</v>
      </c>
      <c r="AF393" s="163">
        <v>0</v>
      </c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</row>
    <row r="394" spans="1:60" outlineLevel="1" x14ac:dyDescent="0.2">
      <c r="A394" s="164"/>
      <c r="B394" s="170"/>
      <c r="C394" s="206" t="s">
        <v>402</v>
      </c>
      <c r="D394" s="173"/>
      <c r="E394" s="176">
        <v>118.602</v>
      </c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1"/>
      <c r="U394" s="180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 t="s">
        <v>138</v>
      </c>
      <c r="AF394" s="163">
        <v>0</v>
      </c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outlineLevel="1" x14ac:dyDescent="0.2">
      <c r="A395" s="164">
        <v>88</v>
      </c>
      <c r="B395" s="170" t="s">
        <v>533</v>
      </c>
      <c r="C395" s="205" t="s">
        <v>534</v>
      </c>
      <c r="D395" s="172" t="s">
        <v>162</v>
      </c>
      <c r="E395" s="175">
        <v>142.32239999999999</v>
      </c>
      <c r="F395" s="179"/>
      <c r="G395" s="180">
        <f>ROUND(E395*F395,2)</f>
        <v>0</v>
      </c>
      <c r="H395" s="179"/>
      <c r="I395" s="180">
        <f>ROUND(E395*H395,2)</f>
        <v>0</v>
      </c>
      <c r="J395" s="179"/>
      <c r="K395" s="180">
        <f>ROUND(E395*J395,2)</f>
        <v>0</v>
      </c>
      <c r="L395" s="180">
        <v>21</v>
      </c>
      <c r="M395" s="180">
        <f>G395*(1+L395/100)</f>
        <v>0</v>
      </c>
      <c r="N395" s="180">
        <v>6.7499999999999999E-3</v>
      </c>
      <c r="O395" s="180">
        <f>ROUND(E395*N395,2)</f>
        <v>0.96</v>
      </c>
      <c r="P395" s="180">
        <v>0</v>
      </c>
      <c r="Q395" s="180">
        <f>ROUND(E395*P395,2)</f>
        <v>0</v>
      </c>
      <c r="R395" s="180"/>
      <c r="S395" s="180"/>
      <c r="T395" s="181">
        <v>0</v>
      </c>
      <c r="U395" s="180">
        <f>ROUND(E395*T395,2)</f>
        <v>0</v>
      </c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 t="s">
        <v>396</v>
      </c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outlineLevel="1" x14ac:dyDescent="0.2">
      <c r="A396" s="164"/>
      <c r="B396" s="170"/>
      <c r="C396" s="206" t="s">
        <v>535</v>
      </c>
      <c r="D396" s="173"/>
      <c r="E396" s="176">
        <v>142.32239999999999</v>
      </c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1"/>
      <c r="U396" s="180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 t="s">
        <v>138</v>
      </c>
      <c r="AF396" s="163">
        <v>0</v>
      </c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64">
        <v>89</v>
      </c>
      <c r="B397" s="170" t="s">
        <v>528</v>
      </c>
      <c r="C397" s="205" t="s">
        <v>529</v>
      </c>
      <c r="D397" s="172" t="s">
        <v>0</v>
      </c>
      <c r="E397" s="175">
        <v>30285.7</v>
      </c>
      <c r="F397" s="179"/>
      <c r="G397" s="180">
        <f>ROUND(E397*F397,2)</f>
        <v>0</v>
      </c>
      <c r="H397" s="179"/>
      <c r="I397" s="180">
        <f>ROUND(E397*H397,2)</f>
        <v>0</v>
      </c>
      <c r="J397" s="179"/>
      <c r="K397" s="180">
        <f>ROUND(E397*J397,2)</f>
        <v>0</v>
      </c>
      <c r="L397" s="180">
        <v>21</v>
      </c>
      <c r="M397" s="180">
        <f>G397*(1+L397/100)</f>
        <v>0</v>
      </c>
      <c r="N397" s="180">
        <v>0</v>
      </c>
      <c r="O397" s="180">
        <f>ROUND(E397*N397,2)</f>
        <v>0</v>
      </c>
      <c r="P397" s="180">
        <v>0</v>
      </c>
      <c r="Q397" s="180">
        <f>ROUND(E397*P397,2)</f>
        <v>0</v>
      </c>
      <c r="R397" s="180"/>
      <c r="S397" s="180"/>
      <c r="T397" s="181">
        <v>0</v>
      </c>
      <c r="U397" s="180">
        <f>ROUND(E397*T397,2)</f>
        <v>0</v>
      </c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 t="s">
        <v>136</v>
      </c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x14ac:dyDescent="0.2">
      <c r="A398" s="165" t="s">
        <v>131</v>
      </c>
      <c r="B398" s="171" t="s">
        <v>86</v>
      </c>
      <c r="C398" s="207" t="s">
        <v>87</v>
      </c>
      <c r="D398" s="174"/>
      <c r="E398" s="177"/>
      <c r="F398" s="182"/>
      <c r="G398" s="182">
        <f>SUMIF(AE399:AE432,"&lt;&gt;NOR",G399:G432)</f>
        <v>0</v>
      </c>
      <c r="H398" s="182"/>
      <c r="I398" s="182">
        <f>SUM(I399:I432)</f>
        <v>0</v>
      </c>
      <c r="J398" s="182"/>
      <c r="K398" s="182">
        <f>SUM(K399:K432)</f>
        <v>0</v>
      </c>
      <c r="L398" s="182"/>
      <c r="M398" s="182">
        <f>SUM(M399:M432)</f>
        <v>0</v>
      </c>
      <c r="N398" s="182"/>
      <c r="O398" s="182">
        <f>SUM(O399:O432)</f>
        <v>5.98</v>
      </c>
      <c r="P398" s="182"/>
      <c r="Q398" s="182">
        <f>SUM(Q399:Q432)</f>
        <v>0</v>
      </c>
      <c r="R398" s="182"/>
      <c r="S398" s="182"/>
      <c r="T398" s="183"/>
      <c r="U398" s="182">
        <f>SUM(U399:U432)</f>
        <v>229.01</v>
      </c>
      <c r="AE398" t="s">
        <v>132</v>
      </c>
    </row>
    <row r="399" spans="1:60" ht="22.5" outlineLevel="1" x14ac:dyDescent="0.2">
      <c r="A399" s="164">
        <v>90</v>
      </c>
      <c r="B399" s="170" t="s">
        <v>536</v>
      </c>
      <c r="C399" s="205" t="s">
        <v>537</v>
      </c>
      <c r="D399" s="172" t="s">
        <v>162</v>
      </c>
      <c r="E399" s="175">
        <v>163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80">
        <v>2.7499999999999998E-3</v>
      </c>
      <c r="O399" s="180">
        <f>ROUND(E399*N399,2)</f>
        <v>0.45</v>
      </c>
      <c r="P399" s="180">
        <v>0</v>
      </c>
      <c r="Q399" s="180">
        <f>ROUND(E399*P399,2)</f>
        <v>0</v>
      </c>
      <c r="R399" s="180"/>
      <c r="S399" s="180"/>
      <c r="T399" s="181">
        <v>1.2407699999999999</v>
      </c>
      <c r="U399" s="180">
        <f>ROUND(E399*T399,2)</f>
        <v>202.25</v>
      </c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 t="s">
        <v>266</v>
      </c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</row>
    <row r="400" spans="1:60" outlineLevel="1" x14ac:dyDescent="0.2">
      <c r="A400" s="164"/>
      <c r="B400" s="170"/>
      <c r="C400" s="206" t="s">
        <v>538</v>
      </c>
      <c r="D400" s="173"/>
      <c r="E400" s="176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1"/>
      <c r="U400" s="180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 t="s">
        <v>138</v>
      </c>
      <c r="AF400" s="163">
        <v>0</v>
      </c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64"/>
      <c r="B401" s="170"/>
      <c r="C401" s="206" t="s">
        <v>539</v>
      </c>
      <c r="D401" s="173"/>
      <c r="E401" s="176">
        <v>31.4</v>
      </c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1"/>
      <c r="U401" s="180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 t="s">
        <v>138</v>
      </c>
      <c r="AF401" s="163">
        <v>0</v>
      </c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64"/>
      <c r="B402" s="170"/>
      <c r="C402" s="206" t="s">
        <v>540</v>
      </c>
      <c r="D402" s="173"/>
      <c r="E402" s="176">
        <v>11.8</v>
      </c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1"/>
      <c r="U402" s="180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 t="s">
        <v>138</v>
      </c>
      <c r="AF402" s="163">
        <v>0</v>
      </c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outlineLevel="1" x14ac:dyDescent="0.2">
      <c r="A403" s="164"/>
      <c r="B403" s="170"/>
      <c r="C403" s="206" t="s">
        <v>541</v>
      </c>
      <c r="D403" s="173"/>
      <c r="E403" s="176">
        <v>9.1</v>
      </c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1"/>
      <c r="U403" s="180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 t="s">
        <v>138</v>
      </c>
      <c r="AF403" s="163">
        <v>0</v>
      </c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outlineLevel="1" x14ac:dyDescent="0.2">
      <c r="A404" s="164"/>
      <c r="B404" s="170"/>
      <c r="C404" s="206" t="s">
        <v>542</v>
      </c>
      <c r="D404" s="173"/>
      <c r="E404" s="176">
        <v>11.4</v>
      </c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1"/>
      <c r="U404" s="180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 t="s">
        <v>138</v>
      </c>
      <c r="AF404" s="163">
        <v>0</v>
      </c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outlineLevel="1" x14ac:dyDescent="0.2">
      <c r="A405" s="164"/>
      <c r="B405" s="170"/>
      <c r="C405" s="206" t="s">
        <v>543</v>
      </c>
      <c r="D405" s="173"/>
      <c r="E405" s="176">
        <v>5.7</v>
      </c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1"/>
      <c r="U405" s="180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 t="s">
        <v>138</v>
      </c>
      <c r="AF405" s="163">
        <v>0</v>
      </c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</row>
    <row r="406" spans="1:60" outlineLevel="1" x14ac:dyDescent="0.2">
      <c r="A406" s="164"/>
      <c r="B406" s="170"/>
      <c r="C406" s="206" t="s">
        <v>544</v>
      </c>
      <c r="D406" s="173"/>
      <c r="E406" s="176">
        <v>6.5</v>
      </c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1"/>
      <c r="U406" s="180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 t="s">
        <v>138</v>
      </c>
      <c r="AF406" s="163">
        <v>0</v>
      </c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64"/>
      <c r="B407" s="170"/>
      <c r="C407" s="206" t="s">
        <v>545</v>
      </c>
      <c r="D407" s="173"/>
      <c r="E407" s="176">
        <v>5.3</v>
      </c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1"/>
      <c r="U407" s="180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 t="s">
        <v>138</v>
      </c>
      <c r="AF407" s="163">
        <v>0</v>
      </c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64"/>
      <c r="B408" s="170"/>
      <c r="C408" s="206" t="s">
        <v>546</v>
      </c>
      <c r="D408" s="173"/>
      <c r="E408" s="176">
        <v>18.2</v>
      </c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1"/>
      <c r="U408" s="180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 t="s">
        <v>138</v>
      </c>
      <c r="AF408" s="163">
        <v>0</v>
      </c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outlineLevel="1" x14ac:dyDescent="0.2">
      <c r="A409" s="164"/>
      <c r="B409" s="170"/>
      <c r="C409" s="206" t="s">
        <v>547</v>
      </c>
      <c r="D409" s="173"/>
      <c r="E409" s="176">
        <v>11.8</v>
      </c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1"/>
      <c r="U409" s="180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 t="s">
        <v>138</v>
      </c>
      <c r="AF409" s="163">
        <v>0</v>
      </c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</row>
    <row r="410" spans="1:60" outlineLevel="1" x14ac:dyDescent="0.2">
      <c r="A410" s="164"/>
      <c r="B410" s="170"/>
      <c r="C410" s="206" t="s">
        <v>548</v>
      </c>
      <c r="D410" s="173"/>
      <c r="E410" s="176">
        <v>9</v>
      </c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1"/>
      <c r="U410" s="180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 t="s">
        <v>138</v>
      </c>
      <c r="AF410" s="163">
        <v>0</v>
      </c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outlineLevel="1" x14ac:dyDescent="0.2">
      <c r="A411" s="164"/>
      <c r="B411" s="170"/>
      <c r="C411" s="206" t="s">
        <v>549</v>
      </c>
      <c r="D411" s="173"/>
      <c r="E411" s="176">
        <v>16.899999999999999</v>
      </c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1"/>
      <c r="U411" s="180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 t="s">
        <v>138</v>
      </c>
      <c r="AF411" s="163">
        <v>0</v>
      </c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outlineLevel="1" x14ac:dyDescent="0.2">
      <c r="A412" s="164"/>
      <c r="B412" s="170"/>
      <c r="C412" s="206" t="s">
        <v>550</v>
      </c>
      <c r="D412" s="173"/>
      <c r="E412" s="176">
        <v>11.8</v>
      </c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1"/>
      <c r="U412" s="180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 t="s">
        <v>138</v>
      </c>
      <c r="AF412" s="163">
        <v>0</v>
      </c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64"/>
      <c r="B413" s="170"/>
      <c r="C413" s="206" t="s">
        <v>551</v>
      </c>
      <c r="D413" s="173"/>
      <c r="E413" s="176">
        <v>9.3000000000000007</v>
      </c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1"/>
      <c r="U413" s="180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 t="s">
        <v>138</v>
      </c>
      <c r="AF413" s="163">
        <v>0</v>
      </c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outlineLevel="1" x14ac:dyDescent="0.2">
      <c r="A414" s="164"/>
      <c r="B414" s="170"/>
      <c r="C414" s="206" t="s">
        <v>552</v>
      </c>
      <c r="D414" s="173"/>
      <c r="E414" s="176">
        <v>4.8</v>
      </c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1"/>
      <c r="U414" s="180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 t="s">
        <v>138</v>
      </c>
      <c r="AF414" s="163">
        <v>0</v>
      </c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ht="22.5" outlineLevel="1" x14ac:dyDescent="0.2">
      <c r="A415" s="164">
        <v>91</v>
      </c>
      <c r="B415" s="170" t="s">
        <v>553</v>
      </c>
      <c r="C415" s="205" t="s">
        <v>554</v>
      </c>
      <c r="D415" s="172" t="s">
        <v>302</v>
      </c>
      <c r="E415" s="175">
        <v>113.4</v>
      </c>
      <c r="F415" s="179"/>
      <c r="G415" s="180">
        <f>ROUND(E415*F415,2)</f>
        <v>0</v>
      </c>
      <c r="H415" s="179"/>
      <c r="I415" s="180">
        <f>ROUND(E415*H415,2)</f>
        <v>0</v>
      </c>
      <c r="J415" s="179"/>
      <c r="K415" s="180">
        <f>ROUND(E415*J415,2)</f>
        <v>0</v>
      </c>
      <c r="L415" s="180">
        <v>21</v>
      </c>
      <c r="M415" s="180">
        <f>G415*(1+L415/100)</f>
        <v>0</v>
      </c>
      <c r="N415" s="180">
        <v>4.8999999999999998E-4</v>
      </c>
      <c r="O415" s="180">
        <f>ROUND(E415*N415,2)</f>
        <v>0.06</v>
      </c>
      <c r="P415" s="180">
        <v>0</v>
      </c>
      <c r="Q415" s="180">
        <f>ROUND(E415*P415,2)</f>
        <v>0</v>
      </c>
      <c r="R415" s="180"/>
      <c r="S415" s="180"/>
      <c r="T415" s="181">
        <v>0.23599999999999999</v>
      </c>
      <c r="U415" s="180">
        <f>ROUND(E415*T415,2)</f>
        <v>26.76</v>
      </c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 t="s">
        <v>136</v>
      </c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64"/>
      <c r="B416" s="170"/>
      <c r="C416" s="206" t="s">
        <v>360</v>
      </c>
      <c r="D416" s="173"/>
      <c r="E416" s="176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1"/>
      <c r="U416" s="180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 t="s">
        <v>138</v>
      </c>
      <c r="AF416" s="163">
        <v>0</v>
      </c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outlineLevel="1" x14ac:dyDescent="0.2">
      <c r="A417" s="164"/>
      <c r="B417" s="170"/>
      <c r="C417" s="206" t="s">
        <v>555</v>
      </c>
      <c r="D417" s="173"/>
      <c r="E417" s="176">
        <v>36</v>
      </c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1"/>
      <c r="U417" s="180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 t="s">
        <v>138</v>
      </c>
      <c r="AF417" s="163">
        <v>0</v>
      </c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163"/>
      <c r="BD417" s="163"/>
      <c r="BE417" s="163"/>
      <c r="BF417" s="163"/>
      <c r="BG417" s="163"/>
      <c r="BH417" s="163"/>
    </row>
    <row r="418" spans="1:60" outlineLevel="1" x14ac:dyDescent="0.2">
      <c r="A418" s="164"/>
      <c r="B418" s="170"/>
      <c r="C418" s="206" t="s">
        <v>556</v>
      </c>
      <c r="D418" s="173"/>
      <c r="E418" s="176">
        <v>16</v>
      </c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1"/>
      <c r="U418" s="180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 t="s">
        <v>138</v>
      </c>
      <c r="AF418" s="163">
        <v>0</v>
      </c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64"/>
      <c r="B419" s="170"/>
      <c r="C419" s="206" t="s">
        <v>557</v>
      </c>
      <c r="D419" s="173"/>
      <c r="E419" s="176">
        <v>10</v>
      </c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1"/>
      <c r="U419" s="180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 t="s">
        <v>138</v>
      </c>
      <c r="AF419" s="163">
        <v>0</v>
      </c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outlineLevel="1" x14ac:dyDescent="0.2">
      <c r="A420" s="164"/>
      <c r="B420" s="170"/>
      <c r="C420" s="206" t="s">
        <v>558</v>
      </c>
      <c r="D420" s="173"/>
      <c r="E420" s="176">
        <v>16</v>
      </c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1"/>
      <c r="U420" s="180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 t="s">
        <v>138</v>
      </c>
      <c r="AF420" s="163">
        <v>0</v>
      </c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outlineLevel="1" x14ac:dyDescent="0.2">
      <c r="A421" s="164"/>
      <c r="B421" s="170"/>
      <c r="C421" s="206" t="s">
        <v>559</v>
      </c>
      <c r="D421" s="173"/>
      <c r="E421" s="176">
        <v>13.8</v>
      </c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1"/>
      <c r="U421" s="180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 t="s">
        <v>138</v>
      </c>
      <c r="AF421" s="163">
        <v>0</v>
      </c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</row>
    <row r="422" spans="1:60" outlineLevel="1" x14ac:dyDescent="0.2">
      <c r="A422" s="164"/>
      <c r="B422" s="170"/>
      <c r="C422" s="206" t="s">
        <v>364</v>
      </c>
      <c r="D422" s="173"/>
      <c r="E422" s="176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1"/>
      <c r="U422" s="180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 t="s">
        <v>138</v>
      </c>
      <c r="AF422" s="163">
        <v>0</v>
      </c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</row>
    <row r="423" spans="1:60" outlineLevel="1" x14ac:dyDescent="0.2">
      <c r="A423" s="164"/>
      <c r="B423" s="170"/>
      <c r="C423" s="206" t="s">
        <v>560</v>
      </c>
      <c r="D423" s="173"/>
      <c r="E423" s="176">
        <v>23.1</v>
      </c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1"/>
      <c r="U423" s="180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 t="s">
        <v>138</v>
      </c>
      <c r="AF423" s="163">
        <v>0</v>
      </c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</row>
    <row r="424" spans="1:60" outlineLevel="1" x14ac:dyDescent="0.2">
      <c r="A424" s="164"/>
      <c r="B424" s="170"/>
      <c r="C424" s="206" t="s">
        <v>561</v>
      </c>
      <c r="D424" s="173"/>
      <c r="E424" s="176">
        <v>13.6</v>
      </c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1"/>
      <c r="U424" s="180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 t="s">
        <v>138</v>
      </c>
      <c r="AF424" s="163">
        <v>0</v>
      </c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</row>
    <row r="425" spans="1:60" outlineLevel="1" x14ac:dyDescent="0.2">
      <c r="A425" s="164"/>
      <c r="B425" s="170"/>
      <c r="C425" s="206" t="s">
        <v>562</v>
      </c>
      <c r="D425" s="173"/>
      <c r="E425" s="176">
        <v>9.1</v>
      </c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1"/>
      <c r="U425" s="180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 t="s">
        <v>138</v>
      </c>
      <c r="AF425" s="163">
        <v>0</v>
      </c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</row>
    <row r="426" spans="1:60" outlineLevel="1" x14ac:dyDescent="0.2">
      <c r="A426" s="164"/>
      <c r="B426" s="170"/>
      <c r="C426" s="206" t="s">
        <v>563</v>
      </c>
      <c r="D426" s="173"/>
      <c r="E426" s="176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1"/>
      <c r="U426" s="180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 t="s">
        <v>138</v>
      </c>
      <c r="AF426" s="163">
        <v>0</v>
      </c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</row>
    <row r="427" spans="1:60" outlineLevel="1" x14ac:dyDescent="0.2">
      <c r="A427" s="164"/>
      <c r="B427" s="170"/>
      <c r="C427" s="206" t="s">
        <v>564</v>
      </c>
      <c r="D427" s="173"/>
      <c r="E427" s="176">
        <v>-24.2</v>
      </c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1"/>
      <c r="U427" s="180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 t="s">
        <v>138</v>
      </c>
      <c r="AF427" s="163">
        <v>0</v>
      </c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</row>
    <row r="428" spans="1:60" outlineLevel="1" x14ac:dyDescent="0.2">
      <c r="A428" s="164">
        <v>92</v>
      </c>
      <c r="B428" s="170" t="s">
        <v>565</v>
      </c>
      <c r="C428" s="205" t="s">
        <v>566</v>
      </c>
      <c r="D428" s="172" t="s">
        <v>162</v>
      </c>
      <c r="E428" s="175">
        <v>167.89</v>
      </c>
      <c r="F428" s="179"/>
      <c r="G428" s="180">
        <f>ROUND(E428*F428,2)</f>
        <v>0</v>
      </c>
      <c r="H428" s="179"/>
      <c r="I428" s="180">
        <f>ROUND(E428*H428,2)</f>
        <v>0</v>
      </c>
      <c r="J428" s="179"/>
      <c r="K428" s="180">
        <f>ROUND(E428*J428,2)</f>
        <v>0</v>
      </c>
      <c r="L428" s="180">
        <v>21</v>
      </c>
      <c r="M428" s="180">
        <f>G428*(1+L428/100)</f>
        <v>0</v>
      </c>
      <c r="N428" s="180">
        <v>1.9199999999999998E-2</v>
      </c>
      <c r="O428" s="180">
        <f>ROUND(E428*N428,2)</f>
        <v>3.22</v>
      </c>
      <c r="P428" s="180">
        <v>0</v>
      </c>
      <c r="Q428" s="180">
        <f>ROUND(E428*P428,2)</f>
        <v>0</v>
      </c>
      <c r="R428" s="180"/>
      <c r="S428" s="180"/>
      <c r="T428" s="181">
        <v>0</v>
      </c>
      <c r="U428" s="180">
        <f>ROUND(E428*T428,2)</f>
        <v>0</v>
      </c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 t="s">
        <v>396</v>
      </c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</row>
    <row r="429" spans="1:60" outlineLevel="1" x14ac:dyDescent="0.2">
      <c r="A429" s="164"/>
      <c r="B429" s="170"/>
      <c r="C429" s="206" t="s">
        <v>567</v>
      </c>
      <c r="D429" s="173"/>
      <c r="E429" s="176">
        <v>167.89</v>
      </c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1"/>
      <c r="U429" s="180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 t="s">
        <v>138</v>
      </c>
      <c r="AF429" s="163">
        <v>0</v>
      </c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</row>
    <row r="430" spans="1:60" outlineLevel="1" x14ac:dyDescent="0.2">
      <c r="A430" s="164">
        <v>93</v>
      </c>
      <c r="B430" s="170" t="s">
        <v>568</v>
      </c>
      <c r="C430" s="205" t="s">
        <v>569</v>
      </c>
      <c r="D430" s="172" t="s">
        <v>302</v>
      </c>
      <c r="E430" s="175">
        <v>117.111</v>
      </c>
      <c r="F430" s="179"/>
      <c r="G430" s="180">
        <f>ROUND(E430*F430,2)</f>
        <v>0</v>
      </c>
      <c r="H430" s="179"/>
      <c r="I430" s="180">
        <f>ROUND(E430*H430,2)</f>
        <v>0</v>
      </c>
      <c r="J430" s="179"/>
      <c r="K430" s="180">
        <f>ROUND(E430*J430,2)</f>
        <v>0</v>
      </c>
      <c r="L430" s="180">
        <v>21</v>
      </c>
      <c r="M430" s="180">
        <f>G430*(1+L430/100)</f>
        <v>0</v>
      </c>
      <c r="N430" s="180">
        <v>1.9199999999999998E-2</v>
      </c>
      <c r="O430" s="180">
        <f>ROUND(E430*N430,2)</f>
        <v>2.25</v>
      </c>
      <c r="P430" s="180">
        <v>0</v>
      </c>
      <c r="Q430" s="180">
        <f>ROUND(E430*P430,2)</f>
        <v>0</v>
      </c>
      <c r="R430" s="180"/>
      <c r="S430" s="180"/>
      <c r="T430" s="181">
        <v>0</v>
      </c>
      <c r="U430" s="180">
        <f>ROUND(E430*T430,2)</f>
        <v>0</v>
      </c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 t="s">
        <v>396</v>
      </c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</row>
    <row r="431" spans="1:60" outlineLevel="1" x14ac:dyDescent="0.2">
      <c r="A431" s="164"/>
      <c r="B431" s="170"/>
      <c r="C431" s="206" t="s">
        <v>570</v>
      </c>
      <c r="D431" s="173"/>
      <c r="E431" s="176">
        <v>117.111</v>
      </c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1"/>
      <c r="U431" s="180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 t="s">
        <v>138</v>
      </c>
      <c r="AF431" s="163">
        <v>0</v>
      </c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163"/>
      <c r="BD431" s="163"/>
      <c r="BE431" s="163"/>
      <c r="BF431" s="163"/>
      <c r="BG431" s="163"/>
      <c r="BH431" s="163"/>
    </row>
    <row r="432" spans="1:60" outlineLevel="1" x14ac:dyDescent="0.2">
      <c r="A432" s="164">
        <v>94</v>
      </c>
      <c r="B432" s="170" t="s">
        <v>571</v>
      </c>
      <c r="C432" s="205" t="s">
        <v>572</v>
      </c>
      <c r="D432" s="172" t="s">
        <v>0</v>
      </c>
      <c r="E432" s="175">
        <v>1620</v>
      </c>
      <c r="F432" s="179"/>
      <c r="G432" s="180">
        <f>ROUND(E432*F432,2)</f>
        <v>0</v>
      </c>
      <c r="H432" s="179"/>
      <c r="I432" s="180">
        <f>ROUND(E432*H432,2)</f>
        <v>0</v>
      </c>
      <c r="J432" s="179"/>
      <c r="K432" s="180">
        <f>ROUND(E432*J432,2)</f>
        <v>0</v>
      </c>
      <c r="L432" s="180">
        <v>21</v>
      </c>
      <c r="M432" s="180">
        <f>G432*(1+L432/100)</f>
        <v>0</v>
      </c>
      <c r="N432" s="180">
        <v>0</v>
      </c>
      <c r="O432" s="180">
        <f>ROUND(E432*N432,2)</f>
        <v>0</v>
      </c>
      <c r="P432" s="180">
        <v>0</v>
      </c>
      <c r="Q432" s="180">
        <f>ROUND(E432*P432,2)</f>
        <v>0</v>
      </c>
      <c r="R432" s="180"/>
      <c r="S432" s="180"/>
      <c r="T432" s="181">
        <v>0</v>
      </c>
      <c r="U432" s="180">
        <f>ROUND(E432*T432,2)</f>
        <v>0</v>
      </c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 t="s">
        <v>136</v>
      </c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  <c r="BA432" s="163"/>
      <c r="BB432" s="163"/>
      <c r="BC432" s="163"/>
      <c r="BD432" s="163"/>
      <c r="BE432" s="163"/>
      <c r="BF432" s="163"/>
      <c r="BG432" s="163"/>
      <c r="BH432" s="163"/>
    </row>
    <row r="433" spans="1:60" x14ac:dyDescent="0.2">
      <c r="A433" s="165" t="s">
        <v>131</v>
      </c>
      <c r="B433" s="171" t="s">
        <v>88</v>
      </c>
      <c r="C433" s="207" t="s">
        <v>89</v>
      </c>
      <c r="D433" s="174"/>
      <c r="E433" s="177"/>
      <c r="F433" s="182"/>
      <c r="G433" s="182">
        <f>SUMIF(AE434:AE439,"&lt;&gt;NOR",G434:G439)</f>
        <v>0</v>
      </c>
      <c r="H433" s="182"/>
      <c r="I433" s="182">
        <f>SUM(I434:I439)</f>
        <v>0</v>
      </c>
      <c r="J433" s="182"/>
      <c r="K433" s="182">
        <f>SUM(K434:K439)</f>
        <v>0</v>
      </c>
      <c r="L433" s="182"/>
      <c r="M433" s="182">
        <f>SUM(M434:M439)</f>
        <v>0</v>
      </c>
      <c r="N433" s="182"/>
      <c r="O433" s="182">
        <f>SUM(O434:O439)</f>
        <v>0.24000000000000002</v>
      </c>
      <c r="P433" s="182"/>
      <c r="Q433" s="182">
        <f>SUM(Q434:Q439)</f>
        <v>0</v>
      </c>
      <c r="R433" s="182"/>
      <c r="S433" s="182"/>
      <c r="T433" s="183"/>
      <c r="U433" s="182">
        <f>SUM(U434:U439)</f>
        <v>35.71</v>
      </c>
      <c r="AE433" t="s">
        <v>132</v>
      </c>
    </row>
    <row r="434" spans="1:60" ht="22.5" outlineLevel="1" x14ac:dyDescent="0.2">
      <c r="A434" s="164">
        <v>95</v>
      </c>
      <c r="B434" s="170" t="s">
        <v>573</v>
      </c>
      <c r="C434" s="205" t="s">
        <v>574</v>
      </c>
      <c r="D434" s="172" t="s">
        <v>162</v>
      </c>
      <c r="E434" s="175">
        <v>67</v>
      </c>
      <c r="F434" s="179"/>
      <c r="G434" s="180">
        <f>ROUND(E434*F434,2)</f>
        <v>0</v>
      </c>
      <c r="H434" s="179"/>
      <c r="I434" s="180">
        <f>ROUND(E434*H434,2)</f>
        <v>0</v>
      </c>
      <c r="J434" s="179"/>
      <c r="K434" s="180">
        <f>ROUND(E434*J434,2)</f>
        <v>0</v>
      </c>
      <c r="L434" s="180">
        <v>21</v>
      </c>
      <c r="M434" s="180">
        <f>G434*(1+L434/100)</f>
        <v>0</v>
      </c>
      <c r="N434" s="180">
        <v>2.5799999999999998E-3</v>
      </c>
      <c r="O434" s="180">
        <f>ROUND(E434*N434,2)</f>
        <v>0.17</v>
      </c>
      <c r="P434" s="180">
        <v>0</v>
      </c>
      <c r="Q434" s="180">
        <f>ROUND(E434*P434,2)</f>
        <v>0</v>
      </c>
      <c r="R434" s="180"/>
      <c r="S434" s="180"/>
      <c r="T434" s="181">
        <v>0.39950999999999998</v>
      </c>
      <c r="U434" s="180">
        <f>ROUND(E434*T434,2)</f>
        <v>26.77</v>
      </c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 t="s">
        <v>266</v>
      </c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  <c r="AU434" s="163"/>
      <c r="AV434" s="163"/>
      <c r="AW434" s="163"/>
      <c r="AX434" s="163"/>
      <c r="AY434" s="163"/>
      <c r="AZ434" s="163"/>
      <c r="BA434" s="163"/>
      <c r="BB434" s="163"/>
      <c r="BC434" s="163"/>
      <c r="BD434" s="163"/>
      <c r="BE434" s="163"/>
      <c r="BF434" s="163"/>
      <c r="BG434" s="163"/>
      <c r="BH434" s="163"/>
    </row>
    <row r="435" spans="1:60" outlineLevel="1" x14ac:dyDescent="0.2">
      <c r="A435" s="164"/>
      <c r="B435" s="170"/>
      <c r="C435" s="206" t="s">
        <v>575</v>
      </c>
      <c r="D435" s="173"/>
      <c r="E435" s="176">
        <v>28.9</v>
      </c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1"/>
      <c r="U435" s="180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 t="s">
        <v>138</v>
      </c>
      <c r="AF435" s="163">
        <v>0</v>
      </c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163"/>
      <c r="BD435" s="163"/>
      <c r="BE435" s="163"/>
      <c r="BF435" s="163"/>
      <c r="BG435" s="163"/>
      <c r="BH435" s="163"/>
    </row>
    <row r="436" spans="1:60" outlineLevel="1" x14ac:dyDescent="0.2">
      <c r="A436" s="164"/>
      <c r="B436" s="170"/>
      <c r="C436" s="206" t="s">
        <v>576</v>
      </c>
      <c r="D436" s="173"/>
      <c r="E436" s="176">
        <v>38.1</v>
      </c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1"/>
      <c r="U436" s="180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 t="s">
        <v>138</v>
      </c>
      <c r="AF436" s="163">
        <v>0</v>
      </c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163"/>
      <c r="BD436" s="163"/>
      <c r="BE436" s="163"/>
      <c r="BF436" s="163"/>
      <c r="BG436" s="163"/>
      <c r="BH436" s="163"/>
    </row>
    <row r="437" spans="1:60" ht="22.5" outlineLevel="1" x14ac:dyDescent="0.2">
      <c r="A437" s="164">
        <v>96</v>
      </c>
      <c r="B437" s="170" t="s">
        <v>577</v>
      </c>
      <c r="C437" s="205" t="s">
        <v>578</v>
      </c>
      <c r="D437" s="172" t="s">
        <v>162</v>
      </c>
      <c r="E437" s="175">
        <v>16.600000000000001</v>
      </c>
      <c r="F437" s="179"/>
      <c r="G437" s="180">
        <f>ROUND(E437*F437,2)</f>
        <v>0</v>
      </c>
      <c r="H437" s="179"/>
      <c r="I437" s="180">
        <f>ROUND(E437*H437,2)</f>
        <v>0</v>
      </c>
      <c r="J437" s="179"/>
      <c r="K437" s="180">
        <f>ROUND(E437*J437,2)</f>
        <v>0</v>
      </c>
      <c r="L437" s="180">
        <v>21</v>
      </c>
      <c r="M437" s="180">
        <f>G437*(1+L437/100)</f>
        <v>0</v>
      </c>
      <c r="N437" s="180">
        <v>4.1099999999999999E-3</v>
      </c>
      <c r="O437" s="180">
        <f>ROUND(E437*N437,2)</f>
        <v>7.0000000000000007E-2</v>
      </c>
      <c r="P437" s="180">
        <v>0</v>
      </c>
      <c r="Q437" s="180">
        <f>ROUND(E437*P437,2)</f>
        <v>0</v>
      </c>
      <c r="R437" s="180"/>
      <c r="S437" s="180"/>
      <c r="T437" s="181">
        <v>0.53832999999999998</v>
      </c>
      <c r="U437" s="180">
        <f>ROUND(E437*T437,2)</f>
        <v>8.94</v>
      </c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 t="s">
        <v>266</v>
      </c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  <c r="BA437" s="163"/>
      <c r="BB437" s="163"/>
      <c r="BC437" s="163"/>
      <c r="BD437" s="163"/>
      <c r="BE437" s="163"/>
      <c r="BF437" s="163"/>
      <c r="BG437" s="163"/>
      <c r="BH437" s="163"/>
    </row>
    <row r="438" spans="1:60" outlineLevel="1" x14ac:dyDescent="0.2">
      <c r="A438" s="164"/>
      <c r="B438" s="170"/>
      <c r="C438" s="206" t="s">
        <v>579</v>
      </c>
      <c r="D438" s="173"/>
      <c r="E438" s="176">
        <v>16.600000000000001</v>
      </c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1"/>
      <c r="U438" s="180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 t="s">
        <v>138</v>
      </c>
      <c r="AF438" s="163">
        <v>0</v>
      </c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163"/>
      <c r="BD438" s="163"/>
      <c r="BE438" s="163"/>
      <c r="BF438" s="163"/>
      <c r="BG438" s="163"/>
      <c r="BH438" s="163"/>
    </row>
    <row r="439" spans="1:60" outlineLevel="1" x14ac:dyDescent="0.2">
      <c r="A439" s="164">
        <v>97</v>
      </c>
      <c r="B439" s="170" t="s">
        <v>580</v>
      </c>
      <c r="C439" s="205" t="s">
        <v>581</v>
      </c>
      <c r="D439" s="172" t="s">
        <v>0</v>
      </c>
      <c r="E439" s="175">
        <v>713</v>
      </c>
      <c r="F439" s="179"/>
      <c r="G439" s="180">
        <f>ROUND(E439*F439,2)</f>
        <v>0</v>
      </c>
      <c r="H439" s="179"/>
      <c r="I439" s="180">
        <f>ROUND(E439*H439,2)</f>
        <v>0</v>
      </c>
      <c r="J439" s="179"/>
      <c r="K439" s="180">
        <f>ROUND(E439*J439,2)</f>
        <v>0</v>
      </c>
      <c r="L439" s="180">
        <v>21</v>
      </c>
      <c r="M439" s="180">
        <f>G439*(1+L439/100)</f>
        <v>0</v>
      </c>
      <c r="N439" s="180">
        <v>0</v>
      </c>
      <c r="O439" s="180">
        <f>ROUND(E439*N439,2)</f>
        <v>0</v>
      </c>
      <c r="P439" s="180">
        <v>0</v>
      </c>
      <c r="Q439" s="180">
        <f>ROUND(E439*P439,2)</f>
        <v>0</v>
      </c>
      <c r="R439" s="180"/>
      <c r="S439" s="180"/>
      <c r="T439" s="181">
        <v>0</v>
      </c>
      <c r="U439" s="180">
        <f>ROUND(E439*T439,2)</f>
        <v>0</v>
      </c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 t="s">
        <v>136</v>
      </c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163"/>
      <c r="BD439" s="163"/>
      <c r="BE439" s="163"/>
      <c r="BF439" s="163"/>
      <c r="BG439" s="163"/>
      <c r="BH439" s="163"/>
    </row>
    <row r="440" spans="1:60" x14ac:dyDescent="0.2">
      <c r="A440" s="165" t="s">
        <v>131</v>
      </c>
      <c r="B440" s="171" t="s">
        <v>90</v>
      </c>
      <c r="C440" s="207" t="s">
        <v>91</v>
      </c>
      <c r="D440" s="174"/>
      <c r="E440" s="177"/>
      <c r="F440" s="182"/>
      <c r="G440" s="182">
        <f>SUMIF(AE441:AE454,"&lt;&gt;NOR",G441:G454)</f>
        <v>0</v>
      </c>
      <c r="H440" s="182"/>
      <c r="I440" s="182">
        <f>SUM(I441:I454)</f>
        <v>0</v>
      </c>
      <c r="J440" s="182"/>
      <c r="K440" s="182">
        <f>SUM(K441:K454)</f>
        <v>0</v>
      </c>
      <c r="L440" s="182"/>
      <c r="M440" s="182">
        <f>SUM(M441:M454)</f>
        <v>0</v>
      </c>
      <c r="N440" s="182"/>
      <c r="O440" s="182">
        <f>SUM(O441:O454)</f>
        <v>4.1500000000000004</v>
      </c>
      <c r="P440" s="182"/>
      <c r="Q440" s="182">
        <f>SUM(Q441:Q454)</f>
        <v>0</v>
      </c>
      <c r="R440" s="182"/>
      <c r="S440" s="182"/>
      <c r="T440" s="183"/>
      <c r="U440" s="182">
        <f>SUM(U441:U454)</f>
        <v>203.92</v>
      </c>
      <c r="AE440" t="s">
        <v>132</v>
      </c>
    </row>
    <row r="441" spans="1:60" ht="22.5" outlineLevel="1" x14ac:dyDescent="0.2">
      <c r="A441" s="164">
        <v>98</v>
      </c>
      <c r="B441" s="170" t="s">
        <v>582</v>
      </c>
      <c r="C441" s="205" t="s">
        <v>583</v>
      </c>
      <c r="D441" s="172" t="s">
        <v>162</v>
      </c>
      <c r="E441" s="175">
        <v>188.45500000000001</v>
      </c>
      <c r="F441" s="179"/>
      <c r="G441" s="180">
        <f>ROUND(E441*F441,2)</f>
        <v>0</v>
      </c>
      <c r="H441" s="179"/>
      <c r="I441" s="180">
        <f>ROUND(E441*H441,2)</f>
        <v>0</v>
      </c>
      <c r="J441" s="179"/>
      <c r="K441" s="180">
        <f>ROUND(E441*J441,2)</f>
        <v>0</v>
      </c>
      <c r="L441" s="180">
        <v>21</v>
      </c>
      <c r="M441" s="180">
        <f>G441*(1+L441/100)</f>
        <v>0</v>
      </c>
      <c r="N441" s="180">
        <v>3.8999999999999998E-3</v>
      </c>
      <c r="O441" s="180">
        <f>ROUND(E441*N441,2)</f>
        <v>0.73</v>
      </c>
      <c r="P441" s="180">
        <v>0</v>
      </c>
      <c r="Q441" s="180">
        <f>ROUND(E441*P441,2)</f>
        <v>0</v>
      </c>
      <c r="R441" s="180"/>
      <c r="S441" s="180"/>
      <c r="T441" s="181">
        <v>1.0746</v>
      </c>
      <c r="U441" s="180">
        <f>ROUND(E441*T441,2)</f>
        <v>202.51</v>
      </c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 t="s">
        <v>136</v>
      </c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</row>
    <row r="442" spans="1:60" outlineLevel="1" x14ac:dyDescent="0.2">
      <c r="A442" s="164"/>
      <c r="B442" s="170"/>
      <c r="C442" s="206" t="s">
        <v>400</v>
      </c>
      <c r="D442" s="173"/>
      <c r="E442" s="176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1"/>
      <c r="U442" s="180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 t="s">
        <v>138</v>
      </c>
      <c r="AF442" s="163">
        <v>0</v>
      </c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163"/>
      <c r="BD442" s="163"/>
      <c r="BE442" s="163"/>
      <c r="BF442" s="163"/>
      <c r="BG442" s="163"/>
      <c r="BH442" s="163"/>
    </row>
    <row r="443" spans="1:60" ht="22.5" outlineLevel="1" x14ac:dyDescent="0.2">
      <c r="A443" s="164"/>
      <c r="B443" s="170"/>
      <c r="C443" s="206" t="s">
        <v>584</v>
      </c>
      <c r="D443" s="173"/>
      <c r="E443" s="176">
        <v>38.945</v>
      </c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1"/>
      <c r="U443" s="180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 t="s">
        <v>138</v>
      </c>
      <c r="AF443" s="163">
        <v>0</v>
      </c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163"/>
      <c r="BD443" s="163"/>
      <c r="BE443" s="163"/>
      <c r="BF443" s="163"/>
      <c r="BG443" s="163"/>
      <c r="BH443" s="163"/>
    </row>
    <row r="444" spans="1:60" outlineLevel="1" x14ac:dyDescent="0.2">
      <c r="A444" s="164"/>
      <c r="B444" s="170"/>
      <c r="C444" s="206" t="s">
        <v>585</v>
      </c>
      <c r="D444" s="173"/>
      <c r="E444" s="176">
        <v>34.479999999999997</v>
      </c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1"/>
      <c r="U444" s="180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 t="s">
        <v>138</v>
      </c>
      <c r="AF444" s="163">
        <v>0</v>
      </c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</row>
    <row r="445" spans="1:60" outlineLevel="1" x14ac:dyDescent="0.2">
      <c r="A445" s="164"/>
      <c r="B445" s="170"/>
      <c r="C445" s="206" t="s">
        <v>586</v>
      </c>
      <c r="D445" s="173"/>
      <c r="E445" s="176">
        <v>20.92</v>
      </c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1"/>
      <c r="U445" s="180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 t="s">
        <v>138</v>
      </c>
      <c r="AF445" s="163">
        <v>0</v>
      </c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</row>
    <row r="446" spans="1:60" outlineLevel="1" x14ac:dyDescent="0.2">
      <c r="A446" s="164"/>
      <c r="B446" s="170"/>
      <c r="C446" s="206" t="s">
        <v>587</v>
      </c>
      <c r="D446" s="173"/>
      <c r="E446" s="176">
        <v>24.21</v>
      </c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1"/>
      <c r="U446" s="180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 t="s">
        <v>138</v>
      </c>
      <c r="AF446" s="163">
        <v>0</v>
      </c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</row>
    <row r="447" spans="1:60" outlineLevel="1" x14ac:dyDescent="0.2">
      <c r="A447" s="164"/>
      <c r="B447" s="170"/>
      <c r="C447" s="206" t="s">
        <v>588</v>
      </c>
      <c r="D447" s="173"/>
      <c r="E447" s="176">
        <v>31.454999999999998</v>
      </c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1"/>
      <c r="U447" s="180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 t="s">
        <v>138</v>
      </c>
      <c r="AF447" s="163">
        <v>0</v>
      </c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</row>
    <row r="448" spans="1:60" outlineLevel="1" x14ac:dyDescent="0.2">
      <c r="A448" s="164"/>
      <c r="B448" s="170"/>
      <c r="C448" s="206" t="s">
        <v>373</v>
      </c>
      <c r="D448" s="173"/>
      <c r="E448" s="176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1"/>
      <c r="U448" s="180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 t="s">
        <v>138</v>
      </c>
      <c r="AF448" s="163">
        <v>0</v>
      </c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  <c r="BA448" s="163"/>
      <c r="BB448" s="163"/>
      <c r="BC448" s="163"/>
      <c r="BD448" s="163"/>
      <c r="BE448" s="163"/>
      <c r="BF448" s="163"/>
      <c r="BG448" s="163"/>
      <c r="BH448" s="163"/>
    </row>
    <row r="449" spans="1:60" ht="22.5" outlineLevel="1" x14ac:dyDescent="0.2">
      <c r="A449" s="164"/>
      <c r="B449" s="170"/>
      <c r="C449" s="206" t="s">
        <v>589</v>
      </c>
      <c r="D449" s="173"/>
      <c r="E449" s="176">
        <v>38.445</v>
      </c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1"/>
      <c r="U449" s="180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 t="s">
        <v>138</v>
      </c>
      <c r="AF449" s="163">
        <v>0</v>
      </c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/>
      <c r="BB449" s="163"/>
      <c r="BC449" s="163"/>
      <c r="BD449" s="163"/>
      <c r="BE449" s="163"/>
      <c r="BF449" s="163"/>
      <c r="BG449" s="163"/>
      <c r="BH449" s="163"/>
    </row>
    <row r="450" spans="1:60" outlineLevel="1" x14ac:dyDescent="0.2">
      <c r="A450" s="164">
        <v>99</v>
      </c>
      <c r="B450" s="170" t="s">
        <v>590</v>
      </c>
      <c r="C450" s="205" t="s">
        <v>591</v>
      </c>
      <c r="D450" s="172" t="s">
        <v>162</v>
      </c>
      <c r="E450" s="175">
        <v>194.1087</v>
      </c>
      <c r="F450" s="179"/>
      <c r="G450" s="180">
        <f>ROUND(E450*F450,2)</f>
        <v>0</v>
      </c>
      <c r="H450" s="179"/>
      <c r="I450" s="180">
        <f>ROUND(E450*H450,2)</f>
        <v>0</v>
      </c>
      <c r="J450" s="179"/>
      <c r="K450" s="180">
        <f>ROUND(E450*J450,2)</f>
        <v>0</v>
      </c>
      <c r="L450" s="180">
        <v>21</v>
      </c>
      <c r="M450" s="180">
        <f>G450*(1+L450/100)</f>
        <v>0</v>
      </c>
      <c r="N450" s="180">
        <v>1.7600000000000001E-2</v>
      </c>
      <c r="O450" s="180">
        <f>ROUND(E450*N450,2)</f>
        <v>3.42</v>
      </c>
      <c r="P450" s="180">
        <v>0</v>
      </c>
      <c r="Q450" s="180">
        <f>ROUND(E450*P450,2)</f>
        <v>0</v>
      </c>
      <c r="R450" s="180"/>
      <c r="S450" s="180"/>
      <c r="T450" s="181">
        <v>0</v>
      </c>
      <c r="U450" s="180">
        <f>ROUND(E450*T450,2)</f>
        <v>0</v>
      </c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 t="s">
        <v>396</v>
      </c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163"/>
      <c r="BD450" s="163"/>
      <c r="BE450" s="163"/>
      <c r="BF450" s="163"/>
      <c r="BG450" s="163"/>
      <c r="BH450" s="163"/>
    </row>
    <row r="451" spans="1:60" outlineLevel="1" x14ac:dyDescent="0.2">
      <c r="A451" s="164"/>
      <c r="B451" s="170"/>
      <c r="C451" s="206" t="s">
        <v>592</v>
      </c>
      <c r="D451" s="173"/>
      <c r="E451" s="176">
        <v>194.1087</v>
      </c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1"/>
      <c r="U451" s="180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 t="s">
        <v>138</v>
      </c>
      <c r="AF451" s="163">
        <v>0</v>
      </c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  <c r="BA451" s="163"/>
      <c r="BB451" s="163"/>
      <c r="BC451" s="163"/>
      <c r="BD451" s="163"/>
      <c r="BE451" s="163"/>
      <c r="BF451" s="163"/>
      <c r="BG451" s="163"/>
      <c r="BH451" s="163"/>
    </row>
    <row r="452" spans="1:60" outlineLevel="1" x14ac:dyDescent="0.2">
      <c r="A452" s="164">
        <v>100</v>
      </c>
      <c r="B452" s="170" t="s">
        <v>593</v>
      </c>
      <c r="C452" s="205" t="s">
        <v>594</v>
      </c>
      <c r="D452" s="172" t="s">
        <v>302</v>
      </c>
      <c r="E452" s="175">
        <v>11.75</v>
      </c>
      <c r="F452" s="179"/>
      <c r="G452" s="180">
        <f>ROUND(E452*F452,2)</f>
        <v>0</v>
      </c>
      <c r="H452" s="179"/>
      <c r="I452" s="180">
        <f>ROUND(E452*H452,2)</f>
        <v>0</v>
      </c>
      <c r="J452" s="179"/>
      <c r="K452" s="180">
        <f>ROUND(E452*J452,2)</f>
        <v>0</v>
      </c>
      <c r="L452" s="180">
        <v>21</v>
      </c>
      <c r="M452" s="180">
        <f>G452*(1+L452/100)</f>
        <v>0</v>
      </c>
      <c r="N452" s="180">
        <v>1E-4</v>
      </c>
      <c r="O452" s="180">
        <f>ROUND(E452*N452,2)</f>
        <v>0</v>
      </c>
      <c r="P452" s="180">
        <v>0</v>
      </c>
      <c r="Q452" s="180">
        <f>ROUND(E452*P452,2)</f>
        <v>0</v>
      </c>
      <c r="R452" s="180"/>
      <c r="S452" s="180"/>
      <c r="T452" s="181">
        <v>0.12</v>
      </c>
      <c r="U452" s="180">
        <f>ROUND(E452*T452,2)</f>
        <v>1.41</v>
      </c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 t="s">
        <v>136</v>
      </c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  <c r="BA452" s="163"/>
      <c r="BB452" s="163"/>
      <c r="BC452" s="163"/>
      <c r="BD452" s="163"/>
      <c r="BE452" s="163"/>
      <c r="BF452" s="163"/>
      <c r="BG452" s="163"/>
      <c r="BH452" s="163"/>
    </row>
    <row r="453" spans="1:60" outlineLevel="1" x14ac:dyDescent="0.2">
      <c r="A453" s="164"/>
      <c r="B453" s="170"/>
      <c r="C453" s="206" t="s">
        <v>595</v>
      </c>
      <c r="D453" s="173"/>
      <c r="E453" s="176">
        <v>11.75</v>
      </c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1"/>
      <c r="U453" s="180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 t="s">
        <v>138</v>
      </c>
      <c r="AF453" s="163">
        <v>0</v>
      </c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  <c r="BA453" s="163"/>
      <c r="BB453" s="163"/>
      <c r="BC453" s="163"/>
      <c r="BD453" s="163"/>
      <c r="BE453" s="163"/>
      <c r="BF453" s="163"/>
      <c r="BG453" s="163"/>
      <c r="BH453" s="163"/>
    </row>
    <row r="454" spans="1:60" outlineLevel="1" x14ac:dyDescent="0.2">
      <c r="A454" s="164">
        <v>101</v>
      </c>
      <c r="B454" s="170" t="s">
        <v>596</v>
      </c>
      <c r="C454" s="205" t="s">
        <v>597</v>
      </c>
      <c r="D454" s="172" t="s">
        <v>0</v>
      </c>
      <c r="E454" s="175">
        <v>1411</v>
      </c>
      <c r="F454" s="179"/>
      <c r="G454" s="180">
        <f>ROUND(E454*F454,2)</f>
        <v>0</v>
      </c>
      <c r="H454" s="179"/>
      <c r="I454" s="180">
        <f>ROUND(E454*H454,2)</f>
        <v>0</v>
      </c>
      <c r="J454" s="179"/>
      <c r="K454" s="180">
        <f>ROUND(E454*J454,2)</f>
        <v>0</v>
      </c>
      <c r="L454" s="180">
        <v>21</v>
      </c>
      <c r="M454" s="180">
        <f>G454*(1+L454/100)</f>
        <v>0</v>
      </c>
      <c r="N454" s="180">
        <v>0</v>
      </c>
      <c r="O454" s="180">
        <f>ROUND(E454*N454,2)</f>
        <v>0</v>
      </c>
      <c r="P454" s="180">
        <v>0</v>
      </c>
      <c r="Q454" s="180">
        <f>ROUND(E454*P454,2)</f>
        <v>0</v>
      </c>
      <c r="R454" s="180"/>
      <c r="S454" s="180"/>
      <c r="T454" s="181">
        <v>0</v>
      </c>
      <c r="U454" s="180">
        <f>ROUND(E454*T454,2)</f>
        <v>0</v>
      </c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 t="s">
        <v>136</v>
      </c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  <c r="BA454" s="163"/>
      <c r="BB454" s="163"/>
      <c r="BC454" s="163"/>
      <c r="BD454" s="163"/>
      <c r="BE454" s="163"/>
      <c r="BF454" s="163"/>
      <c r="BG454" s="163"/>
      <c r="BH454" s="163"/>
    </row>
    <row r="455" spans="1:60" x14ac:dyDescent="0.2">
      <c r="A455" s="165" t="s">
        <v>131</v>
      </c>
      <c r="B455" s="171" t="s">
        <v>92</v>
      </c>
      <c r="C455" s="207" t="s">
        <v>93</v>
      </c>
      <c r="D455" s="174"/>
      <c r="E455" s="177"/>
      <c r="F455" s="182"/>
      <c r="G455" s="182">
        <f>SUMIF(AE456:AE461,"&lt;&gt;NOR",G456:G461)</f>
        <v>0</v>
      </c>
      <c r="H455" s="182"/>
      <c r="I455" s="182">
        <f>SUM(I456:I461)</f>
        <v>0</v>
      </c>
      <c r="J455" s="182"/>
      <c r="K455" s="182">
        <f>SUM(K456:K461)</f>
        <v>0</v>
      </c>
      <c r="L455" s="182"/>
      <c r="M455" s="182">
        <f>SUM(M456:M461)</f>
        <v>0</v>
      </c>
      <c r="N455" s="182"/>
      <c r="O455" s="182">
        <f>SUM(O456:O461)</f>
        <v>0.25</v>
      </c>
      <c r="P455" s="182"/>
      <c r="Q455" s="182">
        <f>SUM(Q456:Q461)</f>
        <v>0</v>
      </c>
      <c r="R455" s="182"/>
      <c r="S455" s="182"/>
      <c r="T455" s="183"/>
      <c r="U455" s="182">
        <f>SUM(U456:U461)</f>
        <v>104.35</v>
      </c>
      <c r="AE455" t="s">
        <v>132</v>
      </c>
    </row>
    <row r="456" spans="1:60" ht="22.5" outlineLevel="1" x14ac:dyDescent="0.2">
      <c r="A456" s="164">
        <v>102</v>
      </c>
      <c r="B456" s="170" t="s">
        <v>598</v>
      </c>
      <c r="C456" s="205" t="s">
        <v>599</v>
      </c>
      <c r="D456" s="172" t="s">
        <v>162</v>
      </c>
      <c r="E456" s="175">
        <v>776.38499999999999</v>
      </c>
      <c r="F456" s="179"/>
      <c r="G456" s="180">
        <f>ROUND(E456*F456,2)</f>
        <v>0</v>
      </c>
      <c r="H456" s="179"/>
      <c r="I456" s="180">
        <f>ROUND(E456*H456,2)</f>
        <v>0</v>
      </c>
      <c r="J456" s="179"/>
      <c r="K456" s="180">
        <f>ROUND(E456*J456,2)</f>
        <v>0</v>
      </c>
      <c r="L456" s="180">
        <v>21</v>
      </c>
      <c r="M456" s="180">
        <f>G456*(1+L456/100)</f>
        <v>0</v>
      </c>
      <c r="N456" s="180">
        <v>3.2000000000000003E-4</v>
      </c>
      <c r="O456" s="180">
        <f>ROUND(E456*N456,2)</f>
        <v>0.25</v>
      </c>
      <c r="P456" s="180">
        <v>0</v>
      </c>
      <c r="Q456" s="180">
        <f>ROUND(E456*P456,2)</f>
        <v>0</v>
      </c>
      <c r="R456" s="180"/>
      <c r="S456" s="180"/>
      <c r="T456" s="181">
        <v>0.13439999999999999</v>
      </c>
      <c r="U456" s="180">
        <f>ROUND(E456*T456,2)</f>
        <v>104.35</v>
      </c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 t="s">
        <v>136</v>
      </c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  <c r="BA456" s="163"/>
      <c r="BB456" s="163"/>
      <c r="BC456" s="163"/>
      <c r="BD456" s="163"/>
      <c r="BE456" s="163"/>
      <c r="BF456" s="163"/>
      <c r="BG456" s="163"/>
      <c r="BH456" s="163"/>
    </row>
    <row r="457" spans="1:60" outlineLevel="1" x14ac:dyDescent="0.2">
      <c r="A457" s="164"/>
      <c r="B457" s="170"/>
      <c r="C457" s="206" t="s">
        <v>600</v>
      </c>
      <c r="D457" s="173"/>
      <c r="E457" s="176">
        <v>56.04</v>
      </c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1"/>
      <c r="U457" s="180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 t="s">
        <v>138</v>
      </c>
      <c r="AF457" s="163">
        <v>0</v>
      </c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  <c r="BA457" s="163"/>
      <c r="BB457" s="163"/>
      <c r="BC457" s="163"/>
      <c r="BD457" s="163"/>
      <c r="BE457" s="163"/>
      <c r="BF457" s="163"/>
      <c r="BG457" s="163"/>
      <c r="BH457" s="163"/>
    </row>
    <row r="458" spans="1:60" outlineLevel="1" x14ac:dyDescent="0.2">
      <c r="A458" s="164"/>
      <c r="B458" s="170"/>
      <c r="C458" s="206" t="s">
        <v>601</v>
      </c>
      <c r="D458" s="173"/>
      <c r="E458" s="176">
        <v>18.899999999999999</v>
      </c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1"/>
      <c r="U458" s="180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 t="s">
        <v>138</v>
      </c>
      <c r="AF458" s="163">
        <v>0</v>
      </c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  <c r="BA458" s="163"/>
      <c r="BB458" s="163"/>
      <c r="BC458" s="163"/>
      <c r="BD458" s="163"/>
      <c r="BE458" s="163"/>
      <c r="BF458" s="163"/>
      <c r="BG458" s="163"/>
      <c r="BH458" s="163"/>
    </row>
    <row r="459" spans="1:60" outlineLevel="1" x14ac:dyDescent="0.2">
      <c r="A459" s="164"/>
      <c r="B459" s="170"/>
      <c r="C459" s="206" t="s">
        <v>602</v>
      </c>
      <c r="D459" s="173"/>
      <c r="E459" s="176">
        <v>222.63</v>
      </c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1"/>
      <c r="U459" s="180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 t="s">
        <v>138</v>
      </c>
      <c r="AF459" s="163">
        <v>0</v>
      </c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  <c r="AU459" s="163"/>
      <c r="AV459" s="163"/>
      <c r="AW459" s="163"/>
      <c r="AX459" s="163"/>
      <c r="AY459" s="163"/>
      <c r="AZ459" s="163"/>
      <c r="BA459" s="163"/>
      <c r="BB459" s="163"/>
      <c r="BC459" s="163"/>
      <c r="BD459" s="163"/>
      <c r="BE459" s="163"/>
      <c r="BF459" s="163"/>
      <c r="BG459" s="163"/>
      <c r="BH459" s="163"/>
    </row>
    <row r="460" spans="1:60" outlineLevel="1" x14ac:dyDescent="0.2">
      <c r="A460" s="164"/>
      <c r="B460" s="170"/>
      <c r="C460" s="206" t="s">
        <v>603</v>
      </c>
      <c r="D460" s="173"/>
      <c r="E460" s="176">
        <v>667.27</v>
      </c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1"/>
      <c r="U460" s="180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 t="s">
        <v>138</v>
      </c>
      <c r="AF460" s="163">
        <v>0</v>
      </c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  <c r="BA460" s="163"/>
      <c r="BB460" s="163"/>
      <c r="BC460" s="163"/>
      <c r="BD460" s="163"/>
      <c r="BE460" s="163"/>
      <c r="BF460" s="163"/>
      <c r="BG460" s="163"/>
      <c r="BH460" s="163"/>
    </row>
    <row r="461" spans="1:60" outlineLevel="1" x14ac:dyDescent="0.2">
      <c r="A461" s="164"/>
      <c r="B461" s="170"/>
      <c r="C461" s="206" t="s">
        <v>604</v>
      </c>
      <c r="D461" s="173"/>
      <c r="E461" s="176">
        <v>-188.45500000000001</v>
      </c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1"/>
      <c r="U461" s="180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 t="s">
        <v>138</v>
      </c>
      <c r="AF461" s="163">
        <v>0</v>
      </c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  <c r="BA461" s="163"/>
      <c r="BB461" s="163"/>
      <c r="BC461" s="163"/>
      <c r="BD461" s="163"/>
      <c r="BE461" s="163"/>
      <c r="BF461" s="163"/>
      <c r="BG461" s="163"/>
      <c r="BH461" s="163"/>
    </row>
    <row r="462" spans="1:60" x14ac:dyDescent="0.2">
      <c r="A462" s="165" t="s">
        <v>131</v>
      </c>
      <c r="B462" s="171" t="s">
        <v>94</v>
      </c>
      <c r="C462" s="207" t="s">
        <v>95</v>
      </c>
      <c r="D462" s="174"/>
      <c r="E462" s="177"/>
      <c r="F462" s="182"/>
      <c r="G462" s="182">
        <f>SUMIF(AE463:AE463,"&lt;&gt;NOR",G463:G463)</f>
        <v>0</v>
      </c>
      <c r="H462" s="182"/>
      <c r="I462" s="182">
        <f>SUM(I463:I463)</f>
        <v>0</v>
      </c>
      <c r="J462" s="182"/>
      <c r="K462" s="182">
        <f>SUM(K463:K463)</f>
        <v>0</v>
      </c>
      <c r="L462" s="182"/>
      <c r="M462" s="182">
        <f>SUM(M463:M463)</f>
        <v>0</v>
      </c>
      <c r="N462" s="182"/>
      <c r="O462" s="182">
        <f>SUM(O463:O463)</f>
        <v>0</v>
      </c>
      <c r="P462" s="182"/>
      <c r="Q462" s="182">
        <f>SUM(Q463:Q463)</f>
        <v>0</v>
      </c>
      <c r="R462" s="182"/>
      <c r="S462" s="182"/>
      <c r="T462" s="183"/>
      <c r="U462" s="182">
        <f>SUM(U463:U463)</f>
        <v>40</v>
      </c>
      <c r="AE462" t="s">
        <v>132</v>
      </c>
    </row>
    <row r="463" spans="1:60" outlineLevel="1" x14ac:dyDescent="0.2">
      <c r="A463" s="164">
        <v>103</v>
      </c>
      <c r="B463" s="170" t="s">
        <v>605</v>
      </c>
      <c r="C463" s="205" t="s">
        <v>606</v>
      </c>
      <c r="D463" s="172" t="s">
        <v>607</v>
      </c>
      <c r="E463" s="175">
        <v>40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80">
        <v>0</v>
      </c>
      <c r="O463" s="180">
        <f>ROUND(E463*N463,2)</f>
        <v>0</v>
      </c>
      <c r="P463" s="180">
        <v>0</v>
      </c>
      <c r="Q463" s="180">
        <f>ROUND(E463*P463,2)</f>
        <v>0</v>
      </c>
      <c r="R463" s="180"/>
      <c r="S463" s="180"/>
      <c r="T463" s="181">
        <v>1</v>
      </c>
      <c r="U463" s="180">
        <f>ROUND(E463*T463,2)</f>
        <v>40</v>
      </c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 t="s">
        <v>136</v>
      </c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  <c r="BA463" s="163"/>
      <c r="BB463" s="163"/>
      <c r="BC463" s="163"/>
      <c r="BD463" s="163"/>
      <c r="BE463" s="163"/>
      <c r="BF463" s="163"/>
      <c r="BG463" s="163"/>
      <c r="BH463" s="163"/>
    </row>
    <row r="464" spans="1:60" x14ac:dyDescent="0.2">
      <c r="A464" s="165" t="s">
        <v>131</v>
      </c>
      <c r="B464" s="171" t="s">
        <v>96</v>
      </c>
      <c r="C464" s="207" t="s">
        <v>97</v>
      </c>
      <c r="D464" s="174"/>
      <c r="E464" s="177"/>
      <c r="F464" s="182"/>
      <c r="G464" s="182">
        <f>SUMIF(AE465:AE468,"&lt;&gt;NOR",G465:G468)</f>
        <v>0</v>
      </c>
      <c r="H464" s="182"/>
      <c r="I464" s="182">
        <f>SUM(I465:I468)</f>
        <v>0</v>
      </c>
      <c r="J464" s="182"/>
      <c r="K464" s="182">
        <f>SUM(K465:K468)</f>
        <v>0</v>
      </c>
      <c r="L464" s="182"/>
      <c r="M464" s="182">
        <f>SUM(M465:M468)</f>
        <v>0</v>
      </c>
      <c r="N464" s="182"/>
      <c r="O464" s="182">
        <f>SUM(O465:O468)</f>
        <v>0</v>
      </c>
      <c r="P464" s="182"/>
      <c r="Q464" s="182">
        <f>SUM(Q465:Q468)</f>
        <v>0</v>
      </c>
      <c r="R464" s="182"/>
      <c r="S464" s="182"/>
      <c r="T464" s="183"/>
      <c r="U464" s="182">
        <f>SUM(U465:U468)</f>
        <v>7.1899999999999995</v>
      </c>
      <c r="AE464" t="s">
        <v>132</v>
      </c>
    </row>
    <row r="465" spans="1:60" ht="22.5" outlineLevel="1" x14ac:dyDescent="0.2">
      <c r="A465" s="164">
        <v>104</v>
      </c>
      <c r="B465" s="170" t="s">
        <v>608</v>
      </c>
      <c r="C465" s="205" t="s">
        <v>609</v>
      </c>
      <c r="D465" s="172" t="s">
        <v>610</v>
      </c>
      <c r="E465" s="175">
        <v>2</v>
      </c>
      <c r="F465" s="179"/>
      <c r="G465" s="180">
        <f>ROUND(E465*F465,2)</f>
        <v>0</v>
      </c>
      <c r="H465" s="179"/>
      <c r="I465" s="180">
        <f>ROUND(E465*H465,2)</f>
        <v>0</v>
      </c>
      <c r="J465" s="179"/>
      <c r="K465" s="180">
        <f>ROUND(E465*J465,2)</f>
        <v>0</v>
      </c>
      <c r="L465" s="180">
        <v>21</v>
      </c>
      <c r="M465" s="180">
        <f>G465*(1+L465/100)</f>
        <v>0</v>
      </c>
      <c r="N465" s="180">
        <v>0</v>
      </c>
      <c r="O465" s="180">
        <f>ROUND(E465*N465,2)</f>
        <v>0</v>
      </c>
      <c r="P465" s="180">
        <v>0</v>
      </c>
      <c r="Q465" s="180">
        <f>ROUND(E465*P465,2)</f>
        <v>0</v>
      </c>
      <c r="R465" s="180"/>
      <c r="S465" s="180"/>
      <c r="T465" s="181">
        <v>2.024</v>
      </c>
      <c r="U465" s="180">
        <f>ROUND(E465*T465,2)</f>
        <v>4.05</v>
      </c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 t="s">
        <v>136</v>
      </c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  <c r="BA465" s="163"/>
      <c r="BB465" s="163"/>
      <c r="BC465" s="163"/>
      <c r="BD465" s="163"/>
      <c r="BE465" s="163"/>
      <c r="BF465" s="163"/>
      <c r="BG465" s="163"/>
      <c r="BH465" s="163"/>
    </row>
    <row r="466" spans="1:60" outlineLevel="1" x14ac:dyDescent="0.2">
      <c r="A466" s="164"/>
      <c r="B466" s="170"/>
      <c r="C466" s="261" t="s">
        <v>611</v>
      </c>
      <c r="D466" s="262"/>
      <c r="E466" s="263"/>
      <c r="F466" s="264"/>
      <c r="G466" s="265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1"/>
      <c r="U466" s="180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 t="s">
        <v>183</v>
      </c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  <c r="BA466" s="166" t="str">
        <f>C466</f>
        <v>pro zesilování konstrukce seníku ve výškách</v>
      </c>
      <c r="BB466" s="163"/>
      <c r="BC466" s="163"/>
      <c r="BD466" s="163"/>
      <c r="BE466" s="163"/>
      <c r="BF466" s="163"/>
      <c r="BG466" s="163"/>
      <c r="BH466" s="163"/>
    </row>
    <row r="467" spans="1:60" ht="22.5" outlineLevel="1" x14ac:dyDescent="0.2">
      <c r="A467" s="164">
        <v>105</v>
      </c>
      <c r="B467" s="170" t="s">
        <v>612</v>
      </c>
      <c r="C467" s="205" t="s">
        <v>613</v>
      </c>
      <c r="D467" s="172" t="s">
        <v>614</v>
      </c>
      <c r="E467" s="175">
        <v>30</v>
      </c>
      <c r="F467" s="179"/>
      <c r="G467" s="180">
        <f>ROUND(E467*F467,2)</f>
        <v>0</v>
      </c>
      <c r="H467" s="179"/>
      <c r="I467" s="180">
        <f>ROUND(E467*H467,2)</f>
        <v>0</v>
      </c>
      <c r="J467" s="179"/>
      <c r="K467" s="180">
        <f>ROUND(E467*J467,2)</f>
        <v>0</v>
      </c>
      <c r="L467" s="180">
        <v>21</v>
      </c>
      <c r="M467" s="180">
        <f>G467*(1+L467/100)</f>
        <v>0</v>
      </c>
      <c r="N467" s="180">
        <v>0</v>
      </c>
      <c r="O467" s="180">
        <f>ROUND(E467*N467,2)</f>
        <v>0</v>
      </c>
      <c r="P467" s="180">
        <v>0</v>
      </c>
      <c r="Q467" s="180">
        <f>ROUND(E467*P467,2)</f>
        <v>0</v>
      </c>
      <c r="R467" s="180"/>
      <c r="S467" s="180"/>
      <c r="T467" s="181">
        <v>0</v>
      </c>
      <c r="U467" s="180">
        <f>ROUND(E467*T467,2)</f>
        <v>0</v>
      </c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 t="s">
        <v>136</v>
      </c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  <c r="BA467" s="163"/>
      <c r="BB467" s="163"/>
      <c r="BC467" s="163"/>
      <c r="BD467" s="163"/>
      <c r="BE467" s="163"/>
      <c r="BF467" s="163"/>
      <c r="BG467" s="163"/>
      <c r="BH467" s="163"/>
    </row>
    <row r="468" spans="1:60" ht="22.5" outlineLevel="1" x14ac:dyDescent="0.2">
      <c r="A468" s="164">
        <v>106</v>
      </c>
      <c r="B468" s="170" t="s">
        <v>615</v>
      </c>
      <c r="C468" s="205" t="s">
        <v>616</v>
      </c>
      <c r="D468" s="172" t="s">
        <v>610</v>
      </c>
      <c r="E468" s="175">
        <v>2</v>
      </c>
      <c r="F468" s="179"/>
      <c r="G468" s="180">
        <f>ROUND(E468*F468,2)</f>
        <v>0</v>
      </c>
      <c r="H468" s="179"/>
      <c r="I468" s="180">
        <f>ROUND(E468*H468,2)</f>
        <v>0</v>
      </c>
      <c r="J468" s="179"/>
      <c r="K468" s="180">
        <f>ROUND(E468*J468,2)</f>
        <v>0</v>
      </c>
      <c r="L468" s="180">
        <v>21</v>
      </c>
      <c r="M468" s="180">
        <f>G468*(1+L468/100)</f>
        <v>0</v>
      </c>
      <c r="N468" s="180">
        <v>0</v>
      </c>
      <c r="O468" s="180">
        <f>ROUND(E468*N468,2)</f>
        <v>0</v>
      </c>
      <c r="P468" s="180">
        <v>0</v>
      </c>
      <c r="Q468" s="180">
        <f>ROUND(E468*P468,2)</f>
        <v>0</v>
      </c>
      <c r="R468" s="180"/>
      <c r="S468" s="180"/>
      <c r="T468" s="181">
        <v>1.57</v>
      </c>
      <c r="U468" s="180">
        <f>ROUND(E468*T468,2)</f>
        <v>3.14</v>
      </c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 t="s">
        <v>136</v>
      </c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  <c r="BA468" s="163"/>
      <c r="BB468" s="163"/>
      <c r="BC468" s="163"/>
      <c r="BD468" s="163"/>
      <c r="BE468" s="163"/>
      <c r="BF468" s="163"/>
      <c r="BG468" s="163"/>
      <c r="BH468" s="163"/>
    </row>
    <row r="469" spans="1:60" x14ac:dyDescent="0.2">
      <c r="A469" s="165" t="s">
        <v>131</v>
      </c>
      <c r="B469" s="171" t="s">
        <v>98</v>
      </c>
      <c r="C469" s="207" t="s">
        <v>99</v>
      </c>
      <c r="D469" s="174"/>
      <c r="E469" s="177"/>
      <c r="F469" s="182"/>
      <c r="G469" s="182">
        <f>SUMIF(AE470:AE473,"&lt;&gt;NOR",G470:G473)</f>
        <v>0</v>
      </c>
      <c r="H469" s="182"/>
      <c r="I469" s="182">
        <f>SUM(I470:I473)</f>
        <v>0</v>
      </c>
      <c r="J469" s="182"/>
      <c r="K469" s="182">
        <f>SUM(K470:K473)</f>
        <v>0</v>
      </c>
      <c r="L469" s="182"/>
      <c r="M469" s="182">
        <f>SUM(M470:M473)</f>
        <v>0</v>
      </c>
      <c r="N469" s="182"/>
      <c r="O469" s="182">
        <f>SUM(O470:O473)</f>
        <v>0.15</v>
      </c>
      <c r="P469" s="182"/>
      <c r="Q469" s="182">
        <f>SUM(Q470:Q473)</f>
        <v>71.17</v>
      </c>
      <c r="R469" s="182"/>
      <c r="S469" s="182"/>
      <c r="T469" s="183"/>
      <c r="U469" s="182">
        <f>SUM(U470:U473)</f>
        <v>354.38</v>
      </c>
      <c r="AE469" t="s">
        <v>132</v>
      </c>
    </row>
    <row r="470" spans="1:60" outlineLevel="1" x14ac:dyDescent="0.2">
      <c r="A470" s="164">
        <v>107</v>
      </c>
      <c r="B470" s="170" t="s">
        <v>617</v>
      </c>
      <c r="C470" s="205" t="s">
        <v>618</v>
      </c>
      <c r="D470" s="172" t="s">
        <v>162</v>
      </c>
      <c r="E470" s="175">
        <v>219.654</v>
      </c>
      <c r="F470" s="179"/>
      <c r="G470" s="180">
        <f>ROUND(E470*F470,2)</f>
        <v>0</v>
      </c>
      <c r="H470" s="179"/>
      <c r="I470" s="180">
        <f>ROUND(E470*H470,2)</f>
        <v>0</v>
      </c>
      <c r="J470" s="179"/>
      <c r="K470" s="180">
        <f>ROUND(E470*J470,2)</f>
        <v>0</v>
      </c>
      <c r="L470" s="180">
        <v>21</v>
      </c>
      <c r="M470" s="180">
        <f>G470*(1+L470/100)</f>
        <v>0</v>
      </c>
      <c r="N470" s="180">
        <v>6.7000000000000002E-4</v>
      </c>
      <c r="O470" s="180">
        <f>ROUND(E470*N470,2)</f>
        <v>0.15</v>
      </c>
      <c r="P470" s="180">
        <v>0.32400000000000001</v>
      </c>
      <c r="Q470" s="180">
        <f>ROUND(E470*P470,2)</f>
        <v>71.17</v>
      </c>
      <c r="R470" s="180"/>
      <c r="S470" s="180"/>
      <c r="T470" s="181">
        <v>1.61334</v>
      </c>
      <c r="U470" s="180">
        <f>ROUND(E470*T470,2)</f>
        <v>354.38</v>
      </c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 t="s">
        <v>136</v>
      </c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  <c r="BA470" s="163"/>
      <c r="BB470" s="163"/>
      <c r="BC470" s="163"/>
      <c r="BD470" s="163"/>
      <c r="BE470" s="163"/>
      <c r="BF470" s="163"/>
      <c r="BG470" s="163"/>
      <c r="BH470" s="163"/>
    </row>
    <row r="471" spans="1:60" outlineLevel="1" x14ac:dyDescent="0.2">
      <c r="A471" s="164"/>
      <c r="B471" s="170"/>
      <c r="C471" s="206" t="s">
        <v>619</v>
      </c>
      <c r="D471" s="173"/>
      <c r="E471" s="176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1"/>
      <c r="U471" s="180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 t="s">
        <v>138</v>
      </c>
      <c r="AF471" s="163">
        <v>0</v>
      </c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  <c r="BA471" s="163"/>
      <c r="BB471" s="163"/>
      <c r="BC471" s="163"/>
      <c r="BD471" s="163"/>
      <c r="BE471" s="163"/>
      <c r="BF471" s="163"/>
      <c r="BG471" s="163"/>
      <c r="BH471" s="163"/>
    </row>
    <row r="472" spans="1:60" outlineLevel="1" x14ac:dyDescent="0.2">
      <c r="A472" s="164"/>
      <c r="B472" s="170"/>
      <c r="C472" s="206" t="s">
        <v>620</v>
      </c>
      <c r="D472" s="173"/>
      <c r="E472" s="176">
        <v>236.304</v>
      </c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1"/>
      <c r="U472" s="180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 t="s">
        <v>138</v>
      </c>
      <c r="AF472" s="163">
        <v>0</v>
      </c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/>
      <c r="AZ472" s="163"/>
      <c r="BA472" s="163"/>
      <c r="BB472" s="163"/>
      <c r="BC472" s="163"/>
      <c r="BD472" s="163"/>
      <c r="BE472" s="163"/>
      <c r="BF472" s="163"/>
      <c r="BG472" s="163"/>
      <c r="BH472" s="163"/>
    </row>
    <row r="473" spans="1:60" outlineLevel="1" x14ac:dyDescent="0.2">
      <c r="A473" s="164"/>
      <c r="B473" s="170"/>
      <c r="C473" s="206" t="s">
        <v>621</v>
      </c>
      <c r="D473" s="173"/>
      <c r="E473" s="176">
        <v>-16.649999999999999</v>
      </c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1"/>
      <c r="U473" s="180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 t="s">
        <v>138</v>
      </c>
      <c r="AF473" s="163">
        <v>0</v>
      </c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  <c r="BA473" s="163"/>
      <c r="BB473" s="163"/>
      <c r="BC473" s="163"/>
      <c r="BD473" s="163"/>
      <c r="BE473" s="163"/>
      <c r="BF473" s="163"/>
      <c r="BG473" s="163"/>
      <c r="BH473" s="163"/>
    </row>
    <row r="474" spans="1:60" x14ac:dyDescent="0.2">
      <c r="A474" s="165" t="s">
        <v>131</v>
      </c>
      <c r="B474" s="171" t="s">
        <v>100</v>
      </c>
      <c r="C474" s="207" t="s">
        <v>101</v>
      </c>
      <c r="D474" s="174"/>
      <c r="E474" s="177"/>
      <c r="F474" s="182"/>
      <c r="G474" s="182">
        <f>SUMIF(AE475:AE484,"&lt;&gt;NOR",G475:G484)</f>
        <v>0</v>
      </c>
      <c r="H474" s="182"/>
      <c r="I474" s="182">
        <f>SUM(I475:I484)</f>
        <v>0</v>
      </c>
      <c r="J474" s="182"/>
      <c r="K474" s="182">
        <f>SUM(K475:K484)</f>
        <v>0</v>
      </c>
      <c r="L474" s="182"/>
      <c r="M474" s="182">
        <f>SUM(M475:M484)</f>
        <v>0</v>
      </c>
      <c r="N474" s="182"/>
      <c r="O474" s="182">
        <f>SUM(O475:O484)</f>
        <v>0</v>
      </c>
      <c r="P474" s="182"/>
      <c r="Q474" s="182">
        <f>SUM(Q475:Q484)</f>
        <v>0</v>
      </c>
      <c r="R474" s="182"/>
      <c r="S474" s="182"/>
      <c r="T474" s="183"/>
      <c r="U474" s="182">
        <f>SUM(U475:U484)</f>
        <v>138.44</v>
      </c>
      <c r="AE474" t="s">
        <v>132</v>
      </c>
    </row>
    <row r="475" spans="1:60" outlineLevel="1" x14ac:dyDescent="0.2">
      <c r="A475" s="164">
        <v>108</v>
      </c>
      <c r="B475" s="170" t="s">
        <v>622</v>
      </c>
      <c r="C475" s="205" t="s">
        <v>623</v>
      </c>
      <c r="D475" s="172" t="s">
        <v>236</v>
      </c>
      <c r="E475" s="175">
        <v>74.75</v>
      </c>
      <c r="F475" s="179"/>
      <c r="G475" s="180">
        <f>ROUND(E475*F475,2)</f>
        <v>0</v>
      </c>
      <c r="H475" s="179"/>
      <c r="I475" s="180">
        <f>ROUND(E475*H475,2)</f>
        <v>0</v>
      </c>
      <c r="J475" s="179"/>
      <c r="K475" s="180">
        <f>ROUND(E475*J475,2)</f>
        <v>0</v>
      </c>
      <c r="L475" s="180">
        <v>21</v>
      </c>
      <c r="M475" s="180">
        <f>G475*(1+L475/100)</f>
        <v>0</v>
      </c>
      <c r="N475" s="180">
        <v>0</v>
      </c>
      <c r="O475" s="180">
        <f>ROUND(E475*N475,2)</f>
        <v>0</v>
      </c>
      <c r="P475" s="180">
        <v>0</v>
      </c>
      <c r="Q475" s="180">
        <f>ROUND(E475*P475,2)</f>
        <v>0</v>
      </c>
      <c r="R475" s="180"/>
      <c r="S475" s="180"/>
      <c r="T475" s="181">
        <v>0.94199999999999995</v>
      </c>
      <c r="U475" s="180">
        <f>ROUND(E475*T475,2)</f>
        <v>70.41</v>
      </c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 t="s">
        <v>136</v>
      </c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  <c r="BA475" s="163"/>
      <c r="BB475" s="163"/>
      <c r="BC475" s="163"/>
      <c r="BD475" s="163"/>
      <c r="BE475" s="163"/>
      <c r="BF475" s="163"/>
      <c r="BG475" s="163"/>
      <c r="BH475" s="163"/>
    </row>
    <row r="476" spans="1:60" outlineLevel="1" x14ac:dyDescent="0.2">
      <c r="A476" s="164"/>
      <c r="B476" s="170"/>
      <c r="C476" s="206" t="s">
        <v>624</v>
      </c>
      <c r="D476" s="173"/>
      <c r="E476" s="176">
        <v>73.8</v>
      </c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1"/>
      <c r="U476" s="180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 t="s">
        <v>138</v>
      </c>
      <c r="AF476" s="163">
        <v>0</v>
      </c>
      <c r="AG476" s="163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3"/>
      <c r="AV476" s="163"/>
      <c r="AW476" s="163"/>
      <c r="AX476" s="163"/>
      <c r="AY476" s="163"/>
      <c r="AZ476" s="163"/>
      <c r="BA476" s="163"/>
      <c r="BB476" s="163"/>
      <c r="BC476" s="163"/>
      <c r="BD476" s="163"/>
      <c r="BE476" s="163"/>
      <c r="BF476" s="163"/>
      <c r="BG476" s="163"/>
      <c r="BH476" s="163"/>
    </row>
    <row r="477" spans="1:60" outlineLevel="1" x14ac:dyDescent="0.2">
      <c r="A477" s="164"/>
      <c r="B477" s="170"/>
      <c r="C477" s="206" t="s">
        <v>625</v>
      </c>
      <c r="D477" s="173"/>
      <c r="E477" s="176">
        <v>0.55000000000000004</v>
      </c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1"/>
      <c r="U477" s="180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 t="s">
        <v>138</v>
      </c>
      <c r="AF477" s="163">
        <v>0</v>
      </c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  <c r="BA477" s="163"/>
      <c r="BB477" s="163"/>
      <c r="BC477" s="163"/>
      <c r="BD477" s="163"/>
      <c r="BE477" s="163"/>
      <c r="BF477" s="163"/>
      <c r="BG477" s="163"/>
      <c r="BH477" s="163"/>
    </row>
    <row r="478" spans="1:60" outlineLevel="1" x14ac:dyDescent="0.2">
      <c r="A478" s="164"/>
      <c r="B478" s="170"/>
      <c r="C478" s="206" t="s">
        <v>626</v>
      </c>
      <c r="D478" s="173"/>
      <c r="E478" s="176">
        <v>0.4</v>
      </c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1"/>
      <c r="U478" s="180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 t="s">
        <v>138</v>
      </c>
      <c r="AF478" s="163">
        <v>0</v>
      </c>
      <c r="AG478" s="163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  <c r="AU478" s="163"/>
      <c r="AV478" s="163"/>
      <c r="AW478" s="163"/>
      <c r="AX478" s="163"/>
      <c r="AY478" s="163"/>
      <c r="AZ478" s="163"/>
      <c r="BA478" s="163"/>
      <c r="BB478" s="163"/>
      <c r="BC478" s="163"/>
      <c r="BD478" s="163"/>
      <c r="BE478" s="163"/>
      <c r="BF478" s="163"/>
      <c r="BG478" s="163"/>
      <c r="BH478" s="163"/>
    </row>
    <row r="479" spans="1:60" outlineLevel="1" x14ac:dyDescent="0.2">
      <c r="A479" s="164">
        <v>109</v>
      </c>
      <c r="B479" s="170" t="s">
        <v>627</v>
      </c>
      <c r="C479" s="205" t="s">
        <v>628</v>
      </c>
      <c r="D479" s="172" t="s">
        <v>236</v>
      </c>
      <c r="E479" s="175">
        <v>299</v>
      </c>
      <c r="F479" s="179"/>
      <c r="G479" s="180">
        <f>ROUND(E479*F479,2)</f>
        <v>0</v>
      </c>
      <c r="H479" s="179"/>
      <c r="I479" s="180">
        <f>ROUND(E479*H479,2)</f>
        <v>0</v>
      </c>
      <c r="J479" s="179"/>
      <c r="K479" s="180">
        <f>ROUND(E479*J479,2)</f>
        <v>0</v>
      </c>
      <c r="L479" s="180">
        <v>21</v>
      </c>
      <c r="M479" s="180">
        <f>G479*(1+L479/100)</f>
        <v>0</v>
      </c>
      <c r="N479" s="180">
        <v>0</v>
      </c>
      <c r="O479" s="180">
        <f>ROUND(E479*N479,2)</f>
        <v>0</v>
      </c>
      <c r="P479" s="180">
        <v>0</v>
      </c>
      <c r="Q479" s="180">
        <f>ROUND(E479*P479,2)</f>
        <v>0</v>
      </c>
      <c r="R479" s="180"/>
      <c r="S479" s="180"/>
      <c r="T479" s="181">
        <v>0.105</v>
      </c>
      <c r="U479" s="180">
        <f>ROUND(E479*T479,2)</f>
        <v>31.4</v>
      </c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 t="s">
        <v>136</v>
      </c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  <c r="AU479" s="163"/>
      <c r="AV479" s="163"/>
      <c r="AW479" s="163"/>
      <c r="AX479" s="163"/>
      <c r="AY479" s="163"/>
      <c r="AZ479" s="163"/>
      <c r="BA479" s="163"/>
      <c r="BB479" s="163"/>
      <c r="BC479" s="163"/>
      <c r="BD479" s="163"/>
      <c r="BE479" s="163"/>
      <c r="BF479" s="163"/>
      <c r="BG479" s="163"/>
      <c r="BH479" s="163"/>
    </row>
    <row r="480" spans="1:60" outlineLevel="1" x14ac:dyDescent="0.2">
      <c r="A480" s="164"/>
      <c r="B480" s="170"/>
      <c r="C480" s="206" t="s">
        <v>629</v>
      </c>
      <c r="D480" s="173"/>
      <c r="E480" s="176">
        <v>299</v>
      </c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1"/>
      <c r="U480" s="180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 t="s">
        <v>138</v>
      </c>
      <c r="AF480" s="163">
        <v>0</v>
      </c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  <c r="BA480" s="163"/>
      <c r="BB480" s="163"/>
      <c r="BC480" s="163"/>
      <c r="BD480" s="163"/>
      <c r="BE480" s="163"/>
      <c r="BF480" s="163"/>
      <c r="BG480" s="163"/>
      <c r="BH480" s="163"/>
    </row>
    <row r="481" spans="1:60" outlineLevel="1" x14ac:dyDescent="0.2">
      <c r="A481" s="164">
        <v>110</v>
      </c>
      <c r="B481" s="170" t="s">
        <v>630</v>
      </c>
      <c r="C481" s="205" t="s">
        <v>631</v>
      </c>
      <c r="D481" s="172" t="s">
        <v>236</v>
      </c>
      <c r="E481" s="175">
        <v>74.75</v>
      </c>
      <c r="F481" s="179"/>
      <c r="G481" s="180">
        <f>ROUND(E481*F481,2)</f>
        <v>0</v>
      </c>
      <c r="H481" s="179"/>
      <c r="I481" s="180">
        <f>ROUND(E481*H481,2)</f>
        <v>0</v>
      </c>
      <c r="J481" s="179"/>
      <c r="K481" s="180">
        <f>ROUND(E481*J481,2)</f>
        <v>0</v>
      </c>
      <c r="L481" s="180">
        <v>21</v>
      </c>
      <c r="M481" s="180">
        <f>G481*(1+L481/100)</f>
        <v>0</v>
      </c>
      <c r="N481" s="180">
        <v>0</v>
      </c>
      <c r="O481" s="180">
        <f>ROUND(E481*N481,2)</f>
        <v>0</v>
      </c>
      <c r="P481" s="180">
        <v>0</v>
      </c>
      <c r="Q481" s="180">
        <f>ROUND(E481*P481,2)</f>
        <v>0</v>
      </c>
      <c r="R481" s="180"/>
      <c r="S481" s="180"/>
      <c r="T481" s="181">
        <v>0.49</v>
      </c>
      <c r="U481" s="180">
        <f>ROUND(E481*T481,2)</f>
        <v>36.630000000000003</v>
      </c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 t="s">
        <v>136</v>
      </c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  <c r="BA481" s="163"/>
      <c r="BB481" s="163"/>
      <c r="BC481" s="163"/>
      <c r="BD481" s="163"/>
      <c r="BE481" s="163"/>
      <c r="BF481" s="163"/>
      <c r="BG481" s="163"/>
      <c r="BH481" s="163"/>
    </row>
    <row r="482" spans="1:60" outlineLevel="1" x14ac:dyDescent="0.2">
      <c r="A482" s="164">
        <v>111</v>
      </c>
      <c r="B482" s="170" t="s">
        <v>632</v>
      </c>
      <c r="C482" s="205" t="s">
        <v>633</v>
      </c>
      <c r="D482" s="172" t="s">
        <v>236</v>
      </c>
      <c r="E482" s="175">
        <v>747.5</v>
      </c>
      <c r="F482" s="179"/>
      <c r="G482" s="180">
        <f>ROUND(E482*F482,2)</f>
        <v>0</v>
      </c>
      <c r="H482" s="179"/>
      <c r="I482" s="180">
        <f>ROUND(E482*H482,2)</f>
        <v>0</v>
      </c>
      <c r="J482" s="179"/>
      <c r="K482" s="180">
        <f>ROUND(E482*J482,2)</f>
        <v>0</v>
      </c>
      <c r="L482" s="180">
        <v>21</v>
      </c>
      <c r="M482" s="180">
        <f>G482*(1+L482/100)</f>
        <v>0</v>
      </c>
      <c r="N482" s="180">
        <v>0</v>
      </c>
      <c r="O482" s="180">
        <f>ROUND(E482*N482,2)</f>
        <v>0</v>
      </c>
      <c r="P482" s="180">
        <v>0</v>
      </c>
      <c r="Q482" s="180">
        <f>ROUND(E482*P482,2)</f>
        <v>0</v>
      </c>
      <c r="R482" s="180"/>
      <c r="S482" s="180"/>
      <c r="T482" s="181">
        <v>0</v>
      </c>
      <c r="U482" s="180">
        <f>ROUND(E482*T482,2)</f>
        <v>0</v>
      </c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 t="s">
        <v>136</v>
      </c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  <c r="BA482" s="163"/>
      <c r="BB482" s="163"/>
      <c r="BC482" s="163"/>
      <c r="BD482" s="163"/>
      <c r="BE482" s="163"/>
      <c r="BF482" s="163"/>
      <c r="BG482" s="163"/>
      <c r="BH482" s="163"/>
    </row>
    <row r="483" spans="1:60" outlineLevel="1" x14ac:dyDescent="0.2">
      <c r="A483" s="164">
        <v>112</v>
      </c>
      <c r="B483" s="170" t="s">
        <v>634</v>
      </c>
      <c r="C483" s="205" t="s">
        <v>635</v>
      </c>
      <c r="D483" s="172" t="s">
        <v>236</v>
      </c>
      <c r="E483" s="175">
        <v>73.8</v>
      </c>
      <c r="F483" s="179"/>
      <c r="G483" s="180">
        <f>ROUND(E483*F483,2)</f>
        <v>0</v>
      </c>
      <c r="H483" s="179"/>
      <c r="I483" s="180">
        <f>ROUND(E483*H483,2)</f>
        <v>0</v>
      </c>
      <c r="J483" s="179"/>
      <c r="K483" s="180">
        <f>ROUND(E483*J483,2)</f>
        <v>0</v>
      </c>
      <c r="L483" s="180">
        <v>21</v>
      </c>
      <c r="M483" s="180">
        <f>G483*(1+L483/100)</f>
        <v>0</v>
      </c>
      <c r="N483" s="180">
        <v>0</v>
      </c>
      <c r="O483" s="180">
        <f>ROUND(E483*N483,2)</f>
        <v>0</v>
      </c>
      <c r="P483" s="180">
        <v>0</v>
      </c>
      <c r="Q483" s="180">
        <f>ROUND(E483*P483,2)</f>
        <v>0</v>
      </c>
      <c r="R483" s="180"/>
      <c r="S483" s="180"/>
      <c r="T483" s="181">
        <v>0</v>
      </c>
      <c r="U483" s="180">
        <f>ROUND(E483*T483,2)</f>
        <v>0</v>
      </c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 t="s">
        <v>136</v>
      </c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  <c r="AU483" s="163"/>
      <c r="AV483" s="163"/>
      <c r="AW483" s="163"/>
      <c r="AX483" s="163"/>
      <c r="AY483" s="163"/>
      <c r="AZ483" s="163"/>
      <c r="BA483" s="163"/>
      <c r="BB483" s="163"/>
      <c r="BC483" s="163"/>
      <c r="BD483" s="163"/>
      <c r="BE483" s="163"/>
      <c r="BF483" s="163"/>
      <c r="BG483" s="163"/>
      <c r="BH483" s="163"/>
    </row>
    <row r="484" spans="1:60" outlineLevel="1" x14ac:dyDescent="0.2">
      <c r="A484" s="164">
        <v>113</v>
      </c>
      <c r="B484" s="170" t="s">
        <v>636</v>
      </c>
      <c r="C484" s="205" t="s">
        <v>637</v>
      </c>
      <c r="D484" s="172" t="s">
        <v>236</v>
      </c>
      <c r="E484" s="175">
        <v>0.55000000000000004</v>
      </c>
      <c r="F484" s="179"/>
      <c r="G484" s="180">
        <f>ROUND(E484*F484,2)</f>
        <v>0</v>
      </c>
      <c r="H484" s="179"/>
      <c r="I484" s="180">
        <f>ROUND(E484*H484,2)</f>
        <v>0</v>
      </c>
      <c r="J484" s="179"/>
      <c r="K484" s="180">
        <f>ROUND(E484*J484,2)</f>
        <v>0</v>
      </c>
      <c r="L484" s="180">
        <v>21</v>
      </c>
      <c r="M484" s="180">
        <f>G484*(1+L484/100)</f>
        <v>0</v>
      </c>
      <c r="N484" s="180">
        <v>0</v>
      </c>
      <c r="O484" s="180">
        <f>ROUND(E484*N484,2)</f>
        <v>0</v>
      </c>
      <c r="P484" s="180">
        <v>0</v>
      </c>
      <c r="Q484" s="180">
        <f>ROUND(E484*P484,2)</f>
        <v>0</v>
      </c>
      <c r="R484" s="180"/>
      <c r="S484" s="180"/>
      <c r="T484" s="181">
        <v>0</v>
      </c>
      <c r="U484" s="180">
        <f>ROUND(E484*T484,2)</f>
        <v>0</v>
      </c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 t="s">
        <v>136</v>
      </c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  <c r="BA484" s="163"/>
      <c r="BB484" s="163"/>
      <c r="BC484" s="163"/>
      <c r="BD484" s="163"/>
      <c r="BE484" s="163"/>
      <c r="BF484" s="163"/>
      <c r="BG484" s="163"/>
      <c r="BH484" s="163"/>
    </row>
    <row r="485" spans="1:60" x14ac:dyDescent="0.2">
      <c r="A485" s="165" t="s">
        <v>131</v>
      </c>
      <c r="B485" s="171" t="s">
        <v>102</v>
      </c>
      <c r="C485" s="207" t="s">
        <v>103</v>
      </c>
      <c r="D485" s="174"/>
      <c r="E485" s="177"/>
      <c r="F485" s="182"/>
      <c r="G485" s="182">
        <f>SUMIF(AE486:AE486,"&lt;&gt;NOR",G486:G486)</f>
        <v>0</v>
      </c>
      <c r="H485" s="182"/>
      <c r="I485" s="182">
        <f>SUM(I486:I486)</f>
        <v>0</v>
      </c>
      <c r="J485" s="182"/>
      <c r="K485" s="182">
        <f>SUM(K486:K486)</f>
        <v>0</v>
      </c>
      <c r="L485" s="182"/>
      <c r="M485" s="182">
        <f>SUM(M486:M486)</f>
        <v>0</v>
      </c>
      <c r="N485" s="182"/>
      <c r="O485" s="182">
        <f>SUM(O486:O486)</f>
        <v>0</v>
      </c>
      <c r="P485" s="182"/>
      <c r="Q485" s="182">
        <f>SUM(Q486:Q486)</f>
        <v>0</v>
      </c>
      <c r="R485" s="182"/>
      <c r="S485" s="182"/>
      <c r="T485" s="183"/>
      <c r="U485" s="182">
        <f>SUM(U486:U486)</f>
        <v>32.659999999999997</v>
      </c>
      <c r="AE485" t="s">
        <v>132</v>
      </c>
    </row>
    <row r="486" spans="1:60" outlineLevel="1" x14ac:dyDescent="0.2">
      <c r="A486" s="164">
        <v>114</v>
      </c>
      <c r="B486" s="170" t="s">
        <v>638</v>
      </c>
      <c r="C486" s="205" t="s">
        <v>639</v>
      </c>
      <c r="D486" s="172" t="s">
        <v>236</v>
      </c>
      <c r="E486" s="175">
        <v>87.1</v>
      </c>
      <c r="F486" s="179"/>
      <c r="G486" s="180">
        <f>ROUND(E486*F486,2)</f>
        <v>0</v>
      </c>
      <c r="H486" s="179"/>
      <c r="I486" s="180">
        <f>ROUND(E486*H486,2)</f>
        <v>0</v>
      </c>
      <c r="J486" s="179"/>
      <c r="K486" s="180">
        <f>ROUND(E486*J486,2)</f>
        <v>0</v>
      </c>
      <c r="L486" s="180">
        <v>21</v>
      </c>
      <c r="M486" s="180">
        <f>G486*(1+L486/100)</f>
        <v>0</v>
      </c>
      <c r="N486" s="180">
        <v>0</v>
      </c>
      <c r="O486" s="180">
        <f>ROUND(E486*N486,2)</f>
        <v>0</v>
      </c>
      <c r="P486" s="180">
        <v>0</v>
      </c>
      <c r="Q486" s="180">
        <f>ROUND(E486*P486,2)</f>
        <v>0</v>
      </c>
      <c r="R486" s="180"/>
      <c r="S486" s="180"/>
      <c r="T486" s="181">
        <v>0.375</v>
      </c>
      <c r="U486" s="180">
        <f>ROUND(E486*T486,2)</f>
        <v>32.659999999999997</v>
      </c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 t="s">
        <v>136</v>
      </c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  <c r="BA486" s="163"/>
      <c r="BB486" s="163"/>
      <c r="BC486" s="163"/>
      <c r="BD486" s="163"/>
      <c r="BE486" s="163"/>
      <c r="BF486" s="163"/>
      <c r="BG486" s="163"/>
      <c r="BH486" s="163"/>
    </row>
    <row r="487" spans="1:60" x14ac:dyDescent="0.2">
      <c r="A487" s="165" t="s">
        <v>131</v>
      </c>
      <c r="B487" s="171" t="s">
        <v>104</v>
      </c>
      <c r="C487" s="207" t="s">
        <v>26</v>
      </c>
      <c r="D487" s="174"/>
      <c r="E487" s="177"/>
      <c r="F487" s="182"/>
      <c r="G487" s="182">
        <f>SUMIF(AE488:AE490,"&lt;&gt;NOR",G488:G490)</f>
        <v>0</v>
      </c>
      <c r="H487" s="182"/>
      <c r="I487" s="182">
        <f>SUM(I488:I490)</f>
        <v>0</v>
      </c>
      <c r="J487" s="182"/>
      <c r="K487" s="182">
        <f>SUM(K488:K490)</f>
        <v>0</v>
      </c>
      <c r="L487" s="182"/>
      <c r="M487" s="182">
        <f>SUM(M488:M490)</f>
        <v>0</v>
      </c>
      <c r="N487" s="182"/>
      <c r="O487" s="182">
        <f>SUM(O488:O490)</f>
        <v>0</v>
      </c>
      <c r="P487" s="182"/>
      <c r="Q487" s="182">
        <f>SUM(Q488:Q490)</f>
        <v>0</v>
      </c>
      <c r="R487" s="182"/>
      <c r="S487" s="182"/>
      <c r="T487" s="183"/>
      <c r="U487" s="182">
        <f>SUM(U488:U490)</f>
        <v>0</v>
      </c>
      <c r="AE487" t="s">
        <v>132</v>
      </c>
    </row>
    <row r="488" spans="1:60" outlineLevel="1" x14ac:dyDescent="0.2">
      <c r="A488" s="164">
        <v>115</v>
      </c>
      <c r="B488" s="170" t="s">
        <v>640</v>
      </c>
      <c r="C488" s="205" t="s">
        <v>641</v>
      </c>
      <c r="D488" s="172" t="s">
        <v>642</v>
      </c>
      <c r="E488" s="175">
        <v>1</v>
      </c>
      <c r="F488" s="179"/>
      <c r="G488" s="180">
        <f>ROUND(E488*F488,2)</f>
        <v>0</v>
      </c>
      <c r="H488" s="179"/>
      <c r="I488" s="180">
        <f>ROUND(E488*H488,2)</f>
        <v>0</v>
      </c>
      <c r="J488" s="179"/>
      <c r="K488" s="180">
        <f>ROUND(E488*J488,2)</f>
        <v>0</v>
      </c>
      <c r="L488" s="180">
        <v>21</v>
      </c>
      <c r="M488" s="180">
        <f>G488*(1+L488/100)</f>
        <v>0</v>
      </c>
      <c r="N488" s="180">
        <v>0</v>
      </c>
      <c r="O488" s="180">
        <f>ROUND(E488*N488,2)</f>
        <v>0</v>
      </c>
      <c r="P488" s="180">
        <v>0</v>
      </c>
      <c r="Q488" s="180">
        <f>ROUND(E488*P488,2)</f>
        <v>0</v>
      </c>
      <c r="R488" s="180"/>
      <c r="S488" s="180"/>
      <c r="T488" s="181">
        <v>0</v>
      </c>
      <c r="U488" s="180">
        <f>ROUND(E488*T488,2)</f>
        <v>0</v>
      </c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 t="s">
        <v>136</v>
      </c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  <c r="AU488" s="163"/>
      <c r="AV488" s="163"/>
      <c r="AW488" s="163"/>
      <c r="AX488" s="163"/>
      <c r="AY488" s="163"/>
      <c r="AZ488" s="163"/>
      <c r="BA488" s="163"/>
      <c r="BB488" s="163"/>
      <c r="BC488" s="163"/>
      <c r="BD488" s="163"/>
      <c r="BE488" s="163"/>
      <c r="BF488" s="163"/>
      <c r="BG488" s="163"/>
      <c r="BH488" s="163"/>
    </row>
    <row r="489" spans="1:60" outlineLevel="1" x14ac:dyDescent="0.2">
      <c r="A489" s="164">
        <v>116</v>
      </c>
      <c r="B489" s="170" t="s">
        <v>643</v>
      </c>
      <c r="C489" s="205" t="s">
        <v>644</v>
      </c>
      <c r="D489" s="172" t="s">
        <v>642</v>
      </c>
      <c r="E489" s="175">
        <v>1</v>
      </c>
      <c r="F489" s="179"/>
      <c r="G489" s="180">
        <f>ROUND(E489*F489,2)</f>
        <v>0</v>
      </c>
      <c r="H489" s="179"/>
      <c r="I489" s="180">
        <f>ROUND(E489*H489,2)</f>
        <v>0</v>
      </c>
      <c r="J489" s="179"/>
      <c r="K489" s="180">
        <f>ROUND(E489*J489,2)</f>
        <v>0</v>
      </c>
      <c r="L489" s="180">
        <v>21</v>
      </c>
      <c r="M489" s="180">
        <f>G489*(1+L489/100)</f>
        <v>0</v>
      </c>
      <c r="N489" s="180">
        <v>0</v>
      </c>
      <c r="O489" s="180">
        <f>ROUND(E489*N489,2)</f>
        <v>0</v>
      </c>
      <c r="P489" s="180">
        <v>0</v>
      </c>
      <c r="Q489" s="180">
        <f>ROUND(E489*P489,2)</f>
        <v>0</v>
      </c>
      <c r="R489" s="180"/>
      <c r="S489" s="180"/>
      <c r="T489" s="181">
        <v>0</v>
      </c>
      <c r="U489" s="180">
        <f>ROUND(E489*T489,2)</f>
        <v>0</v>
      </c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 t="s">
        <v>136</v>
      </c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  <c r="AU489" s="163"/>
      <c r="AV489" s="163"/>
      <c r="AW489" s="163"/>
      <c r="AX489" s="163"/>
      <c r="AY489" s="163"/>
      <c r="AZ489" s="163"/>
      <c r="BA489" s="163"/>
      <c r="BB489" s="163"/>
      <c r="BC489" s="163"/>
      <c r="BD489" s="163"/>
      <c r="BE489" s="163"/>
      <c r="BF489" s="163"/>
      <c r="BG489" s="163"/>
      <c r="BH489" s="163"/>
    </row>
    <row r="490" spans="1:60" outlineLevel="1" x14ac:dyDescent="0.2">
      <c r="A490" s="193">
        <v>117</v>
      </c>
      <c r="B490" s="194" t="s">
        <v>645</v>
      </c>
      <c r="C490" s="208" t="s">
        <v>646</v>
      </c>
      <c r="D490" s="195" t="s">
        <v>642</v>
      </c>
      <c r="E490" s="196">
        <v>1</v>
      </c>
      <c r="F490" s="197"/>
      <c r="G490" s="198">
        <f>ROUND(E490*F490,2)</f>
        <v>0</v>
      </c>
      <c r="H490" s="197"/>
      <c r="I490" s="198">
        <f>ROUND(E490*H490,2)</f>
        <v>0</v>
      </c>
      <c r="J490" s="197"/>
      <c r="K490" s="198">
        <f>ROUND(E490*J490,2)</f>
        <v>0</v>
      </c>
      <c r="L490" s="198">
        <v>21</v>
      </c>
      <c r="M490" s="198">
        <f>G490*(1+L490/100)</f>
        <v>0</v>
      </c>
      <c r="N490" s="198">
        <v>0</v>
      </c>
      <c r="O490" s="198">
        <f>ROUND(E490*N490,2)</f>
        <v>0</v>
      </c>
      <c r="P490" s="198">
        <v>0</v>
      </c>
      <c r="Q490" s="198">
        <f>ROUND(E490*P490,2)</f>
        <v>0</v>
      </c>
      <c r="R490" s="198"/>
      <c r="S490" s="198"/>
      <c r="T490" s="199">
        <v>0</v>
      </c>
      <c r="U490" s="198">
        <f>ROUND(E490*T490,2)</f>
        <v>0</v>
      </c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 t="s">
        <v>136</v>
      </c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  <c r="AS490" s="163"/>
      <c r="AT490" s="163"/>
      <c r="AU490" s="163"/>
      <c r="AV490" s="163"/>
      <c r="AW490" s="163"/>
      <c r="AX490" s="163"/>
      <c r="AY490" s="163"/>
      <c r="AZ490" s="163"/>
      <c r="BA490" s="163"/>
      <c r="BB490" s="163"/>
      <c r="BC490" s="163"/>
      <c r="BD490" s="163"/>
      <c r="BE490" s="163"/>
      <c r="BF490" s="163"/>
      <c r="BG490" s="163"/>
      <c r="BH490" s="163"/>
    </row>
    <row r="491" spans="1:60" x14ac:dyDescent="0.2">
      <c r="A491" s="6"/>
      <c r="B491" s="7" t="s">
        <v>177</v>
      </c>
      <c r="C491" s="209" t="s">
        <v>177</v>
      </c>
      <c r="D491" s="9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AC491">
        <v>15</v>
      </c>
      <c r="AD491">
        <v>21</v>
      </c>
    </row>
    <row r="492" spans="1:60" x14ac:dyDescent="0.2">
      <c r="A492" s="200"/>
      <c r="B492" s="201">
        <v>26</v>
      </c>
      <c r="C492" s="210" t="s">
        <v>177</v>
      </c>
      <c r="D492" s="202"/>
      <c r="E492" s="203"/>
      <c r="F492" s="203"/>
      <c r="G492" s="204">
        <f>G8+G27+G149+G255+G261+G277+G283+G292+G297+G304+G317+G323+G336+G355+G398+G433+G440+G455+G462+G464+G469+G474+G485+G487</f>
        <v>0</v>
      </c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AC492">
        <f>SUMIF(L7:L490,AC491,G7:G490)</f>
        <v>0</v>
      </c>
      <c r="AD492">
        <f>SUMIF(L7:L490,AD491,G7:G490)</f>
        <v>0</v>
      </c>
      <c r="AE492" t="s">
        <v>647</v>
      </c>
    </row>
    <row r="493" spans="1:60" x14ac:dyDescent="0.2">
      <c r="A493" s="6"/>
      <c r="B493" s="7" t="s">
        <v>177</v>
      </c>
      <c r="C493" s="209" t="s">
        <v>177</v>
      </c>
      <c r="D493" s="9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60" x14ac:dyDescent="0.2">
      <c r="A494" s="6"/>
      <c r="B494" s="7" t="s">
        <v>177</v>
      </c>
      <c r="C494" s="209" t="s">
        <v>177</v>
      </c>
      <c r="D494" s="9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60" x14ac:dyDescent="0.2">
      <c r="A495" s="266">
        <v>33</v>
      </c>
      <c r="B495" s="266"/>
      <c r="C495" s="267"/>
      <c r="D495" s="9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60" x14ac:dyDescent="0.2">
      <c r="A496" s="268"/>
      <c r="B496" s="269"/>
      <c r="C496" s="270"/>
      <c r="D496" s="269"/>
      <c r="E496" s="269"/>
      <c r="F496" s="269"/>
      <c r="G496" s="271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AE496" t="s">
        <v>648</v>
      </c>
    </row>
    <row r="497" spans="1:31" x14ac:dyDescent="0.2">
      <c r="A497" s="272"/>
      <c r="B497" s="273"/>
      <c r="C497" s="274"/>
      <c r="D497" s="273"/>
      <c r="E497" s="273"/>
      <c r="F497" s="273"/>
      <c r="G497" s="27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31" x14ac:dyDescent="0.2">
      <c r="A498" s="272"/>
      <c r="B498" s="273"/>
      <c r="C498" s="274"/>
      <c r="D498" s="273"/>
      <c r="E498" s="273"/>
      <c r="F498" s="273"/>
      <c r="G498" s="27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31" x14ac:dyDescent="0.2">
      <c r="A499" s="272"/>
      <c r="B499" s="273"/>
      <c r="C499" s="274"/>
      <c r="D499" s="273"/>
      <c r="E499" s="273"/>
      <c r="F499" s="273"/>
      <c r="G499" s="27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31" x14ac:dyDescent="0.2">
      <c r="A500" s="276"/>
      <c r="B500" s="277"/>
      <c r="C500" s="278"/>
      <c r="D500" s="277"/>
      <c r="E500" s="277"/>
      <c r="F500" s="277"/>
      <c r="G500" s="279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31" x14ac:dyDescent="0.2">
      <c r="A501" s="6"/>
      <c r="B501" s="7" t="s">
        <v>177</v>
      </c>
      <c r="C501" s="209" t="s">
        <v>177</v>
      </c>
      <c r="D501" s="9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31" x14ac:dyDescent="0.2">
      <c r="C502" s="211"/>
      <c r="D502" s="151"/>
      <c r="AE502" t="s">
        <v>649</v>
      </c>
    </row>
    <row r="503" spans="1:31" x14ac:dyDescent="0.2">
      <c r="D503" s="151"/>
    </row>
    <row r="504" spans="1:31" x14ac:dyDescent="0.2">
      <c r="D504" s="151"/>
    </row>
    <row r="505" spans="1:31" x14ac:dyDescent="0.2">
      <c r="D505" s="151"/>
    </row>
    <row r="506" spans="1:31" x14ac:dyDescent="0.2">
      <c r="D506" s="151"/>
    </row>
    <row r="507" spans="1:31" x14ac:dyDescent="0.2">
      <c r="D507" s="151"/>
    </row>
    <row r="508" spans="1:31" x14ac:dyDescent="0.2">
      <c r="D508" s="151"/>
    </row>
    <row r="509" spans="1:31" x14ac:dyDescent="0.2">
      <c r="D509" s="151"/>
    </row>
    <row r="510" spans="1:31" x14ac:dyDescent="0.2">
      <c r="D510" s="151"/>
    </row>
    <row r="511" spans="1:31" x14ac:dyDescent="0.2">
      <c r="D511" s="151"/>
    </row>
    <row r="512" spans="1:31" x14ac:dyDescent="0.2">
      <c r="D512" s="151"/>
    </row>
    <row r="513" spans="4:4" x14ac:dyDescent="0.2">
      <c r="D513" s="151"/>
    </row>
    <row r="514" spans="4:4" x14ac:dyDescent="0.2">
      <c r="D514" s="151"/>
    </row>
    <row r="515" spans="4:4" x14ac:dyDescent="0.2">
      <c r="D515" s="151"/>
    </row>
    <row r="516" spans="4:4" x14ac:dyDescent="0.2">
      <c r="D516" s="151"/>
    </row>
    <row r="517" spans="4:4" x14ac:dyDescent="0.2">
      <c r="D517" s="151"/>
    </row>
    <row r="518" spans="4:4" x14ac:dyDescent="0.2">
      <c r="D518" s="151"/>
    </row>
    <row r="519" spans="4:4" x14ac:dyDescent="0.2">
      <c r="D519" s="151"/>
    </row>
    <row r="520" spans="4:4" x14ac:dyDescent="0.2">
      <c r="D520" s="151"/>
    </row>
    <row r="521" spans="4:4" x14ac:dyDescent="0.2">
      <c r="D521" s="151"/>
    </row>
    <row r="522" spans="4:4" x14ac:dyDescent="0.2">
      <c r="D522" s="151"/>
    </row>
    <row r="523" spans="4:4" x14ac:dyDescent="0.2">
      <c r="D523" s="151"/>
    </row>
    <row r="524" spans="4:4" x14ac:dyDescent="0.2">
      <c r="D524" s="151"/>
    </row>
    <row r="525" spans="4:4" x14ac:dyDescent="0.2">
      <c r="D525" s="151"/>
    </row>
    <row r="526" spans="4:4" x14ac:dyDescent="0.2">
      <c r="D526" s="151"/>
    </row>
    <row r="527" spans="4:4" x14ac:dyDescent="0.2">
      <c r="D527" s="151"/>
    </row>
    <row r="528" spans="4:4" x14ac:dyDescent="0.2">
      <c r="D528" s="151"/>
    </row>
    <row r="529" spans="4:4" x14ac:dyDescent="0.2">
      <c r="D529" s="151"/>
    </row>
    <row r="530" spans="4:4" x14ac:dyDescent="0.2">
      <c r="D530" s="151"/>
    </row>
    <row r="531" spans="4:4" x14ac:dyDescent="0.2">
      <c r="D531" s="151"/>
    </row>
    <row r="532" spans="4:4" x14ac:dyDescent="0.2">
      <c r="D532" s="151"/>
    </row>
    <row r="533" spans="4:4" x14ac:dyDescent="0.2">
      <c r="D533" s="151"/>
    </row>
    <row r="534" spans="4:4" x14ac:dyDescent="0.2">
      <c r="D534" s="151"/>
    </row>
    <row r="535" spans="4:4" x14ac:dyDescent="0.2">
      <c r="D535" s="151"/>
    </row>
    <row r="536" spans="4:4" x14ac:dyDescent="0.2">
      <c r="D536" s="151"/>
    </row>
    <row r="537" spans="4:4" x14ac:dyDescent="0.2">
      <c r="D537" s="151"/>
    </row>
    <row r="538" spans="4:4" x14ac:dyDescent="0.2">
      <c r="D538" s="151"/>
    </row>
    <row r="539" spans="4:4" x14ac:dyDescent="0.2">
      <c r="D539" s="151"/>
    </row>
    <row r="540" spans="4:4" x14ac:dyDescent="0.2">
      <c r="D540" s="151"/>
    </row>
    <row r="541" spans="4:4" x14ac:dyDescent="0.2">
      <c r="D541" s="151"/>
    </row>
    <row r="542" spans="4:4" x14ac:dyDescent="0.2">
      <c r="D542" s="151"/>
    </row>
    <row r="543" spans="4:4" x14ac:dyDescent="0.2">
      <c r="D543" s="151"/>
    </row>
    <row r="544" spans="4:4" x14ac:dyDescent="0.2">
      <c r="D544" s="151"/>
    </row>
    <row r="545" spans="4:4" x14ac:dyDescent="0.2">
      <c r="D545" s="151"/>
    </row>
    <row r="546" spans="4:4" x14ac:dyDescent="0.2">
      <c r="D546" s="151"/>
    </row>
    <row r="547" spans="4:4" x14ac:dyDescent="0.2">
      <c r="D547" s="151"/>
    </row>
    <row r="548" spans="4:4" x14ac:dyDescent="0.2">
      <c r="D548" s="151"/>
    </row>
    <row r="549" spans="4:4" x14ac:dyDescent="0.2">
      <c r="D549" s="151"/>
    </row>
    <row r="550" spans="4:4" x14ac:dyDescent="0.2">
      <c r="D550" s="151"/>
    </row>
    <row r="551" spans="4:4" x14ac:dyDescent="0.2">
      <c r="D551" s="151"/>
    </row>
    <row r="552" spans="4:4" x14ac:dyDescent="0.2">
      <c r="D552" s="151"/>
    </row>
    <row r="553" spans="4:4" x14ac:dyDescent="0.2">
      <c r="D553" s="151"/>
    </row>
    <row r="554" spans="4:4" x14ac:dyDescent="0.2">
      <c r="D554" s="151"/>
    </row>
    <row r="555" spans="4:4" x14ac:dyDescent="0.2">
      <c r="D555" s="151"/>
    </row>
    <row r="556" spans="4:4" x14ac:dyDescent="0.2">
      <c r="D556" s="151"/>
    </row>
    <row r="557" spans="4:4" x14ac:dyDescent="0.2">
      <c r="D557" s="151"/>
    </row>
    <row r="558" spans="4:4" x14ac:dyDescent="0.2">
      <c r="D558" s="151"/>
    </row>
    <row r="559" spans="4:4" x14ac:dyDescent="0.2">
      <c r="D559" s="151"/>
    </row>
    <row r="560" spans="4:4" x14ac:dyDescent="0.2">
      <c r="D560" s="151"/>
    </row>
    <row r="561" spans="4:4" x14ac:dyDescent="0.2">
      <c r="D561" s="151"/>
    </row>
    <row r="562" spans="4:4" x14ac:dyDescent="0.2">
      <c r="D562" s="151"/>
    </row>
    <row r="563" spans="4:4" x14ac:dyDescent="0.2">
      <c r="D563" s="151"/>
    </row>
    <row r="564" spans="4:4" x14ac:dyDescent="0.2">
      <c r="D564" s="151"/>
    </row>
    <row r="565" spans="4:4" x14ac:dyDescent="0.2">
      <c r="D565" s="151"/>
    </row>
    <row r="566" spans="4:4" x14ac:dyDescent="0.2">
      <c r="D566" s="151"/>
    </row>
    <row r="567" spans="4:4" x14ac:dyDescent="0.2">
      <c r="D567" s="151"/>
    </row>
    <row r="568" spans="4:4" x14ac:dyDescent="0.2">
      <c r="D568" s="151"/>
    </row>
    <row r="569" spans="4:4" x14ac:dyDescent="0.2">
      <c r="D569" s="151"/>
    </row>
    <row r="570" spans="4:4" x14ac:dyDescent="0.2">
      <c r="D570" s="151"/>
    </row>
    <row r="571" spans="4:4" x14ac:dyDescent="0.2">
      <c r="D571" s="151"/>
    </row>
    <row r="572" spans="4:4" x14ac:dyDescent="0.2">
      <c r="D572" s="151"/>
    </row>
    <row r="573" spans="4:4" x14ac:dyDescent="0.2">
      <c r="D573" s="151"/>
    </row>
    <row r="574" spans="4:4" x14ac:dyDescent="0.2">
      <c r="D574" s="151"/>
    </row>
    <row r="575" spans="4:4" x14ac:dyDescent="0.2">
      <c r="D575" s="151"/>
    </row>
    <row r="576" spans="4:4" x14ac:dyDescent="0.2">
      <c r="D576" s="151"/>
    </row>
    <row r="577" spans="4:4" x14ac:dyDescent="0.2">
      <c r="D577" s="151"/>
    </row>
    <row r="578" spans="4:4" x14ac:dyDescent="0.2">
      <c r="D578" s="151"/>
    </row>
    <row r="579" spans="4:4" x14ac:dyDescent="0.2">
      <c r="D579" s="151"/>
    </row>
    <row r="580" spans="4:4" x14ac:dyDescent="0.2">
      <c r="D580" s="151"/>
    </row>
    <row r="581" spans="4:4" x14ac:dyDescent="0.2">
      <c r="D581" s="151"/>
    </row>
    <row r="582" spans="4:4" x14ac:dyDescent="0.2">
      <c r="D582" s="151"/>
    </row>
    <row r="583" spans="4:4" x14ac:dyDescent="0.2">
      <c r="D583" s="151"/>
    </row>
    <row r="584" spans="4:4" x14ac:dyDescent="0.2">
      <c r="D584" s="151"/>
    </row>
    <row r="585" spans="4:4" x14ac:dyDescent="0.2">
      <c r="D585" s="151"/>
    </row>
    <row r="586" spans="4:4" x14ac:dyDescent="0.2">
      <c r="D586" s="151"/>
    </row>
    <row r="587" spans="4:4" x14ac:dyDescent="0.2">
      <c r="D587" s="151"/>
    </row>
    <row r="588" spans="4:4" x14ac:dyDescent="0.2">
      <c r="D588" s="151"/>
    </row>
    <row r="589" spans="4:4" x14ac:dyDescent="0.2">
      <c r="D589" s="151"/>
    </row>
    <row r="590" spans="4:4" x14ac:dyDescent="0.2">
      <c r="D590" s="151"/>
    </row>
    <row r="591" spans="4:4" x14ac:dyDescent="0.2">
      <c r="D591" s="151"/>
    </row>
    <row r="592" spans="4:4" x14ac:dyDescent="0.2">
      <c r="D592" s="151"/>
    </row>
    <row r="593" spans="4:4" x14ac:dyDescent="0.2">
      <c r="D593" s="151"/>
    </row>
    <row r="594" spans="4:4" x14ac:dyDescent="0.2">
      <c r="D594" s="151"/>
    </row>
    <row r="595" spans="4:4" x14ac:dyDescent="0.2">
      <c r="D595" s="151"/>
    </row>
    <row r="596" spans="4:4" x14ac:dyDescent="0.2">
      <c r="D596" s="151"/>
    </row>
    <row r="597" spans="4:4" x14ac:dyDescent="0.2">
      <c r="D597" s="151"/>
    </row>
    <row r="598" spans="4:4" x14ac:dyDescent="0.2">
      <c r="D598" s="151"/>
    </row>
    <row r="599" spans="4:4" x14ac:dyDescent="0.2">
      <c r="D599" s="151"/>
    </row>
    <row r="600" spans="4:4" x14ac:dyDescent="0.2">
      <c r="D600" s="151"/>
    </row>
    <row r="601" spans="4:4" x14ac:dyDescent="0.2">
      <c r="D601" s="151"/>
    </row>
    <row r="602" spans="4:4" x14ac:dyDescent="0.2">
      <c r="D602" s="151"/>
    </row>
    <row r="603" spans="4:4" x14ac:dyDescent="0.2">
      <c r="D603" s="151"/>
    </row>
    <row r="604" spans="4:4" x14ac:dyDescent="0.2">
      <c r="D604" s="151"/>
    </row>
    <row r="605" spans="4:4" x14ac:dyDescent="0.2">
      <c r="D605" s="151"/>
    </row>
    <row r="606" spans="4:4" x14ac:dyDescent="0.2">
      <c r="D606" s="151"/>
    </row>
    <row r="607" spans="4:4" x14ac:dyDescent="0.2">
      <c r="D607" s="151"/>
    </row>
    <row r="608" spans="4:4" x14ac:dyDescent="0.2">
      <c r="D608" s="151"/>
    </row>
    <row r="609" spans="4:4" x14ac:dyDescent="0.2">
      <c r="D609" s="151"/>
    </row>
    <row r="610" spans="4:4" x14ac:dyDescent="0.2">
      <c r="D610" s="151"/>
    </row>
    <row r="611" spans="4:4" x14ac:dyDescent="0.2">
      <c r="D611" s="151"/>
    </row>
    <row r="612" spans="4:4" x14ac:dyDescent="0.2">
      <c r="D612" s="151"/>
    </row>
    <row r="613" spans="4:4" x14ac:dyDescent="0.2">
      <c r="D613" s="151"/>
    </row>
    <row r="614" spans="4:4" x14ac:dyDescent="0.2">
      <c r="D614" s="151"/>
    </row>
    <row r="615" spans="4:4" x14ac:dyDescent="0.2">
      <c r="D615" s="151"/>
    </row>
    <row r="616" spans="4:4" x14ac:dyDescent="0.2">
      <c r="D616" s="151"/>
    </row>
    <row r="617" spans="4:4" x14ac:dyDescent="0.2">
      <c r="D617" s="151"/>
    </row>
    <row r="618" spans="4:4" x14ac:dyDescent="0.2">
      <c r="D618" s="151"/>
    </row>
    <row r="619" spans="4:4" x14ac:dyDescent="0.2">
      <c r="D619" s="151"/>
    </row>
    <row r="620" spans="4:4" x14ac:dyDescent="0.2">
      <c r="D620" s="151"/>
    </row>
    <row r="621" spans="4:4" x14ac:dyDescent="0.2">
      <c r="D621" s="151"/>
    </row>
    <row r="622" spans="4:4" x14ac:dyDescent="0.2">
      <c r="D622" s="151"/>
    </row>
    <row r="623" spans="4:4" x14ac:dyDescent="0.2">
      <c r="D623" s="151"/>
    </row>
    <row r="624" spans="4:4" x14ac:dyDescent="0.2">
      <c r="D624" s="151"/>
    </row>
    <row r="625" spans="4:4" x14ac:dyDescent="0.2">
      <c r="D625" s="151"/>
    </row>
    <row r="626" spans="4:4" x14ac:dyDescent="0.2">
      <c r="D626" s="151"/>
    </row>
    <row r="627" spans="4:4" x14ac:dyDescent="0.2">
      <c r="D627" s="151"/>
    </row>
    <row r="628" spans="4:4" x14ac:dyDescent="0.2">
      <c r="D628" s="151"/>
    </row>
    <row r="629" spans="4:4" x14ac:dyDescent="0.2">
      <c r="D629" s="151"/>
    </row>
    <row r="630" spans="4:4" x14ac:dyDescent="0.2">
      <c r="D630" s="151"/>
    </row>
    <row r="631" spans="4:4" x14ac:dyDescent="0.2">
      <c r="D631" s="151"/>
    </row>
    <row r="632" spans="4:4" x14ac:dyDescent="0.2">
      <c r="D632" s="151"/>
    </row>
    <row r="633" spans="4:4" x14ac:dyDescent="0.2">
      <c r="D633" s="151"/>
    </row>
    <row r="634" spans="4:4" x14ac:dyDescent="0.2">
      <c r="D634" s="151"/>
    </row>
    <row r="635" spans="4:4" x14ac:dyDescent="0.2">
      <c r="D635" s="151"/>
    </row>
    <row r="636" spans="4:4" x14ac:dyDescent="0.2">
      <c r="D636" s="151"/>
    </row>
    <row r="637" spans="4:4" x14ac:dyDescent="0.2">
      <c r="D637" s="151"/>
    </row>
    <row r="638" spans="4:4" x14ac:dyDescent="0.2">
      <c r="D638" s="151"/>
    </row>
    <row r="639" spans="4:4" x14ac:dyDescent="0.2">
      <c r="D639" s="151"/>
    </row>
    <row r="640" spans="4:4" x14ac:dyDescent="0.2">
      <c r="D640" s="151"/>
    </row>
    <row r="641" spans="4:4" x14ac:dyDescent="0.2">
      <c r="D641" s="151"/>
    </row>
    <row r="642" spans="4:4" x14ac:dyDescent="0.2">
      <c r="D642" s="151"/>
    </row>
    <row r="643" spans="4:4" x14ac:dyDescent="0.2">
      <c r="D643" s="151"/>
    </row>
    <row r="644" spans="4:4" x14ac:dyDescent="0.2">
      <c r="D644" s="151"/>
    </row>
    <row r="645" spans="4:4" x14ac:dyDescent="0.2">
      <c r="D645" s="151"/>
    </row>
    <row r="646" spans="4:4" x14ac:dyDescent="0.2">
      <c r="D646" s="151"/>
    </row>
    <row r="647" spans="4:4" x14ac:dyDescent="0.2">
      <c r="D647" s="151"/>
    </row>
    <row r="648" spans="4:4" x14ac:dyDescent="0.2">
      <c r="D648" s="151"/>
    </row>
    <row r="649" spans="4:4" x14ac:dyDescent="0.2">
      <c r="D649" s="151"/>
    </row>
    <row r="650" spans="4:4" x14ac:dyDescent="0.2">
      <c r="D650" s="151"/>
    </row>
    <row r="651" spans="4:4" x14ac:dyDescent="0.2">
      <c r="D651" s="151"/>
    </row>
    <row r="652" spans="4:4" x14ac:dyDescent="0.2">
      <c r="D652" s="151"/>
    </row>
    <row r="653" spans="4:4" x14ac:dyDescent="0.2">
      <c r="D653" s="151"/>
    </row>
    <row r="654" spans="4:4" x14ac:dyDescent="0.2">
      <c r="D654" s="151"/>
    </row>
    <row r="655" spans="4:4" x14ac:dyDescent="0.2">
      <c r="D655" s="151"/>
    </row>
    <row r="656" spans="4:4" x14ac:dyDescent="0.2">
      <c r="D656" s="151"/>
    </row>
    <row r="657" spans="4:4" x14ac:dyDescent="0.2">
      <c r="D657" s="151"/>
    </row>
    <row r="658" spans="4:4" x14ac:dyDescent="0.2">
      <c r="D658" s="151"/>
    </row>
    <row r="659" spans="4:4" x14ac:dyDescent="0.2">
      <c r="D659" s="151"/>
    </row>
    <row r="660" spans="4:4" x14ac:dyDescent="0.2">
      <c r="D660" s="151"/>
    </row>
    <row r="661" spans="4:4" x14ac:dyDescent="0.2">
      <c r="D661" s="151"/>
    </row>
    <row r="662" spans="4:4" x14ac:dyDescent="0.2">
      <c r="D662" s="151"/>
    </row>
    <row r="663" spans="4:4" x14ac:dyDescent="0.2">
      <c r="D663" s="151"/>
    </row>
    <row r="664" spans="4:4" x14ac:dyDescent="0.2">
      <c r="D664" s="151"/>
    </row>
    <row r="665" spans="4:4" x14ac:dyDescent="0.2">
      <c r="D665" s="151"/>
    </row>
    <row r="666" spans="4:4" x14ac:dyDescent="0.2">
      <c r="D666" s="151"/>
    </row>
    <row r="667" spans="4:4" x14ac:dyDescent="0.2">
      <c r="D667" s="151"/>
    </row>
    <row r="668" spans="4:4" x14ac:dyDescent="0.2">
      <c r="D668" s="151"/>
    </row>
    <row r="669" spans="4:4" x14ac:dyDescent="0.2">
      <c r="D669" s="151"/>
    </row>
    <row r="670" spans="4:4" x14ac:dyDescent="0.2">
      <c r="D670" s="151"/>
    </row>
    <row r="671" spans="4:4" x14ac:dyDescent="0.2">
      <c r="D671" s="151"/>
    </row>
    <row r="672" spans="4:4" x14ac:dyDescent="0.2">
      <c r="D672" s="151"/>
    </row>
    <row r="673" spans="4:4" x14ac:dyDescent="0.2">
      <c r="D673" s="151"/>
    </row>
    <row r="674" spans="4:4" x14ac:dyDescent="0.2">
      <c r="D674" s="151"/>
    </row>
    <row r="675" spans="4:4" x14ac:dyDescent="0.2">
      <c r="D675" s="151"/>
    </row>
    <row r="676" spans="4:4" x14ac:dyDescent="0.2">
      <c r="D676" s="151"/>
    </row>
    <row r="677" spans="4:4" x14ac:dyDescent="0.2">
      <c r="D677" s="151"/>
    </row>
    <row r="678" spans="4:4" x14ac:dyDescent="0.2">
      <c r="D678" s="151"/>
    </row>
    <row r="679" spans="4:4" x14ac:dyDescent="0.2">
      <c r="D679" s="151"/>
    </row>
    <row r="680" spans="4:4" x14ac:dyDescent="0.2">
      <c r="D680" s="151"/>
    </row>
    <row r="681" spans="4:4" x14ac:dyDescent="0.2">
      <c r="D681" s="151"/>
    </row>
    <row r="682" spans="4:4" x14ac:dyDescent="0.2">
      <c r="D682" s="151"/>
    </row>
    <row r="683" spans="4:4" x14ac:dyDescent="0.2">
      <c r="D683" s="151"/>
    </row>
    <row r="684" spans="4:4" x14ac:dyDescent="0.2">
      <c r="D684" s="151"/>
    </row>
    <row r="685" spans="4:4" x14ac:dyDescent="0.2">
      <c r="D685" s="151"/>
    </row>
    <row r="686" spans="4:4" x14ac:dyDescent="0.2">
      <c r="D686" s="151"/>
    </row>
    <row r="687" spans="4:4" x14ac:dyDescent="0.2">
      <c r="D687" s="151"/>
    </row>
    <row r="688" spans="4:4" x14ac:dyDescent="0.2">
      <c r="D688" s="151"/>
    </row>
    <row r="689" spans="4:4" x14ac:dyDescent="0.2">
      <c r="D689" s="151"/>
    </row>
    <row r="690" spans="4:4" x14ac:dyDescent="0.2">
      <c r="D690" s="151"/>
    </row>
    <row r="691" spans="4:4" x14ac:dyDescent="0.2">
      <c r="D691" s="151"/>
    </row>
    <row r="692" spans="4:4" x14ac:dyDescent="0.2">
      <c r="D692" s="151"/>
    </row>
    <row r="693" spans="4:4" x14ac:dyDescent="0.2">
      <c r="D693" s="151"/>
    </row>
    <row r="694" spans="4:4" x14ac:dyDescent="0.2">
      <c r="D694" s="151"/>
    </row>
    <row r="695" spans="4:4" x14ac:dyDescent="0.2">
      <c r="D695" s="151"/>
    </row>
    <row r="696" spans="4:4" x14ac:dyDescent="0.2">
      <c r="D696" s="151"/>
    </row>
    <row r="697" spans="4:4" x14ac:dyDescent="0.2">
      <c r="D697" s="151"/>
    </row>
    <row r="698" spans="4:4" x14ac:dyDescent="0.2">
      <c r="D698" s="151"/>
    </row>
    <row r="699" spans="4:4" x14ac:dyDescent="0.2">
      <c r="D699" s="151"/>
    </row>
    <row r="700" spans="4:4" x14ac:dyDescent="0.2">
      <c r="D700" s="151"/>
    </row>
    <row r="701" spans="4:4" x14ac:dyDescent="0.2">
      <c r="D701" s="151"/>
    </row>
    <row r="702" spans="4:4" x14ac:dyDescent="0.2">
      <c r="D702" s="151"/>
    </row>
    <row r="703" spans="4:4" x14ac:dyDescent="0.2">
      <c r="D703" s="151"/>
    </row>
    <row r="704" spans="4:4" x14ac:dyDescent="0.2">
      <c r="D704" s="151"/>
    </row>
    <row r="705" spans="4:4" x14ac:dyDescent="0.2">
      <c r="D705" s="151"/>
    </row>
    <row r="706" spans="4:4" x14ac:dyDescent="0.2">
      <c r="D706" s="151"/>
    </row>
    <row r="707" spans="4:4" x14ac:dyDescent="0.2">
      <c r="D707" s="151"/>
    </row>
    <row r="708" spans="4:4" x14ac:dyDescent="0.2">
      <c r="D708" s="151"/>
    </row>
    <row r="709" spans="4:4" x14ac:dyDescent="0.2">
      <c r="D709" s="151"/>
    </row>
    <row r="710" spans="4:4" x14ac:dyDescent="0.2">
      <c r="D710" s="151"/>
    </row>
    <row r="711" spans="4:4" x14ac:dyDescent="0.2">
      <c r="D711" s="151"/>
    </row>
    <row r="712" spans="4:4" x14ac:dyDescent="0.2">
      <c r="D712" s="151"/>
    </row>
    <row r="713" spans="4:4" x14ac:dyDescent="0.2">
      <c r="D713" s="151"/>
    </row>
    <row r="714" spans="4:4" x14ac:dyDescent="0.2">
      <c r="D714" s="151"/>
    </row>
    <row r="715" spans="4:4" x14ac:dyDescent="0.2">
      <c r="D715" s="151"/>
    </row>
    <row r="716" spans="4:4" x14ac:dyDescent="0.2">
      <c r="D716" s="151"/>
    </row>
    <row r="717" spans="4:4" x14ac:dyDescent="0.2">
      <c r="D717" s="151"/>
    </row>
    <row r="718" spans="4:4" x14ac:dyDescent="0.2">
      <c r="D718" s="151"/>
    </row>
    <row r="719" spans="4:4" x14ac:dyDescent="0.2">
      <c r="D719" s="151"/>
    </row>
    <row r="720" spans="4:4" x14ac:dyDescent="0.2">
      <c r="D720" s="151"/>
    </row>
    <row r="721" spans="4:4" x14ac:dyDescent="0.2">
      <c r="D721" s="151"/>
    </row>
    <row r="722" spans="4:4" x14ac:dyDescent="0.2">
      <c r="D722" s="151"/>
    </row>
    <row r="723" spans="4:4" x14ac:dyDescent="0.2">
      <c r="D723" s="151"/>
    </row>
    <row r="724" spans="4:4" x14ac:dyDescent="0.2">
      <c r="D724" s="151"/>
    </row>
    <row r="725" spans="4:4" x14ac:dyDescent="0.2">
      <c r="D725" s="151"/>
    </row>
    <row r="726" spans="4:4" x14ac:dyDescent="0.2">
      <c r="D726" s="151"/>
    </row>
    <row r="727" spans="4:4" x14ac:dyDescent="0.2">
      <c r="D727" s="151"/>
    </row>
    <row r="728" spans="4:4" x14ac:dyDescent="0.2">
      <c r="D728" s="151"/>
    </row>
    <row r="729" spans="4:4" x14ac:dyDescent="0.2">
      <c r="D729" s="151"/>
    </row>
    <row r="730" spans="4:4" x14ac:dyDescent="0.2">
      <c r="D730" s="151"/>
    </row>
    <row r="731" spans="4:4" x14ac:dyDescent="0.2">
      <c r="D731" s="151"/>
    </row>
    <row r="732" spans="4:4" x14ac:dyDescent="0.2">
      <c r="D732" s="151"/>
    </row>
    <row r="733" spans="4:4" x14ac:dyDescent="0.2">
      <c r="D733" s="151"/>
    </row>
    <row r="734" spans="4:4" x14ac:dyDescent="0.2">
      <c r="D734" s="151"/>
    </row>
    <row r="735" spans="4:4" x14ac:dyDescent="0.2">
      <c r="D735" s="151"/>
    </row>
    <row r="736" spans="4:4" x14ac:dyDescent="0.2">
      <c r="D736" s="151"/>
    </row>
    <row r="737" spans="4:4" x14ac:dyDescent="0.2">
      <c r="D737" s="151"/>
    </row>
    <row r="738" spans="4:4" x14ac:dyDescent="0.2">
      <c r="D738" s="151"/>
    </row>
    <row r="739" spans="4:4" x14ac:dyDescent="0.2">
      <c r="D739" s="151"/>
    </row>
    <row r="740" spans="4:4" x14ac:dyDescent="0.2">
      <c r="D740" s="151"/>
    </row>
    <row r="741" spans="4:4" x14ac:dyDescent="0.2">
      <c r="D741" s="151"/>
    </row>
    <row r="742" spans="4:4" x14ac:dyDescent="0.2">
      <c r="D742" s="151"/>
    </row>
    <row r="743" spans="4:4" x14ac:dyDescent="0.2">
      <c r="D743" s="151"/>
    </row>
    <row r="744" spans="4:4" x14ac:dyDescent="0.2">
      <c r="D744" s="151"/>
    </row>
    <row r="745" spans="4:4" x14ac:dyDescent="0.2">
      <c r="D745" s="151"/>
    </row>
    <row r="746" spans="4:4" x14ac:dyDescent="0.2">
      <c r="D746" s="151"/>
    </row>
    <row r="747" spans="4:4" x14ac:dyDescent="0.2">
      <c r="D747" s="151"/>
    </row>
    <row r="748" spans="4:4" x14ac:dyDescent="0.2">
      <c r="D748" s="151"/>
    </row>
    <row r="749" spans="4:4" x14ac:dyDescent="0.2">
      <c r="D749" s="151"/>
    </row>
    <row r="750" spans="4:4" x14ac:dyDescent="0.2">
      <c r="D750" s="151"/>
    </row>
    <row r="751" spans="4:4" x14ac:dyDescent="0.2">
      <c r="D751" s="151"/>
    </row>
    <row r="752" spans="4:4" x14ac:dyDescent="0.2">
      <c r="D752" s="151"/>
    </row>
    <row r="753" spans="4:4" x14ac:dyDescent="0.2">
      <c r="D753" s="151"/>
    </row>
    <row r="754" spans="4:4" x14ac:dyDescent="0.2">
      <c r="D754" s="151"/>
    </row>
    <row r="755" spans="4:4" x14ac:dyDescent="0.2">
      <c r="D755" s="151"/>
    </row>
    <row r="756" spans="4:4" x14ac:dyDescent="0.2">
      <c r="D756" s="151"/>
    </row>
    <row r="757" spans="4:4" x14ac:dyDescent="0.2">
      <c r="D757" s="151"/>
    </row>
    <row r="758" spans="4:4" x14ac:dyDescent="0.2">
      <c r="D758" s="151"/>
    </row>
    <row r="759" spans="4:4" x14ac:dyDescent="0.2">
      <c r="D759" s="151"/>
    </row>
    <row r="760" spans="4:4" x14ac:dyDescent="0.2">
      <c r="D760" s="151"/>
    </row>
    <row r="761" spans="4:4" x14ac:dyDescent="0.2">
      <c r="D761" s="151"/>
    </row>
    <row r="762" spans="4:4" x14ac:dyDescent="0.2">
      <c r="D762" s="151"/>
    </row>
    <row r="763" spans="4:4" x14ac:dyDescent="0.2">
      <c r="D763" s="151"/>
    </row>
    <row r="764" spans="4:4" x14ac:dyDescent="0.2">
      <c r="D764" s="151"/>
    </row>
    <row r="765" spans="4:4" x14ac:dyDescent="0.2">
      <c r="D765" s="151"/>
    </row>
    <row r="766" spans="4:4" x14ac:dyDescent="0.2">
      <c r="D766" s="151"/>
    </row>
    <row r="767" spans="4:4" x14ac:dyDescent="0.2">
      <c r="D767" s="151"/>
    </row>
    <row r="768" spans="4:4" x14ac:dyDescent="0.2">
      <c r="D768" s="151"/>
    </row>
    <row r="769" spans="4:4" x14ac:dyDescent="0.2">
      <c r="D769" s="151"/>
    </row>
    <row r="770" spans="4:4" x14ac:dyDescent="0.2">
      <c r="D770" s="151"/>
    </row>
    <row r="771" spans="4:4" x14ac:dyDescent="0.2">
      <c r="D771" s="151"/>
    </row>
    <row r="772" spans="4:4" x14ac:dyDescent="0.2">
      <c r="D772" s="151"/>
    </row>
    <row r="773" spans="4:4" x14ac:dyDescent="0.2">
      <c r="D773" s="151"/>
    </row>
    <row r="774" spans="4:4" x14ac:dyDescent="0.2">
      <c r="D774" s="151"/>
    </row>
    <row r="775" spans="4:4" x14ac:dyDescent="0.2">
      <c r="D775" s="151"/>
    </row>
    <row r="776" spans="4:4" x14ac:dyDescent="0.2">
      <c r="D776" s="151"/>
    </row>
    <row r="777" spans="4:4" x14ac:dyDescent="0.2">
      <c r="D777" s="151"/>
    </row>
    <row r="778" spans="4:4" x14ac:dyDescent="0.2">
      <c r="D778" s="151"/>
    </row>
    <row r="779" spans="4:4" x14ac:dyDescent="0.2">
      <c r="D779" s="151"/>
    </row>
    <row r="780" spans="4:4" x14ac:dyDescent="0.2">
      <c r="D780" s="151"/>
    </row>
    <row r="781" spans="4:4" x14ac:dyDescent="0.2">
      <c r="D781" s="151"/>
    </row>
    <row r="782" spans="4:4" x14ac:dyDescent="0.2">
      <c r="D782" s="151"/>
    </row>
    <row r="783" spans="4:4" x14ac:dyDescent="0.2">
      <c r="D783" s="151"/>
    </row>
    <row r="784" spans="4:4" x14ac:dyDescent="0.2">
      <c r="D784" s="151"/>
    </row>
    <row r="785" spans="4:4" x14ac:dyDescent="0.2">
      <c r="D785" s="151"/>
    </row>
    <row r="786" spans="4:4" x14ac:dyDescent="0.2">
      <c r="D786" s="151"/>
    </row>
    <row r="787" spans="4:4" x14ac:dyDescent="0.2">
      <c r="D787" s="151"/>
    </row>
    <row r="788" spans="4:4" x14ac:dyDescent="0.2">
      <c r="D788" s="151"/>
    </row>
    <row r="789" spans="4:4" x14ac:dyDescent="0.2">
      <c r="D789" s="151"/>
    </row>
    <row r="790" spans="4:4" x14ac:dyDescent="0.2">
      <c r="D790" s="151"/>
    </row>
    <row r="791" spans="4:4" x14ac:dyDescent="0.2">
      <c r="D791" s="151"/>
    </row>
    <row r="792" spans="4:4" x14ac:dyDescent="0.2">
      <c r="D792" s="151"/>
    </row>
    <row r="793" spans="4:4" x14ac:dyDescent="0.2">
      <c r="D793" s="151"/>
    </row>
    <row r="794" spans="4:4" x14ac:dyDescent="0.2">
      <c r="D794" s="151"/>
    </row>
    <row r="795" spans="4:4" x14ac:dyDescent="0.2">
      <c r="D795" s="151"/>
    </row>
    <row r="796" spans="4:4" x14ac:dyDescent="0.2">
      <c r="D796" s="151"/>
    </row>
    <row r="797" spans="4:4" x14ac:dyDescent="0.2">
      <c r="D797" s="151"/>
    </row>
    <row r="798" spans="4:4" x14ac:dyDescent="0.2">
      <c r="D798" s="151"/>
    </row>
    <row r="799" spans="4:4" x14ac:dyDescent="0.2">
      <c r="D799" s="151"/>
    </row>
    <row r="800" spans="4:4" x14ac:dyDescent="0.2">
      <c r="D800" s="151"/>
    </row>
    <row r="801" spans="4:4" x14ac:dyDescent="0.2">
      <c r="D801" s="151"/>
    </row>
    <row r="802" spans="4:4" x14ac:dyDescent="0.2">
      <c r="D802" s="151"/>
    </row>
    <row r="803" spans="4:4" x14ac:dyDescent="0.2">
      <c r="D803" s="151"/>
    </row>
    <row r="804" spans="4:4" x14ac:dyDescent="0.2">
      <c r="D804" s="151"/>
    </row>
    <row r="805" spans="4:4" x14ac:dyDescent="0.2">
      <c r="D805" s="151"/>
    </row>
    <row r="806" spans="4:4" x14ac:dyDescent="0.2">
      <c r="D806" s="151"/>
    </row>
    <row r="807" spans="4:4" x14ac:dyDescent="0.2">
      <c r="D807" s="151"/>
    </row>
    <row r="808" spans="4:4" x14ac:dyDescent="0.2">
      <c r="D808" s="151"/>
    </row>
    <row r="809" spans="4:4" x14ac:dyDescent="0.2">
      <c r="D809" s="151"/>
    </row>
    <row r="810" spans="4:4" x14ac:dyDescent="0.2">
      <c r="D810" s="151"/>
    </row>
    <row r="811" spans="4:4" x14ac:dyDescent="0.2">
      <c r="D811" s="151"/>
    </row>
    <row r="812" spans="4:4" x14ac:dyDescent="0.2">
      <c r="D812" s="151"/>
    </row>
    <row r="813" spans="4:4" x14ac:dyDescent="0.2">
      <c r="D813" s="151"/>
    </row>
    <row r="814" spans="4:4" x14ac:dyDescent="0.2">
      <c r="D814" s="151"/>
    </row>
    <row r="815" spans="4:4" x14ac:dyDescent="0.2">
      <c r="D815" s="151"/>
    </row>
    <row r="816" spans="4:4" x14ac:dyDescent="0.2">
      <c r="D816" s="151"/>
    </row>
    <row r="817" spans="4:4" x14ac:dyDescent="0.2">
      <c r="D817" s="151"/>
    </row>
    <row r="818" spans="4:4" x14ac:dyDescent="0.2">
      <c r="D818" s="151"/>
    </row>
    <row r="819" spans="4:4" x14ac:dyDescent="0.2">
      <c r="D819" s="151"/>
    </row>
    <row r="820" spans="4:4" x14ac:dyDescent="0.2">
      <c r="D820" s="151"/>
    </row>
    <row r="821" spans="4:4" x14ac:dyDescent="0.2">
      <c r="D821" s="151"/>
    </row>
    <row r="822" spans="4:4" x14ac:dyDescent="0.2">
      <c r="D822" s="151"/>
    </row>
    <row r="823" spans="4:4" x14ac:dyDescent="0.2">
      <c r="D823" s="151"/>
    </row>
    <row r="824" spans="4:4" x14ac:dyDescent="0.2">
      <c r="D824" s="151"/>
    </row>
    <row r="825" spans="4:4" x14ac:dyDescent="0.2">
      <c r="D825" s="151"/>
    </row>
    <row r="826" spans="4:4" x14ac:dyDescent="0.2">
      <c r="D826" s="151"/>
    </row>
    <row r="827" spans="4:4" x14ac:dyDescent="0.2">
      <c r="D827" s="151"/>
    </row>
    <row r="828" spans="4:4" x14ac:dyDescent="0.2">
      <c r="D828" s="151"/>
    </row>
    <row r="829" spans="4:4" x14ac:dyDescent="0.2">
      <c r="D829" s="151"/>
    </row>
    <row r="830" spans="4:4" x14ac:dyDescent="0.2">
      <c r="D830" s="151"/>
    </row>
    <row r="831" spans="4:4" x14ac:dyDescent="0.2">
      <c r="D831" s="151"/>
    </row>
    <row r="832" spans="4:4" x14ac:dyDescent="0.2">
      <c r="D832" s="151"/>
    </row>
    <row r="833" spans="4:4" x14ac:dyDescent="0.2">
      <c r="D833" s="151"/>
    </row>
    <row r="834" spans="4:4" x14ac:dyDescent="0.2">
      <c r="D834" s="151"/>
    </row>
    <row r="835" spans="4:4" x14ac:dyDescent="0.2">
      <c r="D835" s="151"/>
    </row>
    <row r="836" spans="4:4" x14ac:dyDescent="0.2">
      <c r="D836" s="151"/>
    </row>
    <row r="837" spans="4:4" x14ac:dyDescent="0.2">
      <c r="D837" s="151"/>
    </row>
    <row r="838" spans="4:4" x14ac:dyDescent="0.2">
      <c r="D838" s="151"/>
    </row>
    <row r="839" spans="4:4" x14ac:dyDescent="0.2">
      <c r="D839" s="151"/>
    </row>
    <row r="840" spans="4:4" x14ac:dyDescent="0.2">
      <c r="D840" s="151"/>
    </row>
    <row r="841" spans="4:4" x14ac:dyDescent="0.2">
      <c r="D841" s="151"/>
    </row>
    <row r="842" spans="4:4" x14ac:dyDescent="0.2">
      <c r="D842" s="151"/>
    </row>
    <row r="843" spans="4:4" x14ac:dyDescent="0.2">
      <c r="D843" s="151"/>
    </row>
    <row r="844" spans="4:4" x14ac:dyDescent="0.2">
      <c r="D844" s="151"/>
    </row>
    <row r="845" spans="4:4" x14ac:dyDescent="0.2">
      <c r="D845" s="151"/>
    </row>
    <row r="846" spans="4:4" x14ac:dyDescent="0.2">
      <c r="D846" s="151"/>
    </row>
    <row r="847" spans="4:4" x14ac:dyDescent="0.2">
      <c r="D847" s="151"/>
    </row>
    <row r="848" spans="4:4" x14ac:dyDescent="0.2">
      <c r="D848" s="151"/>
    </row>
    <row r="849" spans="4:4" x14ac:dyDescent="0.2">
      <c r="D849" s="151"/>
    </row>
    <row r="850" spans="4:4" x14ac:dyDescent="0.2">
      <c r="D850" s="151"/>
    </row>
    <row r="851" spans="4:4" x14ac:dyDescent="0.2">
      <c r="D851" s="151"/>
    </row>
    <row r="852" spans="4:4" x14ac:dyDescent="0.2">
      <c r="D852" s="151"/>
    </row>
    <row r="853" spans="4:4" x14ac:dyDescent="0.2">
      <c r="D853" s="151"/>
    </row>
    <row r="854" spans="4:4" x14ac:dyDescent="0.2">
      <c r="D854" s="151"/>
    </row>
    <row r="855" spans="4:4" x14ac:dyDescent="0.2">
      <c r="D855" s="151"/>
    </row>
    <row r="856" spans="4:4" x14ac:dyDescent="0.2">
      <c r="D856" s="151"/>
    </row>
    <row r="857" spans="4:4" x14ac:dyDescent="0.2">
      <c r="D857" s="151"/>
    </row>
    <row r="858" spans="4:4" x14ac:dyDescent="0.2">
      <c r="D858" s="151"/>
    </row>
    <row r="859" spans="4:4" x14ac:dyDescent="0.2">
      <c r="D859" s="151"/>
    </row>
    <row r="860" spans="4:4" x14ac:dyDescent="0.2">
      <c r="D860" s="151"/>
    </row>
    <row r="861" spans="4:4" x14ac:dyDescent="0.2">
      <c r="D861" s="151"/>
    </row>
    <row r="862" spans="4:4" x14ac:dyDescent="0.2">
      <c r="D862" s="151"/>
    </row>
    <row r="863" spans="4:4" x14ac:dyDescent="0.2">
      <c r="D863" s="151"/>
    </row>
    <row r="864" spans="4:4" x14ac:dyDescent="0.2">
      <c r="D864" s="151"/>
    </row>
    <row r="865" spans="4:4" x14ac:dyDescent="0.2">
      <c r="D865" s="151"/>
    </row>
    <row r="866" spans="4:4" x14ac:dyDescent="0.2">
      <c r="D866" s="151"/>
    </row>
    <row r="867" spans="4:4" x14ac:dyDescent="0.2">
      <c r="D867" s="151"/>
    </row>
    <row r="868" spans="4:4" x14ac:dyDescent="0.2">
      <c r="D868" s="151"/>
    </row>
    <row r="869" spans="4:4" x14ac:dyDescent="0.2">
      <c r="D869" s="151"/>
    </row>
    <row r="870" spans="4:4" x14ac:dyDescent="0.2">
      <c r="D870" s="151"/>
    </row>
    <row r="871" spans="4:4" x14ac:dyDescent="0.2">
      <c r="D871" s="151"/>
    </row>
    <row r="872" spans="4:4" x14ac:dyDescent="0.2">
      <c r="D872" s="151"/>
    </row>
    <row r="873" spans="4:4" x14ac:dyDescent="0.2">
      <c r="D873" s="151"/>
    </row>
    <row r="874" spans="4:4" x14ac:dyDescent="0.2">
      <c r="D874" s="151"/>
    </row>
    <row r="875" spans="4:4" x14ac:dyDescent="0.2">
      <c r="D875" s="151"/>
    </row>
    <row r="876" spans="4:4" x14ac:dyDescent="0.2">
      <c r="D876" s="151"/>
    </row>
    <row r="877" spans="4:4" x14ac:dyDescent="0.2">
      <c r="D877" s="151"/>
    </row>
    <row r="878" spans="4:4" x14ac:dyDescent="0.2">
      <c r="D878" s="151"/>
    </row>
    <row r="879" spans="4:4" x14ac:dyDescent="0.2">
      <c r="D879" s="151"/>
    </row>
    <row r="880" spans="4:4" x14ac:dyDescent="0.2">
      <c r="D880" s="151"/>
    </row>
    <row r="881" spans="4:4" x14ac:dyDescent="0.2">
      <c r="D881" s="151"/>
    </row>
    <row r="882" spans="4:4" x14ac:dyDescent="0.2">
      <c r="D882" s="151"/>
    </row>
    <row r="883" spans="4:4" x14ac:dyDescent="0.2">
      <c r="D883" s="151"/>
    </row>
    <row r="884" spans="4:4" x14ac:dyDescent="0.2">
      <c r="D884" s="151"/>
    </row>
    <row r="885" spans="4:4" x14ac:dyDescent="0.2">
      <c r="D885" s="151"/>
    </row>
    <row r="886" spans="4:4" x14ac:dyDescent="0.2">
      <c r="D886" s="151"/>
    </row>
    <row r="887" spans="4:4" x14ac:dyDescent="0.2">
      <c r="D887" s="151"/>
    </row>
    <row r="888" spans="4:4" x14ac:dyDescent="0.2">
      <c r="D888" s="151"/>
    </row>
    <row r="889" spans="4:4" x14ac:dyDescent="0.2">
      <c r="D889" s="151"/>
    </row>
    <row r="890" spans="4:4" x14ac:dyDescent="0.2">
      <c r="D890" s="151"/>
    </row>
    <row r="891" spans="4:4" x14ac:dyDescent="0.2">
      <c r="D891" s="151"/>
    </row>
    <row r="892" spans="4:4" x14ac:dyDescent="0.2">
      <c r="D892" s="151"/>
    </row>
    <row r="893" spans="4:4" x14ac:dyDescent="0.2">
      <c r="D893" s="151"/>
    </row>
    <row r="894" spans="4:4" x14ac:dyDescent="0.2">
      <c r="D894" s="151"/>
    </row>
    <row r="895" spans="4:4" x14ac:dyDescent="0.2">
      <c r="D895" s="151"/>
    </row>
    <row r="896" spans="4:4" x14ac:dyDescent="0.2">
      <c r="D896" s="151"/>
    </row>
    <row r="897" spans="4:4" x14ac:dyDescent="0.2">
      <c r="D897" s="151"/>
    </row>
    <row r="898" spans="4:4" x14ac:dyDescent="0.2">
      <c r="D898" s="151"/>
    </row>
    <row r="899" spans="4:4" x14ac:dyDescent="0.2">
      <c r="D899" s="151"/>
    </row>
    <row r="900" spans="4:4" x14ac:dyDescent="0.2">
      <c r="D900" s="151"/>
    </row>
    <row r="901" spans="4:4" x14ac:dyDescent="0.2">
      <c r="D901" s="151"/>
    </row>
    <row r="902" spans="4:4" x14ac:dyDescent="0.2">
      <c r="D902" s="151"/>
    </row>
    <row r="903" spans="4:4" x14ac:dyDescent="0.2">
      <c r="D903" s="151"/>
    </row>
    <row r="904" spans="4:4" x14ac:dyDescent="0.2">
      <c r="D904" s="151"/>
    </row>
    <row r="905" spans="4:4" x14ac:dyDescent="0.2">
      <c r="D905" s="151"/>
    </row>
    <row r="906" spans="4:4" x14ac:dyDescent="0.2">
      <c r="D906" s="151"/>
    </row>
    <row r="907" spans="4:4" x14ac:dyDescent="0.2">
      <c r="D907" s="151"/>
    </row>
    <row r="908" spans="4:4" x14ac:dyDescent="0.2">
      <c r="D908" s="151"/>
    </row>
    <row r="909" spans="4:4" x14ac:dyDescent="0.2">
      <c r="D909" s="151"/>
    </row>
    <row r="910" spans="4:4" x14ac:dyDescent="0.2">
      <c r="D910" s="151"/>
    </row>
    <row r="911" spans="4:4" x14ac:dyDescent="0.2">
      <c r="D911" s="151"/>
    </row>
    <row r="912" spans="4:4" x14ac:dyDescent="0.2">
      <c r="D912" s="151"/>
    </row>
    <row r="913" spans="4:4" x14ac:dyDescent="0.2">
      <c r="D913" s="151"/>
    </row>
    <row r="914" spans="4:4" x14ac:dyDescent="0.2">
      <c r="D914" s="151"/>
    </row>
    <row r="915" spans="4:4" x14ac:dyDescent="0.2">
      <c r="D915" s="151"/>
    </row>
    <row r="916" spans="4:4" x14ac:dyDescent="0.2">
      <c r="D916" s="151"/>
    </row>
    <row r="917" spans="4:4" x14ac:dyDescent="0.2">
      <c r="D917" s="151"/>
    </row>
    <row r="918" spans="4:4" x14ac:dyDescent="0.2">
      <c r="D918" s="151"/>
    </row>
    <row r="919" spans="4:4" x14ac:dyDescent="0.2">
      <c r="D919" s="151"/>
    </row>
    <row r="920" spans="4:4" x14ac:dyDescent="0.2">
      <c r="D920" s="151"/>
    </row>
    <row r="921" spans="4:4" x14ac:dyDescent="0.2">
      <c r="D921" s="151"/>
    </row>
    <row r="922" spans="4:4" x14ac:dyDescent="0.2">
      <c r="D922" s="151"/>
    </row>
    <row r="923" spans="4:4" x14ac:dyDescent="0.2">
      <c r="D923" s="151"/>
    </row>
    <row r="924" spans="4:4" x14ac:dyDescent="0.2">
      <c r="D924" s="151"/>
    </row>
    <row r="925" spans="4:4" x14ac:dyDescent="0.2">
      <c r="D925" s="151"/>
    </row>
    <row r="926" spans="4:4" x14ac:dyDescent="0.2">
      <c r="D926" s="151"/>
    </row>
    <row r="927" spans="4:4" x14ac:dyDescent="0.2">
      <c r="D927" s="151"/>
    </row>
    <row r="928" spans="4:4" x14ac:dyDescent="0.2">
      <c r="D928" s="151"/>
    </row>
    <row r="929" spans="4:4" x14ac:dyDescent="0.2">
      <c r="D929" s="151"/>
    </row>
    <row r="930" spans="4:4" x14ac:dyDescent="0.2">
      <c r="D930" s="151"/>
    </row>
    <row r="931" spans="4:4" x14ac:dyDescent="0.2">
      <c r="D931" s="151"/>
    </row>
    <row r="932" spans="4:4" x14ac:dyDescent="0.2">
      <c r="D932" s="151"/>
    </row>
    <row r="933" spans="4:4" x14ac:dyDescent="0.2">
      <c r="D933" s="151"/>
    </row>
    <row r="934" spans="4:4" x14ac:dyDescent="0.2">
      <c r="D934" s="151"/>
    </row>
    <row r="935" spans="4:4" x14ac:dyDescent="0.2">
      <c r="D935" s="151"/>
    </row>
    <row r="936" spans="4:4" x14ac:dyDescent="0.2">
      <c r="D936" s="151"/>
    </row>
    <row r="937" spans="4:4" x14ac:dyDescent="0.2">
      <c r="D937" s="151"/>
    </row>
    <row r="938" spans="4:4" x14ac:dyDescent="0.2">
      <c r="D938" s="151"/>
    </row>
    <row r="939" spans="4:4" x14ac:dyDescent="0.2">
      <c r="D939" s="151"/>
    </row>
    <row r="940" spans="4:4" x14ac:dyDescent="0.2">
      <c r="D940" s="151"/>
    </row>
    <row r="941" spans="4:4" x14ac:dyDescent="0.2">
      <c r="D941" s="151"/>
    </row>
    <row r="942" spans="4:4" x14ac:dyDescent="0.2">
      <c r="D942" s="151"/>
    </row>
    <row r="943" spans="4:4" x14ac:dyDescent="0.2">
      <c r="D943" s="151"/>
    </row>
    <row r="944" spans="4:4" x14ac:dyDescent="0.2">
      <c r="D944" s="151"/>
    </row>
    <row r="945" spans="4:4" x14ac:dyDescent="0.2">
      <c r="D945" s="151"/>
    </row>
    <row r="946" spans="4:4" x14ac:dyDescent="0.2">
      <c r="D946" s="151"/>
    </row>
    <row r="947" spans="4:4" x14ac:dyDescent="0.2">
      <c r="D947" s="151"/>
    </row>
    <row r="948" spans="4:4" x14ac:dyDescent="0.2">
      <c r="D948" s="151"/>
    </row>
    <row r="949" spans="4:4" x14ac:dyDescent="0.2">
      <c r="D949" s="151"/>
    </row>
    <row r="950" spans="4:4" x14ac:dyDescent="0.2">
      <c r="D950" s="151"/>
    </row>
    <row r="951" spans="4:4" x14ac:dyDescent="0.2">
      <c r="D951" s="151"/>
    </row>
    <row r="952" spans="4:4" x14ac:dyDescent="0.2">
      <c r="D952" s="151"/>
    </row>
    <row r="953" spans="4:4" x14ac:dyDescent="0.2">
      <c r="D953" s="151"/>
    </row>
    <row r="954" spans="4:4" x14ac:dyDescent="0.2">
      <c r="D954" s="151"/>
    </row>
    <row r="955" spans="4:4" x14ac:dyDescent="0.2">
      <c r="D955" s="151"/>
    </row>
    <row r="956" spans="4:4" x14ac:dyDescent="0.2">
      <c r="D956" s="151"/>
    </row>
    <row r="957" spans="4:4" x14ac:dyDescent="0.2">
      <c r="D957" s="151"/>
    </row>
    <row r="958" spans="4:4" x14ac:dyDescent="0.2">
      <c r="D958" s="151"/>
    </row>
    <row r="959" spans="4:4" x14ac:dyDescent="0.2">
      <c r="D959" s="151"/>
    </row>
    <row r="960" spans="4:4" x14ac:dyDescent="0.2">
      <c r="D960" s="151"/>
    </row>
    <row r="961" spans="4:4" x14ac:dyDescent="0.2">
      <c r="D961" s="151"/>
    </row>
    <row r="962" spans="4:4" x14ac:dyDescent="0.2">
      <c r="D962" s="151"/>
    </row>
    <row r="963" spans="4:4" x14ac:dyDescent="0.2">
      <c r="D963" s="151"/>
    </row>
    <row r="964" spans="4:4" x14ac:dyDescent="0.2">
      <c r="D964" s="151"/>
    </row>
    <row r="965" spans="4:4" x14ac:dyDescent="0.2">
      <c r="D965" s="151"/>
    </row>
    <row r="966" spans="4:4" x14ac:dyDescent="0.2">
      <c r="D966" s="151"/>
    </row>
    <row r="967" spans="4:4" x14ac:dyDescent="0.2">
      <c r="D967" s="151"/>
    </row>
    <row r="968" spans="4:4" x14ac:dyDescent="0.2">
      <c r="D968" s="151"/>
    </row>
    <row r="969" spans="4:4" x14ac:dyDescent="0.2">
      <c r="D969" s="151"/>
    </row>
    <row r="970" spans="4:4" x14ac:dyDescent="0.2">
      <c r="D970" s="151"/>
    </row>
    <row r="971" spans="4:4" x14ac:dyDescent="0.2">
      <c r="D971" s="151"/>
    </row>
    <row r="972" spans="4:4" x14ac:dyDescent="0.2">
      <c r="D972" s="151"/>
    </row>
    <row r="973" spans="4:4" x14ac:dyDescent="0.2">
      <c r="D973" s="151"/>
    </row>
    <row r="974" spans="4:4" x14ac:dyDescent="0.2">
      <c r="D974" s="151"/>
    </row>
    <row r="975" spans="4:4" x14ac:dyDescent="0.2">
      <c r="D975" s="151"/>
    </row>
    <row r="976" spans="4:4" x14ac:dyDescent="0.2">
      <c r="D976" s="151"/>
    </row>
    <row r="977" spans="4:4" x14ac:dyDescent="0.2">
      <c r="D977" s="151"/>
    </row>
    <row r="978" spans="4:4" x14ac:dyDescent="0.2">
      <c r="D978" s="151"/>
    </row>
    <row r="979" spans="4:4" x14ac:dyDescent="0.2">
      <c r="D979" s="151"/>
    </row>
    <row r="980" spans="4:4" x14ac:dyDescent="0.2">
      <c r="D980" s="151"/>
    </row>
    <row r="981" spans="4:4" x14ac:dyDescent="0.2">
      <c r="D981" s="151"/>
    </row>
    <row r="982" spans="4:4" x14ac:dyDescent="0.2">
      <c r="D982" s="151"/>
    </row>
    <row r="983" spans="4:4" x14ac:dyDescent="0.2">
      <c r="D983" s="151"/>
    </row>
    <row r="984" spans="4:4" x14ac:dyDescent="0.2">
      <c r="D984" s="151"/>
    </row>
    <row r="985" spans="4:4" x14ac:dyDescent="0.2">
      <c r="D985" s="151"/>
    </row>
    <row r="986" spans="4:4" x14ac:dyDescent="0.2">
      <c r="D986" s="151"/>
    </row>
    <row r="987" spans="4:4" x14ac:dyDescent="0.2">
      <c r="D987" s="151"/>
    </row>
    <row r="988" spans="4:4" x14ac:dyDescent="0.2">
      <c r="D988" s="151"/>
    </row>
    <row r="989" spans="4:4" x14ac:dyDescent="0.2">
      <c r="D989" s="151"/>
    </row>
    <row r="990" spans="4:4" x14ac:dyDescent="0.2">
      <c r="D990" s="151"/>
    </row>
    <row r="991" spans="4:4" x14ac:dyDescent="0.2">
      <c r="D991" s="151"/>
    </row>
    <row r="992" spans="4:4" x14ac:dyDescent="0.2">
      <c r="D992" s="151"/>
    </row>
    <row r="993" spans="4:4" x14ac:dyDescent="0.2">
      <c r="D993" s="151"/>
    </row>
    <row r="994" spans="4:4" x14ac:dyDescent="0.2">
      <c r="D994" s="151"/>
    </row>
    <row r="995" spans="4:4" x14ac:dyDescent="0.2">
      <c r="D995" s="151"/>
    </row>
    <row r="996" spans="4:4" x14ac:dyDescent="0.2">
      <c r="D996" s="151"/>
    </row>
    <row r="997" spans="4:4" x14ac:dyDescent="0.2">
      <c r="D997" s="151"/>
    </row>
    <row r="998" spans="4:4" x14ac:dyDescent="0.2">
      <c r="D998" s="151"/>
    </row>
    <row r="999" spans="4:4" x14ac:dyDescent="0.2">
      <c r="D999" s="151"/>
    </row>
    <row r="1000" spans="4:4" x14ac:dyDescent="0.2">
      <c r="D1000" s="151"/>
    </row>
    <row r="1001" spans="4:4" x14ac:dyDescent="0.2">
      <c r="D1001" s="151"/>
    </row>
    <row r="1002" spans="4:4" x14ac:dyDescent="0.2">
      <c r="D1002" s="151"/>
    </row>
    <row r="1003" spans="4:4" x14ac:dyDescent="0.2">
      <c r="D1003" s="151"/>
    </row>
    <row r="1004" spans="4:4" x14ac:dyDescent="0.2">
      <c r="D1004" s="151"/>
    </row>
    <row r="1005" spans="4:4" x14ac:dyDescent="0.2">
      <c r="D1005" s="151"/>
    </row>
    <row r="1006" spans="4:4" x14ac:dyDescent="0.2">
      <c r="D1006" s="151"/>
    </row>
    <row r="1007" spans="4:4" x14ac:dyDescent="0.2">
      <c r="D1007" s="151"/>
    </row>
    <row r="1008" spans="4:4" x14ac:dyDescent="0.2">
      <c r="D1008" s="151"/>
    </row>
    <row r="1009" spans="4:4" x14ac:dyDescent="0.2">
      <c r="D1009" s="151"/>
    </row>
    <row r="1010" spans="4:4" x14ac:dyDescent="0.2">
      <c r="D1010" s="151"/>
    </row>
    <row r="1011" spans="4:4" x14ac:dyDescent="0.2">
      <c r="D1011" s="151"/>
    </row>
    <row r="1012" spans="4:4" x14ac:dyDescent="0.2">
      <c r="D1012" s="151"/>
    </row>
    <row r="1013" spans="4:4" x14ac:dyDescent="0.2">
      <c r="D1013" s="151"/>
    </row>
    <row r="1014" spans="4:4" x14ac:dyDescent="0.2">
      <c r="D1014" s="151"/>
    </row>
    <row r="1015" spans="4:4" x14ac:dyDescent="0.2">
      <c r="D1015" s="151"/>
    </row>
    <row r="1016" spans="4:4" x14ac:dyDescent="0.2">
      <c r="D1016" s="151"/>
    </row>
    <row r="1017" spans="4:4" x14ac:dyDescent="0.2">
      <c r="D1017" s="151"/>
    </row>
    <row r="1018" spans="4:4" x14ac:dyDescent="0.2">
      <c r="D1018" s="151"/>
    </row>
    <row r="1019" spans="4:4" x14ac:dyDescent="0.2">
      <c r="D1019" s="151"/>
    </row>
    <row r="1020" spans="4:4" x14ac:dyDescent="0.2">
      <c r="D1020" s="151"/>
    </row>
    <row r="1021" spans="4:4" x14ac:dyDescent="0.2">
      <c r="D1021" s="151"/>
    </row>
    <row r="1022" spans="4:4" x14ac:dyDescent="0.2">
      <c r="D1022" s="151"/>
    </row>
    <row r="1023" spans="4:4" x14ac:dyDescent="0.2">
      <c r="D1023" s="151"/>
    </row>
    <row r="1024" spans="4:4" x14ac:dyDescent="0.2">
      <c r="D1024" s="151"/>
    </row>
    <row r="1025" spans="4:4" x14ac:dyDescent="0.2">
      <c r="D1025" s="151"/>
    </row>
    <row r="1026" spans="4:4" x14ac:dyDescent="0.2">
      <c r="D1026" s="151"/>
    </row>
    <row r="1027" spans="4:4" x14ac:dyDescent="0.2">
      <c r="D1027" s="151"/>
    </row>
    <row r="1028" spans="4:4" x14ac:dyDescent="0.2">
      <c r="D1028" s="151"/>
    </row>
    <row r="1029" spans="4:4" x14ac:dyDescent="0.2">
      <c r="D1029" s="151"/>
    </row>
    <row r="1030" spans="4:4" x14ac:dyDescent="0.2">
      <c r="D1030" s="151"/>
    </row>
    <row r="1031" spans="4:4" x14ac:dyDescent="0.2">
      <c r="D1031" s="151"/>
    </row>
    <row r="1032" spans="4:4" x14ac:dyDescent="0.2">
      <c r="D1032" s="151"/>
    </row>
    <row r="1033" spans="4:4" x14ac:dyDescent="0.2">
      <c r="D1033" s="151"/>
    </row>
    <row r="1034" spans="4:4" x14ac:dyDescent="0.2">
      <c r="D1034" s="151"/>
    </row>
    <row r="1035" spans="4:4" x14ac:dyDescent="0.2">
      <c r="D1035" s="151"/>
    </row>
    <row r="1036" spans="4:4" x14ac:dyDescent="0.2">
      <c r="D1036" s="151"/>
    </row>
    <row r="1037" spans="4:4" x14ac:dyDescent="0.2">
      <c r="D1037" s="151"/>
    </row>
    <row r="1038" spans="4:4" x14ac:dyDescent="0.2">
      <c r="D1038" s="151"/>
    </row>
    <row r="1039" spans="4:4" x14ac:dyDescent="0.2">
      <c r="D1039" s="151"/>
    </row>
    <row r="1040" spans="4:4" x14ac:dyDescent="0.2">
      <c r="D1040" s="151"/>
    </row>
    <row r="1041" spans="4:4" x14ac:dyDescent="0.2">
      <c r="D1041" s="151"/>
    </row>
    <row r="1042" spans="4:4" x14ac:dyDescent="0.2">
      <c r="D1042" s="151"/>
    </row>
    <row r="1043" spans="4:4" x14ac:dyDescent="0.2">
      <c r="D1043" s="151"/>
    </row>
    <row r="1044" spans="4:4" x14ac:dyDescent="0.2">
      <c r="D1044" s="151"/>
    </row>
    <row r="1045" spans="4:4" x14ac:dyDescent="0.2">
      <c r="D1045" s="151"/>
    </row>
    <row r="1046" spans="4:4" x14ac:dyDescent="0.2">
      <c r="D1046" s="151"/>
    </row>
    <row r="1047" spans="4:4" x14ac:dyDescent="0.2">
      <c r="D1047" s="151"/>
    </row>
    <row r="1048" spans="4:4" x14ac:dyDescent="0.2">
      <c r="D1048" s="151"/>
    </row>
    <row r="1049" spans="4:4" x14ac:dyDescent="0.2">
      <c r="D1049" s="151"/>
    </row>
    <row r="1050" spans="4:4" x14ac:dyDescent="0.2">
      <c r="D1050" s="151"/>
    </row>
    <row r="1051" spans="4:4" x14ac:dyDescent="0.2">
      <c r="D1051" s="151"/>
    </row>
    <row r="1052" spans="4:4" x14ac:dyDescent="0.2">
      <c r="D1052" s="151"/>
    </row>
    <row r="1053" spans="4:4" x14ac:dyDescent="0.2">
      <c r="D1053" s="151"/>
    </row>
    <row r="1054" spans="4:4" x14ac:dyDescent="0.2">
      <c r="D1054" s="151"/>
    </row>
    <row r="1055" spans="4:4" x14ac:dyDescent="0.2">
      <c r="D1055" s="151"/>
    </row>
    <row r="1056" spans="4:4" x14ac:dyDescent="0.2">
      <c r="D1056" s="151"/>
    </row>
    <row r="1057" spans="4:4" x14ac:dyDescent="0.2">
      <c r="D1057" s="151"/>
    </row>
    <row r="1058" spans="4:4" x14ac:dyDescent="0.2">
      <c r="D1058" s="151"/>
    </row>
    <row r="1059" spans="4:4" x14ac:dyDescent="0.2">
      <c r="D1059" s="151"/>
    </row>
    <row r="1060" spans="4:4" x14ac:dyDescent="0.2">
      <c r="D1060" s="151"/>
    </row>
    <row r="1061" spans="4:4" x14ac:dyDescent="0.2">
      <c r="D1061" s="151"/>
    </row>
    <row r="1062" spans="4:4" x14ac:dyDescent="0.2">
      <c r="D1062" s="151"/>
    </row>
    <row r="1063" spans="4:4" x14ac:dyDescent="0.2">
      <c r="D1063" s="151"/>
    </row>
    <row r="1064" spans="4:4" x14ac:dyDescent="0.2">
      <c r="D1064" s="151"/>
    </row>
    <row r="1065" spans="4:4" x14ac:dyDescent="0.2">
      <c r="D1065" s="151"/>
    </row>
    <row r="1066" spans="4:4" x14ac:dyDescent="0.2">
      <c r="D1066" s="151"/>
    </row>
    <row r="1067" spans="4:4" x14ac:dyDescent="0.2">
      <c r="D1067" s="151"/>
    </row>
    <row r="1068" spans="4:4" x14ac:dyDescent="0.2">
      <c r="D1068" s="151"/>
    </row>
    <row r="1069" spans="4:4" x14ac:dyDescent="0.2">
      <c r="D1069" s="151"/>
    </row>
    <row r="1070" spans="4:4" x14ac:dyDescent="0.2">
      <c r="D1070" s="151"/>
    </row>
    <row r="1071" spans="4:4" x14ac:dyDescent="0.2">
      <c r="D1071" s="151"/>
    </row>
    <row r="1072" spans="4:4" x14ac:dyDescent="0.2">
      <c r="D1072" s="151"/>
    </row>
    <row r="1073" spans="4:4" x14ac:dyDescent="0.2">
      <c r="D1073" s="151"/>
    </row>
    <row r="1074" spans="4:4" x14ac:dyDescent="0.2">
      <c r="D1074" s="151"/>
    </row>
    <row r="1075" spans="4:4" x14ac:dyDescent="0.2">
      <c r="D1075" s="151"/>
    </row>
    <row r="1076" spans="4:4" x14ac:dyDescent="0.2">
      <c r="D1076" s="151"/>
    </row>
    <row r="1077" spans="4:4" x14ac:dyDescent="0.2">
      <c r="D1077" s="151"/>
    </row>
    <row r="1078" spans="4:4" x14ac:dyDescent="0.2">
      <c r="D1078" s="151"/>
    </row>
    <row r="1079" spans="4:4" x14ac:dyDescent="0.2">
      <c r="D1079" s="151"/>
    </row>
    <row r="1080" spans="4:4" x14ac:dyDescent="0.2">
      <c r="D1080" s="151"/>
    </row>
    <row r="1081" spans="4:4" x14ac:dyDescent="0.2">
      <c r="D1081" s="151"/>
    </row>
    <row r="1082" spans="4:4" x14ac:dyDescent="0.2">
      <c r="D1082" s="151"/>
    </row>
    <row r="1083" spans="4:4" x14ac:dyDescent="0.2">
      <c r="D1083" s="151"/>
    </row>
    <row r="1084" spans="4:4" x14ac:dyDescent="0.2">
      <c r="D1084" s="151"/>
    </row>
    <row r="1085" spans="4:4" x14ac:dyDescent="0.2">
      <c r="D1085" s="151"/>
    </row>
    <row r="1086" spans="4:4" x14ac:dyDescent="0.2">
      <c r="D1086" s="151"/>
    </row>
    <row r="1087" spans="4:4" x14ac:dyDescent="0.2">
      <c r="D1087" s="151"/>
    </row>
    <row r="1088" spans="4:4" x14ac:dyDescent="0.2">
      <c r="D1088" s="151"/>
    </row>
    <row r="1089" spans="4:4" x14ac:dyDescent="0.2">
      <c r="D1089" s="151"/>
    </row>
    <row r="1090" spans="4:4" x14ac:dyDescent="0.2">
      <c r="D1090" s="151"/>
    </row>
    <row r="1091" spans="4:4" x14ac:dyDescent="0.2">
      <c r="D1091" s="151"/>
    </row>
    <row r="1092" spans="4:4" x14ac:dyDescent="0.2">
      <c r="D1092" s="151"/>
    </row>
    <row r="1093" spans="4:4" x14ac:dyDescent="0.2">
      <c r="D1093" s="151"/>
    </row>
    <row r="1094" spans="4:4" x14ac:dyDescent="0.2">
      <c r="D1094" s="151"/>
    </row>
    <row r="1095" spans="4:4" x14ac:dyDescent="0.2">
      <c r="D1095" s="151"/>
    </row>
    <row r="1096" spans="4:4" x14ac:dyDescent="0.2">
      <c r="D1096" s="151"/>
    </row>
    <row r="1097" spans="4:4" x14ac:dyDescent="0.2">
      <c r="D1097" s="151"/>
    </row>
    <row r="1098" spans="4:4" x14ac:dyDescent="0.2">
      <c r="D1098" s="151"/>
    </row>
    <row r="1099" spans="4:4" x14ac:dyDescent="0.2">
      <c r="D1099" s="151"/>
    </row>
    <row r="1100" spans="4:4" x14ac:dyDescent="0.2">
      <c r="D1100" s="151"/>
    </row>
    <row r="1101" spans="4:4" x14ac:dyDescent="0.2">
      <c r="D1101" s="151"/>
    </row>
    <row r="1102" spans="4:4" x14ac:dyDescent="0.2">
      <c r="D1102" s="151"/>
    </row>
    <row r="1103" spans="4:4" x14ac:dyDescent="0.2">
      <c r="D1103" s="151"/>
    </row>
    <row r="1104" spans="4:4" x14ac:dyDescent="0.2">
      <c r="D1104" s="151"/>
    </row>
    <row r="1105" spans="4:4" x14ac:dyDescent="0.2">
      <c r="D1105" s="151"/>
    </row>
    <row r="1106" spans="4:4" x14ac:dyDescent="0.2">
      <c r="D1106" s="151"/>
    </row>
    <row r="1107" spans="4:4" x14ac:dyDescent="0.2">
      <c r="D1107" s="151"/>
    </row>
    <row r="1108" spans="4:4" x14ac:dyDescent="0.2">
      <c r="D1108" s="151"/>
    </row>
    <row r="1109" spans="4:4" x14ac:dyDescent="0.2">
      <c r="D1109" s="151"/>
    </row>
    <row r="1110" spans="4:4" x14ac:dyDescent="0.2">
      <c r="D1110" s="151"/>
    </row>
    <row r="1111" spans="4:4" x14ac:dyDescent="0.2">
      <c r="D1111" s="151"/>
    </row>
    <row r="1112" spans="4:4" x14ac:dyDescent="0.2">
      <c r="D1112" s="151"/>
    </row>
    <row r="1113" spans="4:4" x14ac:dyDescent="0.2">
      <c r="D1113" s="151"/>
    </row>
    <row r="1114" spans="4:4" x14ac:dyDescent="0.2">
      <c r="D1114" s="151"/>
    </row>
    <row r="1115" spans="4:4" x14ac:dyDescent="0.2">
      <c r="D1115" s="151"/>
    </row>
    <row r="1116" spans="4:4" x14ac:dyDescent="0.2">
      <c r="D1116" s="151"/>
    </row>
    <row r="1117" spans="4:4" x14ac:dyDescent="0.2">
      <c r="D1117" s="151"/>
    </row>
    <row r="1118" spans="4:4" x14ac:dyDescent="0.2">
      <c r="D1118" s="151"/>
    </row>
    <row r="1119" spans="4:4" x14ac:dyDescent="0.2">
      <c r="D1119" s="151"/>
    </row>
    <row r="1120" spans="4:4" x14ac:dyDescent="0.2">
      <c r="D1120" s="151"/>
    </row>
    <row r="1121" spans="4:4" x14ac:dyDescent="0.2">
      <c r="D1121" s="151"/>
    </row>
    <row r="1122" spans="4:4" x14ac:dyDescent="0.2">
      <c r="D1122" s="151"/>
    </row>
    <row r="1123" spans="4:4" x14ac:dyDescent="0.2">
      <c r="D1123" s="151"/>
    </row>
    <row r="1124" spans="4:4" x14ac:dyDescent="0.2">
      <c r="D1124" s="151"/>
    </row>
    <row r="1125" spans="4:4" x14ac:dyDescent="0.2">
      <c r="D1125" s="151"/>
    </row>
    <row r="1126" spans="4:4" x14ac:dyDescent="0.2">
      <c r="D1126" s="151"/>
    </row>
    <row r="1127" spans="4:4" x14ac:dyDescent="0.2">
      <c r="D1127" s="151"/>
    </row>
    <row r="1128" spans="4:4" x14ac:dyDescent="0.2">
      <c r="D1128" s="151"/>
    </row>
    <row r="1129" spans="4:4" x14ac:dyDescent="0.2">
      <c r="D1129" s="151"/>
    </row>
    <row r="1130" spans="4:4" x14ac:dyDescent="0.2">
      <c r="D1130" s="151"/>
    </row>
    <row r="1131" spans="4:4" x14ac:dyDescent="0.2">
      <c r="D1131" s="151"/>
    </row>
    <row r="1132" spans="4:4" x14ac:dyDescent="0.2">
      <c r="D1132" s="151"/>
    </row>
    <row r="1133" spans="4:4" x14ac:dyDescent="0.2">
      <c r="D1133" s="151"/>
    </row>
    <row r="1134" spans="4:4" x14ac:dyDescent="0.2">
      <c r="D1134" s="151"/>
    </row>
    <row r="1135" spans="4:4" x14ac:dyDescent="0.2">
      <c r="D1135" s="151"/>
    </row>
    <row r="1136" spans="4:4" x14ac:dyDescent="0.2">
      <c r="D1136" s="151"/>
    </row>
    <row r="1137" spans="4:4" x14ac:dyDescent="0.2">
      <c r="D1137" s="151"/>
    </row>
    <row r="1138" spans="4:4" x14ac:dyDescent="0.2">
      <c r="D1138" s="151"/>
    </row>
    <row r="1139" spans="4:4" x14ac:dyDescent="0.2">
      <c r="D1139" s="151"/>
    </row>
    <row r="1140" spans="4:4" x14ac:dyDescent="0.2">
      <c r="D1140" s="151"/>
    </row>
    <row r="1141" spans="4:4" x14ac:dyDescent="0.2">
      <c r="D1141" s="151"/>
    </row>
    <row r="1142" spans="4:4" x14ac:dyDescent="0.2">
      <c r="D1142" s="151"/>
    </row>
    <row r="1143" spans="4:4" x14ac:dyDescent="0.2">
      <c r="D1143" s="151"/>
    </row>
    <row r="1144" spans="4:4" x14ac:dyDescent="0.2">
      <c r="D1144" s="151"/>
    </row>
    <row r="1145" spans="4:4" x14ac:dyDescent="0.2">
      <c r="D1145" s="151"/>
    </row>
    <row r="1146" spans="4:4" x14ac:dyDescent="0.2">
      <c r="D1146" s="151"/>
    </row>
    <row r="1147" spans="4:4" x14ac:dyDescent="0.2">
      <c r="D1147" s="151"/>
    </row>
    <row r="1148" spans="4:4" x14ac:dyDescent="0.2">
      <c r="D1148" s="151"/>
    </row>
    <row r="1149" spans="4:4" x14ac:dyDescent="0.2">
      <c r="D1149" s="151"/>
    </row>
    <row r="1150" spans="4:4" x14ac:dyDescent="0.2">
      <c r="D1150" s="151"/>
    </row>
    <row r="1151" spans="4:4" x14ac:dyDescent="0.2">
      <c r="D1151" s="151"/>
    </row>
    <row r="1152" spans="4:4" x14ac:dyDescent="0.2">
      <c r="D1152" s="151"/>
    </row>
    <row r="1153" spans="4:4" x14ac:dyDescent="0.2">
      <c r="D1153" s="151"/>
    </row>
    <row r="1154" spans="4:4" x14ac:dyDescent="0.2">
      <c r="D1154" s="151"/>
    </row>
    <row r="1155" spans="4:4" x14ac:dyDescent="0.2">
      <c r="D1155" s="151"/>
    </row>
    <row r="1156" spans="4:4" x14ac:dyDescent="0.2">
      <c r="D1156" s="151"/>
    </row>
    <row r="1157" spans="4:4" x14ac:dyDescent="0.2">
      <c r="D1157" s="151"/>
    </row>
    <row r="1158" spans="4:4" x14ac:dyDescent="0.2">
      <c r="D1158" s="151"/>
    </row>
    <row r="1159" spans="4:4" x14ac:dyDescent="0.2">
      <c r="D1159" s="151"/>
    </row>
    <row r="1160" spans="4:4" x14ac:dyDescent="0.2">
      <c r="D1160" s="151"/>
    </row>
    <row r="1161" spans="4:4" x14ac:dyDescent="0.2">
      <c r="D1161" s="151"/>
    </row>
    <row r="1162" spans="4:4" x14ac:dyDescent="0.2">
      <c r="D1162" s="151"/>
    </row>
    <row r="1163" spans="4:4" x14ac:dyDescent="0.2">
      <c r="D1163" s="151"/>
    </row>
    <row r="1164" spans="4:4" x14ac:dyDescent="0.2">
      <c r="D1164" s="151"/>
    </row>
    <row r="1165" spans="4:4" x14ac:dyDescent="0.2">
      <c r="D1165" s="151"/>
    </row>
    <row r="1166" spans="4:4" x14ac:dyDescent="0.2">
      <c r="D1166" s="151"/>
    </row>
    <row r="1167" spans="4:4" x14ac:dyDescent="0.2">
      <c r="D1167" s="151"/>
    </row>
    <row r="1168" spans="4:4" x14ac:dyDescent="0.2">
      <c r="D1168" s="151"/>
    </row>
    <row r="1169" spans="4:4" x14ac:dyDescent="0.2">
      <c r="D1169" s="151"/>
    </row>
    <row r="1170" spans="4:4" x14ac:dyDescent="0.2">
      <c r="D1170" s="151"/>
    </row>
    <row r="1171" spans="4:4" x14ac:dyDescent="0.2">
      <c r="D1171" s="151"/>
    </row>
    <row r="1172" spans="4:4" x14ac:dyDescent="0.2">
      <c r="D1172" s="151"/>
    </row>
    <row r="1173" spans="4:4" x14ac:dyDescent="0.2">
      <c r="D1173" s="151"/>
    </row>
    <row r="1174" spans="4:4" x14ac:dyDescent="0.2">
      <c r="D1174" s="151"/>
    </row>
    <row r="1175" spans="4:4" x14ac:dyDescent="0.2">
      <c r="D1175" s="151"/>
    </row>
    <row r="1176" spans="4:4" x14ac:dyDescent="0.2">
      <c r="D1176" s="151"/>
    </row>
    <row r="1177" spans="4:4" x14ac:dyDescent="0.2">
      <c r="D1177" s="151"/>
    </row>
    <row r="1178" spans="4:4" x14ac:dyDescent="0.2">
      <c r="D1178" s="151"/>
    </row>
    <row r="1179" spans="4:4" x14ac:dyDescent="0.2">
      <c r="D1179" s="151"/>
    </row>
    <row r="1180" spans="4:4" x14ac:dyDescent="0.2">
      <c r="D1180" s="151"/>
    </row>
    <row r="1181" spans="4:4" x14ac:dyDescent="0.2">
      <c r="D1181" s="151"/>
    </row>
    <row r="1182" spans="4:4" x14ac:dyDescent="0.2">
      <c r="D1182" s="151"/>
    </row>
    <row r="1183" spans="4:4" x14ac:dyDescent="0.2">
      <c r="D1183" s="151"/>
    </row>
    <row r="1184" spans="4:4" x14ac:dyDescent="0.2">
      <c r="D1184" s="151"/>
    </row>
    <row r="1185" spans="4:4" x14ac:dyDescent="0.2">
      <c r="D1185" s="151"/>
    </row>
    <row r="1186" spans="4:4" x14ac:dyDescent="0.2">
      <c r="D1186" s="151"/>
    </row>
    <row r="1187" spans="4:4" x14ac:dyDescent="0.2">
      <c r="D1187" s="151"/>
    </row>
    <row r="1188" spans="4:4" x14ac:dyDescent="0.2">
      <c r="D1188" s="151"/>
    </row>
    <row r="1189" spans="4:4" x14ac:dyDescent="0.2">
      <c r="D1189" s="151"/>
    </row>
    <row r="1190" spans="4:4" x14ac:dyDescent="0.2">
      <c r="D1190" s="151"/>
    </row>
    <row r="1191" spans="4:4" x14ac:dyDescent="0.2">
      <c r="D1191" s="151"/>
    </row>
    <row r="1192" spans="4:4" x14ac:dyDescent="0.2">
      <c r="D1192" s="151"/>
    </row>
    <row r="1193" spans="4:4" x14ac:dyDescent="0.2">
      <c r="D1193" s="151"/>
    </row>
    <row r="1194" spans="4:4" x14ac:dyDescent="0.2">
      <c r="D1194" s="151"/>
    </row>
    <row r="1195" spans="4:4" x14ac:dyDescent="0.2">
      <c r="D1195" s="151"/>
    </row>
    <row r="1196" spans="4:4" x14ac:dyDescent="0.2">
      <c r="D1196" s="151"/>
    </row>
    <row r="1197" spans="4:4" x14ac:dyDescent="0.2">
      <c r="D1197" s="151"/>
    </row>
    <row r="1198" spans="4:4" x14ac:dyDescent="0.2">
      <c r="D1198" s="151"/>
    </row>
    <row r="1199" spans="4:4" x14ac:dyDescent="0.2">
      <c r="D1199" s="151"/>
    </row>
    <row r="1200" spans="4:4" x14ac:dyDescent="0.2">
      <c r="D1200" s="151"/>
    </row>
    <row r="1201" spans="4:4" x14ac:dyDescent="0.2">
      <c r="D1201" s="151"/>
    </row>
    <row r="1202" spans="4:4" x14ac:dyDescent="0.2">
      <c r="D1202" s="151"/>
    </row>
    <row r="1203" spans="4:4" x14ac:dyDescent="0.2">
      <c r="D1203" s="151"/>
    </row>
    <row r="1204" spans="4:4" x14ac:dyDescent="0.2">
      <c r="D1204" s="151"/>
    </row>
    <row r="1205" spans="4:4" x14ac:dyDescent="0.2">
      <c r="D1205" s="151"/>
    </row>
    <row r="1206" spans="4:4" x14ac:dyDescent="0.2">
      <c r="D1206" s="151"/>
    </row>
    <row r="1207" spans="4:4" x14ac:dyDescent="0.2">
      <c r="D1207" s="151"/>
    </row>
    <row r="1208" spans="4:4" x14ac:dyDescent="0.2">
      <c r="D1208" s="151"/>
    </row>
    <row r="1209" spans="4:4" x14ac:dyDescent="0.2">
      <c r="D1209" s="151"/>
    </row>
    <row r="1210" spans="4:4" x14ac:dyDescent="0.2">
      <c r="D1210" s="151"/>
    </row>
    <row r="1211" spans="4:4" x14ac:dyDescent="0.2">
      <c r="D1211" s="151"/>
    </row>
    <row r="1212" spans="4:4" x14ac:dyDescent="0.2">
      <c r="D1212" s="151"/>
    </row>
    <row r="1213" spans="4:4" x14ac:dyDescent="0.2">
      <c r="D1213" s="151"/>
    </row>
    <row r="1214" spans="4:4" x14ac:dyDescent="0.2">
      <c r="D1214" s="151"/>
    </row>
    <row r="1215" spans="4:4" x14ac:dyDescent="0.2">
      <c r="D1215" s="151"/>
    </row>
    <row r="1216" spans="4:4" x14ac:dyDescent="0.2">
      <c r="D1216" s="151"/>
    </row>
    <row r="1217" spans="4:4" x14ac:dyDescent="0.2">
      <c r="D1217" s="151"/>
    </row>
    <row r="1218" spans="4:4" x14ac:dyDescent="0.2">
      <c r="D1218" s="151"/>
    </row>
    <row r="1219" spans="4:4" x14ac:dyDescent="0.2">
      <c r="D1219" s="151"/>
    </row>
    <row r="1220" spans="4:4" x14ac:dyDescent="0.2">
      <c r="D1220" s="151"/>
    </row>
    <row r="1221" spans="4:4" x14ac:dyDescent="0.2">
      <c r="D1221" s="151"/>
    </row>
    <row r="1222" spans="4:4" x14ac:dyDescent="0.2">
      <c r="D1222" s="151"/>
    </row>
    <row r="1223" spans="4:4" x14ac:dyDescent="0.2">
      <c r="D1223" s="151"/>
    </row>
    <row r="1224" spans="4:4" x14ac:dyDescent="0.2">
      <c r="D1224" s="151"/>
    </row>
    <row r="1225" spans="4:4" x14ac:dyDescent="0.2">
      <c r="D1225" s="151"/>
    </row>
    <row r="1226" spans="4:4" x14ac:dyDescent="0.2">
      <c r="D1226" s="151"/>
    </row>
    <row r="1227" spans="4:4" x14ac:dyDescent="0.2">
      <c r="D1227" s="151"/>
    </row>
    <row r="1228" spans="4:4" x14ac:dyDescent="0.2">
      <c r="D1228" s="151"/>
    </row>
    <row r="1229" spans="4:4" x14ac:dyDescent="0.2">
      <c r="D1229" s="151"/>
    </row>
    <row r="1230" spans="4:4" x14ac:dyDescent="0.2">
      <c r="D1230" s="151"/>
    </row>
    <row r="1231" spans="4:4" x14ac:dyDescent="0.2">
      <c r="D1231" s="151"/>
    </row>
    <row r="1232" spans="4:4" x14ac:dyDescent="0.2">
      <c r="D1232" s="151"/>
    </row>
    <row r="1233" spans="4:4" x14ac:dyDescent="0.2">
      <c r="D1233" s="151"/>
    </row>
    <row r="1234" spans="4:4" x14ac:dyDescent="0.2">
      <c r="D1234" s="151"/>
    </row>
    <row r="1235" spans="4:4" x14ac:dyDescent="0.2">
      <c r="D1235" s="151"/>
    </row>
    <row r="1236" spans="4:4" x14ac:dyDescent="0.2">
      <c r="D1236" s="151"/>
    </row>
    <row r="1237" spans="4:4" x14ac:dyDescent="0.2">
      <c r="D1237" s="151"/>
    </row>
    <row r="1238" spans="4:4" x14ac:dyDescent="0.2">
      <c r="D1238" s="151"/>
    </row>
    <row r="1239" spans="4:4" x14ac:dyDescent="0.2">
      <c r="D1239" s="151"/>
    </row>
    <row r="1240" spans="4:4" x14ac:dyDescent="0.2">
      <c r="D1240" s="151"/>
    </row>
    <row r="1241" spans="4:4" x14ac:dyDescent="0.2">
      <c r="D1241" s="151"/>
    </row>
    <row r="1242" spans="4:4" x14ac:dyDescent="0.2">
      <c r="D1242" s="151"/>
    </row>
    <row r="1243" spans="4:4" x14ac:dyDescent="0.2">
      <c r="D1243" s="151"/>
    </row>
    <row r="1244" spans="4:4" x14ac:dyDescent="0.2">
      <c r="D1244" s="151"/>
    </row>
    <row r="1245" spans="4:4" x14ac:dyDescent="0.2">
      <c r="D1245" s="151"/>
    </row>
    <row r="1246" spans="4:4" x14ac:dyDescent="0.2">
      <c r="D1246" s="151"/>
    </row>
    <row r="1247" spans="4:4" x14ac:dyDescent="0.2">
      <c r="D1247" s="151"/>
    </row>
    <row r="1248" spans="4:4" x14ac:dyDescent="0.2">
      <c r="D1248" s="151"/>
    </row>
    <row r="1249" spans="4:4" x14ac:dyDescent="0.2">
      <c r="D1249" s="151"/>
    </row>
    <row r="1250" spans="4:4" x14ac:dyDescent="0.2">
      <c r="D1250" s="151"/>
    </row>
    <row r="1251" spans="4:4" x14ac:dyDescent="0.2">
      <c r="D1251" s="151"/>
    </row>
    <row r="1252" spans="4:4" x14ac:dyDescent="0.2">
      <c r="D1252" s="151"/>
    </row>
    <row r="1253" spans="4:4" x14ac:dyDescent="0.2">
      <c r="D1253" s="151"/>
    </row>
    <row r="1254" spans="4:4" x14ac:dyDescent="0.2">
      <c r="D1254" s="151"/>
    </row>
    <row r="1255" spans="4:4" x14ac:dyDescent="0.2">
      <c r="D1255" s="151"/>
    </row>
    <row r="1256" spans="4:4" x14ac:dyDescent="0.2">
      <c r="D1256" s="151"/>
    </row>
    <row r="1257" spans="4:4" x14ac:dyDescent="0.2">
      <c r="D1257" s="151"/>
    </row>
    <row r="1258" spans="4:4" x14ac:dyDescent="0.2">
      <c r="D1258" s="151"/>
    </row>
    <row r="1259" spans="4:4" x14ac:dyDescent="0.2">
      <c r="D1259" s="151"/>
    </row>
    <row r="1260" spans="4:4" x14ac:dyDescent="0.2">
      <c r="D1260" s="151"/>
    </row>
    <row r="1261" spans="4:4" x14ac:dyDescent="0.2">
      <c r="D1261" s="151"/>
    </row>
    <row r="1262" spans="4:4" x14ac:dyDescent="0.2">
      <c r="D1262" s="151"/>
    </row>
    <row r="1263" spans="4:4" x14ac:dyDescent="0.2">
      <c r="D1263" s="151"/>
    </row>
    <row r="1264" spans="4:4" x14ac:dyDescent="0.2">
      <c r="D1264" s="151"/>
    </row>
    <row r="1265" spans="4:4" x14ac:dyDescent="0.2">
      <c r="D1265" s="151"/>
    </row>
    <row r="1266" spans="4:4" x14ac:dyDescent="0.2">
      <c r="D1266" s="151"/>
    </row>
    <row r="1267" spans="4:4" x14ac:dyDescent="0.2">
      <c r="D1267" s="151"/>
    </row>
    <row r="1268" spans="4:4" x14ac:dyDescent="0.2">
      <c r="D1268" s="151"/>
    </row>
    <row r="1269" spans="4:4" x14ac:dyDescent="0.2">
      <c r="D1269" s="151"/>
    </row>
    <row r="1270" spans="4:4" x14ac:dyDescent="0.2">
      <c r="D1270" s="151"/>
    </row>
    <row r="1271" spans="4:4" x14ac:dyDescent="0.2">
      <c r="D1271" s="151"/>
    </row>
    <row r="1272" spans="4:4" x14ac:dyDescent="0.2">
      <c r="D1272" s="151"/>
    </row>
    <row r="1273" spans="4:4" x14ac:dyDescent="0.2">
      <c r="D1273" s="151"/>
    </row>
    <row r="1274" spans="4:4" x14ac:dyDescent="0.2">
      <c r="D1274" s="151"/>
    </row>
    <row r="1275" spans="4:4" x14ac:dyDescent="0.2">
      <c r="D1275" s="151"/>
    </row>
    <row r="1276" spans="4:4" x14ac:dyDescent="0.2">
      <c r="D1276" s="151"/>
    </row>
    <row r="1277" spans="4:4" x14ac:dyDescent="0.2">
      <c r="D1277" s="151"/>
    </row>
    <row r="1278" spans="4:4" x14ac:dyDescent="0.2">
      <c r="D1278" s="151"/>
    </row>
    <row r="1279" spans="4:4" x14ac:dyDescent="0.2">
      <c r="D1279" s="151"/>
    </row>
    <row r="1280" spans="4:4" x14ac:dyDescent="0.2">
      <c r="D1280" s="151"/>
    </row>
    <row r="1281" spans="4:4" x14ac:dyDescent="0.2">
      <c r="D1281" s="151"/>
    </row>
    <row r="1282" spans="4:4" x14ac:dyDescent="0.2">
      <c r="D1282" s="151"/>
    </row>
    <row r="1283" spans="4:4" x14ac:dyDescent="0.2">
      <c r="D1283" s="151"/>
    </row>
    <row r="1284" spans="4:4" x14ac:dyDescent="0.2">
      <c r="D1284" s="151"/>
    </row>
    <row r="1285" spans="4:4" x14ac:dyDescent="0.2">
      <c r="D1285" s="151"/>
    </row>
    <row r="1286" spans="4:4" x14ac:dyDescent="0.2">
      <c r="D1286" s="151"/>
    </row>
    <row r="1287" spans="4:4" x14ac:dyDescent="0.2">
      <c r="D1287" s="151"/>
    </row>
    <row r="1288" spans="4:4" x14ac:dyDescent="0.2">
      <c r="D1288" s="151"/>
    </row>
    <row r="1289" spans="4:4" x14ac:dyDescent="0.2">
      <c r="D1289" s="151"/>
    </row>
    <row r="1290" spans="4:4" x14ac:dyDescent="0.2">
      <c r="D1290" s="151"/>
    </row>
    <row r="1291" spans="4:4" x14ac:dyDescent="0.2">
      <c r="D1291" s="151"/>
    </row>
    <row r="1292" spans="4:4" x14ac:dyDescent="0.2">
      <c r="D1292" s="151"/>
    </row>
    <row r="1293" spans="4:4" x14ac:dyDescent="0.2">
      <c r="D1293" s="151"/>
    </row>
    <row r="1294" spans="4:4" x14ac:dyDescent="0.2">
      <c r="D1294" s="151"/>
    </row>
    <row r="1295" spans="4:4" x14ac:dyDescent="0.2">
      <c r="D1295" s="151"/>
    </row>
    <row r="1296" spans="4:4" x14ac:dyDescent="0.2">
      <c r="D1296" s="151"/>
    </row>
    <row r="1297" spans="4:4" x14ac:dyDescent="0.2">
      <c r="D1297" s="151"/>
    </row>
    <row r="1298" spans="4:4" x14ac:dyDescent="0.2">
      <c r="D1298" s="151"/>
    </row>
    <row r="1299" spans="4:4" x14ac:dyDescent="0.2">
      <c r="D1299" s="151"/>
    </row>
    <row r="1300" spans="4:4" x14ac:dyDescent="0.2">
      <c r="D1300" s="151"/>
    </row>
    <row r="1301" spans="4:4" x14ac:dyDescent="0.2">
      <c r="D1301" s="151"/>
    </row>
    <row r="1302" spans="4:4" x14ac:dyDescent="0.2">
      <c r="D1302" s="151"/>
    </row>
    <row r="1303" spans="4:4" x14ac:dyDescent="0.2">
      <c r="D1303" s="151"/>
    </row>
    <row r="1304" spans="4:4" x14ac:dyDescent="0.2">
      <c r="D1304" s="151"/>
    </row>
    <row r="1305" spans="4:4" x14ac:dyDescent="0.2">
      <c r="D1305" s="151"/>
    </row>
    <row r="1306" spans="4:4" x14ac:dyDescent="0.2">
      <c r="D1306" s="151"/>
    </row>
    <row r="1307" spans="4:4" x14ac:dyDescent="0.2">
      <c r="D1307" s="151"/>
    </row>
    <row r="1308" spans="4:4" x14ac:dyDescent="0.2">
      <c r="D1308" s="151"/>
    </row>
    <row r="1309" spans="4:4" x14ac:dyDescent="0.2">
      <c r="D1309" s="151"/>
    </row>
    <row r="1310" spans="4:4" x14ac:dyDescent="0.2">
      <c r="D1310" s="151"/>
    </row>
    <row r="1311" spans="4:4" x14ac:dyDescent="0.2">
      <c r="D1311" s="151"/>
    </row>
    <row r="1312" spans="4:4" x14ac:dyDescent="0.2">
      <c r="D1312" s="151"/>
    </row>
    <row r="1313" spans="4:4" x14ac:dyDescent="0.2">
      <c r="D1313" s="151"/>
    </row>
    <row r="1314" spans="4:4" x14ac:dyDescent="0.2">
      <c r="D1314" s="151"/>
    </row>
    <row r="1315" spans="4:4" x14ac:dyDescent="0.2">
      <c r="D1315" s="151"/>
    </row>
    <row r="1316" spans="4:4" x14ac:dyDescent="0.2">
      <c r="D1316" s="151"/>
    </row>
    <row r="1317" spans="4:4" x14ac:dyDescent="0.2">
      <c r="D1317" s="151"/>
    </row>
    <row r="1318" spans="4:4" x14ac:dyDescent="0.2">
      <c r="D1318" s="151"/>
    </row>
    <row r="1319" spans="4:4" x14ac:dyDescent="0.2">
      <c r="D1319" s="151"/>
    </row>
    <row r="1320" spans="4:4" x14ac:dyDescent="0.2">
      <c r="D1320" s="151"/>
    </row>
    <row r="1321" spans="4:4" x14ac:dyDescent="0.2">
      <c r="D1321" s="151"/>
    </row>
    <row r="1322" spans="4:4" x14ac:dyDescent="0.2">
      <c r="D1322" s="151"/>
    </row>
    <row r="1323" spans="4:4" x14ac:dyDescent="0.2">
      <c r="D1323" s="151"/>
    </row>
    <row r="1324" spans="4:4" x14ac:dyDescent="0.2">
      <c r="D1324" s="151"/>
    </row>
    <row r="1325" spans="4:4" x14ac:dyDescent="0.2">
      <c r="D1325" s="151"/>
    </row>
    <row r="1326" spans="4:4" x14ac:dyDescent="0.2">
      <c r="D1326" s="151"/>
    </row>
    <row r="1327" spans="4:4" x14ac:dyDescent="0.2">
      <c r="D1327" s="151"/>
    </row>
    <row r="1328" spans="4:4" x14ac:dyDescent="0.2">
      <c r="D1328" s="151"/>
    </row>
    <row r="1329" spans="4:4" x14ac:dyDescent="0.2">
      <c r="D1329" s="151"/>
    </row>
    <row r="1330" spans="4:4" x14ac:dyDescent="0.2">
      <c r="D1330" s="151"/>
    </row>
    <row r="1331" spans="4:4" x14ac:dyDescent="0.2">
      <c r="D1331" s="151"/>
    </row>
    <row r="1332" spans="4:4" x14ac:dyDescent="0.2">
      <c r="D1332" s="151"/>
    </row>
    <row r="1333" spans="4:4" x14ac:dyDescent="0.2">
      <c r="D1333" s="151"/>
    </row>
    <row r="1334" spans="4:4" x14ac:dyDescent="0.2">
      <c r="D1334" s="151"/>
    </row>
    <row r="1335" spans="4:4" x14ac:dyDescent="0.2">
      <c r="D1335" s="151"/>
    </row>
    <row r="1336" spans="4:4" x14ac:dyDescent="0.2">
      <c r="D1336" s="151"/>
    </row>
    <row r="1337" spans="4:4" x14ac:dyDescent="0.2">
      <c r="D1337" s="151"/>
    </row>
    <row r="1338" spans="4:4" x14ac:dyDescent="0.2">
      <c r="D1338" s="151"/>
    </row>
    <row r="1339" spans="4:4" x14ac:dyDescent="0.2">
      <c r="D1339" s="151"/>
    </row>
    <row r="1340" spans="4:4" x14ac:dyDescent="0.2">
      <c r="D1340" s="151"/>
    </row>
    <row r="1341" spans="4:4" x14ac:dyDescent="0.2">
      <c r="D1341" s="151"/>
    </row>
    <row r="1342" spans="4:4" x14ac:dyDescent="0.2">
      <c r="D1342" s="151"/>
    </row>
    <row r="1343" spans="4:4" x14ac:dyDescent="0.2">
      <c r="D1343" s="151"/>
    </row>
    <row r="1344" spans="4:4" x14ac:dyDescent="0.2">
      <c r="D1344" s="151"/>
    </row>
    <row r="1345" spans="4:4" x14ac:dyDescent="0.2">
      <c r="D1345" s="151"/>
    </row>
    <row r="1346" spans="4:4" x14ac:dyDescent="0.2">
      <c r="D1346" s="151"/>
    </row>
    <row r="1347" spans="4:4" x14ac:dyDescent="0.2">
      <c r="D1347" s="151"/>
    </row>
    <row r="1348" spans="4:4" x14ac:dyDescent="0.2">
      <c r="D1348" s="151"/>
    </row>
    <row r="1349" spans="4:4" x14ac:dyDescent="0.2">
      <c r="D1349" s="151"/>
    </row>
    <row r="1350" spans="4:4" x14ac:dyDescent="0.2">
      <c r="D1350" s="151"/>
    </row>
    <row r="1351" spans="4:4" x14ac:dyDescent="0.2">
      <c r="D1351" s="151"/>
    </row>
    <row r="1352" spans="4:4" x14ac:dyDescent="0.2">
      <c r="D1352" s="151"/>
    </row>
    <row r="1353" spans="4:4" x14ac:dyDescent="0.2">
      <c r="D1353" s="151"/>
    </row>
    <row r="1354" spans="4:4" x14ac:dyDescent="0.2">
      <c r="D1354" s="151"/>
    </row>
    <row r="1355" spans="4:4" x14ac:dyDescent="0.2">
      <c r="D1355" s="151"/>
    </row>
    <row r="1356" spans="4:4" x14ac:dyDescent="0.2">
      <c r="D1356" s="151"/>
    </row>
    <row r="1357" spans="4:4" x14ac:dyDescent="0.2">
      <c r="D1357" s="151"/>
    </row>
    <row r="1358" spans="4:4" x14ac:dyDescent="0.2">
      <c r="D1358" s="151"/>
    </row>
    <row r="1359" spans="4:4" x14ac:dyDescent="0.2">
      <c r="D1359" s="151"/>
    </row>
    <row r="1360" spans="4:4" x14ac:dyDescent="0.2">
      <c r="D1360" s="151"/>
    </row>
    <row r="1361" spans="4:4" x14ac:dyDescent="0.2">
      <c r="D1361" s="151"/>
    </row>
    <row r="1362" spans="4:4" x14ac:dyDescent="0.2">
      <c r="D1362" s="151"/>
    </row>
    <row r="1363" spans="4:4" x14ac:dyDescent="0.2">
      <c r="D1363" s="151"/>
    </row>
    <row r="1364" spans="4:4" x14ac:dyDescent="0.2">
      <c r="D1364" s="151"/>
    </row>
    <row r="1365" spans="4:4" x14ac:dyDescent="0.2">
      <c r="D1365" s="151"/>
    </row>
    <row r="1366" spans="4:4" x14ac:dyDescent="0.2">
      <c r="D1366" s="151"/>
    </row>
    <row r="1367" spans="4:4" x14ac:dyDescent="0.2">
      <c r="D1367" s="151"/>
    </row>
    <row r="1368" spans="4:4" x14ac:dyDescent="0.2">
      <c r="D1368" s="151"/>
    </row>
    <row r="1369" spans="4:4" x14ac:dyDescent="0.2">
      <c r="D1369" s="151"/>
    </row>
    <row r="1370" spans="4:4" x14ac:dyDescent="0.2">
      <c r="D1370" s="151"/>
    </row>
    <row r="1371" spans="4:4" x14ac:dyDescent="0.2">
      <c r="D1371" s="151"/>
    </row>
    <row r="1372" spans="4:4" x14ac:dyDescent="0.2">
      <c r="D1372" s="151"/>
    </row>
    <row r="1373" spans="4:4" x14ac:dyDescent="0.2">
      <c r="D1373" s="151"/>
    </row>
    <row r="1374" spans="4:4" x14ac:dyDescent="0.2">
      <c r="D1374" s="151"/>
    </row>
    <row r="1375" spans="4:4" x14ac:dyDescent="0.2">
      <c r="D1375" s="151"/>
    </row>
    <row r="1376" spans="4:4" x14ac:dyDescent="0.2">
      <c r="D1376" s="151"/>
    </row>
    <row r="1377" spans="4:4" x14ac:dyDescent="0.2">
      <c r="D1377" s="151"/>
    </row>
    <row r="1378" spans="4:4" x14ac:dyDescent="0.2">
      <c r="D1378" s="151"/>
    </row>
    <row r="1379" spans="4:4" x14ac:dyDescent="0.2">
      <c r="D1379" s="151"/>
    </row>
    <row r="1380" spans="4:4" x14ac:dyDescent="0.2">
      <c r="D1380" s="151"/>
    </row>
    <row r="1381" spans="4:4" x14ac:dyDescent="0.2">
      <c r="D1381" s="151"/>
    </row>
    <row r="1382" spans="4:4" x14ac:dyDescent="0.2">
      <c r="D1382" s="151"/>
    </row>
    <row r="1383" spans="4:4" x14ac:dyDescent="0.2">
      <c r="D1383" s="151"/>
    </row>
    <row r="1384" spans="4:4" x14ac:dyDescent="0.2">
      <c r="D1384" s="151"/>
    </row>
    <row r="1385" spans="4:4" x14ac:dyDescent="0.2">
      <c r="D1385" s="151"/>
    </row>
    <row r="1386" spans="4:4" x14ac:dyDescent="0.2">
      <c r="D1386" s="151"/>
    </row>
    <row r="1387" spans="4:4" x14ac:dyDescent="0.2">
      <c r="D1387" s="151"/>
    </row>
    <row r="1388" spans="4:4" x14ac:dyDescent="0.2">
      <c r="D1388" s="151"/>
    </row>
    <row r="1389" spans="4:4" x14ac:dyDescent="0.2">
      <c r="D1389" s="151"/>
    </row>
    <row r="1390" spans="4:4" x14ac:dyDescent="0.2">
      <c r="D1390" s="151"/>
    </row>
    <row r="1391" spans="4:4" x14ac:dyDescent="0.2">
      <c r="D1391" s="151"/>
    </row>
    <row r="1392" spans="4:4" x14ac:dyDescent="0.2">
      <c r="D1392" s="151"/>
    </row>
    <row r="1393" spans="4:4" x14ac:dyDescent="0.2">
      <c r="D1393" s="151"/>
    </row>
    <row r="1394" spans="4:4" x14ac:dyDescent="0.2">
      <c r="D1394" s="151"/>
    </row>
    <row r="1395" spans="4:4" x14ac:dyDescent="0.2">
      <c r="D1395" s="151"/>
    </row>
    <row r="1396" spans="4:4" x14ac:dyDescent="0.2">
      <c r="D1396" s="151"/>
    </row>
    <row r="1397" spans="4:4" x14ac:dyDescent="0.2">
      <c r="D1397" s="151"/>
    </row>
    <row r="1398" spans="4:4" x14ac:dyDescent="0.2">
      <c r="D1398" s="151"/>
    </row>
    <row r="1399" spans="4:4" x14ac:dyDescent="0.2">
      <c r="D1399" s="151"/>
    </row>
    <row r="1400" spans="4:4" x14ac:dyDescent="0.2">
      <c r="D1400" s="151"/>
    </row>
    <row r="1401" spans="4:4" x14ac:dyDescent="0.2">
      <c r="D1401" s="151"/>
    </row>
    <row r="1402" spans="4:4" x14ac:dyDescent="0.2">
      <c r="D1402" s="151"/>
    </row>
    <row r="1403" spans="4:4" x14ac:dyDescent="0.2">
      <c r="D1403" s="151"/>
    </row>
    <row r="1404" spans="4:4" x14ac:dyDescent="0.2">
      <c r="D1404" s="151"/>
    </row>
    <row r="1405" spans="4:4" x14ac:dyDescent="0.2">
      <c r="D1405" s="151"/>
    </row>
    <row r="1406" spans="4:4" x14ac:dyDescent="0.2">
      <c r="D1406" s="151"/>
    </row>
    <row r="1407" spans="4:4" x14ac:dyDescent="0.2">
      <c r="D1407" s="151"/>
    </row>
    <row r="1408" spans="4:4" x14ac:dyDescent="0.2">
      <c r="D1408" s="151"/>
    </row>
    <row r="1409" spans="4:4" x14ac:dyDescent="0.2">
      <c r="D1409" s="151"/>
    </row>
    <row r="1410" spans="4:4" x14ac:dyDescent="0.2">
      <c r="D1410" s="151"/>
    </row>
    <row r="1411" spans="4:4" x14ac:dyDescent="0.2">
      <c r="D1411" s="151"/>
    </row>
    <row r="1412" spans="4:4" x14ac:dyDescent="0.2">
      <c r="D1412" s="151"/>
    </row>
    <row r="1413" spans="4:4" x14ac:dyDescent="0.2">
      <c r="D1413" s="151"/>
    </row>
    <row r="1414" spans="4:4" x14ac:dyDescent="0.2">
      <c r="D1414" s="151"/>
    </row>
    <row r="1415" spans="4:4" x14ac:dyDescent="0.2">
      <c r="D1415" s="151"/>
    </row>
    <row r="1416" spans="4:4" x14ac:dyDescent="0.2">
      <c r="D1416" s="151"/>
    </row>
    <row r="1417" spans="4:4" x14ac:dyDescent="0.2">
      <c r="D1417" s="151"/>
    </row>
    <row r="1418" spans="4:4" x14ac:dyDescent="0.2">
      <c r="D1418" s="151"/>
    </row>
    <row r="1419" spans="4:4" x14ac:dyDescent="0.2">
      <c r="D1419" s="151"/>
    </row>
    <row r="1420" spans="4:4" x14ac:dyDescent="0.2">
      <c r="D1420" s="151"/>
    </row>
    <row r="1421" spans="4:4" x14ac:dyDescent="0.2">
      <c r="D1421" s="151"/>
    </row>
    <row r="1422" spans="4:4" x14ac:dyDescent="0.2">
      <c r="D1422" s="151"/>
    </row>
    <row r="1423" spans="4:4" x14ac:dyDescent="0.2">
      <c r="D1423" s="151"/>
    </row>
    <row r="1424" spans="4:4" x14ac:dyDescent="0.2">
      <c r="D1424" s="151"/>
    </row>
    <row r="1425" spans="4:4" x14ac:dyDescent="0.2">
      <c r="D1425" s="151"/>
    </row>
    <row r="1426" spans="4:4" x14ac:dyDescent="0.2">
      <c r="D1426" s="151"/>
    </row>
    <row r="1427" spans="4:4" x14ac:dyDescent="0.2">
      <c r="D1427" s="151"/>
    </row>
    <row r="1428" spans="4:4" x14ac:dyDescent="0.2">
      <c r="D1428" s="151"/>
    </row>
    <row r="1429" spans="4:4" x14ac:dyDescent="0.2">
      <c r="D1429" s="151"/>
    </row>
    <row r="1430" spans="4:4" x14ac:dyDescent="0.2">
      <c r="D1430" s="151"/>
    </row>
    <row r="1431" spans="4:4" x14ac:dyDescent="0.2">
      <c r="D1431" s="151"/>
    </row>
    <row r="1432" spans="4:4" x14ac:dyDescent="0.2">
      <c r="D1432" s="151"/>
    </row>
    <row r="1433" spans="4:4" x14ac:dyDescent="0.2">
      <c r="D1433" s="151"/>
    </row>
    <row r="1434" spans="4:4" x14ac:dyDescent="0.2">
      <c r="D1434" s="151"/>
    </row>
    <row r="1435" spans="4:4" x14ac:dyDescent="0.2">
      <c r="D1435" s="151"/>
    </row>
    <row r="1436" spans="4:4" x14ac:dyDescent="0.2">
      <c r="D1436" s="151"/>
    </row>
    <row r="1437" spans="4:4" x14ac:dyDescent="0.2">
      <c r="D1437" s="151"/>
    </row>
    <row r="1438" spans="4:4" x14ac:dyDescent="0.2">
      <c r="D1438" s="151"/>
    </row>
    <row r="1439" spans="4:4" x14ac:dyDescent="0.2">
      <c r="D1439" s="151"/>
    </row>
    <row r="1440" spans="4:4" x14ac:dyDescent="0.2">
      <c r="D1440" s="151"/>
    </row>
    <row r="1441" spans="4:4" x14ac:dyDescent="0.2">
      <c r="D1441" s="151"/>
    </row>
    <row r="1442" spans="4:4" x14ac:dyDescent="0.2">
      <c r="D1442" s="151"/>
    </row>
    <row r="1443" spans="4:4" x14ac:dyDescent="0.2">
      <c r="D1443" s="151"/>
    </row>
    <row r="1444" spans="4:4" x14ac:dyDescent="0.2">
      <c r="D1444" s="151"/>
    </row>
    <row r="1445" spans="4:4" x14ac:dyDescent="0.2">
      <c r="D1445" s="151"/>
    </row>
    <row r="1446" spans="4:4" x14ac:dyDescent="0.2">
      <c r="D1446" s="151"/>
    </row>
    <row r="1447" spans="4:4" x14ac:dyDescent="0.2">
      <c r="D1447" s="151"/>
    </row>
    <row r="1448" spans="4:4" x14ac:dyDescent="0.2">
      <c r="D1448" s="151"/>
    </row>
    <row r="1449" spans="4:4" x14ac:dyDescent="0.2">
      <c r="D1449" s="151"/>
    </row>
    <row r="1450" spans="4:4" x14ac:dyDescent="0.2">
      <c r="D1450" s="151"/>
    </row>
    <row r="1451" spans="4:4" x14ac:dyDescent="0.2">
      <c r="D1451" s="151"/>
    </row>
    <row r="1452" spans="4:4" x14ac:dyDescent="0.2">
      <c r="D1452" s="151"/>
    </row>
    <row r="1453" spans="4:4" x14ac:dyDescent="0.2">
      <c r="D1453" s="151"/>
    </row>
    <row r="1454" spans="4:4" x14ac:dyDescent="0.2">
      <c r="D1454" s="151"/>
    </row>
    <row r="1455" spans="4:4" x14ac:dyDescent="0.2">
      <c r="D1455" s="151"/>
    </row>
    <row r="1456" spans="4:4" x14ac:dyDescent="0.2">
      <c r="D1456" s="151"/>
    </row>
    <row r="1457" spans="4:4" x14ac:dyDescent="0.2">
      <c r="D1457" s="151"/>
    </row>
    <row r="1458" spans="4:4" x14ac:dyDescent="0.2">
      <c r="D1458" s="151"/>
    </row>
    <row r="1459" spans="4:4" x14ac:dyDescent="0.2">
      <c r="D1459" s="151"/>
    </row>
    <row r="1460" spans="4:4" x14ac:dyDescent="0.2">
      <c r="D1460" s="151"/>
    </row>
    <row r="1461" spans="4:4" x14ac:dyDescent="0.2">
      <c r="D1461" s="151"/>
    </row>
    <row r="1462" spans="4:4" x14ac:dyDescent="0.2">
      <c r="D1462" s="151"/>
    </row>
    <row r="1463" spans="4:4" x14ac:dyDescent="0.2">
      <c r="D1463" s="151"/>
    </row>
    <row r="1464" spans="4:4" x14ac:dyDescent="0.2">
      <c r="D1464" s="151"/>
    </row>
    <row r="1465" spans="4:4" x14ac:dyDescent="0.2">
      <c r="D1465" s="151"/>
    </row>
    <row r="1466" spans="4:4" x14ac:dyDescent="0.2">
      <c r="D1466" s="151"/>
    </row>
    <row r="1467" spans="4:4" x14ac:dyDescent="0.2">
      <c r="D1467" s="151"/>
    </row>
    <row r="1468" spans="4:4" x14ac:dyDescent="0.2">
      <c r="D1468" s="151"/>
    </row>
    <row r="1469" spans="4:4" x14ac:dyDescent="0.2">
      <c r="D1469" s="151"/>
    </row>
    <row r="1470" spans="4:4" x14ac:dyDescent="0.2">
      <c r="D1470" s="151"/>
    </row>
    <row r="1471" spans="4:4" x14ac:dyDescent="0.2">
      <c r="D1471" s="151"/>
    </row>
    <row r="1472" spans="4:4" x14ac:dyDescent="0.2">
      <c r="D1472" s="151"/>
    </row>
    <row r="1473" spans="4:4" x14ac:dyDescent="0.2">
      <c r="D1473" s="151"/>
    </row>
    <row r="1474" spans="4:4" x14ac:dyDescent="0.2">
      <c r="D1474" s="151"/>
    </row>
    <row r="1475" spans="4:4" x14ac:dyDescent="0.2">
      <c r="D1475" s="151"/>
    </row>
    <row r="1476" spans="4:4" x14ac:dyDescent="0.2">
      <c r="D1476" s="151"/>
    </row>
    <row r="1477" spans="4:4" x14ac:dyDescent="0.2">
      <c r="D1477" s="151"/>
    </row>
    <row r="1478" spans="4:4" x14ac:dyDescent="0.2">
      <c r="D1478" s="151"/>
    </row>
    <row r="1479" spans="4:4" x14ac:dyDescent="0.2">
      <c r="D1479" s="151"/>
    </row>
    <row r="1480" spans="4:4" x14ac:dyDescent="0.2">
      <c r="D1480" s="151"/>
    </row>
    <row r="1481" spans="4:4" x14ac:dyDescent="0.2">
      <c r="D1481" s="151"/>
    </row>
    <row r="1482" spans="4:4" x14ac:dyDescent="0.2">
      <c r="D1482" s="151"/>
    </row>
    <row r="1483" spans="4:4" x14ac:dyDescent="0.2">
      <c r="D1483" s="151"/>
    </row>
    <row r="1484" spans="4:4" x14ac:dyDescent="0.2">
      <c r="D1484" s="151"/>
    </row>
    <row r="1485" spans="4:4" x14ac:dyDescent="0.2">
      <c r="D1485" s="151"/>
    </row>
    <row r="1486" spans="4:4" x14ac:dyDescent="0.2">
      <c r="D1486" s="151"/>
    </row>
    <row r="1487" spans="4:4" x14ac:dyDescent="0.2">
      <c r="D1487" s="151"/>
    </row>
    <row r="1488" spans="4:4" x14ac:dyDescent="0.2">
      <c r="D1488" s="151"/>
    </row>
    <row r="1489" spans="4:4" x14ac:dyDescent="0.2">
      <c r="D1489" s="151"/>
    </row>
    <row r="1490" spans="4:4" x14ac:dyDescent="0.2">
      <c r="D1490" s="151"/>
    </row>
    <row r="1491" spans="4:4" x14ac:dyDescent="0.2">
      <c r="D1491" s="151"/>
    </row>
    <row r="1492" spans="4:4" x14ac:dyDescent="0.2">
      <c r="D1492" s="151"/>
    </row>
    <row r="1493" spans="4:4" x14ac:dyDescent="0.2">
      <c r="D1493" s="151"/>
    </row>
    <row r="1494" spans="4:4" x14ac:dyDescent="0.2">
      <c r="D1494" s="151"/>
    </row>
    <row r="1495" spans="4:4" x14ac:dyDescent="0.2">
      <c r="D1495" s="151"/>
    </row>
    <row r="1496" spans="4:4" x14ac:dyDescent="0.2">
      <c r="D1496" s="151"/>
    </row>
    <row r="1497" spans="4:4" x14ac:dyDescent="0.2">
      <c r="D1497" s="151"/>
    </row>
    <row r="1498" spans="4:4" x14ac:dyDescent="0.2">
      <c r="D1498" s="151"/>
    </row>
    <row r="1499" spans="4:4" x14ac:dyDescent="0.2">
      <c r="D1499" s="151"/>
    </row>
    <row r="1500" spans="4:4" x14ac:dyDescent="0.2">
      <c r="D1500" s="151"/>
    </row>
    <row r="1501" spans="4:4" x14ac:dyDescent="0.2">
      <c r="D1501" s="151"/>
    </row>
    <row r="1502" spans="4:4" x14ac:dyDescent="0.2">
      <c r="D1502" s="151"/>
    </row>
    <row r="1503" spans="4:4" x14ac:dyDescent="0.2">
      <c r="D1503" s="151"/>
    </row>
    <row r="1504" spans="4:4" x14ac:dyDescent="0.2">
      <c r="D1504" s="151"/>
    </row>
    <row r="1505" spans="4:4" x14ac:dyDescent="0.2">
      <c r="D1505" s="151"/>
    </row>
    <row r="1506" spans="4:4" x14ac:dyDescent="0.2">
      <c r="D1506" s="151"/>
    </row>
    <row r="1507" spans="4:4" x14ac:dyDescent="0.2">
      <c r="D1507" s="151"/>
    </row>
    <row r="1508" spans="4:4" x14ac:dyDescent="0.2">
      <c r="D1508" s="151"/>
    </row>
    <row r="1509" spans="4:4" x14ac:dyDescent="0.2">
      <c r="D1509" s="151"/>
    </row>
    <row r="1510" spans="4:4" x14ac:dyDescent="0.2">
      <c r="D1510" s="151"/>
    </row>
    <row r="1511" spans="4:4" x14ac:dyDescent="0.2">
      <c r="D1511" s="151"/>
    </row>
    <row r="1512" spans="4:4" x14ac:dyDescent="0.2">
      <c r="D1512" s="151"/>
    </row>
    <row r="1513" spans="4:4" x14ac:dyDescent="0.2">
      <c r="D1513" s="151"/>
    </row>
    <row r="1514" spans="4:4" x14ac:dyDescent="0.2">
      <c r="D1514" s="151"/>
    </row>
    <row r="1515" spans="4:4" x14ac:dyDescent="0.2">
      <c r="D1515" s="151"/>
    </row>
    <row r="1516" spans="4:4" x14ac:dyDescent="0.2">
      <c r="D1516" s="151"/>
    </row>
    <row r="1517" spans="4:4" x14ac:dyDescent="0.2">
      <c r="D1517" s="151"/>
    </row>
    <row r="1518" spans="4:4" x14ac:dyDescent="0.2">
      <c r="D1518" s="151"/>
    </row>
    <row r="1519" spans="4:4" x14ac:dyDescent="0.2">
      <c r="D1519" s="151"/>
    </row>
    <row r="1520" spans="4:4" x14ac:dyDescent="0.2">
      <c r="D1520" s="151"/>
    </row>
    <row r="1521" spans="4:4" x14ac:dyDescent="0.2">
      <c r="D1521" s="151"/>
    </row>
    <row r="1522" spans="4:4" x14ac:dyDescent="0.2">
      <c r="D1522" s="151"/>
    </row>
    <row r="1523" spans="4:4" x14ac:dyDescent="0.2">
      <c r="D1523" s="151"/>
    </row>
    <row r="1524" spans="4:4" x14ac:dyDescent="0.2">
      <c r="D1524" s="151"/>
    </row>
    <row r="1525" spans="4:4" x14ac:dyDescent="0.2">
      <c r="D1525" s="151"/>
    </row>
    <row r="1526" spans="4:4" x14ac:dyDescent="0.2">
      <c r="D1526" s="151"/>
    </row>
    <row r="1527" spans="4:4" x14ac:dyDescent="0.2">
      <c r="D1527" s="151"/>
    </row>
    <row r="1528" spans="4:4" x14ac:dyDescent="0.2">
      <c r="D1528" s="151"/>
    </row>
    <row r="1529" spans="4:4" x14ac:dyDescent="0.2">
      <c r="D1529" s="151"/>
    </row>
    <row r="1530" spans="4:4" x14ac:dyDescent="0.2">
      <c r="D1530" s="151"/>
    </row>
    <row r="1531" spans="4:4" x14ac:dyDescent="0.2">
      <c r="D1531" s="151"/>
    </row>
    <row r="1532" spans="4:4" x14ac:dyDescent="0.2">
      <c r="D1532" s="151"/>
    </row>
    <row r="1533" spans="4:4" x14ac:dyDescent="0.2">
      <c r="D1533" s="151"/>
    </row>
    <row r="1534" spans="4:4" x14ac:dyDescent="0.2">
      <c r="D1534" s="151"/>
    </row>
    <row r="1535" spans="4:4" x14ac:dyDescent="0.2">
      <c r="D1535" s="151"/>
    </row>
    <row r="1536" spans="4:4" x14ac:dyDescent="0.2">
      <c r="D1536" s="151"/>
    </row>
    <row r="1537" spans="4:4" x14ac:dyDescent="0.2">
      <c r="D1537" s="151"/>
    </row>
    <row r="1538" spans="4:4" x14ac:dyDescent="0.2">
      <c r="D1538" s="151"/>
    </row>
    <row r="1539" spans="4:4" x14ac:dyDescent="0.2">
      <c r="D1539" s="151"/>
    </row>
    <row r="1540" spans="4:4" x14ac:dyDescent="0.2">
      <c r="D1540" s="151"/>
    </row>
    <row r="1541" spans="4:4" x14ac:dyDescent="0.2">
      <c r="D1541" s="151"/>
    </row>
    <row r="1542" spans="4:4" x14ac:dyDescent="0.2">
      <c r="D1542" s="151"/>
    </row>
    <row r="1543" spans="4:4" x14ac:dyDescent="0.2">
      <c r="D1543" s="151"/>
    </row>
    <row r="1544" spans="4:4" x14ac:dyDescent="0.2">
      <c r="D1544" s="151"/>
    </row>
    <row r="1545" spans="4:4" x14ac:dyDescent="0.2">
      <c r="D1545" s="151"/>
    </row>
    <row r="1546" spans="4:4" x14ac:dyDescent="0.2">
      <c r="D1546" s="151"/>
    </row>
    <row r="1547" spans="4:4" x14ac:dyDescent="0.2">
      <c r="D1547" s="151"/>
    </row>
    <row r="1548" spans="4:4" x14ac:dyDescent="0.2">
      <c r="D1548" s="151"/>
    </row>
    <row r="1549" spans="4:4" x14ac:dyDescent="0.2">
      <c r="D1549" s="151"/>
    </row>
    <row r="1550" spans="4:4" x14ac:dyDescent="0.2">
      <c r="D1550" s="151"/>
    </row>
    <row r="1551" spans="4:4" x14ac:dyDescent="0.2">
      <c r="D1551" s="151"/>
    </row>
    <row r="1552" spans="4:4" x14ac:dyDescent="0.2">
      <c r="D1552" s="151"/>
    </row>
    <row r="1553" spans="4:4" x14ac:dyDescent="0.2">
      <c r="D1553" s="151"/>
    </row>
    <row r="1554" spans="4:4" x14ac:dyDescent="0.2">
      <c r="D1554" s="151"/>
    </row>
    <row r="1555" spans="4:4" x14ac:dyDescent="0.2">
      <c r="D1555" s="151"/>
    </row>
    <row r="1556" spans="4:4" x14ac:dyDescent="0.2">
      <c r="D1556" s="151"/>
    </row>
    <row r="1557" spans="4:4" x14ac:dyDescent="0.2">
      <c r="D1557" s="151"/>
    </row>
    <row r="1558" spans="4:4" x14ac:dyDescent="0.2">
      <c r="D1558" s="151"/>
    </row>
    <row r="1559" spans="4:4" x14ac:dyDescent="0.2">
      <c r="D1559" s="151"/>
    </row>
    <row r="1560" spans="4:4" x14ac:dyDescent="0.2">
      <c r="D1560" s="151"/>
    </row>
    <row r="1561" spans="4:4" x14ac:dyDescent="0.2">
      <c r="D1561" s="151"/>
    </row>
    <row r="1562" spans="4:4" x14ac:dyDescent="0.2">
      <c r="D1562" s="151"/>
    </row>
    <row r="1563" spans="4:4" x14ac:dyDescent="0.2">
      <c r="D1563" s="151"/>
    </row>
    <row r="1564" spans="4:4" x14ac:dyDescent="0.2">
      <c r="D1564" s="151"/>
    </row>
    <row r="1565" spans="4:4" x14ac:dyDescent="0.2">
      <c r="D1565" s="151"/>
    </row>
    <row r="1566" spans="4:4" x14ac:dyDescent="0.2">
      <c r="D1566" s="151"/>
    </row>
    <row r="1567" spans="4:4" x14ac:dyDescent="0.2">
      <c r="D1567" s="151"/>
    </row>
    <row r="1568" spans="4:4" x14ac:dyDescent="0.2">
      <c r="D1568" s="151"/>
    </row>
    <row r="1569" spans="4:4" x14ac:dyDescent="0.2">
      <c r="D1569" s="151"/>
    </row>
    <row r="1570" spans="4:4" x14ac:dyDescent="0.2">
      <c r="D1570" s="151"/>
    </row>
    <row r="1571" spans="4:4" x14ac:dyDescent="0.2">
      <c r="D1571" s="151"/>
    </row>
    <row r="1572" spans="4:4" x14ac:dyDescent="0.2">
      <c r="D1572" s="151"/>
    </row>
    <row r="1573" spans="4:4" x14ac:dyDescent="0.2">
      <c r="D1573" s="151"/>
    </row>
    <row r="1574" spans="4:4" x14ac:dyDescent="0.2">
      <c r="D1574" s="151"/>
    </row>
    <row r="1575" spans="4:4" x14ac:dyDescent="0.2">
      <c r="D1575" s="151"/>
    </row>
    <row r="1576" spans="4:4" x14ac:dyDescent="0.2">
      <c r="D1576" s="151"/>
    </row>
    <row r="1577" spans="4:4" x14ac:dyDescent="0.2">
      <c r="D1577" s="151"/>
    </row>
    <row r="1578" spans="4:4" x14ac:dyDescent="0.2">
      <c r="D1578" s="151"/>
    </row>
    <row r="1579" spans="4:4" x14ac:dyDescent="0.2">
      <c r="D1579" s="151"/>
    </row>
    <row r="1580" spans="4:4" x14ac:dyDescent="0.2">
      <c r="D1580" s="151"/>
    </row>
    <row r="1581" spans="4:4" x14ac:dyDescent="0.2">
      <c r="D1581" s="151"/>
    </row>
    <row r="1582" spans="4:4" x14ac:dyDescent="0.2">
      <c r="D1582" s="151"/>
    </row>
    <row r="1583" spans="4:4" x14ac:dyDescent="0.2">
      <c r="D1583" s="151"/>
    </row>
    <row r="1584" spans="4:4" x14ac:dyDescent="0.2">
      <c r="D1584" s="151"/>
    </row>
    <row r="1585" spans="4:4" x14ac:dyDescent="0.2">
      <c r="D1585" s="151"/>
    </row>
    <row r="1586" spans="4:4" x14ac:dyDescent="0.2">
      <c r="D1586" s="151"/>
    </row>
    <row r="1587" spans="4:4" x14ac:dyDescent="0.2">
      <c r="D1587" s="151"/>
    </row>
    <row r="1588" spans="4:4" x14ac:dyDescent="0.2">
      <c r="D1588" s="151"/>
    </row>
    <row r="1589" spans="4:4" x14ac:dyDescent="0.2">
      <c r="D1589" s="151"/>
    </row>
    <row r="1590" spans="4:4" x14ac:dyDescent="0.2">
      <c r="D1590" s="151"/>
    </row>
    <row r="1591" spans="4:4" x14ac:dyDescent="0.2">
      <c r="D1591" s="151"/>
    </row>
    <row r="1592" spans="4:4" x14ac:dyDescent="0.2">
      <c r="D1592" s="151"/>
    </row>
    <row r="1593" spans="4:4" x14ac:dyDescent="0.2">
      <c r="D1593" s="151"/>
    </row>
    <row r="1594" spans="4:4" x14ac:dyDescent="0.2">
      <c r="D1594" s="151"/>
    </row>
    <row r="1595" spans="4:4" x14ac:dyDescent="0.2">
      <c r="D1595" s="151"/>
    </row>
    <row r="1596" spans="4:4" x14ac:dyDescent="0.2">
      <c r="D1596" s="151"/>
    </row>
    <row r="1597" spans="4:4" x14ac:dyDescent="0.2">
      <c r="D1597" s="151"/>
    </row>
    <row r="1598" spans="4:4" x14ac:dyDescent="0.2">
      <c r="D1598" s="151"/>
    </row>
    <row r="1599" spans="4:4" x14ac:dyDescent="0.2">
      <c r="D1599" s="151"/>
    </row>
    <row r="1600" spans="4:4" x14ac:dyDescent="0.2">
      <c r="D1600" s="151"/>
    </row>
    <row r="1601" spans="4:4" x14ac:dyDescent="0.2">
      <c r="D1601" s="151"/>
    </row>
    <row r="1602" spans="4:4" x14ac:dyDescent="0.2">
      <c r="D1602" s="151"/>
    </row>
    <row r="1603" spans="4:4" x14ac:dyDescent="0.2">
      <c r="D1603" s="151"/>
    </row>
    <row r="1604" spans="4:4" x14ac:dyDescent="0.2">
      <c r="D1604" s="151"/>
    </row>
    <row r="1605" spans="4:4" x14ac:dyDescent="0.2">
      <c r="D1605" s="151"/>
    </row>
    <row r="1606" spans="4:4" x14ac:dyDescent="0.2">
      <c r="D1606" s="151"/>
    </row>
    <row r="1607" spans="4:4" x14ac:dyDescent="0.2">
      <c r="D1607" s="151"/>
    </row>
    <row r="1608" spans="4:4" x14ac:dyDescent="0.2">
      <c r="D1608" s="151"/>
    </row>
    <row r="1609" spans="4:4" x14ac:dyDescent="0.2">
      <c r="D1609" s="151"/>
    </row>
    <row r="1610" spans="4:4" x14ac:dyDescent="0.2">
      <c r="D1610" s="151"/>
    </row>
    <row r="1611" spans="4:4" x14ac:dyDescent="0.2">
      <c r="D1611" s="151"/>
    </row>
    <row r="1612" spans="4:4" x14ac:dyDescent="0.2">
      <c r="D1612" s="151"/>
    </row>
    <row r="1613" spans="4:4" x14ac:dyDescent="0.2">
      <c r="D1613" s="151"/>
    </row>
    <row r="1614" spans="4:4" x14ac:dyDescent="0.2">
      <c r="D1614" s="151"/>
    </row>
    <row r="1615" spans="4:4" x14ac:dyDescent="0.2">
      <c r="D1615" s="151"/>
    </row>
    <row r="1616" spans="4:4" x14ac:dyDescent="0.2">
      <c r="D1616" s="151"/>
    </row>
    <row r="1617" spans="4:4" x14ac:dyDescent="0.2">
      <c r="D1617" s="151"/>
    </row>
    <row r="1618" spans="4:4" x14ac:dyDescent="0.2">
      <c r="D1618" s="151"/>
    </row>
    <row r="1619" spans="4:4" x14ac:dyDescent="0.2">
      <c r="D1619" s="151"/>
    </row>
    <row r="1620" spans="4:4" x14ac:dyDescent="0.2">
      <c r="D1620" s="151"/>
    </row>
    <row r="1621" spans="4:4" x14ac:dyDescent="0.2">
      <c r="D1621" s="151"/>
    </row>
    <row r="1622" spans="4:4" x14ac:dyDescent="0.2">
      <c r="D1622" s="151"/>
    </row>
    <row r="1623" spans="4:4" x14ac:dyDescent="0.2">
      <c r="D1623" s="151"/>
    </row>
    <row r="1624" spans="4:4" x14ac:dyDescent="0.2">
      <c r="D1624" s="151"/>
    </row>
    <row r="1625" spans="4:4" x14ac:dyDescent="0.2">
      <c r="D1625" s="151"/>
    </row>
    <row r="1626" spans="4:4" x14ac:dyDescent="0.2">
      <c r="D1626" s="151"/>
    </row>
    <row r="1627" spans="4:4" x14ac:dyDescent="0.2">
      <c r="D1627" s="151"/>
    </row>
    <row r="1628" spans="4:4" x14ac:dyDescent="0.2">
      <c r="D1628" s="151"/>
    </row>
    <row r="1629" spans="4:4" x14ac:dyDescent="0.2">
      <c r="D1629" s="151"/>
    </row>
    <row r="1630" spans="4:4" x14ac:dyDescent="0.2">
      <c r="D1630" s="151"/>
    </row>
    <row r="1631" spans="4:4" x14ac:dyDescent="0.2">
      <c r="D1631" s="151"/>
    </row>
    <row r="1632" spans="4:4" x14ac:dyDescent="0.2">
      <c r="D1632" s="151"/>
    </row>
    <row r="1633" spans="4:4" x14ac:dyDescent="0.2">
      <c r="D1633" s="151"/>
    </row>
    <row r="1634" spans="4:4" x14ac:dyDescent="0.2">
      <c r="D1634" s="151"/>
    </row>
    <row r="1635" spans="4:4" x14ac:dyDescent="0.2">
      <c r="D1635" s="151"/>
    </row>
    <row r="1636" spans="4:4" x14ac:dyDescent="0.2">
      <c r="D1636" s="151"/>
    </row>
    <row r="1637" spans="4:4" x14ac:dyDescent="0.2">
      <c r="D1637" s="151"/>
    </row>
    <row r="1638" spans="4:4" x14ac:dyDescent="0.2">
      <c r="D1638" s="151"/>
    </row>
    <row r="1639" spans="4:4" x14ac:dyDescent="0.2">
      <c r="D1639" s="151"/>
    </row>
    <row r="1640" spans="4:4" x14ac:dyDescent="0.2">
      <c r="D1640" s="151"/>
    </row>
    <row r="1641" spans="4:4" x14ac:dyDescent="0.2">
      <c r="D1641" s="151"/>
    </row>
    <row r="1642" spans="4:4" x14ac:dyDescent="0.2">
      <c r="D1642" s="151"/>
    </row>
    <row r="1643" spans="4:4" x14ac:dyDescent="0.2">
      <c r="D1643" s="151"/>
    </row>
    <row r="1644" spans="4:4" x14ac:dyDescent="0.2">
      <c r="D1644" s="151"/>
    </row>
    <row r="1645" spans="4:4" x14ac:dyDescent="0.2">
      <c r="D1645" s="151"/>
    </row>
    <row r="1646" spans="4:4" x14ac:dyDescent="0.2">
      <c r="D1646" s="151"/>
    </row>
    <row r="1647" spans="4:4" x14ac:dyDescent="0.2">
      <c r="D1647" s="151"/>
    </row>
    <row r="1648" spans="4:4" x14ac:dyDescent="0.2">
      <c r="D1648" s="151"/>
    </row>
    <row r="1649" spans="4:4" x14ac:dyDescent="0.2">
      <c r="D1649" s="151"/>
    </row>
    <row r="1650" spans="4:4" x14ac:dyDescent="0.2">
      <c r="D1650" s="151"/>
    </row>
    <row r="1651" spans="4:4" x14ac:dyDescent="0.2">
      <c r="D1651" s="151"/>
    </row>
    <row r="1652" spans="4:4" x14ac:dyDescent="0.2">
      <c r="D1652" s="151"/>
    </row>
    <row r="1653" spans="4:4" x14ac:dyDescent="0.2">
      <c r="D1653" s="151"/>
    </row>
    <row r="1654" spans="4:4" x14ac:dyDescent="0.2">
      <c r="D1654" s="151"/>
    </row>
    <row r="1655" spans="4:4" x14ac:dyDescent="0.2">
      <c r="D1655" s="151"/>
    </row>
    <row r="1656" spans="4:4" x14ac:dyDescent="0.2">
      <c r="D1656" s="151"/>
    </row>
    <row r="1657" spans="4:4" x14ac:dyDescent="0.2">
      <c r="D1657" s="151"/>
    </row>
    <row r="1658" spans="4:4" x14ac:dyDescent="0.2">
      <c r="D1658" s="151"/>
    </row>
    <row r="1659" spans="4:4" x14ac:dyDescent="0.2">
      <c r="D1659" s="151"/>
    </row>
    <row r="1660" spans="4:4" x14ac:dyDescent="0.2">
      <c r="D1660" s="151"/>
    </row>
    <row r="1661" spans="4:4" x14ac:dyDescent="0.2">
      <c r="D1661" s="151"/>
    </row>
    <row r="1662" spans="4:4" x14ac:dyDescent="0.2">
      <c r="D1662" s="151"/>
    </row>
    <row r="1663" spans="4:4" x14ac:dyDescent="0.2">
      <c r="D1663" s="151"/>
    </row>
    <row r="1664" spans="4:4" x14ac:dyDescent="0.2">
      <c r="D1664" s="151"/>
    </row>
    <row r="1665" spans="4:4" x14ac:dyDescent="0.2">
      <c r="D1665" s="151"/>
    </row>
    <row r="1666" spans="4:4" x14ac:dyDescent="0.2">
      <c r="D1666" s="151"/>
    </row>
    <row r="1667" spans="4:4" x14ac:dyDescent="0.2">
      <c r="D1667" s="151"/>
    </row>
    <row r="1668" spans="4:4" x14ac:dyDescent="0.2">
      <c r="D1668" s="151"/>
    </row>
    <row r="1669" spans="4:4" x14ac:dyDescent="0.2">
      <c r="D1669" s="151"/>
    </row>
    <row r="1670" spans="4:4" x14ac:dyDescent="0.2">
      <c r="D1670" s="151"/>
    </row>
    <row r="1671" spans="4:4" x14ac:dyDescent="0.2">
      <c r="D1671" s="151"/>
    </row>
    <row r="1672" spans="4:4" x14ac:dyDescent="0.2">
      <c r="D1672" s="151"/>
    </row>
    <row r="1673" spans="4:4" x14ac:dyDescent="0.2">
      <c r="D1673" s="151"/>
    </row>
    <row r="1674" spans="4:4" x14ac:dyDescent="0.2">
      <c r="D1674" s="151"/>
    </row>
    <row r="1675" spans="4:4" x14ac:dyDescent="0.2">
      <c r="D1675" s="151"/>
    </row>
    <row r="1676" spans="4:4" x14ac:dyDescent="0.2">
      <c r="D1676" s="151"/>
    </row>
    <row r="1677" spans="4:4" x14ac:dyDescent="0.2">
      <c r="D1677" s="151"/>
    </row>
    <row r="1678" spans="4:4" x14ac:dyDescent="0.2">
      <c r="D1678" s="151"/>
    </row>
    <row r="1679" spans="4:4" x14ac:dyDescent="0.2">
      <c r="D1679" s="151"/>
    </row>
    <row r="1680" spans="4:4" x14ac:dyDescent="0.2">
      <c r="D1680" s="151"/>
    </row>
    <row r="1681" spans="4:4" x14ac:dyDescent="0.2">
      <c r="D1681" s="151"/>
    </row>
    <row r="1682" spans="4:4" x14ac:dyDescent="0.2">
      <c r="D1682" s="151"/>
    </row>
    <row r="1683" spans="4:4" x14ac:dyDescent="0.2">
      <c r="D1683" s="151"/>
    </row>
    <row r="1684" spans="4:4" x14ac:dyDescent="0.2">
      <c r="D1684" s="151"/>
    </row>
    <row r="1685" spans="4:4" x14ac:dyDescent="0.2">
      <c r="D1685" s="151"/>
    </row>
    <row r="1686" spans="4:4" x14ac:dyDescent="0.2">
      <c r="D1686" s="151"/>
    </row>
    <row r="1687" spans="4:4" x14ac:dyDescent="0.2">
      <c r="D1687" s="151"/>
    </row>
    <row r="1688" spans="4:4" x14ac:dyDescent="0.2">
      <c r="D1688" s="151"/>
    </row>
    <row r="1689" spans="4:4" x14ac:dyDescent="0.2">
      <c r="D1689" s="151"/>
    </row>
    <row r="1690" spans="4:4" x14ac:dyDescent="0.2">
      <c r="D1690" s="151"/>
    </row>
    <row r="1691" spans="4:4" x14ac:dyDescent="0.2">
      <c r="D1691" s="151"/>
    </row>
    <row r="1692" spans="4:4" x14ac:dyDescent="0.2">
      <c r="D1692" s="151"/>
    </row>
    <row r="1693" spans="4:4" x14ac:dyDescent="0.2">
      <c r="D1693" s="151"/>
    </row>
    <row r="1694" spans="4:4" x14ac:dyDescent="0.2">
      <c r="D1694" s="151"/>
    </row>
    <row r="1695" spans="4:4" x14ac:dyDescent="0.2">
      <c r="D1695" s="151"/>
    </row>
    <row r="1696" spans="4:4" x14ac:dyDescent="0.2">
      <c r="D1696" s="151"/>
    </row>
    <row r="1697" spans="4:4" x14ac:dyDescent="0.2">
      <c r="D1697" s="151"/>
    </row>
    <row r="1698" spans="4:4" x14ac:dyDescent="0.2">
      <c r="D1698" s="151"/>
    </row>
    <row r="1699" spans="4:4" x14ac:dyDescent="0.2">
      <c r="D1699" s="151"/>
    </row>
    <row r="1700" spans="4:4" x14ac:dyDescent="0.2">
      <c r="D1700" s="151"/>
    </row>
    <row r="1701" spans="4:4" x14ac:dyDescent="0.2">
      <c r="D1701" s="151"/>
    </row>
    <row r="1702" spans="4:4" x14ac:dyDescent="0.2">
      <c r="D1702" s="151"/>
    </row>
    <row r="1703" spans="4:4" x14ac:dyDescent="0.2">
      <c r="D1703" s="151"/>
    </row>
    <row r="1704" spans="4:4" x14ac:dyDescent="0.2">
      <c r="D1704" s="151"/>
    </row>
    <row r="1705" spans="4:4" x14ac:dyDescent="0.2">
      <c r="D1705" s="151"/>
    </row>
    <row r="1706" spans="4:4" x14ac:dyDescent="0.2">
      <c r="D1706" s="151"/>
    </row>
    <row r="1707" spans="4:4" x14ac:dyDescent="0.2">
      <c r="D1707" s="151"/>
    </row>
    <row r="1708" spans="4:4" x14ac:dyDescent="0.2">
      <c r="D1708" s="151"/>
    </row>
    <row r="1709" spans="4:4" x14ac:dyDescent="0.2">
      <c r="D1709" s="151"/>
    </row>
    <row r="1710" spans="4:4" x14ac:dyDescent="0.2">
      <c r="D1710" s="151"/>
    </row>
    <row r="1711" spans="4:4" x14ac:dyDescent="0.2">
      <c r="D1711" s="151"/>
    </row>
    <row r="1712" spans="4:4" x14ac:dyDescent="0.2">
      <c r="D1712" s="151"/>
    </row>
    <row r="1713" spans="4:4" x14ac:dyDescent="0.2">
      <c r="D1713" s="151"/>
    </row>
    <row r="1714" spans="4:4" x14ac:dyDescent="0.2">
      <c r="D1714" s="151"/>
    </row>
    <row r="1715" spans="4:4" x14ac:dyDescent="0.2">
      <c r="D1715" s="151"/>
    </row>
    <row r="1716" spans="4:4" x14ac:dyDescent="0.2">
      <c r="D1716" s="151"/>
    </row>
    <row r="1717" spans="4:4" x14ac:dyDescent="0.2">
      <c r="D1717" s="151"/>
    </row>
    <row r="1718" spans="4:4" x14ac:dyDescent="0.2">
      <c r="D1718" s="151"/>
    </row>
    <row r="1719" spans="4:4" x14ac:dyDescent="0.2">
      <c r="D1719" s="151"/>
    </row>
    <row r="1720" spans="4:4" x14ac:dyDescent="0.2">
      <c r="D1720" s="151"/>
    </row>
    <row r="1721" spans="4:4" x14ac:dyDescent="0.2">
      <c r="D1721" s="151"/>
    </row>
    <row r="1722" spans="4:4" x14ac:dyDescent="0.2">
      <c r="D1722" s="151"/>
    </row>
    <row r="1723" spans="4:4" x14ac:dyDescent="0.2">
      <c r="D1723" s="151"/>
    </row>
    <row r="1724" spans="4:4" x14ac:dyDescent="0.2">
      <c r="D1724" s="151"/>
    </row>
    <row r="1725" spans="4:4" x14ac:dyDescent="0.2">
      <c r="D1725" s="151"/>
    </row>
    <row r="1726" spans="4:4" x14ac:dyDescent="0.2">
      <c r="D1726" s="151"/>
    </row>
    <row r="1727" spans="4:4" x14ac:dyDescent="0.2">
      <c r="D1727" s="151"/>
    </row>
    <row r="1728" spans="4:4" x14ac:dyDescent="0.2">
      <c r="D1728" s="151"/>
    </row>
    <row r="1729" spans="4:4" x14ac:dyDescent="0.2">
      <c r="D1729" s="151"/>
    </row>
    <row r="1730" spans="4:4" x14ac:dyDescent="0.2">
      <c r="D1730" s="151"/>
    </row>
    <row r="1731" spans="4:4" x14ac:dyDescent="0.2">
      <c r="D1731" s="151"/>
    </row>
    <row r="1732" spans="4:4" x14ac:dyDescent="0.2">
      <c r="D1732" s="151"/>
    </row>
    <row r="1733" spans="4:4" x14ac:dyDescent="0.2">
      <c r="D1733" s="151"/>
    </row>
    <row r="1734" spans="4:4" x14ac:dyDescent="0.2">
      <c r="D1734" s="151"/>
    </row>
    <row r="1735" spans="4:4" x14ac:dyDescent="0.2">
      <c r="D1735" s="151"/>
    </row>
    <row r="1736" spans="4:4" x14ac:dyDescent="0.2">
      <c r="D1736" s="151"/>
    </row>
    <row r="1737" spans="4:4" x14ac:dyDescent="0.2">
      <c r="D1737" s="151"/>
    </row>
    <row r="1738" spans="4:4" x14ac:dyDescent="0.2">
      <c r="D1738" s="151"/>
    </row>
    <row r="1739" spans="4:4" x14ac:dyDescent="0.2">
      <c r="D1739" s="151"/>
    </row>
    <row r="1740" spans="4:4" x14ac:dyDescent="0.2">
      <c r="D1740" s="151"/>
    </row>
    <row r="1741" spans="4:4" x14ac:dyDescent="0.2">
      <c r="D1741" s="151"/>
    </row>
    <row r="1742" spans="4:4" x14ac:dyDescent="0.2">
      <c r="D1742" s="151"/>
    </row>
    <row r="1743" spans="4:4" x14ac:dyDescent="0.2">
      <c r="D1743" s="151"/>
    </row>
    <row r="1744" spans="4:4" x14ac:dyDescent="0.2">
      <c r="D1744" s="151"/>
    </row>
    <row r="1745" spans="4:4" x14ac:dyDescent="0.2">
      <c r="D1745" s="151"/>
    </row>
    <row r="1746" spans="4:4" x14ac:dyDescent="0.2">
      <c r="D1746" s="151"/>
    </row>
    <row r="1747" spans="4:4" x14ac:dyDescent="0.2">
      <c r="D1747" s="151"/>
    </row>
    <row r="1748" spans="4:4" x14ac:dyDescent="0.2">
      <c r="D1748" s="151"/>
    </row>
    <row r="1749" spans="4:4" x14ac:dyDescent="0.2">
      <c r="D1749" s="151"/>
    </row>
    <row r="1750" spans="4:4" x14ac:dyDescent="0.2">
      <c r="D1750" s="151"/>
    </row>
    <row r="1751" spans="4:4" x14ac:dyDescent="0.2">
      <c r="D1751" s="151"/>
    </row>
    <row r="1752" spans="4:4" x14ac:dyDescent="0.2">
      <c r="D1752" s="151"/>
    </row>
    <row r="1753" spans="4:4" x14ac:dyDescent="0.2">
      <c r="D1753" s="151"/>
    </row>
    <row r="1754" spans="4:4" x14ac:dyDescent="0.2">
      <c r="D1754" s="151"/>
    </row>
    <row r="1755" spans="4:4" x14ac:dyDescent="0.2">
      <c r="D1755" s="151"/>
    </row>
    <row r="1756" spans="4:4" x14ac:dyDescent="0.2">
      <c r="D1756" s="151"/>
    </row>
    <row r="1757" spans="4:4" x14ac:dyDescent="0.2">
      <c r="D1757" s="151"/>
    </row>
    <row r="1758" spans="4:4" x14ac:dyDescent="0.2">
      <c r="D1758" s="151"/>
    </row>
    <row r="1759" spans="4:4" x14ac:dyDescent="0.2">
      <c r="D1759" s="151"/>
    </row>
    <row r="1760" spans="4:4" x14ac:dyDescent="0.2">
      <c r="D1760" s="151"/>
    </row>
    <row r="1761" spans="4:4" x14ac:dyDescent="0.2">
      <c r="D1761" s="151"/>
    </row>
    <row r="1762" spans="4:4" x14ac:dyDescent="0.2">
      <c r="D1762" s="151"/>
    </row>
    <row r="1763" spans="4:4" x14ac:dyDescent="0.2">
      <c r="D1763" s="151"/>
    </row>
    <row r="1764" spans="4:4" x14ac:dyDescent="0.2">
      <c r="D1764" s="151"/>
    </row>
    <row r="1765" spans="4:4" x14ac:dyDescent="0.2">
      <c r="D1765" s="151"/>
    </row>
    <row r="1766" spans="4:4" x14ac:dyDescent="0.2">
      <c r="D1766" s="151"/>
    </row>
    <row r="1767" spans="4:4" x14ac:dyDescent="0.2">
      <c r="D1767" s="151"/>
    </row>
    <row r="1768" spans="4:4" x14ac:dyDescent="0.2">
      <c r="D1768" s="151"/>
    </row>
    <row r="1769" spans="4:4" x14ac:dyDescent="0.2">
      <c r="D1769" s="151"/>
    </row>
    <row r="1770" spans="4:4" x14ac:dyDescent="0.2">
      <c r="D1770" s="151"/>
    </row>
    <row r="1771" spans="4:4" x14ac:dyDescent="0.2">
      <c r="D1771" s="151"/>
    </row>
    <row r="1772" spans="4:4" x14ac:dyDescent="0.2">
      <c r="D1772" s="151"/>
    </row>
    <row r="1773" spans="4:4" x14ac:dyDescent="0.2">
      <c r="D1773" s="151"/>
    </row>
    <row r="1774" spans="4:4" x14ac:dyDescent="0.2">
      <c r="D1774" s="151"/>
    </row>
    <row r="1775" spans="4:4" x14ac:dyDescent="0.2">
      <c r="D1775" s="151"/>
    </row>
    <row r="1776" spans="4:4" x14ac:dyDescent="0.2">
      <c r="D1776" s="151"/>
    </row>
    <row r="1777" spans="4:4" x14ac:dyDescent="0.2">
      <c r="D1777" s="151"/>
    </row>
    <row r="1778" spans="4:4" x14ac:dyDescent="0.2">
      <c r="D1778" s="151"/>
    </row>
    <row r="1779" spans="4:4" x14ac:dyDescent="0.2">
      <c r="D1779" s="151"/>
    </row>
    <row r="1780" spans="4:4" x14ac:dyDescent="0.2">
      <c r="D1780" s="151"/>
    </row>
    <row r="1781" spans="4:4" x14ac:dyDescent="0.2">
      <c r="D1781" s="151"/>
    </row>
    <row r="1782" spans="4:4" x14ac:dyDescent="0.2">
      <c r="D1782" s="151"/>
    </row>
    <row r="1783" spans="4:4" x14ac:dyDescent="0.2">
      <c r="D1783" s="151"/>
    </row>
    <row r="1784" spans="4:4" x14ac:dyDescent="0.2">
      <c r="D1784" s="151"/>
    </row>
    <row r="1785" spans="4:4" x14ac:dyDescent="0.2">
      <c r="D1785" s="151"/>
    </row>
    <row r="1786" spans="4:4" x14ac:dyDescent="0.2">
      <c r="D1786" s="151"/>
    </row>
    <row r="1787" spans="4:4" x14ac:dyDescent="0.2">
      <c r="D1787" s="151"/>
    </row>
    <row r="1788" spans="4:4" x14ac:dyDescent="0.2">
      <c r="D1788" s="151"/>
    </row>
    <row r="1789" spans="4:4" x14ac:dyDescent="0.2">
      <c r="D1789" s="151"/>
    </row>
    <row r="1790" spans="4:4" x14ac:dyDescent="0.2">
      <c r="D1790" s="151"/>
    </row>
    <row r="1791" spans="4:4" x14ac:dyDescent="0.2">
      <c r="D1791" s="151"/>
    </row>
    <row r="1792" spans="4:4" x14ac:dyDescent="0.2">
      <c r="D1792" s="151"/>
    </row>
    <row r="1793" spans="4:4" x14ac:dyDescent="0.2">
      <c r="D1793" s="151"/>
    </row>
    <row r="1794" spans="4:4" x14ac:dyDescent="0.2">
      <c r="D1794" s="151"/>
    </row>
    <row r="1795" spans="4:4" x14ac:dyDescent="0.2">
      <c r="D1795" s="151"/>
    </row>
    <row r="1796" spans="4:4" x14ac:dyDescent="0.2">
      <c r="D1796" s="151"/>
    </row>
    <row r="1797" spans="4:4" x14ac:dyDescent="0.2">
      <c r="D1797" s="151"/>
    </row>
    <row r="1798" spans="4:4" x14ac:dyDescent="0.2">
      <c r="D1798" s="151"/>
    </row>
    <row r="1799" spans="4:4" x14ac:dyDescent="0.2">
      <c r="D1799" s="151"/>
    </row>
    <row r="1800" spans="4:4" x14ac:dyDescent="0.2">
      <c r="D1800" s="151"/>
    </row>
    <row r="1801" spans="4:4" x14ac:dyDescent="0.2">
      <c r="D1801" s="151"/>
    </row>
    <row r="1802" spans="4:4" x14ac:dyDescent="0.2">
      <c r="D1802" s="151"/>
    </row>
    <row r="1803" spans="4:4" x14ac:dyDescent="0.2">
      <c r="D1803" s="151"/>
    </row>
    <row r="1804" spans="4:4" x14ac:dyDescent="0.2">
      <c r="D1804" s="151"/>
    </row>
    <row r="1805" spans="4:4" x14ac:dyDescent="0.2">
      <c r="D1805" s="151"/>
    </row>
    <row r="1806" spans="4:4" x14ac:dyDescent="0.2">
      <c r="D1806" s="151"/>
    </row>
    <row r="1807" spans="4:4" x14ac:dyDescent="0.2">
      <c r="D1807" s="151"/>
    </row>
    <row r="1808" spans="4:4" x14ac:dyDescent="0.2">
      <c r="D1808" s="151"/>
    </row>
    <row r="1809" spans="4:4" x14ac:dyDescent="0.2">
      <c r="D1809" s="151"/>
    </row>
    <row r="1810" spans="4:4" x14ac:dyDescent="0.2">
      <c r="D1810" s="151"/>
    </row>
    <row r="1811" spans="4:4" x14ac:dyDescent="0.2">
      <c r="D1811" s="151"/>
    </row>
    <row r="1812" spans="4:4" x14ac:dyDescent="0.2">
      <c r="D1812" s="151"/>
    </row>
    <row r="1813" spans="4:4" x14ac:dyDescent="0.2">
      <c r="D1813" s="151"/>
    </row>
    <row r="1814" spans="4:4" x14ac:dyDescent="0.2">
      <c r="D1814" s="151"/>
    </row>
    <row r="1815" spans="4:4" x14ac:dyDescent="0.2">
      <c r="D1815" s="151"/>
    </row>
    <row r="1816" spans="4:4" x14ac:dyDescent="0.2">
      <c r="D1816" s="151"/>
    </row>
    <row r="1817" spans="4:4" x14ac:dyDescent="0.2">
      <c r="D1817" s="151"/>
    </row>
    <row r="1818" spans="4:4" x14ac:dyDescent="0.2">
      <c r="D1818" s="151"/>
    </row>
    <row r="1819" spans="4:4" x14ac:dyDescent="0.2">
      <c r="D1819" s="151"/>
    </row>
    <row r="1820" spans="4:4" x14ac:dyDescent="0.2">
      <c r="D1820" s="151"/>
    </row>
    <row r="1821" spans="4:4" x14ac:dyDescent="0.2">
      <c r="D1821" s="151"/>
    </row>
    <row r="1822" spans="4:4" x14ac:dyDescent="0.2">
      <c r="D1822" s="151"/>
    </row>
    <row r="1823" spans="4:4" x14ac:dyDescent="0.2">
      <c r="D1823" s="151"/>
    </row>
    <row r="1824" spans="4:4" x14ac:dyDescent="0.2">
      <c r="D1824" s="151"/>
    </row>
    <row r="1825" spans="4:4" x14ac:dyDescent="0.2">
      <c r="D1825" s="151"/>
    </row>
    <row r="1826" spans="4:4" x14ac:dyDescent="0.2">
      <c r="D1826" s="151"/>
    </row>
    <row r="1827" spans="4:4" x14ac:dyDescent="0.2">
      <c r="D1827" s="151"/>
    </row>
    <row r="1828" spans="4:4" x14ac:dyDescent="0.2">
      <c r="D1828" s="151"/>
    </row>
    <row r="1829" spans="4:4" x14ac:dyDescent="0.2">
      <c r="D1829" s="151"/>
    </row>
    <row r="1830" spans="4:4" x14ac:dyDescent="0.2">
      <c r="D1830" s="151"/>
    </row>
    <row r="1831" spans="4:4" x14ac:dyDescent="0.2">
      <c r="D1831" s="151"/>
    </row>
    <row r="1832" spans="4:4" x14ac:dyDescent="0.2">
      <c r="D1832" s="151"/>
    </row>
    <row r="1833" spans="4:4" x14ac:dyDescent="0.2">
      <c r="D1833" s="151"/>
    </row>
    <row r="1834" spans="4:4" x14ac:dyDescent="0.2">
      <c r="D1834" s="151"/>
    </row>
    <row r="1835" spans="4:4" x14ac:dyDescent="0.2">
      <c r="D1835" s="151"/>
    </row>
    <row r="1836" spans="4:4" x14ac:dyDescent="0.2">
      <c r="D1836" s="151"/>
    </row>
    <row r="1837" spans="4:4" x14ac:dyDescent="0.2">
      <c r="D1837" s="151"/>
    </row>
    <row r="1838" spans="4:4" x14ac:dyDescent="0.2">
      <c r="D1838" s="151"/>
    </row>
    <row r="1839" spans="4:4" x14ac:dyDescent="0.2">
      <c r="D1839" s="151"/>
    </row>
    <row r="1840" spans="4:4" x14ac:dyDescent="0.2">
      <c r="D1840" s="151"/>
    </row>
    <row r="1841" spans="4:4" x14ac:dyDescent="0.2">
      <c r="D1841" s="151"/>
    </row>
    <row r="1842" spans="4:4" x14ac:dyDescent="0.2">
      <c r="D1842" s="151"/>
    </row>
    <row r="1843" spans="4:4" x14ac:dyDescent="0.2">
      <c r="D1843" s="151"/>
    </row>
    <row r="1844" spans="4:4" x14ac:dyDescent="0.2">
      <c r="D1844" s="151"/>
    </row>
    <row r="1845" spans="4:4" x14ac:dyDescent="0.2">
      <c r="D1845" s="151"/>
    </row>
    <row r="1846" spans="4:4" x14ac:dyDescent="0.2">
      <c r="D1846" s="151"/>
    </row>
    <row r="1847" spans="4:4" x14ac:dyDescent="0.2">
      <c r="D1847" s="151"/>
    </row>
    <row r="1848" spans="4:4" x14ac:dyDescent="0.2">
      <c r="D1848" s="151"/>
    </row>
    <row r="1849" spans="4:4" x14ac:dyDescent="0.2">
      <c r="D1849" s="151"/>
    </row>
    <row r="1850" spans="4:4" x14ac:dyDescent="0.2">
      <c r="D1850" s="151"/>
    </row>
    <row r="1851" spans="4:4" x14ac:dyDescent="0.2">
      <c r="D1851" s="151"/>
    </row>
    <row r="1852" spans="4:4" x14ac:dyDescent="0.2">
      <c r="D1852" s="151"/>
    </row>
    <row r="1853" spans="4:4" x14ac:dyDescent="0.2">
      <c r="D1853" s="151"/>
    </row>
    <row r="1854" spans="4:4" x14ac:dyDescent="0.2">
      <c r="D1854" s="151"/>
    </row>
    <row r="1855" spans="4:4" x14ac:dyDescent="0.2">
      <c r="D1855" s="151"/>
    </row>
    <row r="1856" spans="4:4" x14ac:dyDescent="0.2">
      <c r="D1856" s="151"/>
    </row>
    <row r="1857" spans="4:4" x14ac:dyDescent="0.2">
      <c r="D1857" s="151"/>
    </row>
    <row r="1858" spans="4:4" x14ac:dyDescent="0.2">
      <c r="D1858" s="151"/>
    </row>
    <row r="1859" spans="4:4" x14ac:dyDescent="0.2">
      <c r="D1859" s="151"/>
    </row>
    <row r="1860" spans="4:4" x14ac:dyDescent="0.2">
      <c r="D1860" s="151"/>
    </row>
    <row r="1861" spans="4:4" x14ac:dyDescent="0.2">
      <c r="D1861" s="151"/>
    </row>
    <row r="1862" spans="4:4" x14ac:dyDescent="0.2">
      <c r="D1862" s="151"/>
    </row>
    <row r="1863" spans="4:4" x14ac:dyDescent="0.2">
      <c r="D1863" s="151"/>
    </row>
    <row r="1864" spans="4:4" x14ac:dyDescent="0.2">
      <c r="D1864" s="151"/>
    </row>
    <row r="1865" spans="4:4" x14ac:dyDescent="0.2">
      <c r="D1865" s="151"/>
    </row>
    <row r="1866" spans="4:4" x14ac:dyDescent="0.2">
      <c r="D1866" s="151"/>
    </row>
    <row r="1867" spans="4:4" x14ac:dyDescent="0.2">
      <c r="D1867" s="151"/>
    </row>
    <row r="1868" spans="4:4" x14ac:dyDescent="0.2">
      <c r="D1868" s="151"/>
    </row>
    <row r="1869" spans="4:4" x14ac:dyDescent="0.2">
      <c r="D1869" s="151"/>
    </row>
    <row r="1870" spans="4:4" x14ac:dyDescent="0.2">
      <c r="D1870" s="151"/>
    </row>
    <row r="1871" spans="4:4" x14ac:dyDescent="0.2">
      <c r="D1871" s="151"/>
    </row>
    <row r="1872" spans="4:4" x14ac:dyDescent="0.2">
      <c r="D1872" s="151"/>
    </row>
    <row r="1873" spans="4:4" x14ac:dyDescent="0.2">
      <c r="D1873" s="151"/>
    </row>
    <row r="1874" spans="4:4" x14ac:dyDescent="0.2">
      <c r="D1874" s="151"/>
    </row>
    <row r="1875" spans="4:4" x14ac:dyDescent="0.2">
      <c r="D1875" s="151"/>
    </row>
    <row r="1876" spans="4:4" x14ac:dyDescent="0.2">
      <c r="D1876" s="151"/>
    </row>
    <row r="1877" spans="4:4" x14ac:dyDescent="0.2">
      <c r="D1877" s="151"/>
    </row>
    <row r="1878" spans="4:4" x14ac:dyDescent="0.2">
      <c r="D1878" s="151"/>
    </row>
    <row r="1879" spans="4:4" x14ac:dyDescent="0.2">
      <c r="D1879" s="151"/>
    </row>
    <row r="1880" spans="4:4" x14ac:dyDescent="0.2">
      <c r="D1880" s="151"/>
    </row>
    <row r="1881" spans="4:4" x14ac:dyDescent="0.2">
      <c r="D1881" s="151"/>
    </row>
    <row r="1882" spans="4:4" x14ac:dyDescent="0.2">
      <c r="D1882" s="151"/>
    </row>
    <row r="1883" spans="4:4" x14ac:dyDescent="0.2">
      <c r="D1883" s="151"/>
    </row>
    <row r="1884" spans="4:4" x14ac:dyDescent="0.2">
      <c r="D1884" s="151"/>
    </row>
    <row r="1885" spans="4:4" x14ac:dyDescent="0.2">
      <c r="D1885" s="151"/>
    </row>
    <row r="1886" spans="4:4" x14ac:dyDescent="0.2">
      <c r="D1886" s="151"/>
    </row>
    <row r="1887" spans="4:4" x14ac:dyDescent="0.2">
      <c r="D1887" s="151"/>
    </row>
    <row r="1888" spans="4:4" x14ac:dyDescent="0.2">
      <c r="D1888" s="151"/>
    </row>
    <row r="1889" spans="4:4" x14ac:dyDescent="0.2">
      <c r="D1889" s="151"/>
    </row>
    <row r="1890" spans="4:4" x14ac:dyDescent="0.2">
      <c r="D1890" s="151"/>
    </row>
    <row r="1891" spans="4:4" x14ac:dyDescent="0.2">
      <c r="D1891" s="151"/>
    </row>
    <row r="1892" spans="4:4" x14ac:dyDescent="0.2">
      <c r="D1892" s="151"/>
    </row>
    <row r="1893" spans="4:4" x14ac:dyDescent="0.2">
      <c r="D1893" s="151"/>
    </row>
    <row r="1894" spans="4:4" x14ac:dyDescent="0.2">
      <c r="D1894" s="151"/>
    </row>
    <row r="1895" spans="4:4" x14ac:dyDescent="0.2">
      <c r="D1895" s="151"/>
    </row>
    <row r="1896" spans="4:4" x14ac:dyDescent="0.2">
      <c r="D1896" s="151"/>
    </row>
    <row r="1897" spans="4:4" x14ac:dyDescent="0.2">
      <c r="D1897" s="151"/>
    </row>
    <row r="1898" spans="4:4" x14ac:dyDescent="0.2">
      <c r="D1898" s="151"/>
    </row>
    <row r="1899" spans="4:4" x14ac:dyDescent="0.2">
      <c r="D1899" s="151"/>
    </row>
    <row r="1900" spans="4:4" x14ac:dyDescent="0.2">
      <c r="D1900" s="151"/>
    </row>
    <row r="1901" spans="4:4" x14ac:dyDescent="0.2">
      <c r="D1901" s="151"/>
    </row>
    <row r="1902" spans="4:4" x14ac:dyDescent="0.2">
      <c r="D1902" s="151"/>
    </row>
    <row r="1903" spans="4:4" x14ac:dyDescent="0.2">
      <c r="D1903" s="151"/>
    </row>
    <row r="1904" spans="4:4" x14ac:dyDescent="0.2">
      <c r="D1904" s="151"/>
    </row>
    <row r="1905" spans="4:4" x14ac:dyDescent="0.2">
      <c r="D1905" s="151"/>
    </row>
    <row r="1906" spans="4:4" x14ac:dyDescent="0.2">
      <c r="D1906" s="151"/>
    </row>
    <row r="1907" spans="4:4" x14ac:dyDescent="0.2">
      <c r="D1907" s="151"/>
    </row>
    <row r="1908" spans="4:4" x14ac:dyDescent="0.2">
      <c r="D1908" s="151"/>
    </row>
    <row r="1909" spans="4:4" x14ac:dyDescent="0.2">
      <c r="D1909" s="151"/>
    </row>
    <row r="1910" spans="4:4" x14ac:dyDescent="0.2">
      <c r="D1910" s="151"/>
    </row>
    <row r="1911" spans="4:4" x14ac:dyDescent="0.2">
      <c r="D1911" s="151"/>
    </row>
    <row r="1912" spans="4:4" x14ac:dyDescent="0.2">
      <c r="D1912" s="151"/>
    </row>
    <row r="1913" spans="4:4" x14ac:dyDescent="0.2">
      <c r="D1913" s="151"/>
    </row>
    <row r="1914" spans="4:4" x14ac:dyDescent="0.2">
      <c r="D1914" s="151"/>
    </row>
    <row r="1915" spans="4:4" x14ac:dyDescent="0.2">
      <c r="D1915" s="151"/>
    </row>
    <row r="1916" spans="4:4" x14ac:dyDescent="0.2">
      <c r="D1916" s="151"/>
    </row>
    <row r="1917" spans="4:4" x14ac:dyDescent="0.2">
      <c r="D1917" s="151"/>
    </row>
    <row r="1918" spans="4:4" x14ac:dyDescent="0.2">
      <c r="D1918" s="151"/>
    </row>
    <row r="1919" spans="4:4" x14ac:dyDescent="0.2">
      <c r="D1919" s="151"/>
    </row>
    <row r="1920" spans="4:4" x14ac:dyDescent="0.2">
      <c r="D1920" s="151"/>
    </row>
    <row r="1921" spans="4:4" x14ac:dyDescent="0.2">
      <c r="D1921" s="151"/>
    </row>
    <row r="1922" spans="4:4" x14ac:dyDescent="0.2">
      <c r="D1922" s="151"/>
    </row>
    <row r="1923" spans="4:4" x14ac:dyDescent="0.2">
      <c r="D1923" s="151"/>
    </row>
    <row r="1924" spans="4:4" x14ac:dyDescent="0.2">
      <c r="D1924" s="151"/>
    </row>
    <row r="1925" spans="4:4" x14ac:dyDescent="0.2">
      <c r="D1925" s="151"/>
    </row>
    <row r="1926" spans="4:4" x14ac:dyDescent="0.2">
      <c r="D1926" s="151"/>
    </row>
    <row r="1927" spans="4:4" x14ac:dyDescent="0.2">
      <c r="D1927" s="151"/>
    </row>
    <row r="1928" spans="4:4" x14ac:dyDescent="0.2">
      <c r="D1928" s="151"/>
    </row>
    <row r="1929" spans="4:4" x14ac:dyDescent="0.2">
      <c r="D1929" s="151"/>
    </row>
    <row r="1930" spans="4:4" x14ac:dyDescent="0.2">
      <c r="D1930" s="151"/>
    </row>
    <row r="1931" spans="4:4" x14ac:dyDescent="0.2">
      <c r="D1931" s="151"/>
    </row>
    <row r="1932" spans="4:4" x14ac:dyDescent="0.2">
      <c r="D1932" s="151"/>
    </row>
    <row r="1933" spans="4:4" x14ac:dyDescent="0.2">
      <c r="D1933" s="151"/>
    </row>
    <row r="1934" spans="4:4" x14ac:dyDescent="0.2">
      <c r="D1934" s="151"/>
    </row>
    <row r="1935" spans="4:4" x14ac:dyDescent="0.2">
      <c r="D1935" s="151"/>
    </row>
    <row r="1936" spans="4:4" x14ac:dyDescent="0.2">
      <c r="D1936" s="151"/>
    </row>
    <row r="1937" spans="4:4" x14ac:dyDescent="0.2">
      <c r="D1937" s="151"/>
    </row>
    <row r="1938" spans="4:4" x14ac:dyDescent="0.2">
      <c r="D1938" s="151"/>
    </row>
    <row r="1939" spans="4:4" x14ac:dyDescent="0.2">
      <c r="D1939" s="151"/>
    </row>
    <row r="1940" spans="4:4" x14ac:dyDescent="0.2">
      <c r="D1940" s="151"/>
    </row>
    <row r="1941" spans="4:4" x14ac:dyDescent="0.2">
      <c r="D1941" s="151"/>
    </row>
    <row r="1942" spans="4:4" x14ac:dyDescent="0.2">
      <c r="D1942" s="151"/>
    </row>
    <row r="1943" spans="4:4" x14ac:dyDescent="0.2">
      <c r="D1943" s="151"/>
    </row>
    <row r="1944" spans="4:4" x14ac:dyDescent="0.2">
      <c r="D1944" s="151"/>
    </row>
    <row r="1945" spans="4:4" x14ac:dyDescent="0.2">
      <c r="D1945" s="151"/>
    </row>
    <row r="1946" spans="4:4" x14ac:dyDescent="0.2">
      <c r="D1946" s="151"/>
    </row>
    <row r="1947" spans="4:4" x14ac:dyDescent="0.2">
      <c r="D1947" s="151"/>
    </row>
    <row r="1948" spans="4:4" x14ac:dyDescent="0.2">
      <c r="D1948" s="151"/>
    </row>
    <row r="1949" spans="4:4" x14ac:dyDescent="0.2">
      <c r="D1949" s="151"/>
    </row>
    <row r="1950" spans="4:4" x14ac:dyDescent="0.2">
      <c r="D1950" s="151"/>
    </row>
    <row r="1951" spans="4:4" x14ac:dyDescent="0.2">
      <c r="D1951" s="151"/>
    </row>
    <row r="1952" spans="4:4" x14ac:dyDescent="0.2">
      <c r="D1952" s="151"/>
    </row>
    <row r="1953" spans="4:4" x14ac:dyDescent="0.2">
      <c r="D1953" s="151"/>
    </row>
    <row r="1954" spans="4:4" x14ac:dyDescent="0.2">
      <c r="D1954" s="151"/>
    </row>
    <row r="1955" spans="4:4" x14ac:dyDescent="0.2">
      <c r="D1955" s="151"/>
    </row>
    <row r="1956" spans="4:4" x14ac:dyDescent="0.2">
      <c r="D1956" s="151"/>
    </row>
    <row r="1957" spans="4:4" x14ac:dyDescent="0.2">
      <c r="D1957" s="151"/>
    </row>
    <row r="1958" spans="4:4" x14ac:dyDescent="0.2">
      <c r="D1958" s="151"/>
    </row>
    <row r="1959" spans="4:4" x14ac:dyDescent="0.2">
      <c r="D1959" s="151"/>
    </row>
    <row r="1960" spans="4:4" x14ac:dyDescent="0.2">
      <c r="D1960" s="151"/>
    </row>
    <row r="1961" spans="4:4" x14ac:dyDescent="0.2">
      <c r="D1961" s="151"/>
    </row>
    <row r="1962" spans="4:4" x14ac:dyDescent="0.2">
      <c r="D1962" s="151"/>
    </row>
    <row r="1963" spans="4:4" x14ac:dyDescent="0.2">
      <c r="D1963" s="151"/>
    </row>
    <row r="1964" spans="4:4" x14ac:dyDescent="0.2">
      <c r="D1964" s="151"/>
    </row>
    <row r="1965" spans="4:4" x14ac:dyDescent="0.2">
      <c r="D1965" s="151"/>
    </row>
    <row r="1966" spans="4:4" x14ac:dyDescent="0.2">
      <c r="D1966" s="151"/>
    </row>
    <row r="1967" spans="4:4" x14ac:dyDescent="0.2">
      <c r="D1967" s="151"/>
    </row>
    <row r="1968" spans="4:4" x14ac:dyDescent="0.2">
      <c r="D1968" s="151"/>
    </row>
    <row r="1969" spans="4:4" x14ac:dyDescent="0.2">
      <c r="D1969" s="151"/>
    </row>
    <row r="1970" spans="4:4" x14ac:dyDescent="0.2">
      <c r="D1970" s="151"/>
    </row>
    <row r="1971" spans="4:4" x14ac:dyDescent="0.2">
      <c r="D1971" s="151"/>
    </row>
    <row r="1972" spans="4:4" x14ac:dyDescent="0.2">
      <c r="D1972" s="151"/>
    </row>
    <row r="1973" spans="4:4" x14ac:dyDescent="0.2">
      <c r="D1973" s="151"/>
    </row>
    <row r="1974" spans="4:4" x14ac:dyDescent="0.2">
      <c r="D1974" s="151"/>
    </row>
    <row r="1975" spans="4:4" x14ac:dyDescent="0.2">
      <c r="D1975" s="151"/>
    </row>
    <row r="1976" spans="4:4" x14ac:dyDescent="0.2">
      <c r="D1976" s="151"/>
    </row>
    <row r="1977" spans="4:4" x14ac:dyDescent="0.2">
      <c r="D1977" s="151"/>
    </row>
    <row r="1978" spans="4:4" x14ac:dyDescent="0.2">
      <c r="D1978" s="151"/>
    </row>
    <row r="1979" spans="4:4" x14ac:dyDescent="0.2">
      <c r="D1979" s="151"/>
    </row>
    <row r="1980" spans="4:4" x14ac:dyDescent="0.2">
      <c r="D1980" s="151"/>
    </row>
    <row r="1981" spans="4:4" x14ac:dyDescent="0.2">
      <c r="D1981" s="151"/>
    </row>
    <row r="1982" spans="4:4" x14ac:dyDescent="0.2">
      <c r="D1982" s="151"/>
    </row>
    <row r="1983" spans="4:4" x14ac:dyDescent="0.2">
      <c r="D1983" s="151"/>
    </row>
    <row r="1984" spans="4:4" x14ac:dyDescent="0.2">
      <c r="D1984" s="151"/>
    </row>
    <row r="1985" spans="4:4" x14ac:dyDescent="0.2">
      <c r="D1985" s="151"/>
    </row>
    <row r="1986" spans="4:4" x14ac:dyDescent="0.2">
      <c r="D1986" s="151"/>
    </row>
    <row r="1987" spans="4:4" x14ac:dyDescent="0.2">
      <c r="D1987" s="151"/>
    </row>
    <row r="1988" spans="4:4" x14ac:dyDescent="0.2">
      <c r="D1988" s="151"/>
    </row>
    <row r="1989" spans="4:4" x14ac:dyDescent="0.2">
      <c r="D1989" s="151"/>
    </row>
    <row r="1990" spans="4:4" x14ac:dyDescent="0.2">
      <c r="D1990" s="151"/>
    </row>
    <row r="1991" spans="4:4" x14ac:dyDescent="0.2">
      <c r="D1991" s="151"/>
    </row>
    <row r="1992" spans="4:4" x14ac:dyDescent="0.2">
      <c r="D1992" s="151"/>
    </row>
    <row r="1993" spans="4:4" x14ac:dyDescent="0.2">
      <c r="D1993" s="151"/>
    </row>
    <row r="1994" spans="4:4" x14ac:dyDescent="0.2">
      <c r="D1994" s="151"/>
    </row>
    <row r="1995" spans="4:4" x14ac:dyDescent="0.2">
      <c r="D1995" s="151"/>
    </row>
    <row r="1996" spans="4:4" x14ac:dyDescent="0.2">
      <c r="D1996" s="151"/>
    </row>
    <row r="1997" spans="4:4" x14ac:dyDescent="0.2">
      <c r="D1997" s="151"/>
    </row>
    <row r="1998" spans="4:4" x14ac:dyDescent="0.2">
      <c r="D1998" s="151"/>
    </row>
    <row r="1999" spans="4:4" x14ac:dyDescent="0.2">
      <c r="D1999" s="151"/>
    </row>
    <row r="2000" spans="4:4" x14ac:dyDescent="0.2">
      <c r="D2000" s="151"/>
    </row>
    <row r="2001" spans="4:4" x14ac:dyDescent="0.2">
      <c r="D2001" s="151"/>
    </row>
    <row r="2002" spans="4:4" x14ac:dyDescent="0.2">
      <c r="D2002" s="151"/>
    </row>
    <row r="2003" spans="4:4" x14ac:dyDescent="0.2">
      <c r="D2003" s="151"/>
    </row>
    <row r="2004" spans="4:4" x14ac:dyDescent="0.2">
      <c r="D2004" s="151"/>
    </row>
    <row r="2005" spans="4:4" x14ac:dyDescent="0.2">
      <c r="D2005" s="151"/>
    </row>
    <row r="2006" spans="4:4" x14ac:dyDescent="0.2">
      <c r="D2006" s="151"/>
    </row>
    <row r="2007" spans="4:4" x14ac:dyDescent="0.2">
      <c r="D2007" s="151"/>
    </row>
    <row r="2008" spans="4:4" x14ac:dyDescent="0.2">
      <c r="D2008" s="151"/>
    </row>
    <row r="2009" spans="4:4" x14ac:dyDescent="0.2">
      <c r="D2009" s="151"/>
    </row>
    <row r="2010" spans="4:4" x14ac:dyDescent="0.2">
      <c r="D2010" s="151"/>
    </row>
    <row r="2011" spans="4:4" x14ac:dyDescent="0.2">
      <c r="D2011" s="151"/>
    </row>
    <row r="2012" spans="4:4" x14ac:dyDescent="0.2">
      <c r="D2012" s="151"/>
    </row>
    <row r="2013" spans="4:4" x14ac:dyDescent="0.2">
      <c r="D2013" s="151"/>
    </row>
    <row r="2014" spans="4:4" x14ac:dyDescent="0.2">
      <c r="D2014" s="151"/>
    </row>
    <row r="2015" spans="4:4" x14ac:dyDescent="0.2">
      <c r="D2015" s="151"/>
    </row>
    <row r="2016" spans="4:4" x14ac:dyDescent="0.2">
      <c r="D2016" s="151"/>
    </row>
    <row r="2017" spans="4:4" x14ac:dyDescent="0.2">
      <c r="D2017" s="151"/>
    </row>
    <row r="2018" spans="4:4" x14ac:dyDescent="0.2">
      <c r="D2018" s="151"/>
    </row>
    <row r="2019" spans="4:4" x14ac:dyDescent="0.2">
      <c r="D2019" s="151"/>
    </row>
    <row r="2020" spans="4:4" x14ac:dyDescent="0.2">
      <c r="D2020" s="151"/>
    </row>
    <row r="2021" spans="4:4" x14ac:dyDescent="0.2">
      <c r="D2021" s="151"/>
    </row>
    <row r="2022" spans="4:4" x14ac:dyDescent="0.2">
      <c r="D2022" s="151"/>
    </row>
    <row r="2023" spans="4:4" x14ac:dyDescent="0.2">
      <c r="D2023" s="151"/>
    </row>
    <row r="2024" spans="4:4" x14ac:dyDescent="0.2">
      <c r="D2024" s="151"/>
    </row>
    <row r="2025" spans="4:4" x14ac:dyDescent="0.2">
      <c r="D2025" s="151"/>
    </row>
    <row r="2026" spans="4:4" x14ac:dyDescent="0.2">
      <c r="D2026" s="151"/>
    </row>
    <row r="2027" spans="4:4" x14ac:dyDescent="0.2">
      <c r="D2027" s="151"/>
    </row>
    <row r="2028" spans="4:4" x14ac:dyDescent="0.2">
      <c r="D2028" s="151"/>
    </row>
    <row r="2029" spans="4:4" x14ac:dyDescent="0.2">
      <c r="D2029" s="151"/>
    </row>
    <row r="2030" spans="4:4" x14ac:dyDescent="0.2">
      <c r="D2030" s="151"/>
    </row>
    <row r="2031" spans="4:4" x14ac:dyDescent="0.2">
      <c r="D2031" s="151"/>
    </row>
    <row r="2032" spans="4:4" x14ac:dyDescent="0.2">
      <c r="D2032" s="151"/>
    </row>
    <row r="2033" spans="4:4" x14ac:dyDescent="0.2">
      <c r="D2033" s="151"/>
    </row>
    <row r="2034" spans="4:4" x14ac:dyDescent="0.2">
      <c r="D2034" s="151"/>
    </row>
    <row r="2035" spans="4:4" x14ac:dyDescent="0.2">
      <c r="D2035" s="151"/>
    </row>
    <row r="2036" spans="4:4" x14ac:dyDescent="0.2">
      <c r="D2036" s="151"/>
    </row>
    <row r="2037" spans="4:4" x14ac:dyDescent="0.2">
      <c r="D2037" s="151"/>
    </row>
    <row r="2038" spans="4:4" x14ac:dyDescent="0.2">
      <c r="D2038" s="151"/>
    </row>
    <row r="2039" spans="4:4" x14ac:dyDescent="0.2">
      <c r="D2039" s="151"/>
    </row>
    <row r="2040" spans="4:4" x14ac:dyDescent="0.2">
      <c r="D2040" s="151"/>
    </row>
    <row r="2041" spans="4:4" x14ac:dyDescent="0.2">
      <c r="D2041" s="151"/>
    </row>
    <row r="2042" spans="4:4" x14ac:dyDescent="0.2">
      <c r="D2042" s="151"/>
    </row>
    <row r="2043" spans="4:4" x14ac:dyDescent="0.2">
      <c r="D2043" s="151"/>
    </row>
    <row r="2044" spans="4:4" x14ac:dyDescent="0.2">
      <c r="D2044" s="151"/>
    </row>
    <row r="2045" spans="4:4" x14ac:dyDescent="0.2">
      <c r="D2045" s="151"/>
    </row>
    <row r="2046" spans="4:4" x14ac:dyDescent="0.2">
      <c r="D2046" s="151"/>
    </row>
    <row r="2047" spans="4:4" x14ac:dyDescent="0.2">
      <c r="D2047" s="151"/>
    </row>
    <row r="2048" spans="4:4" x14ac:dyDescent="0.2">
      <c r="D2048" s="151"/>
    </row>
    <row r="2049" spans="4:4" x14ac:dyDescent="0.2">
      <c r="D2049" s="151"/>
    </row>
    <row r="2050" spans="4:4" x14ac:dyDescent="0.2">
      <c r="D2050" s="151"/>
    </row>
    <row r="2051" spans="4:4" x14ac:dyDescent="0.2">
      <c r="D2051" s="151"/>
    </row>
    <row r="2052" spans="4:4" x14ac:dyDescent="0.2">
      <c r="D2052" s="151"/>
    </row>
    <row r="2053" spans="4:4" x14ac:dyDescent="0.2">
      <c r="D2053" s="151"/>
    </row>
    <row r="2054" spans="4:4" x14ac:dyDescent="0.2">
      <c r="D2054" s="151"/>
    </row>
    <row r="2055" spans="4:4" x14ac:dyDescent="0.2">
      <c r="D2055" s="151"/>
    </row>
    <row r="2056" spans="4:4" x14ac:dyDescent="0.2">
      <c r="D2056" s="151"/>
    </row>
    <row r="2057" spans="4:4" x14ac:dyDescent="0.2">
      <c r="D2057" s="151"/>
    </row>
    <row r="2058" spans="4:4" x14ac:dyDescent="0.2">
      <c r="D2058" s="151"/>
    </row>
    <row r="2059" spans="4:4" x14ac:dyDescent="0.2">
      <c r="D2059" s="151"/>
    </row>
    <row r="2060" spans="4:4" x14ac:dyDescent="0.2">
      <c r="D2060" s="151"/>
    </row>
    <row r="2061" spans="4:4" x14ac:dyDescent="0.2">
      <c r="D2061" s="151"/>
    </row>
    <row r="2062" spans="4:4" x14ac:dyDescent="0.2">
      <c r="D2062" s="151"/>
    </row>
    <row r="2063" spans="4:4" x14ac:dyDescent="0.2">
      <c r="D2063" s="151"/>
    </row>
    <row r="2064" spans="4:4" x14ac:dyDescent="0.2">
      <c r="D2064" s="151"/>
    </row>
    <row r="2065" spans="4:4" x14ac:dyDescent="0.2">
      <c r="D2065" s="151"/>
    </row>
    <row r="2066" spans="4:4" x14ac:dyDescent="0.2">
      <c r="D2066" s="151"/>
    </row>
    <row r="2067" spans="4:4" x14ac:dyDescent="0.2">
      <c r="D2067" s="151"/>
    </row>
    <row r="2068" spans="4:4" x14ac:dyDescent="0.2">
      <c r="D2068" s="151"/>
    </row>
    <row r="2069" spans="4:4" x14ac:dyDescent="0.2">
      <c r="D2069" s="151"/>
    </row>
    <row r="2070" spans="4:4" x14ac:dyDescent="0.2">
      <c r="D2070" s="151"/>
    </row>
    <row r="2071" spans="4:4" x14ac:dyDescent="0.2">
      <c r="D2071" s="151"/>
    </row>
    <row r="2072" spans="4:4" x14ac:dyDescent="0.2">
      <c r="D2072" s="151"/>
    </row>
    <row r="2073" spans="4:4" x14ac:dyDescent="0.2">
      <c r="D2073" s="151"/>
    </row>
    <row r="2074" spans="4:4" x14ac:dyDescent="0.2">
      <c r="D2074" s="151"/>
    </row>
    <row r="2075" spans="4:4" x14ac:dyDescent="0.2">
      <c r="D2075" s="151"/>
    </row>
    <row r="2076" spans="4:4" x14ac:dyDescent="0.2">
      <c r="D2076" s="151"/>
    </row>
    <row r="2077" spans="4:4" x14ac:dyDescent="0.2">
      <c r="D2077" s="151"/>
    </row>
    <row r="2078" spans="4:4" x14ac:dyDescent="0.2">
      <c r="D2078" s="151"/>
    </row>
    <row r="2079" spans="4:4" x14ac:dyDescent="0.2">
      <c r="D2079" s="151"/>
    </row>
    <row r="2080" spans="4:4" x14ac:dyDescent="0.2">
      <c r="D2080" s="151"/>
    </row>
    <row r="2081" spans="4:4" x14ac:dyDescent="0.2">
      <c r="D2081" s="151"/>
    </row>
    <row r="2082" spans="4:4" x14ac:dyDescent="0.2">
      <c r="D2082" s="151"/>
    </row>
    <row r="2083" spans="4:4" x14ac:dyDescent="0.2">
      <c r="D2083" s="151"/>
    </row>
    <row r="2084" spans="4:4" x14ac:dyDescent="0.2">
      <c r="D2084" s="151"/>
    </row>
    <row r="2085" spans="4:4" x14ac:dyDescent="0.2">
      <c r="D2085" s="151"/>
    </row>
    <row r="2086" spans="4:4" x14ac:dyDescent="0.2">
      <c r="D2086" s="151"/>
    </row>
    <row r="2087" spans="4:4" x14ac:dyDescent="0.2">
      <c r="D2087" s="151"/>
    </row>
    <row r="2088" spans="4:4" x14ac:dyDescent="0.2">
      <c r="D2088" s="151"/>
    </row>
    <row r="2089" spans="4:4" x14ac:dyDescent="0.2">
      <c r="D2089" s="151"/>
    </row>
    <row r="2090" spans="4:4" x14ac:dyDescent="0.2">
      <c r="D2090" s="151"/>
    </row>
    <row r="2091" spans="4:4" x14ac:dyDescent="0.2">
      <c r="D2091" s="151"/>
    </row>
    <row r="2092" spans="4:4" x14ac:dyDescent="0.2">
      <c r="D2092" s="151"/>
    </row>
    <row r="2093" spans="4:4" x14ac:dyDescent="0.2">
      <c r="D2093" s="151"/>
    </row>
    <row r="2094" spans="4:4" x14ac:dyDescent="0.2">
      <c r="D2094" s="151"/>
    </row>
    <row r="2095" spans="4:4" x14ac:dyDescent="0.2">
      <c r="D2095" s="151"/>
    </row>
    <row r="2096" spans="4:4" x14ac:dyDescent="0.2">
      <c r="D2096" s="151"/>
    </row>
    <row r="2097" spans="4:4" x14ac:dyDescent="0.2">
      <c r="D2097" s="151"/>
    </row>
    <row r="2098" spans="4:4" x14ac:dyDescent="0.2">
      <c r="D2098" s="151"/>
    </row>
    <row r="2099" spans="4:4" x14ac:dyDescent="0.2">
      <c r="D2099" s="151"/>
    </row>
    <row r="2100" spans="4:4" x14ac:dyDescent="0.2">
      <c r="D2100" s="151"/>
    </row>
    <row r="2101" spans="4:4" x14ac:dyDescent="0.2">
      <c r="D2101" s="151"/>
    </row>
    <row r="2102" spans="4:4" x14ac:dyDescent="0.2">
      <c r="D2102" s="151"/>
    </row>
    <row r="2103" spans="4:4" x14ac:dyDescent="0.2">
      <c r="D2103" s="151"/>
    </row>
    <row r="2104" spans="4:4" x14ac:dyDescent="0.2">
      <c r="D2104" s="151"/>
    </row>
    <row r="2105" spans="4:4" x14ac:dyDescent="0.2">
      <c r="D2105" s="151"/>
    </row>
    <row r="2106" spans="4:4" x14ac:dyDescent="0.2">
      <c r="D2106" s="151"/>
    </row>
    <row r="2107" spans="4:4" x14ac:dyDescent="0.2">
      <c r="D2107" s="151"/>
    </row>
    <row r="2108" spans="4:4" x14ac:dyDescent="0.2">
      <c r="D2108" s="151"/>
    </row>
    <row r="2109" spans="4:4" x14ac:dyDescent="0.2">
      <c r="D2109" s="151"/>
    </row>
    <row r="2110" spans="4:4" x14ac:dyDescent="0.2">
      <c r="D2110" s="151"/>
    </row>
    <row r="2111" spans="4:4" x14ac:dyDescent="0.2">
      <c r="D2111" s="151"/>
    </row>
    <row r="2112" spans="4:4" x14ac:dyDescent="0.2">
      <c r="D2112" s="151"/>
    </row>
    <row r="2113" spans="4:4" x14ac:dyDescent="0.2">
      <c r="D2113" s="151"/>
    </row>
    <row r="2114" spans="4:4" x14ac:dyDescent="0.2">
      <c r="D2114" s="151"/>
    </row>
    <row r="2115" spans="4:4" x14ac:dyDescent="0.2">
      <c r="D2115" s="151"/>
    </row>
    <row r="2116" spans="4:4" x14ac:dyDescent="0.2">
      <c r="D2116" s="151"/>
    </row>
    <row r="2117" spans="4:4" x14ac:dyDescent="0.2">
      <c r="D2117" s="151"/>
    </row>
    <row r="2118" spans="4:4" x14ac:dyDescent="0.2">
      <c r="D2118" s="151"/>
    </row>
    <row r="2119" spans="4:4" x14ac:dyDescent="0.2">
      <c r="D2119" s="151"/>
    </row>
    <row r="2120" spans="4:4" x14ac:dyDescent="0.2">
      <c r="D2120" s="151"/>
    </row>
    <row r="2121" spans="4:4" x14ac:dyDescent="0.2">
      <c r="D2121" s="151"/>
    </row>
    <row r="2122" spans="4:4" x14ac:dyDescent="0.2">
      <c r="D2122" s="151"/>
    </row>
    <row r="2123" spans="4:4" x14ac:dyDescent="0.2">
      <c r="D2123" s="151"/>
    </row>
    <row r="2124" spans="4:4" x14ac:dyDescent="0.2">
      <c r="D2124" s="151"/>
    </row>
    <row r="2125" spans="4:4" x14ac:dyDescent="0.2">
      <c r="D2125" s="151"/>
    </row>
    <row r="2126" spans="4:4" x14ac:dyDescent="0.2">
      <c r="D2126" s="151"/>
    </row>
    <row r="2127" spans="4:4" x14ac:dyDescent="0.2">
      <c r="D2127" s="151"/>
    </row>
    <row r="2128" spans="4:4" x14ac:dyDescent="0.2">
      <c r="D2128" s="151"/>
    </row>
    <row r="2129" spans="4:4" x14ac:dyDescent="0.2">
      <c r="D2129" s="151"/>
    </row>
    <row r="2130" spans="4:4" x14ac:dyDescent="0.2">
      <c r="D2130" s="151"/>
    </row>
    <row r="2131" spans="4:4" x14ac:dyDescent="0.2">
      <c r="D2131" s="151"/>
    </row>
    <row r="2132" spans="4:4" x14ac:dyDescent="0.2">
      <c r="D2132" s="151"/>
    </row>
    <row r="2133" spans="4:4" x14ac:dyDescent="0.2">
      <c r="D2133" s="151"/>
    </row>
    <row r="2134" spans="4:4" x14ac:dyDescent="0.2">
      <c r="D2134" s="151"/>
    </row>
    <row r="2135" spans="4:4" x14ac:dyDescent="0.2">
      <c r="D2135" s="151"/>
    </row>
    <row r="2136" spans="4:4" x14ac:dyDescent="0.2">
      <c r="D2136" s="151"/>
    </row>
    <row r="2137" spans="4:4" x14ac:dyDescent="0.2">
      <c r="D2137" s="151"/>
    </row>
    <row r="2138" spans="4:4" x14ac:dyDescent="0.2">
      <c r="D2138" s="151"/>
    </row>
    <row r="2139" spans="4:4" x14ac:dyDescent="0.2">
      <c r="D2139" s="151"/>
    </row>
    <row r="2140" spans="4:4" x14ac:dyDescent="0.2">
      <c r="D2140" s="151"/>
    </row>
    <row r="2141" spans="4:4" x14ac:dyDescent="0.2">
      <c r="D2141" s="151"/>
    </row>
    <row r="2142" spans="4:4" x14ac:dyDescent="0.2">
      <c r="D2142" s="151"/>
    </row>
    <row r="2143" spans="4:4" x14ac:dyDescent="0.2">
      <c r="D2143" s="151"/>
    </row>
    <row r="2144" spans="4:4" x14ac:dyDescent="0.2">
      <c r="D2144" s="151"/>
    </row>
    <row r="2145" spans="4:4" x14ac:dyDescent="0.2">
      <c r="D2145" s="151"/>
    </row>
    <row r="2146" spans="4:4" x14ac:dyDescent="0.2">
      <c r="D2146" s="151"/>
    </row>
    <row r="2147" spans="4:4" x14ac:dyDescent="0.2">
      <c r="D2147" s="151"/>
    </row>
    <row r="2148" spans="4:4" x14ac:dyDescent="0.2">
      <c r="D2148" s="151"/>
    </row>
    <row r="2149" spans="4:4" x14ac:dyDescent="0.2">
      <c r="D2149" s="151"/>
    </row>
    <row r="2150" spans="4:4" x14ac:dyDescent="0.2">
      <c r="D2150" s="151"/>
    </row>
    <row r="2151" spans="4:4" x14ac:dyDescent="0.2">
      <c r="D2151" s="151"/>
    </row>
    <row r="2152" spans="4:4" x14ac:dyDescent="0.2">
      <c r="D2152" s="151"/>
    </row>
    <row r="2153" spans="4:4" x14ac:dyDescent="0.2">
      <c r="D2153" s="151"/>
    </row>
    <row r="2154" spans="4:4" x14ac:dyDescent="0.2">
      <c r="D2154" s="151"/>
    </row>
    <row r="2155" spans="4:4" x14ac:dyDescent="0.2">
      <c r="D2155" s="151"/>
    </row>
    <row r="2156" spans="4:4" x14ac:dyDescent="0.2">
      <c r="D2156" s="151"/>
    </row>
    <row r="2157" spans="4:4" x14ac:dyDescent="0.2">
      <c r="D2157" s="151"/>
    </row>
    <row r="2158" spans="4:4" x14ac:dyDescent="0.2">
      <c r="D2158" s="151"/>
    </row>
    <row r="2159" spans="4:4" x14ac:dyDescent="0.2">
      <c r="D2159" s="151"/>
    </row>
    <row r="2160" spans="4:4" x14ac:dyDescent="0.2">
      <c r="D2160" s="151"/>
    </row>
    <row r="2161" spans="4:4" x14ac:dyDescent="0.2">
      <c r="D2161" s="151"/>
    </row>
    <row r="2162" spans="4:4" x14ac:dyDescent="0.2">
      <c r="D2162" s="151"/>
    </row>
    <row r="2163" spans="4:4" x14ac:dyDescent="0.2">
      <c r="D2163" s="151"/>
    </row>
    <row r="2164" spans="4:4" x14ac:dyDescent="0.2">
      <c r="D2164" s="151"/>
    </row>
    <row r="2165" spans="4:4" x14ac:dyDescent="0.2">
      <c r="D2165" s="151"/>
    </row>
    <row r="2166" spans="4:4" x14ac:dyDescent="0.2">
      <c r="D2166" s="151"/>
    </row>
    <row r="2167" spans="4:4" x14ac:dyDescent="0.2">
      <c r="D2167" s="151"/>
    </row>
    <row r="2168" spans="4:4" x14ac:dyDescent="0.2">
      <c r="D2168" s="151"/>
    </row>
    <row r="2169" spans="4:4" x14ac:dyDescent="0.2">
      <c r="D2169" s="151"/>
    </row>
    <row r="2170" spans="4:4" x14ac:dyDescent="0.2">
      <c r="D2170" s="151"/>
    </row>
    <row r="2171" spans="4:4" x14ac:dyDescent="0.2">
      <c r="D2171" s="151"/>
    </row>
    <row r="2172" spans="4:4" x14ac:dyDescent="0.2">
      <c r="D2172" s="151"/>
    </row>
    <row r="2173" spans="4:4" x14ac:dyDescent="0.2">
      <c r="D2173" s="151"/>
    </row>
    <row r="2174" spans="4:4" x14ac:dyDescent="0.2">
      <c r="D2174" s="151"/>
    </row>
    <row r="2175" spans="4:4" x14ac:dyDescent="0.2">
      <c r="D2175" s="151"/>
    </row>
    <row r="2176" spans="4:4" x14ac:dyDescent="0.2">
      <c r="D2176" s="151"/>
    </row>
    <row r="2177" spans="4:4" x14ac:dyDescent="0.2">
      <c r="D2177" s="151"/>
    </row>
    <row r="2178" spans="4:4" x14ac:dyDescent="0.2">
      <c r="D2178" s="151"/>
    </row>
    <row r="2179" spans="4:4" x14ac:dyDescent="0.2">
      <c r="D2179" s="151"/>
    </row>
    <row r="2180" spans="4:4" x14ac:dyDescent="0.2">
      <c r="D2180" s="151"/>
    </row>
    <row r="2181" spans="4:4" x14ac:dyDescent="0.2">
      <c r="D2181" s="151"/>
    </row>
    <row r="2182" spans="4:4" x14ac:dyDescent="0.2">
      <c r="D2182" s="151"/>
    </row>
    <row r="2183" spans="4:4" x14ac:dyDescent="0.2">
      <c r="D2183" s="151"/>
    </row>
    <row r="2184" spans="4:4" x14ac:dyDescent="0.2">
      <c r="D2184" s="151"/>
    </row>
    <row r="2185" spans="4:4" x14ac:dyDescent="0.2">
      <c r="D2185" s="151"/>
    </row>
    <row r="2186" spans="4:4" x14ac:dyDescent="0.2">
      <c r="D2186" s="151"/>
    </row>
    <row r="2187" spans="4:4" x14ac:dyDescent="0.2">
      <c r="D2187" s="151"/>
    </row>
    <row r="2188" spans="4:4" x14ac:dyDescent="0.2">
      <c r="D2188" s="151"/>
    </row>
    <row r="2189" spans="4:4" x14ac:dyDescent="0.2">
      <c r="D2189" s="151"/>
    </row>
    <row r="2190" spans="4:4" x14ac:dyDescent="0.2">
      <c r="D2190" s="151"/>
    </row>
    <row r="2191" spans="4:4" x14ac:dyDescent="0.2">
      <c r="D2191" s="151"/>
    </row>
    <row r="2192" spans="4:4" x14ac:dyDescent="0.2">
      <c r="D2192" s="151"/>
    </row>
    <row r="2193" spans="4:4" x14ac:dyDescent="0.2">
      <c r="D2193" s="151"/>
    </row>
    <row r="2194" spans="4:4" x14ac:dyDescent="0.2">
      <c r="D2194" s="151"/>
    </row>
    <row r="2195" spans="4:4" x14ac:dyDescent="0.2">
      <c r="D2195" s="151"/>
    </row>
    <row r="2196" spans="4:4" x14ac:dyDescent="0.2">
      <c r="D2196" s="151"/>
    </row>
    <row r="2197" spans="4:4" x14ac:dyDescent="0.2">
      <c r="D2197" s="151"/>
    </row>
    <row r="2198" spans="4:4" x14ac:dyDescent="0.2">
      <c r="D2198" s="151"/>
    </row>
    <row r="2199" spans="4:4" x14ac:dyDescent="0.2">
      <c r="D2199" s="151"/>
    </row>
    <row r="2200" spans="4:4" x14ac:dyDescent="0.2">
      <c r="D2200" s="151"/>
    </row>
    <row r="2201" spans="4:4" x14ac:dyDescent="0.2">
      <c r="D2201" s="151"/>
    </row>
    <row r="2202" spans="4:4" x14ac:dyDescent="0.2">
      <c r="D2202" s="151"/>
    </row>
    <row r="2203" spans="4:4" x14ac:dyDescent="0.2">
      <c r="D2203" s="151"/>
    </row>
    <row r="2204" spans="4:4" x14ac:dyDescent="0.2">
      <c r="D2204" s="151"/>
    </row>
    <row r="2205" spans="4:4" x14ac:dyDescent="0.2">
      <c r="D2205" s="151"/>
    </row>
    <row r="2206" spans="4:4" x14ac:dyDescent="0.2">
      <c r="D2206" s="151"/>
    </row>
    <row r="2207" spans="4:4" x14ac:dyDescent="0.2">
      <c r="D2207" s="151"/>
    </row>
    <row r="2208" spans="4:4" x14ac:dyDescent="0.2">
      <c r="D2208" s="151"/>
    </row>
    <row r="2209" spans="4:4" x14ac:dyDescent="0.2">
      <c r="D2209" s="151"/>
    </row>
    <row r="2210" spans="4:4" x14ac:dyDescent="0.2">
      <c r="D2210" s="151"/>
    </row>
    <row r="2211" spans="4:4" x14ac:dyDescent="0.2">
      <c r="D2211" s="151"/>
    </row>
    <row r="2212" spans="4:4" x14ac:dyDescent="0.2">
      <c r="D2212" s="151"/>
    </row>
    <row r="2213" spans="4:4" x14ac:dyDescent="0.2">
      <c r="D2213" s="151"/>
    </row>
    <row r="2214" spans="4:4" x14ac:dyDescent="0.2">
      <c r="D2214" s="151"/>
    </row>
    <row r="2215" spans="4:4" x14ac:dyDescent="0.2">
      <c r="D2215" s="151"/>
    </row>
    <row r="2216" spans="4:4" x14ac:dyDescent="0.2">
      <c r="D2216" s="151"/>
    </row>
    <row r="2217" spans="4:4" x14ac:dyDescent="0.2">
      <c r="D2217" s="151"/>
    </row>
    <row r="2218" spans="4:4" x14ac:dyDescent="0.2">
      <c r="D2218" s="151"/>
    </row>
    <row r="2219" spans="4:4" x14ac:dyDescent="0.2">
      <c r="D2219" s="151"/>
    </row>
    <row r="2220" spans="4:4" x14ac:dyDescent="0.2">
      <c r="D2220" s="151"/>
    </row>
    <row r="2221" spans="4:4" x14ac:dyDescent="0.2">
      <c r="D2221" s="151"/>
    </row>
    <row r="2222" spans="4:4" x14ac:dyDescent="0.2">
      <c r="D2222" s="151"/>
    </row>
    <row r="2223" spans="4:4" x14ac:dyDescent="0.2">
      <c r="D2223" s="151"/>
    </row>
    <row r="2224" spans="4:4" x14ac:dyDescent="0.2">
      <c r="D2224" s="151"/>
    </row>
    <row r="2225" spans="4:4" x14ac:dyDescent="0.2">
      <c r="D2225" s="151"/>
    </row>
    <row r="2226" spans="4:4" x14ac:dyDescent="0.2">
      <c r="D2226" s="151"/>
    </row>
    <row r="2227" spans="4:4" x14ac:dyDescent="0.2">
      <c r="D2227" s="151"/>
    </row>
    <row r="2228" spans="4:4" x14ac:dyDescent="0.2">
      <c r="D2228" s="151"/>
    </row>
    <row r="2229" spans="4:4" x14ac:dyDescent="0.2">
      <c r="D2229" s="151"/>
    </row>
    <row r="2230" spans="4:4" x14ac:dyDescent="0.2">
      <c r="D2230" s="151"/>
    </row>
    <row r="2231" spans="4:4" x14ac:dyDescent="0.2">
      <c r="D2231" s="151"/>
    </row>
    <row r="2232" spans="4:4" x14ac:dyDescent="0.2">
      <c r="D2232" s="151"/>
    </row>
    <row r="2233" spans="4:4" x14ac:dyDescent="0.2">
      <c r="D2233" s="151"/>
    </row>
    <row r="2234" spans="4:4" x14ac:dyDescent="0.2">
      <c r="D2234" s="151"/>
    </row>
    <row r="2235" spans="4:4" x14ac:dyDescent="0.2">
      <c r="D2235" s="151"/>
    </row>
    <row r="2236" spans="4:4" x14ac:dyDescent="0.2">
      <c r="D2236" s="151"/>
    </row>
    <row r="2237" spans="4:4" x14ac:dyDescent="0.2">
      <c r="D2237" s="151"/>
    </row>
    <row r="2238" spans="4:4" x14ac:dyDescent="0.2">
      <c r="D2238" s="151"/>
    </row>
    <row r="2239" spans="4:4" x14ac:dyDescent="0.2">
      <c r="D2239" s="151"/>
    </row>
    <row r="2240" spans="4:4" x14ac:dyDescent="0.2">
      <c r="D2240" s="151"/>
    </row>
    <row r="2241" spans="4:4" x14ac:dyDescent="0.2">
      <c r="D2241" s="151"/>
    </row>
    <row r="2242" spans="4:4" x14ac:dyDescent="0.2">
      <c r="D2242" s="151"/>
    </row>
    <row r="2243" spans="4:4" x14ac:dyDescent="0.2">
      <c r="D2243" s="151"/>
    </row>
    <row r="2244" spans="4:4" x14ac:dyDescent="0.2">
      <c r="D2244" s="151"/>
    </row>
    <row r="2245" spans="4:4" x14ac:dyDescent="0.2">
      <c r="D2245" s="151"/>
    </row>
    <row r="2246" spans="4:4" x14ac:dyDescent="0.2">
      <c r="D2246" s="151"/>
    </row>
    <row r="2247" spans="4:4" x14ac:dyDescent="0.2">
      <c r="D2247" s="151"/>
    </row>
    <row r="2248" spans="4:4" x14ac:dyDescent="0.2">
      <c r="D2248" s="151"/>
    </row>
    <row r="2249" spans="4:4" x14ac:dyDescent="0.2">
      <c r="D2249" s="151"/>
    </row>
    <row r="2250" spans="4:4" x14ac:dyDescent="0.2">
      <c r="D2250" s="151"/>
    </row>
    <row r="2251" spans="4:4" x14ac:dyDescent="0.2">
      <c r="D2251" s="151"/>
    </row>
    <row r="2252" spans="4:4" x14ac:dyDescent="0.2">
      <c r="D2252" s="151"/>
    </row>
    <row r="2253" spans="4:4" x14ac:dyDescent="0.2">
      <c r="D2253" s="151"/>
    </row>
    <row r="2254" spans="4:4" x14ac:dyDescent="0.2">
      <c r="D2254" s="151"/>
    </row>
    <row r="2255" spans="4:4" x14ac:dyDescent="0.2">
      <c r="D2255" s="151"/>
    </row>
    <row r="2256" spans="4:4" x14ac:dyDescent="0.2">
      <c r="D2256" s="151"/>
    </row>
    <row r="2257" spans="4:4" x14ac:dyDescent="0.2">
      <c r="D2257" s="151"/>
    </row>
    <row r="2258" spans="4:4" x14ac:dyDescent="0.2">
      <c r="D2258" s="151"/>
    </row>
    <row r="2259" spans="4:4" x14ac:dyDescent="0.2">
      <c r="D2259" s="151"/>
    </row>
    <row r="2260" spans="4:4" x14ac:dyDescent="0.2">
      <c r="D2260" s="151"/>
    </row>
    <row r="2261" spans="4:4" x14ac:dyDescent="0.2">
      <c r="D2261" s="151"/>
    </row>
    <row r="2262" spans="4:4" x14ac:dyDescent="0.2">
      <c r="D2262" s="151"/>
    </row>
    <row r="2263" spans="4:4" x14ac:dyDescent="0.2">
      <c r="D2263" s="151"/>
    </row>
    <row r="2264" spans="4:4" x14ac:dyDescent="0.2">
      <c r="D2264" s="151"/>
    </row>
    <row r="2265" spans="4:4" x14ac:dyDescent="0.2">
      <c r="D2265" s="151"/>
    </row>
    <row r="2266" spans="4:4" x14ac:dyDescent="0.2">
      <c r="D2266" s="151"/>
    </row>
    <row r="2267" spans="4:4" x14ac:dyDescent="0.2">
      <c r="D2267" s="151"/>
    </row>
    <row r="2268" spans="4:4" x14ac:dyDescent="0.2">
      <c r="D2268" s="151"/>
    </row>
    <row r="2269" spans="4:4" x14ac:dyDescent="0.2">
      <c r="D2269" s="151"/>
    </row>
    <row r="2270" spans="4:4" x14ac:dyDescent="0.2">
      <c r="D2270" s="151"/>
    </row>
    <row r="2271" spans="4:4" x14ac:dyDescent="0.2">
      <c r="D2271" s="151"/>
    </row>
    <row r="2272" spans="4:4" x14ac:dyDescent="0.2">
      <c r="D2272" s="151"/>
    </row>
    <row r="2273" spans="4:4" x14ac:dyDescent="0.2">
      <c r="D2273" s="151"/>
    </row>
    <row r="2274" spans="4:4" x14ac:dyDescent="0.2">
      <c r="D2274" s="151"/>
    </row>
    <row r="2275" spans="4:4" x14ac:dyDescent="0.2">
      <c r="D2275" s="151"/>
    </row>
    <row r="2276" spans="4:4" x14ac:dyDescent="0.2">
      <c r="D2276" s="151"/>
    </row>
    <row r="2277" spans="4:4" x14ac:dyDescent="0.2">
      <c r="D2277" s="151"/>
    </row>
    <row r="2278" spans="4:4" x14ac:dyDescent="0.2">
      <c r="D2278" s="151"/>
    </row>
    <row r="2279" spans="4:4" x14ac:dyDescent="0.2">
      <c r="D2279" s="151"/>
    </row>
    <row r="2280" spans="4:4" x14ac:dyDescent="0.2">
      <c r="D2280" s="151"/>
    </row>
    <row r="2281" spans="4:4" x14ac:dyDescent="0.2">
      <c r="D2281" s="151"/>
    </row>
    <row r="2282" spans="4:4" x14ac:dyDescent="0.2">
      <c r="D2282" s="151"/>
    </row>
    <row r="2283" spans="4:4" x14ac:dyDescent="0.2">
      <c r="D2283" s="151"/>
    </row>
    <row r="2284" spans="4:4" x14ac:dyDescent="0.2">
      <c r="D2284" s="151"/>
    </row>
    <row r="2285" spans="4:4" x14ac:dyDescent="0.2">
      <c r="D2285" s="151"/>
    </row>
    <row r="2286" spans="4:4" x14ac:dyDescent="0.2">
      <c r="D2286" s="151"/>
    </row>
    <row r="2287" spans="4:4" x14ac:dyDescent="0.2">
      <c r="D2287" s="151"/>
    </row>
    <row r="2288" spans="4:4" x14ac:dyDescent="0.2">
      <c r="D2288" s="151"/>
    </row>
    <row r="2289" spans="4:4" x14ac:dyDescent="0.2">
      <c r="D2289" s="151"/>
    </row>
    <row r="2290" spans="4:4" x14ac:dyDescent="0.2">
      <c r="D2290" s="151"/>
    </row>
    <row r="2291" spans="4:4" x14ac:dyDescent="0.2">
      <c r="D2291" s="151"/>
    </row>
    <row r="2292" spans="4:4" x14ac:dyDescent="0.2">
      <c r="D2292" s="151"/>
    </row>
    <row r="2293" spans="4:4" x14ac:dyDescent="0.2">
      <c r="D2293" s="151"/>
    </row>
    <row r="2294" spans="4:4" x14ac:dyDescent="0.2">
      <c r="D2294" s="151"/>
    </row>
    <row r="2295" spans="4:4" x14ac:dyDescent="0.2">
      <c r="D2295" s="151"/>
    </row>
    <row r="2296" spans="4:4" x14ac:dyDescent="0.2">
      <c r="D2296" s="151"/>
    </row>
    <row r="2297" spans="4:4" x14ac:dyDescent="0.2">
      <c r="D2297" s="151"/>
    </row>
    <row r="2298" spans="4:4" x14ac:dyDescent="0.2">
      <c r="D2298" s="151"/>
    </row>
    <row r="2299" spans="4:4" x14ac:dyDescent="0.2">
      <c r="D2299" s="151"/>
    </row>
    <row r="2300" spans="4:4" x14ac:dyDescent="0.2">
      <c r="D2300" s="151"/>
    </row>
    <row r="2301" spans="4:4" x14ac:dyDescent="0.2">
      <c r="D2301" s="151"/>
    </row>
    <row r="2302" spans="4:4" x14ac:dyDescent="0.2">
      <c r="D2302" s="151"/>
    </row>
    <row r="2303" spans="4:4" x14ac:dyDescent="0.2">
      <c r="D2303" s="151"/>
    </row>
    <row r="2304" spans="4:4" x14ac:dyDescent="0.2">
      <c r="D2304" s="151"/>
    </row>
    <row r="2305" spans="4:4" x14ac:dyDescent="0.2">
      <c r="D2305" s="151"/>
    </row>
    <row r="2306" spans="4:4" x14ac:dyDescent="0.2">
      <c r="D2306" s="151"/>
    </row>
    <row r="2307" spans="4:4" x14ac:dyDescent="0.2">
      <c r="D2307" s="151"/>
    </row>
    <row r="2308" spans="4:4" x14ac:dyDescent="0.2">
      <c r="D2308" s="151"/>
    </row>
    <row r="2309" spans="4:4" x14ac:dyDescent="0.2">
      <c r="D2309" s="151"/>
    </row>
    <row r="2310" spans="4:4" x14ac:dyDescent="0.2">
      <c r="D2310" s="151"/>
    </row>
    <row r="2311" spans="4:4" x14ac:dyDescent="0.2">
      <c r="D2311" s="151"/>
    </row>
    <row r="2312" spans="4:4" x14ac:dyDescent="0.2">
      <c r="D2312" s="151"/>
    </row>
    <row r="2313" spans="4:4" x14ac:dyDescent="0.2">
      <c r="D2313" s="151"/>
    </row>
    <row r="2314" spans="4:4" x14ac:dyDescent="0.2">
      <c r="D2314" s="151"/>
    </row>
    <row r="2315" spans="4:4" x14ac:dyDescent="0.2">
      <c r="D2315" s="151"/>
    </row>
    <row r="2316" spans="4:4" x14ac:dyDescent="0.2">
      <c r="D2316" s="151"/>
    </row>
    <row r="2317" spans="4:4" x14ac:dyDescent="0.2">
      <c r="D2317" s="151"/>
    </row>
    <row r="2318" spans="4:4" x14ac:dyDescent="0.2">
      <c r="D2318" s="151"/>
    </row>
    <row r="2319" spans="4:4" x14ac:dyDescent="0.2">
      <c r="D2319" s="151"/>
    </row>
    <row r="2320" spans="4:4" x14ac:dyDescent="0.2">
      <c r="D2320" s="151"/>
    </row>
    <row r="2321" spans="4:4" x14ac:dyDescent="0.2">
      <c r="D2321" s="151"/>
    </row>
    <row r="2322" spans="4:4" x14ac:dyDescent="0.2">
      <c r="D2322" s="151"/>
    </row>
    <row r="2323" spans="4:4" x14ac:dyDescent="0.2">
      <c r="D2323" s="151"/>
    </row>
    <row r="2324" spans="4:4" x14ac:dyDescent="0.2">
      <c r="D2324" s="151"/>
    </row>
    <row r="2325" spans="4:4" x14ac:dyDescent="0.2">
      <c r="D2325" s="151"/>
    </row>
    <row r="2326" spans="4:4" x14ac:dyDescent="0.2">
      <c r="D2326" s="151"/>
    </row>
    <row r="2327" spans="4:4" x14ac:dyDescent="0.2">
      <c r="D2327" s="151"/>
    </row>
    <row r="2328" spans="4:4" x14ac:dyDescent="0.2">
      <c r="D2328" s="151"/>
    </row>
    <row r="2329" spans="4:4" x14ac:dyDescent="0.2">
      <c r="D2329" s="151"/>
    </row>
    <row r="2330" spans="4:4" x14ac:dyDescent="0.2">
      <c r="D2330" s="151"/>
    </row>
    <row r="2331" spans="4:4" x14ac:dyDescent="0.2">
      <c r="D2331" s="151"/>
    </row>
    <row r="2332" spans="4:4" x14ac:dyDescent="0.2">
      <c r="D2332" s="151"/>
    </row>
    <row r="2333" spans="4:4" x14ac:dyDescent="0.2">
      <c r="D2333" s="151"/>
    </row>
    <row r="2334" spans="4:4" x14ac:dyDescent="0.2">
      <c r="D2334" s="151"/>
    </row>
    <row r="2335" spans="4:4" x14ac:dyDescent="0.2">
      <c r="D2335" s="151"/>
    </row>
    <row r="2336" spans="4:4" x14ac:dyDescent="0.2">
      <c r="D2336" s="151"/>
    </row>
    <row r="2337" spans="4:4" x14ac:dyDescent="0.2">
      <c r="D2337" s="151"/>
    </row>
    <row r="2338" spans="4:4" x14ac:dyDescent="0.2">
      <c r="D2338" s="151"/>
    </row>
    <row r="2339" spans="4:4" x14ac:dyDescent="0.2">
      <c r="D2339" s="151"/>
    </row>
    <row r="2340" spans="4:4" x14ac:dyDescent="0.2">
      <c r="D2340" s="151"/>
    </row>
    <row r="2341" spans="4:4" x14ac:dyDescent="0.2">
      <c r="D2341" s="151"/>
    </row>
    <row r="2342" spans="4:4" x14ac:dyDescent="0.2">
      <c r="D2342" s="151"/>
    </row>
    <row r="2343" spans="4:4" x14ac:dyDescent="0.2">
      <c r="D2343" s="151"/>
    </row>
    <row r="2344" spans="4:4" x14ac:dyDescent="0.2">
      <c r="D2344" s="151"/>
    </row>
    <row r="2345" spans="4:4" x14ac:dyDescent="0.2">
      <c r="D2345" s="151"/>
    </row>
    <row r="2346" spans="4:4" x14ac:dyDescent="0.2">
      <c r="D2346" s="151"/>
    </row>
    <row r="2347" spans="4:4" x14ac:dyDescent="0.2">
      <c r="D2347" s="151"/>
    </row>
    <row r="2348" spans="4:4" x14ac:dyDescent="0.2">
      <c r="D2348" s="151"/>
    </row>
    <row r="2349" spans="4:4" x14ac:dyDescent="0.2">
      <c r="D2349" s="151"/>
    </row>
    <row r="2350" spans="4:4" x14ac:dyDescent="0.2">
      <c r="D2350" s="151"/>
    </row>
    <row r="2351" spans="4:4" x14ac:dyDescent="0.2">
      <c r="D2351" s="151"/>
    </row>
    <row r="2352" spans="4:4" x14ac:dyDescent="0.2">
      <c r="D2352" s="151"/>
    </row>
    <row r="2353" spans="4:4" x14ac:dyDescent="0.2">
      <c r="D2353" s="151"/>
    </row>
    <row r="2354" spans="4:4" x14ac:dyDescent="0.2">
      <c r="D2354" s="151"/>
    </row>
    <row r="2355" spans="4:4" x14ac:dyDescent="0.2">
      <c r="D2355" s="151"/>
    </row>
    <row r="2356" spans="4:4" x14ac:dyDescent="0.2">
      <c r="D2356" s="151"/>
    </row>
    <row r="2357" spans="4:4" x14ac:dyDescent="0.2">
      <c r="D2357" s="151"/>
    </row>
    <row r="2358" spans="4:4" x14ac:dyDescent="0.2">
      <c r="D2358" s="151"/>
    </row>
    <row r="2359" spans="4:4" x14ac:dyDescent="0.2">
      <c r="D2359" s="151"/>
    </row>
    <row r="2360" spans="4:4" x14ac:dyDescent="0.2">
      <c r="D2360" s="151"/>
    </row>
    <row r="2361" spans="4:4" x14ac:dyDescent="0.2">
      <c r="D2361" s="151"/>
    </row>
    <row r="2362" spans="4:4" x14ac:dyDescent="0.2">
      <c r="D2362" s="151"/>
    </row>
    <row r="2363" spans="4:4" x14ac:dyDescent="0.2">
      <c r="D2363" s="151"/>
    </row>
    <row r="2364" spans="4:4" x14ac:dyDescent="0.2">
      <c r="D2364" s="151"/>
    </row>
    <row r="2365" spans="4:4" x14ac:dyDescent="0.2">
      <c r="D2365" s="151"/>
    </row>
    <row r="2366" spans="4:4" x14ac:dyDescent="0.2">
      <c r="D2366" s="151"/>
    </row>
    <row r="2367" spans="4:4" x14ac:dyDescent="0.2">
      <c r="D2367" s="151"/>
    </row>
    <row r="2368" spans="4:4" x14ac:dyDescent="0.2">
      <c r="D2368" s="151"/>
    </row>
    <row r="2369" spans="4:4" x14ac:dyDescent="0.2">
      <c r="D2369" s="151"/>
    </row>
    <row r="2370" spans="4:4" x14ac:dyDescent="0.2">
      <c r="D2370" s="151"/>
    </row>
    <row r="2371" spans="4:4" x14ac:dyDescent="0.2">
      <c r="D2371" s="151"/>
    </row>
    <row r="2372" spans="4:4" x14ac:dyDescent="0.2">
      <c r="D2372" s="151"/>
    </row>
    <row r="2373" spans="4:4" x14ac:dyDescent="0.2">
      <c r="D2373" s="151"/>
    </row>
    <row r="2374" spans="4:4" x14ac:dyDescent="0.2">
      <c r="D2374" s="151"/>
    </row>
    <row r="2375" spans="4:4" x14ac:dyDescent="0.2">
      <c r="D2375" s="151"/>
    </row>
    <row r="2376" spans="4:4" x14ac:dyDescent="0.2">
      <c r="D2376" s="151"/>
    </row>
    <row r="2377" spans="4:4" x14ac:dyDescent="0.2">
      <c r="D2377" s="151"/>
    </row>
    <row r="2378" spans="4:4" x14ac:dyDescent="0.2">
      <c r="D2378" s="151"/>
    </row>
    <row r="2379" spans="4:4" x14ac:dyDescent="0.2">
      <c r="D2379" s="151"/>
    </row>
    <row r="2380" spans="4:4" x14ac:dyDescent="0.2">
      <c r="D2380" s="151"/>
    </row>
    <row r="2381" spans="4:4" x14ac:dyDescent="0.2">
      <c r="D2381" s="151"/>
    </row>
    <row r="2382" spans="4:4" x14ac:dyDescent="0.2">
      <c r="D2382" s="151"/>
    </row>
    <row r="2383" spans="4:4" x14ac:dyDescent="0.2">
      <c r="D2383" s="151"/>
    </row>
    <row r="2384" spans="4:4" x14ac:dyDescent="0.2">
      <c r="D2384" s="151"/>
    </row>
    <row r="2385" spans="4:4" x14ac:dyDescent="0.2">
      <c r="D2385" s="151"/>
    </row>
    <row r="2386" spans="4:4" x14ac:dyDescent="0.2">
      <c r="D2386" s="151"/>
    </row>
    <row r="2387" spans="4:4" x14ac:dyDescent="0.2">
      <c r="D2387" s="151"/>
    </row>
    <row r="2388" spans="4:4" x14ac:dyDescent="0.2">
      <c r="D2388" s="151"/>
    </row>
    <row r="2389" spans="4:4" x14ac:dyDescent="0.2">
      <c r="D2389" s="151"/>
    </row>
    <row r="2390" spans="4:4" x14ac:dyDescent="0.2">
      <c r="D2390" s="151"/>
    </row>
    <row r="2391" spans="4:4" x14ac:dyDescent="0.2">
      <c r="D2391" s="151"/>
    </row>
    <row r="2392" spans="4:4" x14ac:dyDescent="0.2">
      <c r="D2392" s="151"/>
    </row>
    <row r="2393" spans="4:4" x14ac:dyDescent="0.2">
      <c r="D2393" s="151"/>
    </row>
    <row r="2394" spans="4:4" x14ac:dyDescent="0.2">
      <c r="D2394" s="151"/>
    </row>
    <row r="2395" spans="4:4" x14ac:dyDescent="0.2">
      <c r="D2395" s="151"/>
    </row>
    <row r="2396" spans="4:4" x14ac:dyDescent="0.2">
      <c r="D2396" s="151"/>
    </row>
    <row r="2397" spans="4:4" x14ac:dyDescent="0.2">
      <c r="D2397" s="151"/>
    </row>
    <row r="2398" spans="4:4" x14ac:dyDescent="0.2">
      <c r="D2398" s="151"/>
    </row>
    <row r="2399" spans="4:4" x14ac:dyDescent="0.2">
      <c r="D2399" s="151"/>
    </row>
    <row r="2400" spans="4:4" x14ac:dyDescent="0.2">
      <c r="D2400" s="151"/>
    </row>
    <row r="2401" spans="4:4" x14ac:dyDescent="0.2">
      <c r="D2401" s="151"/>
    </row>
    <row r="2402" spans="4:4" x14ac:dyDescent="0.2">
      <c r="D2402" s="151"/>
    </row>
    <row r="2403" spans="4:4" x14ac:dyDescent="0.2">
      <c r="D2403" s="151"/>
    </row>
    <row r="2404" spans="4:4" x14ac:dyDescent="0.2">
      <c r="D2404" s="151"/>
    </row>
    <row r="2405" spans="4:4" x14ac:dyDescent="0.2">
      <c r="D2405" s="151"/>
    </row>
    <row r="2406" spans="4:4" x14ac:dyDescent="0.2">
      <c r="D2406" s="151"/>
    </row>
    <row r="2407" spans="4:4" x14ac:dyDescent="0.2">
      <c r="D2407" s="151"/>
    </row>
    <row r="2408" spans="4:4" x14ac:dyDescent="0.2">
      <c r="D2408" s="151"/>
    </row>
    <row r="2409" spans="4:4" x14ac:dyDescent="0.2">
      <c r="D2409" s="151"/>
    </row>
    <row r="2410" spans="4:4" x14ac:dyDescent="0.2">
      <c r="D2410" s="151"/>
    </row>
    <row r="2411" spans="4:4" x14ac:dyDescent="0.2">
      <c r="D2411" s="151"/>
    </row>
    <row r="2412" spans="4:4" x14ac:dyDescent="0.2">
      <c r="D2412" s="151"/>
    </row>
    <row r="2413" spans="4:4" x14ac:dyDescent="0.2">
      <c r="D2413" s="151"/>
    </row>
    <row r="2414" spans="4:4" x14ac:dyDescent="0.2">
      <c r="D2414" s="151"/>
    </row>
    <row r="2415" spans="4:4" x14ac:dyDescent="0.2">
      <c r="D2415" s="151"/>
    </row>
    <row r="2416" spans="4:4" x14ac:dyDescent="0.2">
      <c r="D2416" s="151"/>
    </row>
    <row r="2417" spans="4:4" x14ac:dyDescent="0.2">
      <c r="D2417" s="151"/>
    </row>
    <row r="2418" spans="4:4" x14ac:dyDescent="0.2">
      <c r="D2418" s="151"/>
    </row>
    <row r="2419" spans="4:4" x14ac:dyDescent="0.2">
      <c r="D2419" s="151"/>
    </row>
    <row r="2420" spans="4:4" x14ac:dyDescent="0.2">
      <c r="D2420" s="151"/>
    </row>
    <row r="2421" spans="4:4" x14ac:dyDescent="0.2">
      <c r="D2421" s="151"/>
    </row>
    <row r="2422" spans="4:4" x14ac:dyDescent="0.2">
      <c r="D2422" s="151"/>
    </row>
    <row r="2423" spans="4:4" x14ac:dyDescent="0.2">
      <c r="D2423" s="151"/>
    </row>
    <row r="2424" spans="4:4" x14ac:dyDescent="0.2">
      <c r="D2424" s="151"/>
    </row>
    <row r="2425" spans="4:4" x14ac:dyDescent="0.2">
      <c r="D2425" s="151"/>
    </row>
    <row r="2426" spans="4:4" x14ac:dyDescent="0.2">
      <c r="D2426" s="151"/>
    </row>
    <row r="2427" spans="4:4" x14ac:dyDescent="0.2">
      <c r="D2427" s="151"/>
    </row>
    <row r="2428" spans="4:4" x14ac:dyDescent="0.2">
      <c r="D2428" s="151"/>
    </row>
    <row r="2429" spans="4:4" x14ac:dyDescent="0.2">
      <c r="D2429" s="151"/>
    </row>
    <row r="2430" spans="4:4" x14ac:dyDescent="0.2">
      <c r="D2430" s="151"/>
    </row>
    <row r="2431" spans="4:4" x14ac:dyDescent="0.2">
      <c r="D2431" s="151"/>
    </row>
    <row r="2432" spans="4:4" x14ac:dyDescent="0.2">
      <c r="D2432" s="151"/>
    </row>
    <row r="2433" spans="4:4" x14ac:dyDescent="0.2">
      <c r="D2433" s="151"/>
    </row>
    <row r="2434" spans="4:4" x14ac:dyDescent="0.2">
      <c r="D2434" s="151"/>
    </row>
    <row r="2435" spans="4:4" x14ac:dyDescent="0.2">
      <c r="D2435" s="151"/>
    </row>
    <row r="2436" spans="4:4" x14ac:dyDescent="0.2">
      <c r="D2436" s="151"/>
    </row>
    <row r="2437" spans="4:4" x14ac:dyDescent="0.2">
      <c r="D2437" s="151"/>
    </row>
    <row r="2438" spans="4:4" x14ac:dyDescent="0.2">
      <c r="D2438" s="151"/>
    </row>
    <row r="2439" spans="4:4" x14ac:dyDescent="0.2">
      <c r="D2439" s="151"/>
    </row>
    <row r="2440" spans="4:4" x14ac:dyDescent="0.2">
      <c r="D2440" s="151"/>
    </row>
    <row r="2441" spans="4:4" x14ac:dyDescent="0.2">
      <c r="D2441" s="151"/>
    </row>
    <row r="2442" spans="4:4" x14ac:dyDescent="0.2">
      <c r="D2442" s="151"/>
    </row>
    <row r="2443" spans="4:4" x14ac:dyDescent="0.2">
      <c r="D2443" s="151"/>
    </row>
    <row r="2444" spans="4:4" x14ac:dyDescent="0.2">
      <c r="D2444" s="151"/>
    </row>
    <row r="2445" spans="4:4" x14ac:dyDescent="0.2">
      <c r="D2445" s="151"/>
    </row>
    <row r="2446" spans="4:4" x14ac:dyDescent="0.2">
      <c r="D2446" s="151"/>
    </row>
    <row r="2447" spans="4:4" x14ac:dyDescent="0.2">
      <c r="D2447" s="151"/>
    </row>
    <row r="2448" spans="4:4" x14ac:dyDescent="0.2">
      <c r="D2448" s="151"/>
    </row>
    <row r="2449" spans="4:4" x14ac:dyDescent="0.2">
      <c r="D2449" s="151"/>
    </row>
    <row r="2450" spans="4:4" x14ac:dyDescent="0.2">
      <c r="D2450" s="151"/>
    </row>
    <row r="2451" spans="4:4" x14ac:dyDescent="0.2">
      <c r="D2451" s="151"/>
    </row>
    <row r="2452" spans="4:4" x14ac:dyDescent="0.2">
      <c r="D2452" s="151"/>
    </row>
    <row r="2453" spans="4:4" x14ac:dyDescent="0.2">
      <c r="D2453" s="151"/>
    </row>
    <row r="2454" spans="4:4" x14ac:dyDescent="0.2">
      <c r="D2454" s="151"/>
    </row>
    <row r="2455" spans="4:4" x14ac:dyDescent="0.2">
      <c r="D2455" s="151"/>
    </row>
    <row r="2456" spans="4:4" x14ac:dyDescent="0.2">
      <c r="D2456" s="151"/>
    </row>
    <row r="2457" spans="4:4" x14ac:dyDescent="0.2">
      <c r="D2457" s="151"/>
    </row>
    <row r="2458" spans="4:4" x14ac:dyDescent="0.2">
      <c r="D2458" s="151"/>
    </row>
    <row r="2459" spans="4:4" x14ac:dyDescent="0.2">
      <c r="D2459" s="151"/>
    </row>
    <row r="2460" spans="4:4" x14ac:dyDescent="0.2">
      <c r="D2460" s="151"/>
    </row>
    <row r="2461" spans="4:4" x14ac:dyDescent="0.2">
      <c r="D2461" s="151"/>
    </row>
    <row r="2462" spans="4:4" x14ac:dyDescent="0.2">
      <c r="D2462" s="151"/>
    </row>
    <row r="2463" spans="4:4" x14ac:dyDescent="0.2">
      <c r="D2463" s="151"/>
    </row>
    <row r="2464" spans="4:4" x14ac:dyDescent="0.2">
      <c r="D2464" s="151"/>
    </row>
    <row r="2465" spans="4:4" x14ac:dyDescent="0.2">
      <c r="D2465" s="151"/>
    </row>
    <row r="2466" spans="4:4" x14ac:dyDescent="0.2">
      <c r="D2466" s="151"/>
    </row>
    <row r="2467" spans="4:4" x14ac:dyDescent="0.2">
      <c r="D2467" s="151"/>
    </row>
    <row r="2468" spans="4:4" x14ac:dyDescent="0.2">
      <c r="D2468" s="151"/>
    </row>
    <row r="2469" spans="4:4" x14ac:dyDescent="0.2">
      <c r="D2469" s="151"/>
    </row>
    <row r="2470" spans="4:4" x14ac:dyDescent="0.2">
      <c r="D2470" s="151"/>
    </row>
    <row r="2471" spans="4:4" x14ac:dyDescent="0.2">
      <c r="D2471" s="151"/>
    </row>
    <row r="2472" spans="4:4" x14ac:dyDescent="0.2">
      <c r="D2472" s="151"/>
    </row>
    <row r="2473" spans="4:4" x14ac:dyDescent="0.2">
      <c r="D2473" s="151"/>
    </row>
    <row r="2474" spans="4:4" x14ac:dyDescent="0.2">
      <c r="D2474" s="151"/>
    </row>
    <row r="2475" spans="4:4" x14ac:dyDescent="0.2">
      <c r="D2475" s="151"/>
    </row>
    <row r="2476" spans="4:4" x14ac:dyDescent="0.2">
      <c r="D2476" s="151"/>
    </row>
    <row r="2477" spans="4:4" x14ac:dyDescent="0.2">
      <c r="D2477" s="151"/>
    </row>
    <row r="2478" spans="4:4" x14ac:dyDescent="0.2">
      <c r="D2478" s="151"/>
    </row>
    <row r="2479" spans="4:4" x14ac:dyDescent="0.2">
      <c r="D2479" s="151"/>
    </row>
    <row r="2480" spans="4:4" x14ac:dyDescent="0.2">
      <c r="D2480" s="151"/>
    </row>
    <row r="2481" spans="4:4" x14ac:dyDescent="0.2">
      <c r="D2481" s="151"/>
    </row>
    <row r="2482" spans="4:4" x14ac:dyDescent="0.2">
      <c r="D2482" s="151"/>
    </row>
    <row r="2483" spans="4:4" x14ac:dyDescent="0.2">
      <c r="D2483" s="151"/>
    </row>
    <row r="2484" spans="4:4" x14ac:dyDescent="0.2">
      <c r="D2484" s="151"/>
    </row>
    <row r="2485" spans="4:4" x14ac:dyDescent="0.2">
      <c r="D2485" s="151"/>
    </row>
    <row r="2486" spans="4:4" x14ac:dyDescent="0.2">
      <c r="D2486" s="151"/>
    </row>
    <row r="2487" spans="4:4" x14ac:dyDescent="0.2">
      <c r="D2487" s="151"/>
    </row>
    <row r="2488" spans="4:4" x14ac:dyDescent="0.2">
      <c r="D2488" s="151"/>
    </row>
    <row r="2489" spans="4:4" x14ac:dyDescent="0.2">
      <c r="D2489" s="151"/>
    </row>
    <row r="2490" spans="4:4" x14ac:dyDescent="0.2">
      <c r="D2490" s="151"/>
    </row>
    <row r="2491" spans="4:4" x14ac:dyDescent="0.2">
      <c r="D2491" s="151"/>
    </row>
    <row r="2492" spans="4:4" x14ac:dyDescent="0.2">
      <c r="D2492" s="151"/>
    </row>
    <row r="2493" spans="4:4" x14ac:dyDescent="0.2">
      <c r="D2493" s="151"/>
    </row>
    <row r="2494" spans="4:4" x14ac:dyDescent="0.2">
      <c r="D2494" s="151"/>
    </row>
    <row r="2495" spans="4:4" x14ac:dyDescent="0.2">
      <c r="D2495" s="151"/>
    </row>
    <row r="2496" spans="4:4" x14ac:dyDescent="0.2">
      <c r="D2496" s="151"/>
    </row>
    <row r="2497" spans="4:4" x14ac:dyDescent="0.2">
      <c r="D2497" s="151"/>
    </row>
    <row r="2498" spans="4:4" x14ac:dyDescent="0.2">
      <c r="D2498" s="151"/>
    </row>
    <row r="2499" spans="4:4" x14ac:dyDescent="0.2">
      <c r="D2499" s="151"/>
    </row>
    <row r="2500" spans="4:4" x14ac:dyDescent="0.2">
      <c r="D2500" s="151"/>
    </row>
    <row r="2501" spans="4:4" x14ac:dyDescent="0.2">
      <c r="D2501" s="151"/>
    </row>
    <row r="2502" spans="4:4" x14ac:dyDescent="0.2">
      <c r="D2502" s="151"/>
    </row>
    <row r="2503" spans="4:4" x14ac:dyDescent="0.2">
      <c r="D2503" s="151"/>
    </row>
    <row r="2504" spans="4:4" x14ac:dyDescent="0.2">
      <c r="D2504" s="151"/>
    </row>
    <row r="2505" spans="4:4" x14ac:dyDescent="0.2">
      <c r="D2505" s="151"/>
    </row>
    <row r="2506" spans="4:4" x14ac:dyDescent="0.2">
      <c r="D2506" s="151"/>
    </row>
    <row r="2507" spans="4:4" x14ac:dyDescent="0.2">
      <c r="D2507" s="151"/>
    </row>
    <row r="2508" spans="4:4" x14ac:dyDescent="0.2">
      <c r="D2508" s="151"/>
    </row>
    <row r="2509" spans="4:4" x14ac:dyDescent="0.2">
      <c r="D2509" s="151"/>
    </row>
    <row r="2510" spans="4:4" x14ac:dyDescent="0.2">
      <c r="D2510" s="151"/>
    </row>
    <row r="2511" spans="4:4" x14ac:dyDescent="0.2">
      <c r="D2511" s="151"/>
    </row>
    <row r="2512" spans="4:4" x14ac:dyDescent="0.2">
      <c r="D2512" s="151"/>
    </row>
    <row r="2513" spans="4:4" x14ac:dyDescent="0.2">
      <c r="D2513" s="151"/>
    </row>
    <row r="2514" spans="4:4" x14ac:dyDescent="0.2">
      <c r="D2514" s="151"/>
    </row>
    <row r="2515" spans="4:4" x14ac:dyDescent="0.2">
      <c r="D2515" s="151"/>
    </row>
    <row r="2516" spans="4:4" x14ac:dyDescent="0.2">
      <c r="D2516" s="151"/>
    </row>
    <row r="2517" spans="4:4" x14ac:dyDescent="0.2">
      <c r="D2517" s="151"/>
    </row>
    <row r="2518" spans="4:4" x14ac:dyDescent="0.2">
      <c r="D2518" s="151"/>
    </row>
    <row r="2519" spans="4:4" x14ac:dyDescent="0.2">
      <c r="D2519" s="151"/>
    </row>
    <row r="2520" spans="4:4" x14ac:dyDescent="0.2">
      <c r="D2520" s="151"/>
    </row>
    <row r="2521" spans="4:4" x14ac:dyDescent="0.2">
      <c r="D2521" s="151"/>
    </row>
    <row r="2522" spans="4:4" x14ac:dyDescent="0.2">
      <c r="D2522" s="151"/>
    </row>
    <row r="2523" spans="4:4" x14ac:dyDescent="0.2">
      <c r="D2523" s="151"/>
    </row>
    <row r="2524" spans="4:4" x14ac:dyDescent="0.2">
      <c r="D2524" s="151"/>
    </row>
    <row r="2525" spans="4:4" x14ac:dyDescent="0.2">
      <c r="D2525" s="151"/>
    </row>
    <row r="2526" spans="4:4" x14ac:dyDescent="0.2">
      <c r="D2526" s="151"/>
    </row>
    <row r="2527" spans="4:4" x14ac:dyDescent="0.2">
      <c r="D2527" s="151"/>
    </row>
    <row r="2528" spans="4:4" x14ac:dyDescent="0.2">
      <c r="D2528" s="151"/>
    </row>
    <row r="2529" spans="4:4" x14ac:dyDescent="0.2">
      <c r="D2529" s="151"/>
    </row>
    <row r="2530" spans="4:4" x14ac:dyDescent="0.2">
      <c r="D2530" s="151"/>
    </row>
    <row r="2531" spans="4:4" x14ac:dyDescent="0.2">
      <c r="D2531" s="151"/>
    </row>
    <row r="2532" spans="4:4" x14ac:dyDescent="0.2">
      <c r="D2532" s="151"/>
    </row>
    <row r="2533" spans="4:4" x14ac:dyDescent="0.2">
      <c r="D2533" s="151"/>
    </row>
    <row r="2534" spans="4:4" x14ac:dyDescent="0.2">
      <c r="D2534" s="151"/>
    </row>
    <row r="2535" spans="4:4" x14ac:dyDescent="0.2">
      <c r="D2535" s="151"/>
    </row>
    <row r="2536" spans="4:4" x14ac:dyDescent="0.2">
      <c r="D2536" s="151"/>
    </row>
    <row r="2537" spans="4:4" x14ac:dyDescent="0.2">
      <c r="D2537" s="151"/>
    </row>
    <row r="2538" spans="4:4" x14ac:dyDescent="0.2">
      <c r="D2538" s="151"/>
    </row>
    <row r="2539" spans="4:4" x14ac:dyDescent="0.2">
      <c r="D2539" s="151"/>
    </row>
    <row r="2540" spans="4:4" x14ac:dyDescent="0.2">
      <c r="D2540" s="151"/>
    </row>
    <row r="2541" spans="4:4" x14ac:dyDescent="0.2">
      <c r="D2541" s="151"/>
    </row>
    <row r="2542" spans="4:4" x14ac:dyDescent="0.2">
      <c r="D2542" s="151"/>
    </row>
    <row r="2543" spans="4:4" x14ac:dyDescent="0.2">
      <c r="D2543" s="151"/>
    </row>
    <row r="2544" spans="4:4" x14ac:dyDescent="0.2">
      <c r="D2544" s="151"/>
    </row>
    <row r="2545" spans="4:4" x14ac:dyDescent="0.2">
      <c r="D2545" s="151"/>
    </row>
    <row r="2546" spans="4:4" x14ac:dyDescent="0.2">
      <c r="D2546" s="151"/>
    </row>
    <row r="2547" spans="4:4" x14ac:dyDescent="0.2">
      <c r="D2547" s="151"/>
    </row>
    <row r="2548" spans="4:4" x14ac:dyDescent="0.2">
      <c r="D2548" s="151"/>
    </row>
    <row r="2549" spans="4:4" x14ac:dyDescent="0.2">
      <c r="D2549" s="151"/>
    </row>
    <row r="2550" spans="4:4" x14ac:dyDescent="0.2">
      <c r="D2550" s="151"/>
    </row>
    <row r="2551" spans="4:4" x14ac:dyDescent="0.2">
      <c r="D2551" s="151"/>
    </row>
    <row r="2552" spans="4:4" x14ac:dyDescent="0.2">
      <c r="D2552" s="151"/>
    </row>
    <row r="2553" spans="4:4" x14ac:dyDescent="0.2">
      <c r="D2553" s="151"/>
    </row>
    <row r="2554" spans="4:4" x14ac:dyDescent="0.2">
      <c r="D2554" s="151"/>
    </row>
    <row r="2555" spans="4:4" x14ac:dyDescent="0.2">
      <c r="D2555" s="151"/>
    </row>
    <row r="2556" spans="4:4" x14ac:dyDescent="0.2">
      <c r="D2556" s="151"/>
    </row>
    <row r="2557" spans="4:4" x14ac:dyDescent="0.2">
      <c r="D2557" s="151"/>
    </row>
    <row r="2558" spans="4:4" x14ac:dyDescent="0.2">
      <c r="D2558" s="151"/>
    </row>
    <row r="2559" spans="4:4" x14ac:dyDescent="0.2">
      <c r="D2559" s="151"/>
    </row>
    <row r="2560" spans="4:4" x14ac:dyDescent="0.2">
      <c r="D2560" s="151"/>
    </row>
    <row r="2561" spans="4:4" x14ac:dyDescent="0.2">
      <c r="D2561" s="151"/>
    </row>
    <row r="2562" spans="4:4" x14ac:dyDescent="0.2">
      <c r="D2562" s="151"/>
    </row>
    <row r="2563" spans="4:4" x14ac:dyDescent="0.2">
      <c r="D2563" s="151"/>
    </row>
    <row r="2564" spans="4:4" x14ac:dyDescent="0.2">
      <c r="D2564" s="151"/>
    </row>
    <row r="2565" spans="4:4" x14ac:dyDescent="0.2">
      <c r="D2565" s="151"/>
    </row>
    <row r="2566" spans="4:4" x14ac:dyDescent="0.2">
      <c r="D2566" s="151"/>
    </row>
    <row r="2567" spans="4:4" x14ac:dyDescent="0.2">
      <c r="D2567" s="151"/>
    </row>
    <row r="2568" spans="4:4" x14ac:dyDescent="0.2">
      <c r="D2568" s="151"/>
    </row>
    <row r="2569" spans="4:4" x14ac:dyDescent="0.2">
      <c r="D2569" s="151"/>
    </row>
    <row r="2570" spans="4:4" x14ac:dyDescent="0.2">
      <c r="D2570" s="151"/>
    </row>
    <row r="2571" spans="4:4" x14ac:dyDescent="0.2">
      <c r="D2571" s="151"/>
    </row>
    <row r="2572" spans="4:4" x14ac:dyDescent="0.2">
      <c r="D2572" s="151"/>
    </row>
    <row r="2573" spans="4:4" x14ac:dyDescent="0.2">
      <c r="D2573" s="151"/>
    </row>
    <row r="2574" spans="4:4" x14ac:dyDescent="0.2">
      <c r="D2574" s="151"/>
    </row>
    <row r="2575" spans="4:4" x14ac:dyDescent="0.2">
      <c r="D2575" s="151"/>
    </row>
    <row r="2576" spans="4:4" x14ac:dyDescent="0.2">
      <c r="D2576" s="151"/>
    </row>
    <row r="2577" spans="4:4" x14ac:dyDescent="0.2">
      <c r="D2577" s="151"/>
    </row>
    <row r="2578" spans="4:4" x14ac:dyDescent="0.2">
      <c r="D2578" s="151"/>
    </row>
    <row r="2579" spans="4:4" x14ac:dyDescent="0.2">
      <c r="D2579" s="151"/>
    </row>
    <row r="2580" spans="4:4" x14ac:dyDescent="0.2">
      <c r="D2580" s="151"/>
    </row>
    <row r="2581" spans="4:4" x14ac:dyDescent="0.2">
      <c r="D2581" s="151"/>
    </row>
    <row r="2582" spans="4:4" x14ac:dyDescent="0.2">
      <c r="D2582" s="151"/>
    </row>
    <row r="2583" spans="4:4" x14ac:dyDescent="0.2">
      <c r="D2583" s="151"/>
    </row>
    <row r="2584" spans="4:4" x14ac:dyDescent="0.2">
      <c r="D2584" s="151"/>
    </row>
    <row r="2585" spans="4:4" x14ac:dyDescent="0.2">
      <c r="D2585" s="151"/>
    </row>
    <row r="2586" spans="4:4" x14ac:dyDescent="0.2">
      <c r="D2586" s="151"/>
    </row>
    <row r="2587" spans="4:4" x14ac:dyDescent="0.2">
      <c r="D2587" s="151"/>
    </row>
    <row r="2588" spans="4:4" x14ac:dyDescent="0.2">
      <c r="D2588" s="151"/>
    </row>
    <row r="2589" spans="4:4" x14ac:dyDescent="0.2">
      <c r="D2589" s="151"/>
    </row>
    <row r="2590" spans="4:4" x14ac:dyDescent="0.2">
      <c r="D2590" s="151"/>
    </row>
    <row r="2591" spans="4:4" x14ac:dyDescent="0.2">
      <c r="D2591" s="151"/>
    </row>
    <row r="2592" spans="4:4" x14ac:dyDescent="0.2">
      <c r="D2592" s="151"/>
    </row>
    <row r="2593" spans="4:4" x14ac:dyDescent="0.2">
      <c r="D2593" s="151"/>
    </row>
    <row r="2594" spans="4:4" x14ac:dyDescent="0.2">
      <c r="D2594" s="151"/>
    </row>
    <row r="2595" spans="4:4" x14ac:dyDescent="0.2">
      <c r="D2595" s="151"/>
    </row>
    <row r="2596" spans="4:4" x14ac:dyDescent="0.2">
      <c r="D2596" s="151"/>
    </row>
    <row r="2597" spans="4:4" x14ac:dyDescent="0.2">
      <c r="D2597" s="151"/>
    </row>
    <row r="2598" spans="4:4" x14ac:dyDescent="0.2">
      <c r="D2598" s="151"/>
    </row>
    <row r="2599" spans="4:4" x14ac:dyDescent="0.2">
      <c r="D2599" s="151"/>
    </row>
    <row r="2600" spans="4:4" x14ac:dyDescent="0.2">
      <c r="D2600" s="151"/>
    </row>
    <row r="2601" spans="4:4" x14ac:dyDescent="0.2">
      <c r="D2601" s="151"/>
    </row>
    <row r="2602" spans="4:4" x14ac:dyDescent="0.2">
      <c r="D2602" s="151"/>
    </row>
    <row r="2603" spans="4:4" x14ac:dyDescent="0.2">
      <c r="D2603" s="151"/>
    </row>
    <row r="2604" spans="4:4" x14ac:dyDescent="0.2">
      <c r="D2604" s="151"/>
    </row>
    <row r="2605" spans="4:4" x14ac:dyDescent="0.2">
      <c r="D2605" s="151"/>
    </row>
    <row r="2606" spans="4:4" x14ac:dyDescent="0.2">
      <c r="D2606" s="151"/>
    </row>
    <row r="2607" spans="4:4" x14ac:dyDescent="0.2">
      <c r="D2607" s="151"/>
    </row>
    <row r="2608" spans="4:4" x14ac:dyDescent="0.2">
      <c r="D2608" s="151"/>
    </row>
    <row r="2609" spans="4:4" x14ac:dyDescent="0.2">
      <c r="D2609" s="151"/>
    </row>
    <row r="2610" spans="4:4" x14ac:dyDescent="0.2">
      <c r="D2610" s="151"/>
    </row>
    <row r="2611" spans="4:4" x14ac:dyDescent="0.2">
      <c r="D2611" s="151"/>
    </row>
    <row r="2612" spans="4:4" x14ac:dyDescent="0.2">
      <c r="D2612" s="151"/>
    </row>
    <row r="2613" spans="4:4" x14ac:dyDescent="0.2">
      <c r="D2613" s="151"/>
    </row>
    <row r="2614" spans="4:4" x14ac:dyDescent="0.2">
      <c r="D2614" s="151"/>
    </row>
    <row r="2615" spans="4:4" x14ac:dyDescent="0.2">
      <c r="D2615" s="151"/>
    </row>
    <row r="2616" spans="4:4" x14ac:dyDescent="0.2">
      <c r="D2616" s="151"/>
    </row>
    <row r="2617" spans="4:4" x14ac:dyDescent="0.2">
      <c r="D2617" s="151"/>
    </row>
    <row r="2618" spans="4:4" x14ac:dyDescent="0.2">
      <c r="D2618" s="151"/>
    </row>
    <row r="2619" spans="4:4" x14ac:dyDescent="0.2">
      <c r="D2619" s="151"/>
    </row>
    <row r="2620" spans="4:4" x14ac:dyDescent="0.2">
      <c r="D2620" s="151"/>
    </row>
    <row r="2621" spans="4:4" x14ac:dyDescent="0.2">
      <c r="D2621" s="151"/>
    </row>
    <row r="2622" spans="4:4" x14ac:dyDescent="0.2">
      <c r="D2622" s="151"/>
    </row>
    <row r="2623" spans="4:4" x14ac:dyDescent="0.2">
      <c r="D2623" s="151"/>
    </row>
    <row r="2624" spans="4:4" x14ac:dyDescent="0.2">
      <c r="D2624" s="151"/>
    </row>
    <row r="2625" spans="4:4" x14ac:dyDescent="0.2">
      <c r="D2625" s="151"/>
    </row>
    <row r="2626" spans="4:4" x14ac:dyDescent="0.2">
      <c r="D2626" s="151"/>
    </row>
    <row r="2627" spans="4:4" x14ac:dyDescent="0.2">
      <c r="D2627" s="151"/>
    </row>
    <row r="2628" spans="4:4" x14ac:dyDescent="0.2">
      <c r="D2628" s="151"/>
    </row>
    <row r="2629" spans="4:4" x14ac:dyDescent="0.2">
      <c r="D2629" s="151"/>
    </row>
    <row r="2630" spans="4:4" x14ac:dyDescent="0.2">
      <c r="D2630" s="151"/>
    </row>
    <row r="2631" spans="4:4" x14ac:dyDescent="0.2">
      <c r="D2631" s="151"/>
    </row>
    <row r="2632" spans="4:4" x14ac:dyDescent="0.2">
      <c r="D2632" s="151"/>
    </row>
    <row r="2633" spans="4:4" x14ac:dyDescent="0.2">
      <c r="D2633" s="151"/>
    </row>
    <row r="2634" spans="4:4" x14ac:dyDescent="0.2">
      <c r="D2634" s="151"/>
    </row>
    <row r="2635" spans="4:4" x14ac:dyDescent="0.2">
      <c r="D2635" s="151"/>
    </row>
    <row r="2636" spans="4:4" x14ac:dyDescent="0.2">
      <c r="D2636" s="151"/>
    </row>
    <row r="2637" spans="4:4" x14ac:dyDescent="0.2">
      <c r="D2637" s="151"/>
    </row>
    <row r="2638" spans="4:4" x14ac:dyDescent="0.2">
      <c r="D2638" s="151"/>
    </row>
    <row r="2639" spans="4:4" x14ac:dyDescent="0.2">
      <c r="D2639" s="151"/>
    </row>
    <row r="2640" spans="4:4" x14ac:dyDescent="0.2">
      <c r="D2640" s="151"/>
    </row>
    <row r="2641" spans="4:4" x14ac:dyDescent="0.2">
      <c r="D2641" s="151"/>
    </row>
    <row r="2642" spans="4:4" x14ac:dyDescent="0.2">
      <c r="D2642" s="151"/>
    </row>
    <row r="2643" spans="4:4" x14ac:dyDescent="0.2">
      <c r="D2643" s="151"/>
    </row>
    <row r="2644" spans="4:4" x14ac:dyDescent="0.2">
      <c r="D2644" s="151"/>
    </row>
    <row r="2645" spans="4:4" x14ac:dyDescent="0.2">
      <c r="D2645" s="151"/>
    </row>
    <row r="2646" spans="4:4" x14ac:dyDescent="0.2">
      <c r="D2646" s="151"/>
    </row>
    <row r="2647" spans="4:4" x14ac:dyDescent="0.2">
      <c r="D2647" s="151"/>
    </row>
    <row r="2648" spans="4:4" x14ac:dyDescent="0.2">
      <c r="D2648" s="151"/>
    </row>
    <row r="2649" spans="4:4" x14ac:dyDescent="0.2">
      <c r="D2649" s="151"/>
    </row>
    <row r="2650" spans="4:4" x14ac:dyDescent="0.2">
      <c r="D2650" s="151"/>
    </row>
    <row r="2651" spans="4:4" x14ac:dyDescent="0.2">
      <c r="D2651" s="151"/>
    </row>
    <row r="2652" spans="4:4" x14ac:dyDescent="0.2">
      <c r="D2652" s="151"/>
    </row>
    <row r="2653" spans="4:4" x14ac:dyDescent="0.2">
      <c r="D2653" s="151"/>
    </row>
    <row r="2654" spans="4:4" x14ac:dyDescent="0.2">
      <c r="D2654" s="151"/>
    </row>
    <row r="2655" spans="4:4" x14ac:dyDescent="0.2">
      <c r="D2655" s="151"/>
    </row>
    <row r="2656" spans="4:4" x14ac:dyDescent="0.2">
      <c r="D2656" s="151"/>
    </row>
    <row r="2657" spans="4:4" x14ac:dyDescent="0.2">
      <c r="D2657" s="151"/>
    </row>
    <row r="2658" spans="4:4" x14ac:dyDescent="0.2">
      <c r="D2658" s="151"/>
    </row>
    <row r="2659" spans="4:4" x14ac:dyDescent="0.2">
      <c r="D2659" s="151"/>
    </row>
    <row r="2660" spans="4:4" x14ac:dyDescent="0.2">
      <c r="D2660" s="151"/>
    </row>
    <row r="2661" spans="4:4" x14ac:dyDescent="0.2">
      <c r="D2661" s="151"/>
    </row>
    <row r="2662" spans="4:4" x14ac:dyDescent="0.2">
      <c r="D2662" s="151"/>
    </row>
    <row r="2663" spans="4:4" x14ac:dyDescent="0.2">
      <c r="D2663" s="151"/>
    </row>
    <row r="2664" spans="4:4" x14ac:dyDescent="0.2">
      <c r="D2664" s="151"/>
    </row>
    <row r="2665" spans="4:4" x14ac:dyDescent="0.2">
      <c r="D2665" s="151"/>
    </row>
    <row r="2666" spans="4:4" x14ac:dyDescent="0.2">
      <c r="D2666" s="151"/>
    </row>
    <row r="2667" spans="4:4" x14ac:dyDescent="0.2">
      <c r="D2667" s="151"/>
    </row>
    <row r="2668" spans="4:4" x14ac:dyDescent="0.2">
      <c r="D2668" s="151"/>
    </row>
    <row r="2669" spans="4:4" x14ac:dyDescent="0.2">
      <c r="D2669" s="151"/>
    </row>
    <row r="2670" spans="4:4" x14ac:dyDescent="0.2">
      <c r="D2670" s="151"/>
    </row>
    <row r="2671" spans="4:4" x14ac:dyDescent="0.2">
      <c r="D2671" s="151"/>
    </row>
    <row r="2672" spans="4:4" x14ac:dyDescent="0.2">
      <c r="D2672" s="151"/>
    </row>
    <row r="2673" spans="4:4" x14ac:dyDescent="0.2">
      <c r="D2673" s="151"/>
    </row>
    <row r="2674" spans="4:4" x14ac:dyDescent="0.2">
      <c r="D2674" s="151"/>
    </row>
    <row r="2675" spans="4:4" x14ac:dyDescent="0.2">
      <c r="D2675" s="151"/>
    </row>
    <row r="2676" spans="4:4" x14ac:dyDescent="0.2">
      <c r="D2676" s="151"/>
    </row>
    <row r="2677" spans="4:4" x14ac:dyDescent="0.2">
      <c r="D2677" s="151"/>
    </row>
    <row r="2678" spans="4:4" x14ac:dyDescent="0.2">
      <c r="D2678" s="151"/>
    </row>
    <row r="2679" spans="4:4" x14ac:dyDescent="0.2">
      <c r="D2679" s="151"/>
    </row>
    <row r="2680" spans="4:4" x14ac:dyDescent="0.2">
      <c r="D2680" s="151"/>
    </row>
    <row r="2681" spans="4:4" x14ac:dyDescent="0.2">
      <c r="D2681" s="151"/>
    </row>
    <row r="2682" spans="4:4" x14ac:dyDescent="0.2">
      <c r="D2682" s="151"/>
    </row>
    <row r="2683" spans="4:4" x14ac:dyDescent="0.2">
      <c r="D2683" s="151"/>
    </row>
    <row r="2684" spans="4:4" x14ac:dyDescent="0.2">
      <c r="D2684" s="151"/>
    </row>
    <row r="2685" spans="4:4" x14ac:dyDescent="0.2">
      <c r="D2685" s="151"/>
    </row>
    <row r="2686" spans="4:4" x14ac:dyDescent="0.2">
      <c r="D2686" s="151"/>
    </row>
    <row r="2687" spans="4:4" x14ac:dyDescent="0.2">
      <c r="D2687" s="151"/>
    </row>
    <row r="2688" spans="4:4" x14ac:dyDescent="0.2">
      <c r="D2688" s="151"/>
    </row>
    <row r="2689" spans="4:4" x14ac:dyDescent="0.2">
      <c r="D2689" s="151"/>
    </row>
    <row r="2690" spans="4:4" x14ac:dyDescent="0.2">
      <c r="D2690" s="151"/>
    </row>
    <row r="2691" spans="4:4" x14ac:dyDescent="0.2">
      <c r="D2691" s="151"/>
    </row>
    <row r="2692" spans="4:4" x14ac:dyDescent="0.2">
      <c r="D2692" s="151"/>
    </row>
    <row r="2693" spans="4:4" x14ac:dyDescent="0.2">
      <c r="D2693" s="151"/>
    </row>
    <row r="2694" spans="4:4" x14ac:dyDescent="0.2">
      <c r="D2694" s="151"/>
    </row>
    <row r="2695" spans="4:4" x14ac:dyDescent="0.2">
      <c r="D2695" s="151"/>
    </row>
    <row r="2696" spans="4:4" x14ac:dyDescent="0.2">
      <c r="D2696" s="151"/>
    </row>
    <row r="2697" spans="4:4" x14ac:dyDescent="0.2">
      <c r="D2697" s="151"/>
    </row>
    <row r="2698" spans="4:4" x14ac:dyDescent="0.2">
      <c r="D2698" s="151"/>
    </row>
    <row r="2699" spans="4:4" x14ac:dyDescent="0.2">
      <c r="D2699" s="151"/>
    </row>
    <row r="2700" spans="4:4" x14ac:dyDescent="0.2">
      <c r="D2700" s="151"/>
    </row>
    <row r="2701" spans="4:4" x14ac:dyDescent="0.2">
      <c r="D2701" s="151"/>
    </row>
    <row r="2702" spans="4:4" x14ac:dyDescent="0.2">
      <c r="D2702" s="151"/>
    </row>
    <row r="2703" spans="4:4" x14ac:dyDescent="0.2">
      <c r="D2703" s="151"/>
    </row>
    <row r="2704" spans="4:4" x14ac:dyDescent="0.2">
      <c r="D2704" s="151"/>
    </row>
    <row r="2705" spans="4:4" x14ac:dyDescent="0.2">
      <c r="D2705" s="151"/>
    </row>
    <row r="2706" spans="4:4" x14ac:dyDescent="0.2">
      <c r="D2706" s="151"/>
    </row>
    <row r="2707" spans="4:4" x14ac:dyDescent="0.2">
      <c r="D2707" s="151"/>
    </row>
    <row r="2708" spans="4:4" x14ac:dyDescent="0.2">
      <c r="D2708" s="151"/>
    </row>
    <row r="2709" spans="4:4" x14ac:dyDescent="0.2">
      <c r="D2709" s="151"/>
    </row>
    <row r="2710" spans="4:4" x14ac:dyDescent="0.2">
      <c r="D2710" s="151"/>
    </row>
    <row r="2711" spans="4:4" x14ac:dyDescent="0.2">
      <c r="D2711" s="151"/>
    </row>
    <row r="2712" spans="4:4" x14ac:dyDescent="0.2">
      <c r="D2712" s="151"/>
    </row>
    <row r="2713" spans="4:4" x14ac:dyDescent="0.2">
      <c r="D2713" s="151"/>
    </row>
    <row r="2714" spans="4:4" x14ac:dyDescent="0.2">
      <c r="D2714" s="151"/>
    </row>
    <row r="2715" spans="4:4" x14ac:dyDescent="0.2">
      <c r="D2715" s="151"/>
    </row>
    <row r="2716" spans="4:4" x14ac:dyDescent="0.2">
      <c r="D2716" s="151"/>
    </row>
    <row r="2717" spans="4:4" x14ac:dyDescent="0.2">
      <c r="D2717" s="151"/>
    </row>
    <row r="2718" spans="4:4" x14ac:dyDescent="0.2">
      <c r="D2718" s="151"/>
    </row>
    <row r="2719" spans="4:4" x14ac:dyDescent="0.2">
      <c r="D2719" s="151"/>
    </row>
    <row r="2720" spans="4:4" x14ac:dyDescent="0.2">
      <c r="D2720" s="151"/>
    </row>
    <row r="2721" spans="4:4" x14ac:dyDescent="0.2">
      <c r="D2721" s="151"/>
    </row>
    <row r="2722" spans="4:4" x14ac:dyDescent="0.2">
      <c r="D2722" s="151"/>
    </row>
    <row r="2723" spans="4:4" x14ac:dyDescent="0.2">
      <c r="D2723" s="151"/>
    </row>
    <row r="2724" spans="4:4" x14ac:dyDescent="0.2">
      <c r="D2724" s="151"/>
    </row>
    <row r="2725" spans="4:4" x14ac:dyDescent="0.2">
      <c r="D2725" s="151"/>
    </row>
    <row r="2726" spans="4:4" x14ac:dyDescent="0.2">
      <c r="D2726" s="151"/>
    </row>
    <row r="2727" spans="4:4" x14ac:dyDescent="0.2">
      <c r="D2727" s="151"/>
    </row>
    <row r="2728" spans="4:4" x14ac:dyDescent="0.2">
      <c r="D2728" s="151"/>
    </row>
    <row r="2729" spans="4:4" x14ac:dyDescent="0.2">
      <c r="D2729" s="151"/>
    </row>
    <row r="2730" spans="4:4" x14ac:dyDescent="0.2">
      <c r="D2730" s="151"/>
    </row>
    <row r="2731" spans="4:4" x14ac:dyDescent="0.2">
      <c r="D2731" s="151"/>
    </row>
    <row r="2732" spans="4:4" x14ac:dyDescent="0.2">
      <c r="D2732" s="151"/>
    </row>
    <row r="2733" spans="4:4" x14ac:dyDescent="0.2">
      <c r="D2733" s="151"/>
    </row>
    <row r="2734" spans="4:4" x14ac:dyDescent="0.2">
      <c r="D2734" s="151"/>
    </row>
    <row r="2735" spans="4:4" x14ac:dyDescent="0.2">
      <c r="D2735" s="151"/>
    </row>
    <row r="2736" spans="4:4" x14ac:dyDescent="0.2">
      <c r="D2736" s="151"/>
    </row>
    <row r="2737" spans="4:4" x14ac:dyDescent="0.2">
      <c r="D2737" s="151"/>
    </row>
    <row r="2738" spans="4:4" x14ac:dyDescent="0.2">
      <c r="D2738" s="151"/>
    </row>
    <row r="2739" spans="4:4" x14ac:dyDescent="0.2">
      <c r="D2739" s="151"/>
    </row>
    <row r="2740" spans="4:4" x14ac:dyDescent="0.2">
      <c r="D2740" s="151"/>
    </row>
    <row r="2741" spans="4:4" x14ac:dyDescent="0.2">
      <c r="D2741" s="151"/>
    </row>
    <row r="2742" spans="4:4" x14ac:dyDescent="0.2">
      <c r="D2742" s="151"/>
    </row>
    <row r="2743" spans="4:4" x14ac:dyDescent="0.2">
      <c r="D2743" s="151"/>
    </row>
    <row r="2744" spans="4:4" x14ac:dyDescent="0.2">
      <c r="D2744" s="151"/>
    </row>
    <row r="2745" spans="4:4" x14ac:dyDescent="0.2">
      <c r="D2745" s="151"/>
    </row>
    <row r="2746" spans="4:4" x14ac:dyDescent="0.2">
      <c r="D2746" s="151"/>
    </row>
    <row r="2747" spans="4:4" x14ac:dyDescent="0.2">
      <c r="D2747" s="151"/>
    </row>
    <row r="2748" spans="4:4" x14ac:dyDescent="0.2">
      <c r="D2748" s="151"/>
    </row>
    <row r="2749" spans="4:4" x14ac:dyDescent="0.2">
      <c r="D2749" s="151"/>
    </row>
    <row r="2750" spans="4:4" x14ac:dyDescent="0.2">
      <c r="D2750" s="151"/>
    </row>
    <row r="2751" spans="4:4" x14ac:dyDescent="0.2">
      <c r="D2751" s="151"/>
    </row>
    <row r="2752" spans="4:4" x14ac:dyDescent="0.2">
      <c r="D2752" s="151"/>
    </row>
    <row r="2753" spans="4:4" x14ac:dyDescent="0.2">
      <c r="D2753" s="151"/>
    </row>
    <row r="2754" spans="4:4" x14ac:dyDescent="0.2">
      <c r="D2754" s="151"/>
    </row>
    <row r="2755" spans="4:4" x14ac:dyDescent="0.2">
      <c r="D2755" s="151"/>
    </row>
    <row r="2756" spans="4:4" x14ac:dyDescent="0.2">
      <c r="D2756" s="151"/>
    </row>
    <row r="2757" spans="4:4" x14ac:dyDescent="0.2">
      <c r="D2757" s="151"/>
    </row>
    <row r="2758" spans="4:4" x14ac:dyDescent="0.2">
      <c r="D2758" s="151"/>
    </row>
    <row r="2759" spans="4:4" x14ac:dyDescent="0.2">
      <c r="D2759" s="151"/>
    </row>
    <row r="2760" spans="4:4" x14ac:dyDescent="0.2">
      <c r="D2760" s="151"/>
    </row>
    <row r="2761" spans="4:4" x14ac:dyDescent="0.2">
      <c r="D2761" s="151"/>
    </row>
    <row r="2762" spans="4:4" x14ac:dyDescent="0.2">
      <c r="D2762" s="151"/>
    </row>
    <row r="2763" spans="4:4" x14ac:dyDescent="0.2">
      <c r="D2763" s="151"/>
    </row>
    <row r="2764" spans="4:4" x14ac:dyDescent="0.2">
      <c r="D2764" s="151"/>
    </row>
    <row r="2765" spans="4:4" x14ac:dyDescent="0.2">
      <c r="D2765" s="151"/>
    </row>
    <row r="2766" spans="4:4" x14ac:dyDescent="0.2">
      <c r="D2766" s="151"/>
    </row>
    <row r="2767" spans="4:4" x14ac:dyDescent="0.2">
      <c r="D2767" s="151"/>
    </row>
    <row r="2768" spans="4:4" x14ac:dyDescent="0.2">
      <c r="D2768" s="151"/>
    </row>
    <row r="2769" spans="4:4" x14ac:dyDescent="0.2">
      <c r="D2769" s="151"/>
    </row>
    <row r="2770" spans="4:4" x14ac:dyDescent="0.2">
      <c r="D2770" s="151"/>
    </row>
    <row r="2771" spans="4:4" x14ac:dyDescent="0.2">
      <c r="D2771" s="151"/>
    </row>
    <row r="2772" spans="4:4" x14ac:dyDescent="0.2">
      <c r="D2772" s="151"/>
    </row>
    <row r="2773" spans="4:4" x14ac:dyDescent="0.2">
      <c r="D2773" s="151"/>
    </row>
    <row r="2774" spans="4:4" x14ac:dyDescent="0.2">
      <c r="D2774" s="151"/>
    </row>
    <row r="2775" spans="4:4" x14ac:dyDescent="0.2">
      <c r="D2775" s="151"/>
    </row>
    <row r="2776" spans="4:4" x14ac:dyDescent="0.2">
      <c r="D2776" s="151"/>
    </row>
    <row r="2777" spans="4:4" x14ac:dyDescent="0.2">
      <c r="D2777" s="151"/>
    </row>
    <row r="2778" spans="4:4" x14ac:dyDescent="0.2">
      <c r="D2778" s="151"/>
    </row>
    <row r="2779" spans="4:4" x14ac:dyDescent="0.2">
      <c r="D2779" s="151"/>
    </row>
    <row r="2780" spans="4:4" x14ac:dyDescent="0.2">
      <c r="D2780" s="151"/>
    </row>
    <row r="2781" spans="4:4" x14ac:dyDescent="0.2">
      <c r="D2781" s="151"/>
    </row>
    <row r="2782" spans="4:4" x14ac:dyDescent="0.2">
      <c r="D2782" s="151"/>
    </row>
    <row r="2783" spans="4:4" x14ac:dyDescent="0.2">
      <c r="D2783" s="151"/>
    </row>
    <row r="2784" spans="4:4" x14ac:dyDescent="0.2">
      <c r="D2784" s="151"/>
    </row>
    <row r="2785" spans="4:4" x14ac:dyDescent="0.2">
      <c r="D2785" s="151"/>
    </row>
    <row r="2786" spans="4:4" x14ac:dyDescent="0.2">
      <c r="D2786" s="151"/>
    </row>
    <row r="2787" spans="4:4" x14ac:dyDescent="0.2">
      <c r="D2787" s="151"/>
    </row>
    <row r="2788" spans="4:4" x14ac:dyDescent="0.2">
      <c r="D2788" s="151"/>
    </row>
    <row r="2789" spans="4:4" x14ac:dyDescent="0.2">
      <c r="D2789" s="151"/>
    </row>
    <row r="2790" spans="4:4" x14ac:dyDescent="0.2">
      <c r="D2790" s="151"/>
    </row>
    <row r="2791" spans="4:4" x14ac:dyDescent="0.2">
      <c r="D2791" s="151"/>
    </row>
    <row r="2792" spans="4:4" x14ac:dyDescent="0.2">
      <c r="D2792" s="151"/>
    </row>
    <row r="2793" spans="4:4" x14ac:dyDescent="0.2">
      <c r="D2793" s="151"/>
    </row>
    <row r="2794" spans="4:4" x14ac:dyDescent="0.2">
      <c r="D2794" s="151"/>
    </row>
    <row r="2795" spans="4:4" x14ac:dyDescent="0.2">
      <c r="D2795" s="151"/>
    </row>
    <row r="2796" spans="4:4" x14ac:dyDescent="0.2">
      <c r="D2796" s="151"/>
    </row>
    <row r="2797" spans="4:4" x14ac:dyDescent="0.2">
      <c r="D2797" s="151"/>
    </row>
    <row r="2798" spans="4:4" x14ac:dyDescent="0.2">
      <c r="D2798" s="151"/>
    </row>
    <row r="2799" spans="4:4" x14ac:dyDescent="0.2">
      <c r="D2799" s="151"/>
    </row>
    <row r="2800" spans="4:4" x14ac:dyDescent="0.2">
      <c r="D2800" s="151"/>
    </row>
    <row r="2801" spans="4:4" x14ac:dyDescent="0.2">
      <c r="D2801" s="151"/>
    </row>
    <row r="2802" spans="4:4" x14ac:dyDescent="0.2">
      <c r="D2802" s="151"/>
    </row>
    <row r="2803" spans="4:4" x14ac:dyDescent="0.2">
      <c r="D2803" s="151"/>
    </row>
    <row r="2804" spans="4:4" x14ac:dyDescent="0.2">
      <c r="D2804" s="151"/>
    </row>
    <row r="2805" spans="4:4" x14ac:dyDescent="0.2">
      <c r="D2805" s="151"/>
    </row>
    <row r="2806" spans="4:4" x14ac:dyDescent="0.2">
      <c r="D2806" s="151"/>
    </row>
    <row r="2807" spans="4:4" x14ac:dyDescent="0.2">
      <c r="D2807" s="151"/>
    </row>
    <row r="2808" spans="4:4" x14ac:dyDescent="0.2">
      <c r="D2808" s="151"/>
    </row>
    <row r="2809" spans="4:4" x14ac:dyDescent="0.2">
      <c r="D2809" s="151"/>
    </row>
    <row r="2810" spans="4:4" x14ac:dyDescent="0.2">
      <c r="D2810" s="151"/>
    </row>
    <row r="2811" spans="4:4" x14ac:dyDescent="0.2">
      <c r="D2811" s="151"/>
    </row>
    <row r="2812" spans="4:4" x14ac:dyDescent="0.2">
      <c r="D2812" s="151"/>
    </row>
    <row r="2813" spans="4:4" x14ac:dyDescent="0.2">
      <c r="D2813" s="151"/>
    </row>
    <row r="2814" spans="4:4" x14ac:dyDescent="0.2">
      <c r="D2814" s="151"/>
    </row>
    <row r="2815" spans="4:4" x14ac:dyDescent="0.2">
      <c r="D2815" s="151"/>
    </row>
    <row r="2816" spans="4:4" x14ac:dyDescent="0.2">
      <c r="D2816" s="151"/>
    </row>
    <row r="2817" spans="4:4" x14ac:dyDescent="0.2">
      <c r="D2817" s="151"/>
    </row>
    <row r="2818" spans="4:4" x14ac:dyDescent="0.2">
      <c r="D2818" s="151"/>
    </row>
    <row r="2819" spans="4:4" x14ac:dyDescent="0.2">
      <c r="D2819" s="151"/>
    </row>
    <row r="2820" spans="4:4" x14ac:dyDescent="0.2">
      <c r="D2820" s="151"/>
    </row>
    <row r="2821" spans="4:4" x14ac:dyDescent="0.2">
      <c r="D2821" s="151"/>
    </row>
    <row r="2822" spans="4:4" x14ac:dyDescent="0.2">
      <c r="D2822" s="151"/>
    </row>
    <row r="2823" spans="4:4" x14ac:dyDescent="0.2">
      <c r="D2823" s="151"/>
    </row>
    <row r="2824" spans="4:4" x14ac:dyDescent="0.2">
      <c r="D2824" s="151"/>
    </row>
    <row r="2825" spans="4:4" x14ac:dyDescent="0.2">
      <c r="D2825" s="151"/>
    </row>
    <row r="2826" spans="4:4" x14ac:dyDescent="0.2">
      <c r="D2826" s="151"/>
    </row>
    <row r="2827" spans="4:4" x14ac:dyDescent="0.2">
      <c r="D2827" s="151"/>
    </row>
    <row r="2828" spans="4:4" x14ac:dyDescent="0.2">
      <c r="D2828" s="151"/>
    </row>
    <row r="2829" spans="4:4" x14ac:dyDescent="0.2">
      <c r="D2829" s="151"/>
    </row>
    <row r="2830" spans="4:4" x14ac:dyDescent="0.2">
      <c r="D2830" s="151"/>
    </row>
    <row r="2831" spans="4:4" x14ac:dyDescent="0.2">
      <c r="D2831" s="151"/>
    </row>
    <row r="2832" spans="4:4" x14ac:dyDescent="0.2">
      <c r="D2832" s="151"/>
    </row>
    <row r="2833" spans="4:4" x14ac:dyDescent="0.2">
      <c r="D2833" s="151"/>
    </row>
    <row r="2834" spans="4:4" x14ac:dyDescent="0.2">
      <c r="D2834" s="151"/>
    </row>
    <row r="2835" spans="4:4" x14ac:dyDescent="0.2">
      <c r="D2835" s="151"/>
    </row>
    <row r="2836" spans="4:4" x14ac:dyDescent="0.2">
      <c r="D2836" s="151"/>
    </row>
    <row r="2837" spans="4:4" x14ac:dyDescent="0.2">
      <c r="D2837" s="151"/>
    </row>
    <row r="2838" spans="4:4" x14ac:dyDescent="0.2">
      <c r="D2838" s="151"/>
    </row>
    <row r="2839" spans="4:4" x14ac:dyDescent="0.2">
      <c r="D2839" s="151"/>
    </row>
    <row r="2840" spans="4:4" x14ac:dyDescent="0.2">
      <c r="D2840" s="151"/>
    </row>
    <row r="2841" spans="4:4" x14ac:dyDescent="0.2">
      <c r="D2841" s="151"/>
    </row>
    <row r="2842" spans="4:4" x14ac:dyDescent="0.2">
      <c r="D2842" s="151"/>
    </row>
    <row r="2843" spans="4:4" x14ac:dyDescent="0.2">
      <c r="D2843" s="151"/>
    </row>
    <row r="2844" spans="4:4" x14ac:dyDescent="0.2">
      <c r="D2844" s="151"/>
    </row>
    <row r="2845" spans="4:4" x14ac:dyDescent="0.2">
      <c r="D2845" s="151"/>
    </row>
    <row r="2846" spans="4:4" x14ac:dyDescent="0.2">
      <c r="D2846" s="151"/>
    </row>
    <row r="2847" spans="4:4" x14ac:dyDescent="0.2">
      <c r="D2847" s="151"/>
    </row>
    <row r="2848" spans="4:4" x14ac:dyDescent="0.2">
      <c r="D2848" s="151"/>
    </row>
    <row r="2849" spans="4:4" x14ac:dyDescent="0.2">
      <c r="D2849" s="151"/>
    </row>
    <row r="2850" spans="4:4" x14ac:dyDescent="0.2">
      <c r="D2850" s="151"/>
    </row>
    <row r="2851" spans="4:4" x14ac:dyDescent="0.2">
      <c r="D2851" s="151"/>
    </row>
    <row r="2852" spans="4:4" x14ac:dyDescent="0.2">
      <c r="D2852" s="151"/>
    </row>
    <row r="2853" spans="4:4" x14ac:dyDescent="0.2">
      <c r="D2853" s="151"/>
    </row>
    <row r="2854" spans="4:4" x14ac:dyDescent="0.2">
      <c r="D2854" s="151"/>
    </row>
    <row r="2855" spans="4:4" x14ac:dyDescent="0.2">
      <c r="D2855" s="151"/>
    </row>
    <row r="2856" spans="4:4" x14ac:dyDescent="0.2">
      <c r="D2856" s="151"/>
    </row>
    <row r="2857" spans="4:4" x14ac:dyDescent="0.2">
      <c r="D2857" s="151"/>
    </row>
    <row r="2858" spans="4:4" x14ac:dyDescent="0.2">
      <c r="D2858" s="151"/>
    </row>
    <row r="2859" spans="4:4" x14ac:dyDescent="0.2">
      <c r="D2859" s="151"/>
    </row>
    <row r="2860" spans="4:4" x14ac:dyDescent="0.2">
      <c r="D2860" s="151"/>
    </row>
    <row r="2861" spans="4:4" x14ac:dyDescent="0.2">
      <c r="D2861" s="151"/>
    </row>
    <row r="2862" spans="4:4" x14ac:dyDescent="0.2">
      <c r="D2862" s="151"/>
    </row>
    <row r="2863" spans="4:4" x14ac:dyDescent="0.2">
      <c r="D2863" s="151"/>
    </row>
    <row r="2864" spans="4:4" x14ac:dyDescent="0.2">
      <c r="D2864" s="151"/>
    </row>
    <row r="2865" spans="4:4" x14ac:dyDescent="0.2">
      <c r="D2865" s="151"/>
    </row>
    <row r="2866" spans="4:4" x14ac:dyDescent="0.2">
      <c r="D2866" s="151"/>
    </row>
    <row r="2867" spans="4:4" x14ac:dyDescent="0.2">
      <c r="D2867" s="151"/>
    </row>
    <row r="2868" spans="4:4" x14ac:dyDescent="0.2">
      <c r="D2868" s="151"/>
    </row>
    <row r="2869" spans="4:4" x14ac:dyDescent="0.2">
      <c r="D2869" s="151"/>
    </row>
    <row r="2870" spans="4:4" x14ac:dyDescent="0.2">
      <c r="D2870" s="151"/>
    </row>
    <row r="2871" spans="4:4" x14ac:dyDescent="0.2">
      <c r="D2871" s="151"/>
    </row>
    <row r="2872" spans="4:4" x14ac:dyDescent="0.2">
      <c r="D2872" s="151"/>
    </row>
    <row r="2873" spans="4:4" x14ac:dyDescent="0.2">
      <c r="D2873" s="151"/>
    </row>
    <row r="2874" spans="4:4" x14ac:dyDescent="0.2">
      <c r="D2874" s="151"/>
    </row>
    <row r="2875" spans="4:4" x14ac:dyDescent="0.2">
      <c r="D2875" s="151"/>
    </row>
    <row r="2876" spans="4:4" x14ac:dyDescent="0.2">
      <c r="D2876" s="151"/>
    </row>
    <row r="2877" spans="4:4" x14ac:dyDescent="0.2">
      <c r="D2877" s="151"/>
    </row>
    <row r="2878" spans="4:4" x14ac:dyDescent="0.2">
      <c r="D2878" s="151"/>
    </row>
    <row r="2879" spans="4:4" x14ac:dyDescent="0.2">
      <c r="D2879" s="151"/>
    </row>
    <row r="2880" spans="4:4" x14ac:dyDescent="0.2">
      <c r="D2880" s="151"/>
    </row>
    <row r="2881" spans="4:4" x14ac:dyDescent="0.2">
      <c r="D2881" s="151"/>
    </row>
    <row r="2882" spans="4:4" x14ac:dyDescent="0.2">
      <c r="D2882" s="151"/>
    </row>
    <row r="2883" spans="4:4" x14ac:dyDescent="0.2">
      <c r="D2883" s="151"/>
    </row>
    <row r="2884" spans="4:4" x14ac:dyDescent="0.2">
      <c r="D2884" s="151"/>
    </row>
    <row r="2885" spans="4:4" x14ac:dyDescent="0.2">
      <c r="D2885" s="151"/>
    </row>
    <row r="2886" spans="4:4" x14ac:dyDescent="0.2">
      <c r="D2886" s="151"/>
    </row>
    <row r="2887" spans="4:4" x14ac:dyDescent="0.2">
      <c r="D2887" s="151"/>
    </row>
    <row r="2888" spans="4:4" x14ac:dyDescent="0.2">
      <c r="D2888" s="151"/>
    </row>
    <row r="2889" spans="4:4" x14ac:dyDescent="0.2">
      <c r="D2889" s="151"/>
    </row>
    <row r="2890" spans="4:4" x14ac:dyDescent="0.2">
      <c r="D2890" s="151"/>
    </row>
    <row r="2891" spans="4:4" x14ac:dyDescent="0.2">
      <c r="D2891" s="151"/>
    </row>
    <row r="2892" spans="4:4" x14ac:dyDescent="0.2">
      <c r="D2892" s="151"/>
    </row>
    <row r="2893" spans="4:4" x14ac:dyDescent="0.2">
      <c r="D2893" s="151"/>
    </row>
    <row r="2894" spans="4:4" x14ac:dyDescent="0.2">
      <c r="D2894" s="151"/>
    </row>
    <row r="2895" spans="4:4" x14ac:dyDescent="0.2">
      <c r="D2895" s="151"/>
    </row>
    <row r="2896" spans="4:4" x14ac:dyDescent="0.2">
      <c r="D2896" s="151"/>
    </row>
    <row r="2897" spans="4:4" x14ac:dyDescent="0.2">
      <c r="D2897" s="151"/>
    </row>
    <row r="2898" spans="4:4" x14ac:dyDescent="0.2">
      <c r="D2898" s="151"/>
    </row>
    <row r="2899" spans="4:4" x14ac:dyDescent="0.2">
      <c r="D2899" s="151"/>
    </row>
    <row r="2900" spans="4:4" x14ac:dyDescent="0.2">
      <c r="D2900" s="151"/>
    </row>
    <row r="2901" spans="4:4" x14ac:dyDescent="0.2">
      <c r="D2901" s="151"/>
    </row>
    <row r="2902" spans="4:4" x14ac:dyDescent="0.2">
      <c r="D2902" s="151"/>
    </row>
    <row r="2903" spans="4:4" x14ac:dyDescent="0.2">
      <c r="D2903" s="151"/>
    </row>
    <row r="2904" spans="4:4" x14ac:dyDescent="0.2">
      <c r="D2904" s="151"/>
    </row>
    <row r="2905" spans="4:4" x14ac:dyDescent="0.2">
      <c r="D2905" s="151"/>
    </row>
    <row r="2906" spans="4:4" x14ac:dyDescent="0.2">
      <c r="D2906" s="151"/>
    </row>
    <row r="2907" spans="4:4" x14ac:dyDescent="0.2">
      <c r="D2907" s="151"/>
    </row>
    <row r="2908" spans="4:4" x14ac:dyDescent="0.2">
      <c r="D2908" s="151"/>
    </row>
    <row r="2909" spans="4:4" x14ac:dyDescent="0.2">
      <c r="D2909" s="151"/>
    </row>
    <row r="2910" spans="4:4" x14ac:dyDescent="0.2">
      <c r="D2910" s="151"/>
    </row>
    <row r="2911" spans="4:4" x14ac:dyDescent="0.2">
      <c r="D2911" s="151"/>
    </row>
    <row r="2912" spans="4:4" x14ac:dyDescent="0.2">
      <c r="D2912" s="151"/>
    </row>
    <row r="2913" spans="4:4" x14ac:dyDescent="0.2">
      <c r="D2913" s="151"/>
    </row>
    <row r="2914" spans="4:4" x14ac:dyDescent="0.2">
      <c r="D2914" s="151"/>
    </row>
    <row r="2915" spans="4:4" x14ac:dyDescent="0.2">
      <c r="D2915" s="151"/>
    </row>
    <row r="2916" spans="4:4" x14ac:dyDescent="0.2">
      <c r="D2916" s="151"/>
    </row>
    <row r="2917" spans="4:4" x14ac:dyDescent="0.2">
      <c r="D2917" s="151"/>
    </row>
    <row r="2918" spans="4:4" x14ac:dyDescent="0.2">
      <c r="D2918" s="151"/>
    </row>
    <row r="2919" spans="4:4" x14ac:dyDescent="0.2">
      <c r="D2919" s="151"/>
    </row>
    <row r="2920" spans="4:4" x14ac:dyDescent="0.2">
      <c r="D2920" s="151"/>
    </row>
    <row r="2921" spans="4:4" x14ac:dyDescent="0.2">
      <c r="D2921" s="151"/>
    </row>
    <row r="2922" spans="4:4" x14ac:dyDescent="0.2">
      <c r="D2922" s="151"/>
    </row>
    <row r="2923" spans="4:4" x14ac:dyDescent="0.2">
      <c r="D2923" s="151"/>
    </row>
    <row r="2924" spans="4:4" x14ac:dyDescent="0.2">
      <c r="D2924" s="151"/>
    </row>
    <row r="2925" spans="4:4" x14ac:dyDescent="0.2">
      <c r="D2925" s="151"/>
    </row>
    <row r="2926" spans="4:4" x14ac:dyDescent="0.2">
      <c r="D2926" s="151"/>
    </row>
    <row r="2927" spans="4:4" x14ac:dyDescent="0.2">
      <c r="D2927" s="151"/>
    </row>
    <row r="2928" spans="4:4" x14ac:dyDescent="0.2">
      <c r="D2928" s="151"/>
    </row>
    <row r="2929" spans="4:4" x14ac:dyDescent="0.2">
      <c r="D2929" s="151"/>
    </row>
    <row r="2930" spans="4:4" x14ac:dyDescent="0.2">
      <c r="D2930" s="151"/>
    </row>
    <row r="2931" spans="4:4" x14ac:dyDescent="0.2">
      <c r="D2931" s="151"/>
    </row>
    <row r="2932" spans="4:4" x14ac:dyDescent="0.2">
      <c r="D2932" s="151"/>
    </row>
    <row r="2933" spans="4:4" x14ac:dyDescent="0.2">
      <c r="D2933" s="151"/>
    </row>
    <row r="2934" spans="4:4" x14ac:dyDescent="0.2">
      <c r="D2934" s="151"/>
    </row>
    <row r="2935" spans="4:4" x14ac:dyDescent="0.2">
      <c r="D2935" s="151"/>
    </row>
    <row r="2936" spans="4:4" x14ac:dyDescent="0.2">
      <c r="D2936" s="151"/>
    </row>
    <row r="2937" spans="4:4" x14ac:dyDescent="0.2">
      <c r="D2937" s="151"/>
    </row>
    <row r="2938" spans="4:4" x14ac:dyDescent="0.2">
      <c r="D2938" s="151"/>
    </row>
    <row r="2939" spans="4:4" x14ac:dyDescent="0.2">
      <c r="D2939" s="151"/>
    </row>
    <row r="2940" spans="4:4" x14ac:dyDescent="0.2">
      <c r="D2940" s="151"/>
    </row>
    <row r="2941" spans="4:4" x14ac:dyDescent="0.2">
      <c r="D2941" s="151"/>
    </row>
    <row r="2942" spans="4:4" x14ac:dyDescent="0.2">
      <c r="D2942" s="151"/>
    </row>
    <row r="2943" spans="4:4" x14ac:dyDescent="0.2">
      <c r="D2943" s="151"/>
    </row>
    <row r="2944" spans="4:4" x14ac:dyDescent="0.2">
      <c r="D2944" s="151"/>
    </row>
    <row r="2945" spans="4:4" x14ac:dyDescent="0.2">
      <c r="D2945" s="151"/>
    </row>
    <row r="2946" spans="4:4" x14ac:dyDescent="0.2">
      <c r="D2946" s="151"/>
    </row>
    <row r="2947" spans="4:4" x14ac:dyDescent="0.2">
      <c r="D2947" s="151"/>
    </row>
    <row r="2948" spans="4:4" x14ac:dyDescent="0.2">
      <c r="D2948" s="151"/>
    </row>
    <row r="2949" spans="4:4" x14ac:dyDescent="0.2">
      <c r="D2949" s="151"/>
    </row>
    <row r="2950" spans="4:4" x14ac:dyDescent="0.2">
      <c r="D2950" s="151"/>
    </row>
    <row r="2951" spans="4:4" x14ac:dyDescent="0.2">
      <c r="D2951" s="151"/>
    </row>
    <row r="2952" spans="4:4" x14ac:dyDescent="0.2">
      <c r="D2952" s="151"/>
    </row>
    <row r="2953" spans="4:4" x14ac:dyDescent="0.2">
      <c r="D2953" s="151"/>
    </row>
    <row r="2954" spans="4:4" x14ac:dyDescent="0.2">
      <c r="D2954" s="151"/>
    </row>
    <row r="2955" spans="4:4" x14ac:dyDescent="0.2">
      <c r="D2955" s="151"/>
    </row>
    <row r="2956" spans="4:4" x14ac:dyDescent="0.2">
      <c r="D2956" s="151"/>
    </row>
    <row r="2957" spans="4:4" x14ac:dyDescent="0.2">
      <c r="D2957" s="151"/>
    </row>
    <row r="2958" spans="4:4" x14ac:dyDescent="0.2">
      <c r="D2958" s="151"/>
    </row>
    <row r="2959" spans="4:4" x14ac:dyDescent="0.2">
      <c r="D2959" s="151"/>
    </row>
    <row r="2960" spans="4:4" x14ac:dyDescent="0.2">
      <c r="D2960" s="151"/>
    </row>
    <row r="2961" spans="4:4" x14ac:dyDescent="0.2">
      <c r="D2961" s="151"/>
    </row>
    <row r="2962" spans="4:4" x14ac:dyDescent="0.2">
      <c r="D2962" s="151"/>
    </row>
    <row r="2963" spans="4:4" x14ac:dyDescent="0.2">
      <c r="D2963" s="151"/>
    </row>
    <row r="2964" spans="4:4" x14ac:dyDescent="0.2">
      <c r="D2964" s="151"/>
    </row>
    <row r="2965" spans="4:4" x14ac:dyDescent="0.2">
      <c r="D2965" s="151"/>
    </row>
    <row r="2966" spans="4:4" x14ac:dyDescent="0.2">
      <c r="D2966" s="151"/>
    </row>
    <row r="2967" spans="4:4" x14ac:dyDescent="0.2">
      <c r="D2967" s="151"/>
    </row>
    <row r="2968" spans="4:4" x14ac:dyDescent="0.2">
      <c r="D2968" s="151"/>
    </row>
    <row r="2969" spans="4:4" x14ac:dyDescent="0.2">
      <c r="D2969" s="151"/>
    </row>
    <row r="2970" spans="4:4" x14ac:dyDescent="0.2">
      <c r="D2970" s="151"/>
    </row>
    <row r="2971" spans="4:4" x14ac:dyDescent="0.2">
      <c r="D2971" s="151"/>
    </row>
    <row r="2972" spans="4:4" x14ac:dyDescent="0.2">
      <c r="D2972" s="151"/>
    </row>
    <row r="2973" spans="4:4" x14ac:dyDescent="0.2">
      <c r="D2973" s="151"/>
    </row>
    <row r="2974" spans="4:4" x14ac:dyDescent="0.2">
      <c r="D2974" s="151"/>
    </row>
    <row r="2975" spans="4:4" x14ac:dyDescent="0.2">
      <c r="D2975" s="151"/>
    </row>
    <row r="2976" spans="4:4" x14ac:dyDescent="0.2">
      <c r="D2976" s="151"/>
    </row>
    <row r="2977" spans="4:4" x14ac:dyDescent="0.2">
      <c r="D2977" s="151"/>
    </row>
    <row r="2978" spans="4:4" x14ac:dyDescent="0.2">
      <c r="D2978" s="151"/>
    </row>
    <row r="2979" spans="4:4" x14ac:dyDescent="0.2">
      <c r="D2979" s="151"/>
    </row>
    <row r="2980" spans="4:4" x14ac:dyDescent="0.2">
      <c r="D2980" s="151"/>
    </row>
    <row r="2981" spans="4:4" x14ac:dyDescent="0.2">
      <c r="D2981" s="151"/>
    </row>
    <row r="2982" spans="4:4" x14ac:dyDescent="0.2">
      <c r="D2982" s="151"/>
    </row>
    <row r="2983" spans="4:4" x14ac:dyDescent="0.2">
      <c r="D2983" s="151"/>
    </row>
    <row r="2984" spans="4:4" x14ac:dyDescent="0.2">
      <c r="D2984" s="151"/>
    </row>
    <row r="2985" spans="4:4" x14ac:dyDescent="0.2">
      <c r="D2985" s="151"/>
    </row>
    <row r="2986" spans="4:4" x14ac:dyDescent="0.2">
      <c r="D2986" s="151"/>
    </row>
    <row r="2987" spans="4:4" x14ac:dyDescent="0.2">
      <c r="D2987" s="151"/>
    </row>
    <row r="2988" spans="4:4" x14ac:dyDescent="0.2">
      <c r="D2988" s="151"/>
    </row>
    <row r="2989" spans="4:4" x14ac:dyDescent="0.2">
      <c r="D2989" s="151"/>
    </row>
    <row r="2990" spans="4:4" x14ac:dyDescent="0.2">
      <c r="D2990" s="151"/>
    </row>
    <row r="2991" spans="4:4" x14ac:dyDescent="0.2">
      <c r="D2991" s="151"/>
    </row>
    <row r="2992" spans="4:4" x14ac:dyDescent="0.2">
      <c r="D2992" s="151"/>
    </row>
    <row r="2993" spans="4:4" x14ac:dyDescent="0.2">
      <c r="D2993" s="151"/>
    </row>
    <row r="2994" spans="4:4" x14ac:dyDescent="0.2">
      <c r="D2994" s="151"/>
    </row>
    <row r="2995" spans="4:4" x14ac:dyDescent="0.2">
      <c r="D2995" s="151"/>
    </row>
    <row r="2996" spans="4:4" x14ac:dyDescent="0.2">
      <c r="D2996" s="151"/>
    </row>
    <row r="2997" spans="4:4" x14ac:dyDescent="0.2">
      <c r="D2997" s="151"/>
    </row>
    <row r="2998" spans="4:4" x14ac:dyDescent="0.2">
      <c r="D2998" s="151"/>
    </row>
    <row r="2999" spans="4:4" x14ac:dyDescent="0.2">
      <c r="D2999" s="151"/>
    </row>
    <row r="3000" spans="4:4" x14ac:dyDescent="0.2">
      <c r="D3000" s="151"/>
    </row>
    <row r="3001" spans="4:4" x14ac:dyDescent="0.2">
      <c r="D3001" s="151"/>
    </row>
    <row r="3002" spans="4:4" x14ac:dyDescent="0.2">
      <c r="D3002" s="151"/>
    </row>
    <row r="3003" spans="4:4" x14ac:dyDescent="0.2">
      <c r="D3003" s="151"/>
    </row>
    <row r="3004" spans="4:4" x14ac:dyDescent="0.2">
      <c r="D3004" s="151"/>
    </row>
    <row r="3005" spans="4:4" x14ac:dyDescent="0.2">
      <c r="D3005" s="151"/>
    </row>
    <row r="3006" spans="4:4" x14ac:dyDescent="0.2">
      <c r="D3006" s="151"/>
    </row>
    <row r="3007" spans="4:4" x14ac:dyDescent="0.2">
      <c r="D3007" s="151"/>
    </row>
    <row r="3008" spans="4:4" x14ac:dyDescent="0.2">
      <c r="D3008" s="151"/>
    </row>
    <row r="3009" spans="4:4" x14ac:dyDescent="0.2">
      <c r="D3009" s="151"/>
    </row>
    <row r="3010" spans="4:4" x14ac:dyDescent="0.2">
      <c r="D3010" s="151"/>
    </row>
    <row r="3011" spans="4:4" x14ac:dyDescent="0.2">
      <c r="D3011" s="151"/>
    </row>
    <row r="3012" spans="4:4" x14ac:dyDescent="0.2">
      <c r="D3012" s="151"/>
    </row>
    <row r="3013" spans="4:4" x14ac:dyDescent="0.2">
      <c r="D3013" s="151"/>
    </row>
    <row r="3014" spans="4:4" x14ac:dyDescent="0.2">
      <c r="D3014" s="151"/>
    </row>
    <row r="3015" spans="4:4" x14ac:dyDescent="0.2">
      <c r="D3015" s="151"/>
    </row>
    <row r="3016" spans="4:4" x14ac:dyDescent="0.2">
      <c r="D3016" s="151"/>
    </row>
    <row r="3017" spans="4:4" x14ac:dyDescent="0.2">
      <c r="D3017" s="151"/>
    </row>
    <row r="3018" spans="4:4" x14ac:dyDescent="0.2">
      <c r="D3018" s="151"/>
    </row>
    <row r="3019" spans="4:4" x14ac:dyDescent="0.2">
      <c r="D3019" s="151"/>
    </row>
    <row r="3020" spans="4:4" x14ac:dyDescent="0.2">
      <c r="D3020" s="151"/>
    </row>
    <row r="3021" spans="4:4" x14ac:dyDescent="0.2">
      <c r="D3021" s="151"/>
    </row>
    <row r="3022" spans="4:4" x14ac:dyDescent="0.2">
      <c r="D3022" s="151"/>
    </row>
    <row r="3023" spans="4:4" x14ac:dyDescent="0.2">
      <c r="D3023" s="151"/>
    </row>
    <row r="3024" spans="4:4" x14ac:dyDescent="0.2">
      <c r="D3024" s="151"/>
    </row>
    <row r="3025" spans="4:4" x14ac:dyDescent="0.2">
      <c r="D3025" s="151"/>
    </row>
    <row r="3026" spans="4:4" x14ac:dyDescent="0.2">
      <c r="D3026" s="151"/>
    </row>
    <row r="3027" spans="4:4" x14ac:dyDescent="0.2">
      <c r="D3027" s="151"/>
    </row>
    <row r="3028" spans="4:4" x14ac:dyDescent="0.2">
      <c r="D3028" s="151"/>
    </row>
    <row r="3029" spans="4:4" x14ac:dyDescent="0.2">
      <c r="D3029" s="151"/>
    </row>
    <row r="3030" spans="4:4" x14ac:dyDescent="0.2">
      <c r="D3030" s="151"/>
    </row>
    <row r="3031" spans="4:4" x14ac:dyDescent="0.2">
      <c r="D3031" s="151"/>
    </row>
    <row r="3032" spans="4:4" x14ac:dyDescent="0.2">
      <c r="D3032" s="151"/>
    </row>
    <row r="3033" spans="4:4" x14ac:dyDescent="0.2">
      <c r="D3033" s="151"/>
    </row>
    <row r="3034" spans="4:4" x14ac:dyDescent="0.2">
      <c r="D3034" s="151"/>
    </row>
    <row r="3035" spans="4:4" x14ac:dyDescent="0.2">
      <c r="D3035" s="151"/>
    </row>
    <row r="3036" spans="4:4" x14ac:dyDescent="0.2">
      <c r="D3036" s="151"/>
    </row>
    <row r="3037" spans="4:4" x14ac:dyDescent="0.2">
      <c r="D3037" s="151"/>
    </row>
    <row r="3038" spans="4:4" x14ac:dyDescent="0.2">
      <c r="D3038" s="151"/>
    </row>
    <row r="3039" spans="4:4" x14ac:dyDescent="0.2">
      <c r="D3039" s="151"/>
    </row>
    <row r="3040" spans="4:4" x14ac:dyDescent="0.2">
      <c r="D3040" s="151"/>
    </row>
    <row r="3041" spans="4:4" x14ac:dyDescent="0.2">
      <c r="D3041" s="151"/>
    </row>
    <row r="3042" spans="4:4" x14ac:dyDescent="0.2">
      <c r="D3042" s="151"/>
    </row>
    <row r="3043" spans="4:4" x14ac:dyDescent="0.2">
      <c r="D3043" s="151"/>
    </row>
    <row r="3044" spans="4:4" x14ac:dyDescent="0.2">
      <c r="D3044" s="151"/>
    </row>
    <row r="3045" spans="4:4" x14ac:dyDescent="0.2">
      <c r="D3045" s="151"/>
    </row>
    <row r="3046" spans="4:4" x14ac:dyDescent="0.2">
      <c r="D3046" s="151"/>
    </row>
    <row r="3047" spans="4:4" x14ac:dyDescent="0.2">
      <c r="D3047" s="151"/>
    </row>
    <row r="3048" spans="4:4" x14ac:dyDescent="0.2">
      <c r="D3048" s="151"/>
    </row>
    <row r="3049" spans="4:4" x14ac:dyDescent="0.2">
      <c r="D3049" s="151"/>
    </row>
    <row r="3050" spans="4:4" x14ac:dyDescent="0.2">
      <c r="D3050" s="151"/>
    </row>
    <row r="3051" spans="4:4" x14ac:dyDescent="0.2">
      <c r="D3051" s="151"/>
    </row>
    <row r="3052" spans="4:4" x14ac:dyDescent="0.2">
      <c r="D3052" s="151"/>
    </row>
    <row r="3053" spans="4:4" x14ac:dyDescent="0.2">
      <c r="D3053" s="151"/>
    </row>
    <row r="3054" spans="4:4" x14ac:dyDescent="0.2">
      <c r="D3054" s="151"/>
    </row>
    <row r="3055" spans="4:4" x14ac:dyDescent="0.2">
      <c r="D3055" s="151"/>
    </row>
    <row r="3056" spans="4:4" x14ac:dyDescent="0.2">
      <c r="D3056" s="151"/>
    </row>
    <row r="3057" spans="4:4" x14ac:dyDescent="0.2">
      <c r="D3057" s="151"/>
    </row>
    <row r="3058" spans="4:4" x14ac:dyDescent="0.2">
      <c r="D3058" s="151"/>
    </row>
    <row r="3059" spans="4:4" x14ac:dyDescent="0.2">
      <c r="D3059" s="151"/>
    </row>
    <row r="3060" spans="4:4" x14ac:dyDescent="0.2">
      <c r="D3060" s="151"/>
    </row>
    <row r="3061" spans="4:4" x14ac:dyDescent="0.2">
      <c r="D3061" s="151"/>
    </row>
    <row r="3062" spans="4:4" x14ac:dyDescent="0.2">
      <c r="D3062" s="151"/>
    </row>
    <row r="3063" spans="4:4" x14ac:dyDescent="0.2">
      <c r="D3063" s="151"/>
    </row>
    <row r="3064" spans="4:4" x14ac:dyDescent="0.2">
      <c r="D3064" s="151"/>
    </row>
    <row r="3065" spans="4:4" x14ac:dyDescent="0.2">
      <c r="D3065" s="151"/>
    </row>
    <row r="3066" spans="4:4" x14ac:dyDescent="0.2">
      <c r="D3066" s="151"/>
    </row>
    <row r="3067" spans="4:4" x14ac:dyDescent="0.2">
      <c r="D3067" s="151"/>
    </row>
    <row r="3068" spans="4:4" x14ac:dyDescent="0.2">
      <c r="D3068" s="151"/>
    </row>
    <row r="3069" spans="4:4" x14ac:dyDescent="0.2">
      <c r="D3069" s="151"/>
    </row>
    <row r="3070" spans="4:4" x14ac:dyDescent="0.2">
      <c r="D3070" s="151"/>
    </row>
    <row r="3071" spans="4:4" x14ac:dyDescent="0.2">
      <c r="D3071" s="151"/>
    </row>
    <row r="3072" spans="4:4" x14ac:dyDescent="0.2">
      <c r="D3072" s="151"/>
    </row>
    <row r="3073" spans="4:4" x14ac:dyDescent="0.2">
      <c r="D3073" s="151"/>
    </row>
    <row r="3074" spans="4:4" x14ac:dyDescent="0.2">
      <c r="D3074" s="151"/>
    </row>
    <row r="3075" spans="4:4" x14ac:dyDescent="0.2">
      <c r="D3075" s="151"/>
    </row>
    <row r="3076" spans="4:4" x14ac:dyDescent="0.2">
      <c r="D3076" s="151"/>
    </row>
    <row r="3077" spans="4:4" x14ac:dyDescent="0.2">
      <c r="D3077" s="151"/>
    </row>
    <row r="3078" spans="4:4" x14ac:dyDescent="0.2">
      <c r="D3078" s="151"/>
    </row>
    <row r="3079" spans="4:4" x14ac:dyDescent="0.2">
      <c r="D3079" s="151"/>
    </row>
    <row r="3080" spans="4:4" x14ac:dyDescent="0.2">
      <c r="D3080" s="151"/>
    </row>
    <row r="3081" spans="4:4" x14ac:dyDescent="0.2">
      <c r="D3081" s="151"/>
    </row>
    <row r="3082" spans="4:4" x14ac:dyDescent="0.2">
      <c r="D3082" s="151"/>
    </row>
    <row r="3083" spans="4:4" x14ac:dyDescent="0.2">
      <c r="D3083" s="151"/>
    </row>
    <row r="3084" spans="4:4" x14ac:dyDescent="0.2">
      <c r="D3084" s="151"/>
    </row>
    <row r="3085" spans="4:4" x14ac:dyDescent="0.2">
      <c r="D3085" s="151"/>
    </row>
    <row r="3086" spans="4:4" x14ac:dyDescent="0.2">
      <c r="D3086" s="151"/>
    </row>
    <row r="3087" spans="4:4" x14ac:dyDescent="0.2">
      <c r="D3087" s="151"/>
    </row>
    <row r="3088" spans="4:4" x14ac:dyDescent="0.2">
      <c r="D3088" s="151"/>
    </row>
    <row r="3089" spans="4:4" x14ac:dyDescent="0.2">
      <c r="D3089" s="151"/>
    </row>
    <row r="3090" spans="4:4" x14ac:dyDescent="0.2">
      <c r="D3090" s="151"/>
    </row>
    <row r="3091" spans="4:4" x14ac:dyDescent="0.2">
      <c r="D3091" s="151"/>
    </row>
    <row r="3092" spans="4:4" x14ac:dyDescent="0.2">
      <c r="D3092" s="151"/>
    </row>
    <row r="3093" spans="4:4" x14ac:dyDescent="0.2">
      <c r="D3093" s="151"/>
    </row>
    <row r="3094" spans="4:4" x14ac:dyDescent="0.2">
      <c r="D3094" s="151"/>
    </row>
    <row r="3095" spans="4:4" x14ac:dyDescent="0.2">
      <c r="D3095" s="151"/>
    </row>
    <row r="3096" spans="4:4" x14ac:dyDescent="0.2">
      <c r="D3096" s="151"/>
    </row>
    <row r="3097" spans="4:4" x14ac:dyDescent="0.2">
      <c r="D3097" s="151"/>
    </row>
    <row r="3098" spans="4:4" x14ac:dyDescent="0.2">
      <c r="D3098" s="151"/>
    </row>
    <row r="3099" spans="4:4" x14ac:dyDescent="0.2">
      <c r="D3099" s="151"/>
    </row>
    <row r="3100" spans="4:4" x14ac:dyDescent="0.2">
      <c r="D3100" s="151"/>
    </row>
    <row r="3101" spans="4:4" x14ac:dyDescent="0.2">
      <c r="D3101" s="151"/>
    </row>
    <row r="3102" spans="4:4" x14ac:dyDescent="0.2">
      <c r="D3102" s="151"/>
    </row>
    <row r="3103" spans="4:4" x14ac:dyDescent="0.2">
      <c r="D3103" s="151"/>
    </row>
    <row r="3104" spans="4:4" x14ac:dyDescent="0.2">
      <c r="D3104" s="151"/>
    </row>
    <row r="3105" spans="4:4" x14ac:dyDescent="0.2">
      <c r="D3105" s="151"/>
    </row>
    <row r="3106" spans="4:4" x14ac:dyDescent="0.2">
      <c r="D3106" s="151"/>
    </row>
    <row r="3107" spans="4:4" x14ac:dyDescent="0.2">
      <c r="D3107" s="151"/>
    </row>
    <row r="3108" spans="4:4" x14ac:dyDescent="0.2">
      <c r="D3108" s="151"/>
    </row>
    <row r="3109" spans="4:4" x14ac:dyDescent="0.2">
      <c r="D3109" s="151"/>
    </row>
    <row r="3110" spans="4:4" x14ac:dyDescent="0.2">
      <c r="D3110" s="151"/>
    </row>
    <row r="3111" spans="4:4" x14ac:dyDescent="0.2">
      <c r="D3111" s="151"/>
    </row>
    <row r="3112" spans="4:4" x14ac:dyDescent="0.2">
      <c r="D3112" s="151"/>
    </row>
    <row r="3113" spans="4:4" x14ac:dyDescent="0.2">
      <c r="D3113" s="151"/>
    </row>
    <row r="3114" spans="4:4" x14ac:dyDescent="0.2">
      <c r="D3114" s="151"/>
    </row>
    <row r="3115" spans="4:4" x14ac:dyDescent="0.2">
      <c r="D3115" s="151"/>
    </row>
    <row r="3116" spans="4:4" x14ac:dyDescent="0.2">
      <c r="D3116" s="151"/>
    </row>
    <row r="3117" spans="4:4" x14ac:dyDescent="0.2">
      <c r="D3117" s="151"/>
    </row>
    <row r="3118" spans="4:4" x14ac:dyDescent="0.2">
      <c r="D3118" s="151"/>
    </row>
    <row r="3119" spans="4:4" x14ac:dyDescent="0.2">
      <c r="D3119" s="151"/>
    </row>
    <row r="3120" spans="4:4" x14ac:dyDescent="0.2">
      <c r="D3120" s="151"/>
    </row>
    <row r="3121" spans="4:4" x14ac:dyDescent="0.2">
      <c r="D3121" s="151"/>
    </row>
    <row r="3122" spans="4:4" x14ac:dyDescent="0.2">
      <c r="D3122" s="151"/>
    </row>
    <row r="3123" spans="4:4" x14ac:dyDescent="0.2">
      <c r="D3123" s="151"/>
    </row>
    <row r="3124" spans="4:4" x14ac:dyDescent="0.2">
      <c r="D3124" s="151"/>
    </row>
    <row r="3125" spans="4:4" x14ac:dyDescent="0.2">
      <c r="D3125" s="151"/>
    </row>
    <row r="3126" spans="4:4" x14ac:dyDescent="0.2">
      <c r="D3126" s="151"/>
    </row>
    <row r="3127" spans="4:4" x14ac:dyDescent="0.2">
      <c r="D3127" s="151"/>
    </row>
    <row r="3128" spans="4:4" x14ac:dyDescent="0.2">
      <c r="D3128" s="151"/>
    </row>
    <row r="3129" spans="4:4" x14ac:dyDescent="0.2">
      <c r="D3129" s="151"/>
    </row>
    <row r="3130" spans="4:4" x14ac:dyDescent="0.2">
      <c r="D3130" s="151"/>
    </row>
    <row r="3131" spans="4:4" x14ac:dyDescent="0.2">
      <c r="D3131" s="151"/>
    </row>
    <row r="3132" spans="4:4" x14ac:dyDescent="0.2">
      <c r="D3132" s="151"/>
    </row>
    <row r="3133" spans="4:4" x14ac:dyDescent="0.2">
      <c r="D3133" s="151"/>
    </row>
    <row r="3134" spans="4:4" x14ac:dyDescent="0.2">
      <c r="D3134" s="151"/>
    </row>
    <row r="3135" spans="4:4" x14ac:dyDescent="0.2">
      <c r="D3135" s="151"/>
    </row>
    <row r="3136" spans="4:4" x14ac:dyDescent="0.2">
      <c r="D3136" s="151"/>
    </row>
    <row r="3137" spans="4:4" x14ac:dyDescent="0.2">
      <c r="D3137" s="151"/>
    </row>
    <row r="3138" spans="4:4" x14ac:dyDescent="0.2">
      <c r="D3138" s="151"/>
    </row>
    <row r="3139" spans="4:4" x14ac:dyDescent="0.2">
      <c r="D3139" s="151"/>
    </row>
    <row r="3140" spans="4:4" x14ac:dyDescent="0.2">
      <c r="D3140" s="151"/>
    </row>
    <row r="3141" spans="4:4" x14ac:dyDescent="0.2">
      <c r="D3141" s="151"/>
    </row>
    <row r="3142" spans="4:4" x14ac:dyDescent="0.2">
      <c r="D3142" s="151"/>
    </row>
    <row r="3143" spans="4:4" x14ac:dyDescent="0.2">
      <c r="D3143" s="151"/>
    </row>
    <row r="3144" spans="4:4" x14ac:dyDescent="0.2">
      <c r="D3144" s="151"/>
    </row>
    <row r="3145" spans="4:4" x14ac:dyDescent="0.2">
      <c r="D3145" s="151"/>
    </row>
    <row r="3146" spans="4:4" x14ac:dyDescent="0.2">
      <c r="D3146" s="151"/>
    </row>
    <row r="3147" spans="4:4" x14ac:dyDescent="0.2">
      <c r="D3147" s="151"/>
    </row>
    <row r="3148" spans="4:4" x14ac:dyDescent="0.2">
      <c r="D3148" s="151"/>
    </row>
    <row r="3149" spans="4:4" x14ac:dyDescent="0.2">
      <c r="D3149" s="151"/>
    </row>
    <row r="3150" spans="4:4" x14ac:dyDescent="0.2">
      <c r="D3150" s="151"/>
    </row>
    <row r="3151" spans="4:4" x14ac:dyDescent="0.2">
      <c r="D3151" s="151"/>
    </row>
    <row r="3152" spans="4:4" x14ac:dyDescent="0.2">
      <c r="D3152" s="151"/>
    </row>
    <row r="3153" spans="4:4" x14ac:dyDescent="0.2">
      <c r="D3153" s="151"/>
    </row>
    <row r="3154" spans="4:4" x14ac:dyDescent="0.2">
      <c r="D3154" s="151"/>
    </row>
    <row r="3155" spans="4:4" x14ac:dyDescent="0.2">
      <c r="D3155" s="151"/>
    </row>
    <row r="3156" spans="4:4" x14ac:dyDescent="0.2">
      <c r="D3156" s="151"/>
    </row>
    <row r="3157" spans="4:4" x14ac:dyDescent="0.2">
      <c r="D3157" s="151"/>
    </row>
    <row r="3158" spans="4:4" x14ac:dyDescent="0.2">
      <c r="D3158" s="151"/>
    </row>
    <row r="3159" spans="4:4" x14ac:dyDescent="0.2">
      <c r="D3159" s="151"/>
    </row>
    <row r="3160" spans="4:4" x14ac:dyDescent="0.2">
      <c r="D3160" s="151"/>
    </row>
    <row r="3161" spans="4:4" x14ac:dyDescent="0.2">
      <c r="D3161" s="151"/>
    </row>
    <row r="3162" spans="4:4" x14ac:dyDescent="0.2">
      <c r="D3162" s="151"/>
    </row>
    <row r="3163" spans="4:4" x14ac:dyDescent="0.2">
      <c r="D3163" s="151"/>
    </row>
    <row r="3164" spans="4:4" x14ac:dyDescent="0.2">
      <c r="D3164" s="151"/>
    </row>
    <row r="3165" spans="4:4" x14ac:dyDescent="0.2">
      <c r="D3165" s="151"/>
    </row>
    <row r="3166" spans="4:4" x14ac:dyDescent="0.2">
      <c r="D3166" s="151"/>
    </row>
    <row r="3167" spans="4:4" x14ac:dyDescent="0.2">
      <c r="D3167" s="151"/>
    </row>
    <row r="3168" spans="4:4" x14ac:dyDescent="0.2">
      <c r="D3168" s="151"/>
    </row>
    <row r="3169" spans="4:4" x14ac:dyDescent="0.2">
      <c r="D3169" s="151"/>
    </row>
    <row r="3170" spans="4:4" x14ac:dyDescent="0.2">
      <c r="D3170" s="151"/>
    </row>
    <row r="3171" spans="4:4" x14ac:dyDescent="0.2">
      <c r="D3171" s="151"/>
    </row>
    <row r="3172" spans="4:4" x14ac:dyDescent="0.2">
      <c r="D3172" s="151"/>
    </row>
    <row r="3173" spans="4:4" x14ac:dyDescent="0.2">
      <c r="D3173" s="151"/>
    </row>
    <row r="3174" spans="4:4" x14ac:dyDescent="0.2">
      <c r="D3174" s="151"/>
    </row>
    <row r="3175" spans="4:4" x14ac:dyDescent="0.2">
      <c r="D3175" s="151"/>
    </row>
    <row r="3176" spans="4:4" x14ac:dyDescent="0.2">
      <c r="D3176" s="151"/>
    </row>
    <row r="3177" spans="4:4" x14ac:dyDescent="0.2">
      <c r="D3177" s="151"/>
    </row>
    <row r="3178" spans="4:4" x14ac:dyDescent="0.2">
      <c r="D3178" s="151"/>
    </row>
    <row r="3179" spans="4:4" x14ac:dyDescent="0.2">
      <c r="D3179" s="151"/>
    </row>
    <row r="3180" spans="4:4" x14ac:dyDescent="0.2">
      <c r="D3180" s="151"/>
    </row>
    <row r="3181" spans="4:4" x14ac:dyDescent="0.2">
      <c r="D3181" s="151"/>
    </row>
    <row r="3182" spans="4:4" x14ac:dyDescent="0.2">
      <c r="D3182" s="151"/>
    </row>
    <row r="3183" spans="4:4" x14ac:dyDescent="0.2">
      <c r="D3183" s="151"/>
    </row>
    <row r="3184" spans="4:4" x14ac:dyDescent="0.2">
      <c r="D3184" s="151"/>
    </row>
    <row r="3185" spans="4:4" x14ac:dyDescent="0.2">
      <c r="D3185" s="151"/>
    </row>
    <row r="3186" spans="4:4" x14ac:dyDescent="0.2">
      <c r="D3186" s="151"/>
    </row>
    <row r="3187" spans="4:4" x14ac:dyDescent="0.2">
      <c r="D3187" s="151"/>
    </row>
    <row r="3188" spans="4:4" x14ac:dyDescent="0.2">
      <c r="D3188" s="151"/>
    </row>
    <row r="3189" spans="4:4" x14ac:dyDescent="0.2">
      <c r="D3189" s="151"/>
    </row>
    <row r="3190" spans="4:4" x14ac:dyDescent="0.2">
      <c r="D3190" s="151"/>
    </row>
    <row r="3191" spans="4:4" x14ac:dyDescent="0.2">
      <c r="D3191" s="151"/>
    </row>
    <row r="3192" spans="4:4" x14ac:dyDescent="0.2">
      <c r="D3192" s="151"/>
    </row>
    <row r="3193" spans="4:4" x14ac:dyDescent="0.2">
      <c r="D3193" s="151"/>
    </row>
    <row r="3194" spans="4:4" x14ac:dyDescent="0.2">
      <c r="D3194" s="151"/>
    </row>
    <row r="3195" spans="4:4" x14ac:dyDescent="0.2">
      <c r="D3195" s="151"/>
    </row>
    <row r="3196" spans="4:4" x14ac:dyDescent="0.2">
      <c r="D3196" s="151"/>
    </row>
    <row r="3197" spans="4:4" x14ac:dyDescent="0.2">
      <c r="D3197" s="151"/>
    </row>
    <row r="3198" spans="4:4" x14ac:dyDescent="0.2">
      <c r="D3198" s="151"/>
    </row>
    <row r="3199" spans="4:4" x14ac:dyDescent="0.2">
      <c r="D3199" s="151"/>
    </row>
    <row r="3200" spans="4:4" x14ac:dyDescent="0.2">
      <c r="D3200" s="151"/>
    </row>
    <row r="3201" spans="4:4" x14ac:dyDescent="0.2">
      <c r="D3201" s="151"/>
    </row>
    <row r="3202" spans="4:4" x14ac:dyDescent="0.2">
      <c r="D3202" s="151"/>
    </row>
    <row r="3203" spans="4:4" x14ac:dyDescent="0.2">
      <c r="D3203" s="151"/>
    </row>
    <row r="3204" spans="4:4" x14ac:dyDescent="0.2">
      <c r="D3204" s="151"/>
    </row>
    <row r="3205" spans="4:4" x14ac:dyDescent="0.2">
      <c r="D3205" s="151"/>
    </row>
    <row r="3206" spans="4:4" x14ac:dyDescent="0.2">
      <c r="D3206" s="151"/>
    </row>
    <row r="3207" spans="4:4" x14ac:dyDescent="0.2">
      <c r="D3207" s="151"/>
    </row>
    <row r="3208" spans="4:4" x14ac:dyDescent="0.2">
      <c r="D3208" s="151"/>
    </row>
    <row r="3209" spans="4:4" x14ac:dyDescent="0.2">
      <c r="D3209" s="151"/>
    </row>
    <row r="3210" spans="4:4" x14ac:dyDescent="0.2">
      <c r="D3210" s="151"/>
    </row>
    <row r="3211" spans="4:4" x14ac:dyDescent="0.2">
      <c r="D3211" s="151"/>
    </row>
    <row r="3212" spans="4:4" x14ac:dyDescent="0.2">
      <c r="D3212" s="151"/>
    </row>
    <row r="3213" spans="4:4" x14ac:dyDescent="0.2">
      <c r="D3213" s="151"/>
    </row>
    <row r="3214" spans="4:4" x14ac:dyDescent="0.2">
      <c r="D3214" s="151"/>
    </row>
    <row r="3215" spans="4:4" x14ac:dyDescent="0.2">
      <c r="D3215" s="151"/>
    </row>
    <row r="3216" spans="4:4" x14ac:dyDescent="0.2">
      <c r="D3216" s="151"/>
    </row>
    <row r="3217" spans="4:4" x14ac:dyDescent="0.2">
      <c r="D3217" s="151"/>
    </row>
    <row r="3218" spans="4:4" x14ac:dyDescent="0.2">
      <c r="D3218" s="151"/>
    </row>
    <row r="3219" spans="4:4" x14ac:dyDescent="0.2">
      <c r="D3219" s="151"/>
    </row>
    <row r="3220" spans="4:4" x14ac:dyDescent="0.2">
      <c r="D3220" s="151"/>
    </row>
    <row r="3221" spans="4:4" x14ac:dyDescent="0.2">
      <c r="D3221" s="151"/>
    </row>
    <row r="3222" spans="4:4" x14ac:dyDescent="0.2">
      <c r="D3222" s="151"/>
    </row>
    <row r="3223" spans="4:4" x14ac:dyDescent="0.2">
      <c r="D3223" s="151"/>
    </row>
    <row r="3224" spans="4:4" x14ac:dyDescent="0.2">
      <c r="D3224" s="151"/>
    </row>
    <row r="3225" spans="4:4" x14ac:dyDescent="0.2">
      <c r="D3225" s="151"/>
    </row>
    <row r="3226" spans="4:4" x14ac:dyDescent="0.2">
      <c r="D3226" s="151"/>
    </row>
    <row r="3227" spans="4:4" x14ac:dyDescent="0.2">
      <c r="D3227" s="151"/>
    </row>
    <row r="3228" spans="4:4" x14ac:dyDescent="0.2">
      <c r="D3228" s="151"/>
    </row>
    <row r="3229" spans="4:4" x14ac:dyDescent="0.2">
      <c r="D3229" s="151"/>
    </row>
    <row r="3230" spans="4:4" x14ac:dyDescent="0.2">
      <c r="D3230" s="151"/>
    </row>
    <row r="3231" spans="4:4" x14ac:dyDescent="0.2">
      <c r="D3231" s="151"/>
    </row>
    <row r="3232" spans="4:4" x14ac:dyDescent="0.2">
      <c r="D3232" s="151"/>
    </row>
    <row r="3233" spans="4:4" x14ac:dyDescent="0.2">
      <c r="D3233" s="151"/>
    </row>
    <row r="3234" spans="4:4" x14ac:dyDescent="0.2">
      <c r="D3234" s="151"/>
    </row>
    <row r="3235" spans="4:4" x14ac:dyDescent="0.2">
      <c r="D3235" s="151"/>
    </row>
    <row r="3236" spans="4:4" x14ac:dyDescent="0.2">
      <c r="D3236" s="151"/>
    </row>
    <row r="3237" spans="4:4" x14ac:dyDescent="0.2">
      <c r="D3237" s="151"/>
    </row>
    <row r="3238" spans="4:4" x14ac:dyDescent="0.2">
      <c r="D3238" s="151"/>
    </row>
    <row r="3239" spans="4:4" x14ac:dyDescent="0.2">
      <c r="D3239" s="151"/>
    </row>
    <row r="3240" spans="4:4" x14ac:dyDescent="0.2">
      <c r="D3240" s="151"/>
    </row>
    <row r="3241" spans="4:4" x14ac:dyDescent="0.2">
      <c r="D3241" s="151"/>
    </row>
    <row r="3242" spans="4:4" x14ac:dyDescent="0.2">
      <c r="D3242" s="151"/>
    </row>
    <row r="3243" spans="4:4" x14ac:dyDescent="0.2">
      <c r="D3243" s="151"/>
    </row>
    <row r="3244" spans="4:4" x14ac:dyDescent="0.2">
      <c r="D3244" s="151"/>
    </row>
    <row r="3245" spans="4:4" x14ac:dyDescent="0.2">
      <c r="D3245" s="151"/>
    </row>
    <row r="3246" spans="4:4" x14ac:dyDescent="0.2">
      <c r="D3246" s="151"/>
    </row>
    <row r="3247" spans="4:4" x14ac:dyDescent="0.2">
      <c r="D3247" s="151"/>
    </row>
    <row r="3248" spans="4:4" x14ac:dyDescent="0.2">
      <c r="D3248" s="151"/>
    </row>
    <row r="3249" spans="4:4" x14ac:dyDescent="0.2">
      <c r="D3249" s="151"/>
    </row>
    <row r="3250" spans="4:4" x14ac:dyDescent="0.2">
      <c r="D3250" s="151"/>
    </row>
    <row r="3251" spans="4:4" x14ac:dyDescent="0.2">
      <c r="D3251" s="151"/>
    </row>
    <row r="3252" spans="4:4" x14ac:dyDescent="0.2">
      <c r="D3252" s="151"/>
    </row>
    <row r="3253" spans="4:4" x14ac:dyDescent="0.2">
      <c r="D3253" s="151"/>
    </row>
    <row r="3254" spans="4:4" x14ac:dyDescent="0.2">
      <c r="D3254" s="151"/>
    </row>
    <row r="3255" spans="4:4" x14ac:dyDescent="0.2">
      <c r="D3255" s="151"/>
    </row>
    <row r="3256" spans="4:4" x14ac:dyDescent="0.2">
      <c r="D3256" s="151"/>
    </row>
    <row r="3257" spans="4:4" x14ac:dyDescent="0.2">
      <c r="D3257" s="151"/>
    </row>
    <row r="3258" spans="4:4" x14ac:dyDescent="0.2">
      <c r="D3258" s="151"/>
    </row>
    <row r="3259" spans="4:4" x14ac:dyDescent="0.2">
      <c r="D3259" s="151"/>
    </row>
    <row r="3260" spans="4:4" x14ac:dyDescent="0.2">
      <c r="D3260" s="151"/>
    </row>
    <row r="3261" spans="4:4" x14ac:dyDescent="0.2">
      <c r="D3261" s="151"/>
    </row>
    <row r="3262" spans="4:4" x14ac:dyDescent="0.2">
      <c r="D3262" s="151"/>
    </row>
    <row r="3263" spans="4:4" x14ac:dyDescent="0.2">
      <c r="D3263" s="151"/>
    </row>
    <row r="3264" spans="4:4" x14ac:dyDescent="0.2">
      <c r="D3264" s="151"/>
    </row>
    <row r="3265" spans="4:4" x14ac:dyDescent="0.2">
      <c r="D3265" s="151"/>
    </row>
    <row r="3266" spans="4:4" x14ac:dyDescent="0.2">
      <c r="D3266" s="151"/>
    </row>
    <row r="3267" spans="4:4" x14ac:dyDescent="0.2">
      <c r="D3267" s="151"/>
    </row>
    <row r="3268" spans="4:4" x14ac:dyDescent="0.2">
      <c r="D3268" s="151"/>
    </row>
    <row r="3269" spans="4:4" x14ac:dyDescent="0.2">
      <c r="D3269" s="151"/>
    </row>
    <row r="3270" spans="4:4" x14ac:dyDescent="0.2">
      <c r="D3270" s="151"/>
    </row>
    <row r="3271" spans="4:4" x14ac:dyDescent="0.2">
      <c r="D3271" s="151"/>
    </row>
    <row r="3272" spans="4:4" x14ac:dyDescent="0.2">
      <c r="D3272" s="151"/>
    </row>
    <row r="3273" spans="4:4" x14ac:dyDescent="0.2">
      <c r="D3273" s="151"/>
    </row>
    <row r="3274" spans="4:4" x14ac:dyDescent="0.2">
      <c r="D3274" s="151"/>
    </row>
    <row r="3275" spans="4:4" x14ac:dyDescent="0.2">
      <c r="D3275" s="151"/>
    </row>
    <row r="3276" spans="4:4" x14ac:dyDescent="0.2">
      <c r="D3276" s="151"/>
    </row>
    <row r="3277" spans="4:4" x14ac:dyDescent="0.2">
      <c r="D3277" s="151"/>
    </row>
    <row r="3278" spans="4:4" x14ac:dyDescent="0.2">
      <c r="D3278" s="151"/>
    </row>
    <row r="3279" spans="4:4" x14ac:dyDescent="0.2">
      <c r="D3279" s="151"/>
    </row>
    <row r="3280" spans="4:4" x14ac:dyDescent="0.2">
      <c r="D3280" s="151"/>
    </row>
    <row r="3281" spans="4:4" x14ac:dyDescent="0.2">
      <c r="D3281" s="151"/>
    </row>
    <row r="3282" spans="4:4" x14ac:dyDescent="0.2">
      <c r="D3282" s="151"/>
    </row>
    <row r="3283" spans="4:4" x14ac:dyDescent="0.2">
      <c r="D3283" s="151"/>
    </row>
    <row r="3284" spans="4:4" x14ac:dyDescent="0.2">
      <c r="D3284" s="151"/>
    </row>
    <row r="3285" spans="4:4" x14ac:dyDescent="0.2">
      <c r="D3285" s="151"/>
    </row>
    <row r="3286" spans="4:4" x14ac:dyDescent="0.2">
      <c r="D3286" s="151"/>
    </row>
    <row r="3287" spans="4:4" x14ac:dyDescent="0.2">
      <c r="D3287" s="151"/>
    </row>
    <row r="3288" spans="4:4" x14ac:dyDescent="0.2">
      <c r="D3288" s="151"/>
    </row>
    <row r="3289" spans="4:4" x14ac:dyDescent="0.2">
      <c r="D3289" s="151"/>
    </row>
    <row r="3290" spans="4:4" x14ac:dyDescent="0.2">
      <c r="D3290" s="151"/>
    </row>
    <row r="3291" spans="4:4" x14ac:dyDescent="0.2">
      <c r="D3291" s="151"/>
    </row>
    <row r="3292" spans="4:4" x14ac:dyDescent="0.2">
      <c r="D3292" s="151"/>
    </row>
    <row r="3293" spans="4:4" x14ac:dyDescent="0.2">
      <c r="D3293" s="151"/>
    </row>
    <row r="3294" spans="4:4" x14ac:dyDescent="0.2">
      <c r="D3294" s="151"/>
    </row>
    <row r="3295" spans="4:4" x14ac:dyDescent="0.2">
      <c r="D3295" s="151"/>
    </row>
    <row r="3296" spans="4:4" x14ac:dyDescent="0.2">
      <c r="D3296" s="151"/>
    </row>
    <row r="3297" spans="4:4" x14ac:dyDescent="0.2">
      <c r="D3297" s="151"/>
    </row>
    <row r="3298" spans="4:4" x14ac:dyDescent="0.2">
      <c r="D3298" s="151"/>
    </row>
    <row r="3299" spans="4:4" x14ac:dyDescent="0.2">
      <c r="D3299" s="151"/>
    </row>
    <row r="3300" spans="4:4" x14ac:dyDescent="0.2">
      <c r="D3300" s="151"/>
    </row>
    <row r="3301" spans="4:4" x14ac:dyDescent="0.2">
      <c r="D3301" s="151"/>
    </row>
    <row r="3302" spans="4:4" x14ac:dyDescent="0.2">
      <c r="D3302" s="151"/>
    </row>
    <row r="3303" spans="4:4" x14ac:dyDescent="0.2">
      <c r="D3303" s="151"/>
    </row>
    <row r="3304" spans="4:4" x14ac:dyDescent="0.2">
      <c r="D3304" s="151"/>
    </row>
    <row r="3305" spans="4:4" x14ac:dyDescent="0.2">
      <c r="D3305" s="151"/>
    </row>
    <row r="3306" spans="4:4" x14ac:dyDescent="0.2">
      <c r="D3306" s="151"/>
    </row>
    <row r="3307" spans="4:4" x14ac:dyDescent="0.2">
      <c r="D3307" s="151"/>
    </row>
    <row r="3308" spans="4:4" x14ac:dyDescent="0.2">
      <c r="D3308" s="151"/>
    </row>
    <row r="3309" spans="4:4" x14ac:dyDescent="0.2">
      <c r="D3309" s="151"/>
    </row>
    <row r="3310" spans="4:4" x14ac:dyDescent="0.2">
      <c r="D3310" s="151"/>
    </row>
    <row r="3311" spans="4:4" x14ac:dyDescent="0.2">
      <c r="D3311" s="151"/>
    </row>
    <row r="3312" spans="4:4" x14ac:dyDescent="0.2">
      <c r="D3312" s="151"/>
    </row>
    <row r="3313" spans="4:4" x14ac:dyDescent="0.2">
      <c r="D3313" s="151"/>
    </row>
    <row r="3314" spans="4:4" x14ac:dyDescent="0.2">
      <c r="D3314" s="151"/>
    </row>
    <row r="3315" spans="4:4" x14ac:dyDescent="0.2">
      <c r="D3315" s="151"/>
    </row>
    <row r="3316" spans="4:4" x14ac:dyDescent="0.2">
      <c r="D3316" s="151"/>
    </row>
    <row r="3317" spans="4:4" x14ac:dyDescent="0.2">
      <c r="D3317" s="151"/>
    </row>
    <row r="3318" spans="4:4" x14ac:dyDescent="0.2">
      <c r="D3318" s="151"/>
    </row>
    <row r="3319" spans="4:4" x14ac:dyDescent="0.2">
      <c r="D3319" s="151"/>
    </row>
    <row r="3320" spans="4:4" x14ac:dyDescent="0.2">
      <c r="D3320" s="151"/>
    </row>
    <row r="3321" spans="4:4" x14ac:dyDescent="0.2">
      <c r="D3321" s="151"/>
    </row>
    <row r="3322" spans="4:4" x14ac:dyDescent="0.2">
      <c r="D3322" s="151"/>
    </row>
    <row r="3323" spans="4:4" x14ac:dyDescent="0.2">
      <c r="D3323" s="151"/>
    </row>
    <row r="3324" spans="4:4" x14ac:dyDescent="0.2">
      <c r="D3324" s="151"/>
    </row>
    <row r="3325" spans="4:4" x14ac:dyDescent="0.2">
      <c r="D3325" s="151"/>
    </row>
    <row r="3326" spans="4:4" x14ac:dyDescent="0.2">
      <c r="D3326" s="151"/>
    </row>
    <row r="3327" spans="4:4" x14ac:dyDescent="0.2">
      <c r="D3327" s="151"/>
    </row>
    <row r="3328" spans="4:4" x14ac:dyDescent="0.2">
      <c r="D3328" s="151"/>
    </row>
    <row r="3329" spans="4:4" x14ac:dyDescent="0.2">
      <c r="D3329" s="151"/>
    </row>
    <row r="3330" spans="4:4" x14ac:dyDescent="0.2">
      <c r="D3330" s="151"/>
    </row>
    <row r="3331" spans="4:4" x14ac:dyDescent="0.2">
      <c r="D3331" s="151"/>
    </row>
    <row r="3332" spans="4:4" x14ac:dyDescent="0.2">
      <c r="D3332" s="151"/>
    </row>
    <row r="3333" spans="4:4" x14ac:dyDescent="0.2">
      <c r="D3333" s="151"/>
    </row>
    <row r="3334" spans="4:4" x14ac:dyDescent="0.2">
      <c r="D3334" s="151"/>
    </row>
    <row r="3335" spans="4:4" x14ac:dyDescent="0.2">
      <c r="D3335" s="151"/>
    </row>
    <row r="3336" spans="4:4" x14ac:dyDescent="0.2">
      <c r="D3336" s="151"/>
    </row>
    <row r="3337" spans="4:4" x14ac:dyDescent="0.2">
      <c r="D3337" s="151"/>
    </row>
    <row r="3338" spans="4:4" x14ac:dyDescent="0.2">
      <c r="D3338" s="151"/>
    </row>
    <row r="3339" spans="4:4" x14ac:dyDescent="0.2">
      <c r="D3339" s="151"/>
    </row>
    <row r="3340" spans="4:4" x14ac:dyDescent="0.2">
      <c r="D3340" s="151"/>
    </row>
    <row r="3341" spans="4:4" x14ac:dyDescent="0.2">
      <c r="D3341" s="151"/>
    </row>
    <row r="3342" spans="4:4" x14ac:dyDescent="0.2">
      <c r="D3342" s="151"/>
    </row>
    <row r="3343" spans="4:4" x14ac:dyDescent="0.2">
      <c r="D3343" s="151"/>
    </row>
    <row r="3344" spans="4:4" x14ac:dyDescent="0.2">
      <c r="D3344" s="151"/>
    </row>
    <row r="3345" spans="4:4" x14ac:dyDescent="0.2">
      <c r="D3345" s="151"/>
    </row>
    <row r="3346" spans="4:4" x14ac:dyDescent="0.2">
      <c r="D3346" s="151"/>
    </row>
    <row r="3347" spans="4:4" x14ac:dyDescent="0.2">
      <c r="D3347" s="151"/>
    </row>
    <row r="3348" spans="4:4" x14ac:dyDescent="0.2">
      <c r="D3348" s="151"/>
    </row>
    <row r="3349" spans="4:4" x14ac:dyDescent="0.2">
      <c r="D3349" s="151"/>
    </row>
    <row r="3350" spans="4:4" x14ac:dyDescent="0.2">
      <c r="D3350" s="151"/>
    </row>
    <row r="3351" spans="4:4" x14ac:dyDescent="0.2">
      <c r="D3351" s="151"/>
    </row>
    <row r="3352" spans="4:4" x14ac:dyDescent="0.2">
      <c r="D3352" s="151"/>
    </row>
    <row r="3353" spans="4:4" x14ac:dyDescent="0.2">
      <c r="D3353" s="151"/>
    </row>
    <row r="3354" spans="4:4" x14ac:dyDescent="0.2">
      <c r="D3354" s="151"/>
    </row>
    <row r="3355" spans="4:4" x14ac:dyDescent="0.2">
      <c r="D3355" s="151"/>
    </row>
    <row r="3356" spans="4:4" x14ac:dyDescent="0.2">
      <c r="D3356" s="151"/>
    </row>
    <row r="3357" spans="4:4" x14ac:dyDescent="0.2">
      <c r="D3357" s="151"/>
    </row>
    <row r="3358" spans="4:4" x14ac:dyDescent="0.2">
      <c r="D3358" s="151"/>
    </row>
    <row r="3359" spans="4:4" x14ac:dyDescent="0.2">
      <c r="D3359" s="151"/>
    </row>
    <row r="3360" spans="4:4" x14ac:dyDescent="0.2">
      <c r="D3360" s="151"/>
    </row>
    <row r="3361" spans="4:4" x14ac:dyDescent="0.2">
      <c r="D3361" s="151"/>
    </row>
    <row r="3362" spans="4:4" x14ac:dyDescent="0.2">
      <c r="D3362" s="151"/>
    </row>
    <row r="3363" spans="4:4" x14ac:dyDescent="0.2">
      <c r="D3363" s="151"/>
    </row>
    <row r="3364" spans="4:4" x14ac:dyDescent="0.2">
      <c r="D3364" s="151"/>
    </row>
    <row r="3365" spans="4:4" x14ac:dyDescent="0.2">
      <c r="D3365" s="151"/>
    </row>
    <row r="3366" spans="4:4" x14ac:dyDescent="0.2">
      <c r="D3366" s="151"/>
    </row>
    <row r="3367" spans="4:4" x14ac:dyDescent="0.2">
      <c r="D3367" s="151"/>
    </row>
    <row r="3368" spans="4:4" x14ac:dyDescent="0.2">
      <c r="D3368" s="151"/>
    </row>
    <row r="3369" spans="4:4" x14ac:dyDescent="0.2">
      <c r="D3369" s="151"/>
    </row>
    <row r="3370" spans="4:4" x14ac:dyDescent="0.2">
      <c r="D3370" s="151"/>
    </row>
    <row r="3371" spans="4:4" x14ac:dyDescent="0.2">
      <c r="D3371" s="151"/>
    </row>
    <row r="3372" spans="4:4" x14ac:dyDescent="0.2">
      <c r="D3372" s="151"/>
    </row>
    <row r="3373" spans="4:4" x14ac:dyDescent="0.2">
      <c r="D3373" s="151"/>
    </row>
    <row r="3374" spans="4:4" x14ac:dyDescent="0.2">
      <c r="D3374" s="151"/>
    </row>
    <row r="3375" spans="4:4" x14ac:dyDescent="0.2">
      <c r="D3375" s="151"/>
    </row>
    <row r="3376" spans="4:4" x14ac:dyDescent="0.2">
      <c r="D3376" s="151"/>
    </row>
    <row r="3377" spans="4:4" x14ac:dyDescent="0.2">
      <c r="D3377" s="151"/>
    </row>
    <row r="3378" spans="4:4" x14ac:dyDescent="0.2">
      <c r="D3378" s="151"/>
    </row>
    <row r="3379" spans="4:4" x14ac:dyDescent="0.2">
      <c r="D3379" s="151"/>
    </row>
    <row r="3380" spans="4:4" x14ac:dyDescent="0.2">
      <c r="D3380" s="151"/>
    </row>
    <row r="3381" spans="4:4" x14ac:dyDescent="0.2">
      <c r="D3381" s="151"/>
    </row>
    <row r="3382" spans="4:4" x14ac:dyDescent="0.2">
      <c r="D3382" s="151"/>
    </row>
    <row r="3383" spans="4:4" x14ac:dyDescent="0.2">
      <c r="D3383" s="151"/>
    </row>
    <row r="3384" spans="4:4" x14ac:dyDescent="0.2">
      <c r="D3384" s="151"/>
    </row>
    <row r="3385" spans="4:4" x14ac:dyDescent="0.2">
      <c r="D3385" s="151"/>
    </row>
    <row r="3386" spans="4:4" x14ac:dyDescent="0.2">
      <c r="D3386" s="151"/>
    </row>
    <row r="3387" spans="4:4" x14ac:dyDescent="0.2">
      <c r="D3387" s="151"/>
    </row>
    <row r="3388" spans="4:4" x14ac:dyDescent="0.2">
      <c r="D3388" s="151"/>
    </row>
    <row r="3389" spans="4:4" x14ac:dyDescent="0.2">
      <c r="D3389" s="151"/>
    </row>
    <row r="3390" spans="4:4" x14ac:dyDescent="0.2">
      <c r="D3390" s="151"/>
    </row>
    <row r="3391" spans="4:4" x14ac:dyDescent="0.2">
      <c r="D3391" s="151"/>
    </row>
    <row r="3392" spans="4:4" x14ac:dyDescent="0.2">
      <c r="D3392" s="151"/>
    </row>
    <row r="3393" spans="4:4" x14ac:dyDescent="0.2">
      <c r="D3393" s="151"/>
    </row>
    <row r="3394" spans="4:4" x14ac:dyDescent="0.2">
      <c r="D3394" s="151"/>
    </row>
    <row r="3395" spans="4:4" x14ac:dyDescent="0.2">
      <c r="D3395" s="151"/>
    </row>
    <row r="3396" spans="4:4" x14ac:dyDescent="0.2">
      <c r="D3396" s="151"/>
    </row>
    <row r="3397" spans="4:4" x14ac:dyDescent="0.2">
      <c r="D3397" s="151"/>
    </row>
    <row r="3398" spans="4:4" x14ac:dyDescent="0.2">
      <c r="D3398" s="151"/>
    </row>
    <row r="3399" spans="4:4" x14ac:dyDescent="0.2">
      <c r="D3399" s="151"/>
    </row>
    <row r="3400" spans="4:4" x14ac:dyDescent="0.2">
      <c r="D3400" s="151"/>
    </row>
    <row r="3401" spans="4:4" x14ac:dyDescent="0.2">
      <c r="D3401" s="151"/>
    </row>
    <row r="3402" spans="4:4" x14ac:dyDescent="0.2">
      <c r="D3402" s="151"/>
    </row>
    <row r="3403" spans="4:4" x14ac:dyDescent="0.2">
      <c r="D3403" s="151"/>
    </row>
    <row r="3404" spans="4:4" x14ac:dyDescent="0.2">
      <c r="D3404" s="151"/>
    </row>
    <row r="3405" spans="4:4" x14ac:dyDescent="0.2">
      <c r="D3405" s="151"/>
    </row>
    <row r="3406" spans="4:4" x14ac:dyDescent="0.2">
      <c r="D3406" s="151"/>
    </row>
    <row r="3407" spans="4:4" x14ac:dyDescent="0.2">
      <c r="D3407" s="151"/>
    </row>
    <row r="3408" spans="4:4" x14ac:dyDescent="0.2">
      <c r="D3408" s="151"/>
    </row>
    <row r="3409" spans="4:4" x14ac:dyDescent="0.2">
      <c r="D3409" s="151"/>
    </row>
    <row r="3410" spans="4:4" x14ac:dyDescent="0.2">
      <c r="D3410" s="151"/>
    </row>
    <row r="3411" spans="4:4" x14ac:dyDescent="0.2">
      <c r="D3411" s="151"/>
    </row>
    <row r="3412" spans="4:4" x14ac:dyDescent="0.2">
      <c r="D3412" s="151"/>
    </row>
    <row r="3413" spans="4:4" x14ac:dyDescent="0.2">
      <c r="D3413" s="151"/>
    </row>
    <row r="3414" spans="4:4" x14ac:dyDescent="0.2">
      <c r="D3414" s="151"/>
    </row>
    <row r="3415" spans="4:4" x14ac:dyDescent="0.2">
      <c r="D3415" s="151"/>
    </row>
    <row r="3416" spans="4:4" x14ac:dyDescent="0.2">
      <c r="D3416" s="151"/>
    </row>
    <row r="3417" spans="4:4" x14ac:dyDescent="0.2">
      <c r="D3417" s="151"/>
    </row>
    <row r="3418" spans="4:4" x14ac:dyDescent="0.2">
      <c r="D3418" s="151"/>
    </row>
    <row r="3419" spans="4:4" x14ac:dyDescent="0.2">
      <c r="D3419" s="151"/>
    </row>
    <row r="3420" spans="4:4" x14ac:dyDescent="0.2">
      <c r="D3420" s="151"/>
    </row>
    <row r="3421" spans="4:4" x14ac:dyDescent="0.2">
      <c r="D3421" s="151"/>
    </row>
    <row r="3422" spans="4:4" x14ac:dyDescent="0.2">
      <c r="D3422" s="151"/>
    </row>
    <row r="3423" spans="4:4" x14ac:dyDescent="0.2">
      <c r="D3423" s="151"/>
    </row>
    <row r="3424" spans="4:4" x14ac:dyDescent="0.2">
      <c r="D3424" s="151"/>
    </row>
    <row r="3425" spans="4:4" x14ac:dyDescent="0.2">
      <c r="D3425" s="151"/>
    </row>
    <row r="3426" spans="4:4" x14ac:dyDescent="0.2">
      <c r="D3426" s="151"/>
    </row>
    <row r="3427" spans="4:4" x14ac:dyDescent="0.2">
      <c r="D3427" s="151"/>
    </row>
    <row r="3428" spans="4:4" x14ac:dyDescent="0.2">
      <c r="D3428" s="151"/>
    </row>
    <row r="3429" spans="4:4" x14ac:dyDescent="0.2">
      <c r="D3429" s="151"/>
    </row>
    <row r="3430" spans="4:4" x14ac:dyDescent="0.2">
      <c r="D3430" s="151"/>
    </row>
    <row r="3431" spans="4:4" x14ac:dyDescent="0.2">
      <c r="D3431" s="151"/>
    </row>
    <row r="3432" spans="4:4" x14ac:dyDescent="0.2">
      <c r="D3432" s="151"/>
    </row>
    <row r="3433" spans="4:4" x14ac:dyDescent="0.2">
      <c r="D3433" s="151"/>
    </row>
    <row r="3434" spans="4:4" x14ac:dyDescent="0.2">
      <c r="D3434" s="151"/>
    </row>
    <row r="3435" spans="4:4" x14ac:dyDescent="0.2">
      <c r="D3435" s="151"/>
    </row>
    <row r="3436" spans="4:4" x14ac:dyDescent="0.2">
      <c r="D3436" s="151"/>
    </row>
    <row r="3437" spans="4:4" x14ac:dyDescent="0.2">
      <c r="D3437" s="151"/>
    </row>
    <row r="3438" spans="4:4" x14ac:dyDescent="0.2">
      <c r="D3438" s="151"/>
    </row>
    <row r="3439" spans="4:4" x14ac:dyDescent="0.2">
      <c r="D3439" s="151"/>
    </row>
    <row r="3440" spans="4:4" x14ac:dyDescent="0.2">
      <c r="D3440" s="151"/>
    </row>
    <row r="3441" spans="4:4" x14ac:dyDescent="0.2">
      <c r="D3441" s="151"/>
    </row>
    <row r="3442" spans="4:4" x14ac:dyDescent="0.2">
      <c r="D3442" s="151"/>
    </row>
    <row r="3443" spans="4:4" x14ac:dyDescent="0.2">
      <c r="D3443" s="151"/>
    </row>
    <row r="3444" spans="4:4" x14ac:dyDescent="0.2">
      <c r="D3444" s="151"/>
    </row>
    <row r="3445" spans="4:4" x14ac:dyDescent="0.2">
      <c r="D3445" s="151"/>
    </row>
    <row r="3446" spans="4:4" x14ac:dyDescent="0.2">
      <c r="D3446" s="151"/>
    </row>
    <row r="3447" spans="4:4" x14ac:dyDescent="0.2">
      <c r="D3447" s="151"/>
    </row>
    <row r="3448" spans="4:4" x14ac:dyDescent="0.2">
      <c r="D3448" s="151"/>
    </row>
    <row r="3449" spans="4:4" x14ac:dyDescent="0.2">
      <c r="D3449" s="151"/>
    </row>
    <row r="3450" spans="4:4" x14ac:dyDescent="0.2">
      <c r="D3450" s="151"/>
    </row>
    <row r="3451" spans="4:4" x14ac:dyDescent="0.2">
      <c r="D3451" s="151"/>
    </row>
    <row r="3452" spans="4:4" x14ac:dyDescent="0.2">
      <c r="D3452" s="151"/>
    </row>
    <row r="3453" spans="4:4" x14ac:dyDescent="0.2">
      <c r="D3453" s="151"/>
    </row>
    <row r="3454" spans="4:4" x14ac:dyDescent="0.2">
      <c r="D3454" s="151"/>
    </row>
    <row r="3455" spans="4:4" x14ac:dyDescent="0.2">
      <c r="D3455" s="151"/>
    </row>
    <row r="3456" spans="4:4" x14ac:dyDescent="0.2">
      <c r="D3456" s="151"/>
    </row>
    <row r="3457" spans="4:4" x14ac:dyDescent="0.2">
      <c r="D3457" s="151"/>
    </row>
    <row r="3458" spans="4:4" x14ac:dyDescent="0.2">
      <c r="D3458" s="151"/>
    </row>
    <row r="3459" spans="4:4" x14ac:dyDescent="0.2">
      <c r="D3459" s="151"/>
    </row>
    <row r="3460" spans="4:4" x14ac:dyDescent="0.2">
      <c r="D3460" s="151"/>
    </row>
    <row r="3461" spans="4:4" x14ac:dyDescent="0.2">
      <c r="D3461" s="151"/>
    </row>
    <row r="3462" spans="4:4" x14ac:dyDescent="0.2">
      <c r="D3462" s="151"/>
    </row>
    <row r="3463" spans="4:4" x14ac:dyDescent="0.2">
      <c r="D3463" s="151"/>
    </row>
    <row r="3464" spans="4:4" x14ac:dyDescent="0.2">
      <c r="D3464" s="151"/>
    </row>
    <row r="3465" spans="4:4" x14ac:dyDescent="0.2">
      <c r="D3465" s="151"/>
    </row>
    <row r="3466" spans="4:4" x14ac:dyDescent="0.2">
      <c r="D3466" s="151"/>
    </row>
    <row r="3467" spans="4:4" x14ac:dyDescent="0.2">
      <c r="D3467" s="151"/>
    </row>
    <row r="3468" spans="4:4" x14ac:dyDescent="0.2">
      <c r="D3468" s="151"/>
    </row>
    <row r="3469" spans="4:4" x14ac:dyDescent="0.2">
      <c r="D3469" s="151"/>
    </row>
    <row r="3470" spans="4:4" x14ac:dyDescent="0.2">
      <c r="D3470" s="151"/>
    </row>
    <row r="3471" spans="4:4" x14ac:dyDescent="0.2">
      <c r="D3471" s="151"/>
    </row>
    <row r="3472" spans="4:4" x14ac:dyDescent="0.2">
      <c r="D3472" s="151"/>
    </row>
    <row r="3473" spans="4:4" x14ac:dyDescent="0.2">
      <c r="D3473" s="151"/>
    </row>
    <row r="3474" spans="4:4" x14ac:dyDescent="0.2">
      <c r="D3474" s="151"/>
    </row>
    <row r="3475" spans="4:4" x14ac:dyDescent="0.2">
      <c r="D3475" s="151"/>
    </row>
    <row r="3476" spans="4:4" x14ac:dyDescent="0.2">
      <c r="D3476" s="151"/>
    </row>
    <row r="3477" spans="4:4" x14ac:dyDescent="0.2">
      <c r="D3477" s="151"/>
    </row>
    <row r="3478" spans="4:4" x14ac:dyDescent="0.2">
      <c r="D3478" s="151"/>
    </row>
    <row r="3479" spans="4:4" x14ac:dyDescent="0.2">
      <c r="D3479" s="151"/>
    </row>
    <row r="3480" spans="4:4" x14ac:dyDescent="0.2">
      <c r="D3480" s="151"/>
    </row>
    <row r="3481" spans="4:4" x14ac:dyDescent="0.2">
      <c r="D3481" s="151"/>
    </row>
    <row r="3482" spans="4:4" x14ac:dyDescent="0.2">
      <c r="D3482" s="151"/>
    </row>
    <row r="3483" spans="4:4" x14ac:dyDescent="0.2">
      <c r="D3483" s="151"/>
    </row>
    <row r="3484" spans="4:4" x14ac:dyDescent="0.2">
      <c r="D3484" s="151"/>
    </row>
    <row r="3485" spans="4:4" x14ac:dyDescent="0.2">
      <c r="D3485" s="151"/>
    </row>
    <row r="3486" spans="4:4" x14ac:dyDescent="0.2">
      <c r="D3486" s="151"/>
    </row>
    <row r="3487" spans="4:4" x14ac:dyDescent="0.2">
      <c r="D3487" s="151"/>
    </row>
    <row r="3488" spans="4:4" x14ac:dyDescent="0.2">
      <c r="D3488" s="151"/>
    </row>
    <row r="3489" spans="4:4" x14ac:dyDescent="0.2">
      <c r="D3489" s="151"/>
    </row>
    <row r="3490" spans="4:4" x14ac:dyDescent="0.2">
      <c r="D3490" s="151"/>
    </row>
    <row r="3491" spans="4:4" x14ac:dyDescent="0.2">
      <c r="D3491" s="151"/>
    </row>
    <row r="3492" spans="4:4" x14ac:dyDescent="0.2">
      <c r="D3492" s="151"/>
    </row>
    <row r="3493" spans="4:4" x14ac:dyDescent="0.2">
      <c r="D3493" s="151"/>
    </row>
    <row r="3494" spans="4:4" x14ac:dyDescent="0.2">
      <c r="D3494" s="151"/>
    </row>
    <row r="3495" spans="4:4" x14ac:dyDescent="0.2">
      <c r="D3495" s="151"/>
    </row>
    <row r="3496" spans="4:4" x14ac:dyDescent="0.2">
      <c r="D3496" s="151"/>
    </row>
    <row r="3497" spans="4:4" x14ac:dyDescent="0.2">
      <c r="D3497" s="151"/>
    </row>
    <row r="3498" spans="4:4" x14ac:dyDescent="0.2">
      <c r="D3498" s="151"/>
    </row>
    <row r="3499" spans="4:4" x14ac:dyDescent="0.2">
      <c r="D3499" s="151"/>
    </row>
    <row r="3500" spans="4:4" x14ac:dyDescent="0.2">
      <c r="D3500" s="151"/>
    </row>
    <row r="3501" spans="4:4" x14ac:dyDescent="0.2">
      <c r="D3501" s="151"/>
    </row>
    <row r="3502" spans="4:4" x14ac:dyDescent="0.2">
      <c r="D3502" s="151"/>
    </row>
    <row r="3503" spans="4:4" x14ac:dyDescent="0.2">
      <c r="D3503" s="151"/>
    </row>
    <row r="3504" spans="4:4" x14ac:dyDescent="0.2">
      <c r="D3504" s="151"/>
    </row>
    <row r="3505" spans="4:4" x14ac:dyDescent="0.2">
      <c r="D3505" s="151"/>
    </row>
    <row r="3506" spans="4:4" x14ac:dyDescent="0.2">
      <c r="D3506" s="151"/>
    </row>
    <row r="3507" spans="4:4" x14ac:dyDescent="0.2">
      <c r="D3507" s="151"/>
    </row>
    <row r="3508" spans="4:4" x14ac:dyDescent="0.2">
      <c r="D3508" s="151"/>
    </row>
    <row r="3509" spans="4:4" x14ac:dyDescent="0.2">
      <c r="D3509" s="151"/>
    </row>
    <row r="3510" spans="4:4" x14ac:dyDescent="0.2">
      <c r="D3510" s="151"/>
    </row>
    <row r="3511" spans="4:4" x14ac:dyDescent="0.2">
      <c r="D3511" s="151"/>
    </row>
    <row r="3512" spans="4:4" x14ac:dyDescent="0.2">
      <c r="D3512" s="151"/>
    </row>
    <row r="3513" spans="4:4" x14ac:dyDescent="0.2">
      <c r="D3513" s="151"/>
    </row>
    <row r="3514" spans="4:4" x14ac:dyDescent="0.2">
      <c r="D3514" s="151"/>
    </row>
    <row r="3515" spans="4:4" x14ac:dyDescent="0.2">
      <c r="D3515" s="151"/>
    </row>
    <row r="3516" spans="4:4" x14ac:dyDescent="0.2">
      <c r="D3516" s="151"/>
    </row>
    <row r="3517" spans="4:4" x14ac:dyDescent="0.2">
      <c r="D3517" s="151"/>
    </row>
    <row r="3518" spans="4:4" x14ac:dyDescent="0.2">
      <c r="D3518" s="151"/>
    </row>
    <row r="3519" spans="4:4" x14ac:dyDescent="0.2">
      <c r="D3519" s="151"/>
    </row>
    <row r="3520" spans="4:4" x14ac:dyDescent="0.2">
      <c r="D3520" s="151"/>
    </row>
    <row r="3521" spans="4:4" x14ac:dyDescent="0.2">
      <c r="D3521" s="151"/>
    </row>
    <row r="3522" spans="4:4" x14ac:dyDescent="0.2">
      <c r="D3522" s="151"/>
    </row>
    <row r="3523" spans="4:4" x14ac:dyDescent="0.2">
      <c r="D3523" s="151"/>
    </row>
    <row r="3524" spans="4:4" x14ac:dyDescent="0.2">
      <c r="D3524" s="151"/>
    </row>
    <row r="3525" spans="4:4" x14ac:dyDescent="0.2">
      <c r="D3525" s="151"/>
    </row>
    <row r="3526" spans="4:4" x14ac:dyDescent="0.2">
      <c r="D3526" s="151"/>
    </row>
    <row r="3527" spans="4:4" x14ac:dyDescent="0.2">
      <c r="D3527" s="151"/>
    </row>
    <row r="3528" spans="4:4" x14ac:dyDescent="0.2">
      <c r="D3528" s="151"/>
    </row>
    <row r="3529" spans="4:4" x14ac:dyDescent="0.2">
      <c r="D3529" s="151"/>
    </row>
    <row r="3530" spans="4:4" x14ac:dyDescent="0.2">
      <c r="D3530" s="151"/>
    </row>
    <row r="3531" spans="4:4" x14ac:dyDescent="0.2">
      <c r="D3531" s="151"/>
    </row>
    <row r="3532" spans="4:4" x14ac:dyDescent="0.2">
      <c r="D3532" s="151"/>
    </row>
    <row r="3533" spans="4:4" x14ac:dyDescent="0.2">
      <c r="D3533" s="151"/>
    </row>
    <row r="3534" spans="4:4" x14ac:dyDescent="0.2">
      <c r="D3534" s="151"/>
    </row>
    <row r="3535" spans="4:4" x14ac:dyDescent="0.2">
      <c r="D3535" s="151"/>
    </row>
    <row r="3536" spans="4:4" x14ac:dyDescent="0.2">
      <c r="D3536" s="151"/>
    </row>
    <row r="3537" spans="4:4" x14ac:dyDescent="0.2">
      <c r="D3537" s="151"/>
    </row>
    <row r="3538" spans="4:4" x14ac:dyDescent="0.2">
      <c r="D3538" s="151"/>
    </row>
    <row r="3539" spans="4:4" x14ac:dyDescent="0.2">
      <c r="D3539" s="151"/>
    </row>
    <row r="3540" spans="4:4" x14ac:dyDescent="0.2">
      <c r="D3540" s="151"/>
    </row>
    <row r="3541" spans="4:4" x14ac:dyDescent="0.2">
      <c r="D3541" s="151"/>
    </row>
    <row r="3542" spans="4:4" x14ac:dyDescent="0.2">
      <c r="D3542" s="151"/>
    </row>
    <row r="3543" spans="4:4" x14ac:dyDescent="0.2">
      <c r="D3543" s="151"/>
    </row>
    <row r="3544" spans="4:4" x14ac:dyDescent="0.2">
      <c r="D3544" s="151"/>
    </row>
    <row r="3545" spans="4:4" x14ac:dyDescent="0.2">
      <c r="D3545" s="151"/>
    </row>
    <row r="3546" spans="4:4" x14ac:dyDescent="0.2">
      <c r="D3546" s="151"/>
    </row>
    <row r="3547" spans="4:4" x14ac:dyDescent="0.2">
      <c r="D3547" s="151"/>
    </row>
    <row r="3548" spans="4:4" x14ac:dyDescent="0.2">
      <c r="D3548" s="151"/>
    </row>
    <row r="3549" spans="4:4" x14ac:dyDescent="0.2">
      <c r="D3549" s="151"/>
    </row>
    <row r="3550" spans="4:4" x14ac:dyDescent="0.2">
      <c r="D3550" s="151"/>
    </row>
    <row r="3551" spans="4:4" x14ac:dyDescent="0.2">
      <c r="D3551" s="151"/>
    </row>
    <row r="3552" spans="4:4" x14ac:dyDescent="0.2">
      <c r="D3552" s="151"/>
    </row>
    <row r="3553" spans="4:4" x14ac:dyDescent="0.2">
      <c r="D3553" s="151"/>
    </row>
    <row r="3554" spans="4:4" x14ac:dyDescent="0.2">
      <c r="D3554" s="151"/>
    </row>
    <row r="3555" spans="4:4" x14ac:dyDescent="0.2">
      <c r="D3555" s="151"/>
    </row>
    <row r="3556" spans="4:4" x14ac:dyDescent="0.2">
      <c r="D3556" s="151"/>
    </row>
    <row r="3557" spans="4:4" x14ac:dyDescent="0.2">
      <c r="D3557" s="151"/>
    </row>
    <row r="3558" spans="4:4" x14ac:dyDescent="0.2">
      <c r="D3558" s="151"/>
    </row>
    <row r="3559" spans="4:4" x14ac:dyDescent="0.2">
      <c r="D3559" s="151"/>
    </row>
    <row r="3560" spans="4:4" x14ac:dyDescent="0.2">
      <c r="D3560" s="151"/>
    </row>
    <row r="3561" spans="4:4" x14ac:dyDescent="0.2">
      <c r="D3561" s="151"/>
    </row>
    <row r="3562" spans="4:4" x14ac:dyDescent="0.2">
      <c r="D3562" s="151"/>
    </row>
    <row r="3563" spans="4:4" x14ac:dyDescent="0.2">
      <c r="D3563" s="151"/>
    </row>
    <row r="3564" spans="4:4" x14ac:dyDescent="0.2">
      <c r="D3564" s="151"/>
    </row>
    <row r="3565" spans="4:4" x14ac:dyDescent="0.2">
      <c r="D3565" s="151"/>
    </row>
    <row r="3566" spans="4:4" x14ac:dyDescent="0.2">
      <c r="D3566" s="151"/>
    </row>
    <row r="3567" spans="4:4" x14ac:dyDescent="0.2">
      <c r="D3567" s="151"/>
    </row>
    <row r="3568" spans="4:4" x14ac:dyDescent="0.2">
      <c r="D3568" s="151"/>
    </row>
    <row r="3569" spans="4:4" x14ac:dyDescent="0.2">
      <c r="D3569" s="151"/>
    </row>
    <row r="3570" spans="4:4" x14ac:dyDescent="0.2">
      <c r="D3570" s="151"/>
    </row>
    <row r="3571" spans="4:4" x14ac:dyDescent="0.2">
      <c r="D3571" s="151"/>
    </row>
    <row r="3572" spans="4:4" x14ac:dyDescent="0.2">
      <c r="D3572" s="151"/>
    </row>
    <row r="3573" spans="4:4" x14ac:dyDescent="0.2">
      <c r="D3573" s="151"/>
    </row>
    <row r="3574" spans="4:4" x14ac:dyDescent="0.2">
      <c r="D3574" s="151"/>
    </row>
    <row r="3575" spans="4:4" x14ac:dyDescent="0.2">
      <c r="D3575" s="151"/>
    </row>
    <row r="3576" spans="4:4" x14ac:dyDescent="0.2">
      <c r="D3576" s="151"/>
    </row>
    <row r="3577" spans="4:4" x14ac:dyDescent="0.2">
      <c r="D3577" s="151"/>
    </row>
    <row r="3578" spans="4:4" x14ac:dyDescent="0.2">
      <c r="D3578" s="151"/>
    </row>
    <row r="3579" spans="4:4" x14ac:dyDescent="0.2">
      <c r="D3579" s="151"/>
    </row>
    <row r="3580" spans="4:4" x14ac:dyDescent="0.2">
      <c r="D3580" s="151"/>
    </row>
    <row r="3581" spans="4:4" x14ac:dyDescent="0.2">
      <c r="D3581" s="151"/>
    </row>
    <row r="3582" spans="4:4" x14ac:dyDescent="0.2">
      <c r="D3582" s="151"/>
    </row>
    <row r="3583" spans="4:4" x14ac:dyDescent="0.2">
      <c r="D3583" s="151"/>
    </row>
    <row r="3584" spans="4:4" x14ac:dyDescent="0.2">
      <c r="D3584" s="151"/>
    </row>
    <row r="3585" spans="4:4" x14ac:dyDescent="0.2">
      <c r="D3585" s="151"/>
    </row>
    <row r="3586" spans="4:4" x14ac:dyDescent="0.2">
      <c r="D3586" s="151"/>
    </row>
    <row r="3587" spans="4:4" x14ac:dyDescent="0.2">
      <c r="D3587" s="151"/>
    </row>
    <row r="3588" spans="4:4" x14ac:dyDescent="0.2">
      <c r="D3588" s="151"/>
    </row>
    <row r="3589" spans="4:4" x14ac:dyDescent="0.2">
      <c r="D3589" s="151"/>
    </row>
    <row r="3590" spans="4:4" x14ac:dyDescent="0.2">
      <c r="D3590" s="151"/>
    </row>
    <row r="3591" spans="4:4" x14ac:dyDescent="0.2">
      <c r="D3591" s="151"/>
    </row>
    <row r="3592" spans="4:4" x14ac:dyDescent="0.2">
      <c r="D3592" s="151"/>
    </row>
    <row r="3593" spans="4:4" x14ac:dyDescent="0.2">
      <c r="D3593" s="151"/>
    </row>
    <row r="3594" spans="4:4" x14ac:dyDescent="0.2">
      <c r="D3594" s="151"/>
    </row>
    <row r="3595" spans="4:4" x14ac:dyDescent="0.2">
      <c r="D3595" s="151"/>
    </row>
    <row r="3596" spans="4:4" x14ac:dyDescent="0.2">
      <c r="D3596" s="151"/>
    </row>
    <row r="3597" spans="4:4" x14ac:dyDescent="0.2">
      <c r="D3597" s="151"/>
    </row>
    <row r="3598" spans="4:4" x14ac:dyDescent="0.2">
      <c r="D3598" s="151"/>
    </row>
    <row r="3599" spans="4:4" x14ac:dyDescent="0.2">
      <c r="D3599" s="151"/>
    </row>
    <row r="3600" spans="4:4" x14ac:dyDescent="0.2">
      <c r="D3600" s="151"/>
    </row>
    <row r="3601" spans="4:4" x14ac:dyDescent="0.2">
      <c r="D3601" s="151"/>
    </row>
    <row r="3602" spans="4:4" x14ac:dyDescent="0.2">
      <c r="D3602" s="151"/>
    </row>
    <row r="3603" spans="4:4" x14ac:dyDescent="0.2">
      <c r="D3603" s="151"/>
    </row>
    <row r="3604" spans="4:4" x14ac:dyDescent="0.2">
      <c r="D3604" s="151"/>
    </row>
    <row r="3605" spans="4:4" x14ac:dyDescent="0.2">
      <c r="D3605" s="151"/>
    </row>
    <row r="3606" spans="4:4" x14ac:dyDescent="0.2">
      <c r="D3606" s="151"/>
    </row>
    <row r="3607" spans="4:4" x14ac:dyDescent="0.2">
      <c r="D3607" s="151"/>
    </row>
    <row r="3608" spans="4:4" x14ac:dyDescent="0.2">
      <c r="D3608" s="151"/>
    </row>
    <row r="3609" spans="4:4" x14ac:dyDescent="0.2">
      <c r="D3609" s="151"/>
    </row>
    <row r="3610" spans="4:4" x14ac:dyDescent="0.2">
      <c r="D3610" s="151"/>
    </row>
    <row r="3611" spans="4:4" x14ac:dyDescent="0.2">
      <c r="D3611" s="151"/>
    </row>
    <row r="3612" spans="4:4" x14ac:dyDescent="0.2">
      <c r="D3612" s="151"/>
    </row>
    <row r="3613" spans="4:4" x14ac:dyDescent="0.2">
      <c r="D3613" s="151"/>
    </row>
    <row r="3614" spans="4:4" x14ac:dyDescent="0.2">
      <c r="D3614" s="151"/>
    </row>
    <row r="3615" spans="4:4" x14ac:dyDescent="0.2">
      <c r="D3615" s="151"/>
    </row>
    <row r="3616" spans="4:4" x14ac:dyDescent="0.2">
      <c r="D3616" s="151"/>
    </row>
    <row r="3617" spans="4:4" x14ac:dyDescent="0.2">
      <c r="D3617" s="151"/>
    </row>
    <row r="3618" spans="4:4" x14ac:dyDescent="0.2">
      <c r="D3618" s="151"/>
    </row>
    <row r="3619" spans="4:4" x14ac:dyDescent="0.2">
      <c r="D3619" s="151"/>
    </row>
    <row r="3620" spans="4:4" x14ac:dyDescent="0.2">
      <c r="D3620" s="151"/>
    </row>
    <row r="3621" spans="4:4" x14ac:dyDescent="0.2">
      <c r="D3621" s="151"/>
    </row>
    <row r="3622" spans="4:4" x14ac:dyDescent="0.2">
      <c r="D3622" s="151"/>
    </row>
    <row r="3623" spans="4:4" x14ac:dyDescent="0.2">
      <c r="D3623" s="151"/>
    </row>
    <row r="3624" spans="4:4" x14ac:dyDescent="0.2">
      <c r="D3624" s="151"/>
    </row>
    <row r="3625" spans="4:4" x14ac:dyDescent="0.2">
      <c r="D3625" s="151"/>
    </row>
    <row r="3626" spans="4:4" x14ac:dyDescent="0.2">
      <c r="D3626" s="151"/>
    </row>
    <row r="3627" spans="4:4" x14ac:dyDescent="0.2">
      <c r="D3627" s="151"/>
    </row>
    <row r="3628" spans="4:4" x14ac:dyDescent="0.2">
      <c r="D3628" s="151"/>
    </row>
    <row r="3629" spans="4:4" x14ac:dyDescent="0.2">
      <c r="D3629" s="151"/>
    </row>
    <row r="3630" spans="4:4" x14ac:dyDescent="0.2">
      <c r="D3630" s="151"/>
    </row>
    <row r="3631" spans="4:4" x14ac:dyDescent="0.2">
      <c r="D3631" s="151"/>
    </row>
    <row r="3632" spans="4:4" x14ac:dyDescent="0.2">
      <c r="D3632" s="151"/>
    </row>
    <row r="3633" spans="4:4" x14ac:dyDescent="0.2">
      <c r="D3633" s="151"/>
    </row>
    <row r="3634" spans="4:4" x14ac:dyDescent="0.2">
      <c r="D3634" s="151"/>
    </row>
    <row r="3635" spans="4:4" x14ac:dyDescent="0.2">
      <c r="D3635" s="151"/>
    </row>
    <row r="3636" spans="4:4" x14ac:dyDescent="0.2">
      <c r="D3636" s="151"/>
    </row>
    <row r="3637" spans="4:4" x14ac:dyDescent="0.2">
      <c r="D3637" s="151"/>
    </row>
    <row r="3638" spans="4:4" x14ac:dyDescent="0.2">
      <c r="D3638" s="151"/>
    </row>
    <row r="3639" spans="4:4" x14ac:dyDescent="0.2">
      <c r="D3639" s="151"/>
    </row>
    <row r="3640" spans="4:4" x14ac:dyDescent="0.2">
      <c r="D3640" s="151"/>
    </row>
    <row r="3641" spans="4:4" x14ac:dyDescent="0.2">
      <c r="D3641" s="151"/>
    </row>
    <row r="3642" spans="4:4" x14ac:dyDescent="0.2">
      <c r="D3642" s="151"/>
    </row>
    <row r="3643" spans="4:4" x14ac:dyDescent="0.2">
      <c r="D3643" s="151"/>
    </row>
    <row r="3644" spans="4:4" x14ac:dyDescent="0.2">
      <c r="D3644" s="151"/>
    </row>
    <row r="3645" spans="4:4" x14ac:dyDescent="0.2">
      <c r="D3645" s="151"/>
    </row>
    <row r="3646" spans="4:4" x14ac:dyDescent="0.2">
      <c r="D3646" s="151"/>
    </row>
    <row r="3647" spans="4:4" x14ac:dyDescent="0.2">
      <c r="D3647" s="151"/>
    </row>
    <row r="3648" spans="4:4" x14ac:dyDescent="0.2">
      <c r="D3648" s="151"/>
    </row>
    <row r="3649" spans="4:4" x14ac:dyDescent="0.2">
      <c r="D3649" s="151"/>
    </row>
    <row r="3650" spans="4:4" x14ac:dyDescent="0.2">
      <c r="D3650" s="151"/>
    </row>
    <row r="3651" spans="4:4" x14ac:dyDescent="0.2">
      <c r="D3651" s="151"/>
    </row>
    <row r="3652" spans="4:4" x14ac:dyDescent="0.2">
      <c r="D3652" s="151"/>
    </row>
    <row r="3653" spans="4:4" x14ac:dyDescent="0.2">
      <c r="D3653" s="151"/>
    </row>
    <row r="3654" spans="4:4" x14ac:dyDescent="0.2">
      <c r="D3654" s="151"/>
    </row>
    <row r="3655" spans="4:4" x14ac:dyDescent="0.2">
      <c r="D3655" s="151"/>
    </row>
    <row r="3656" spans="4:4" x14ac:dyDescent="0.2">
      <c r="D3656" s="151"/>
    </row>
    <row r="3657" spans="4:4" x14ac:dyDescent="0.2">
      <c r="D3657" s="151"/>
    </row>
    <row r="3658" spans="4:4" x14ac:dyDescent="0.2">
      <c r="D3658" s="151"/>
    </row>
    <row r="3659" spans="4:4" x14ac:dyDescent="0.2">
      <c r="D3659" s="151"/>
    </row>
    <row r="3660" spans="4:4" x14ac:dyDescent="0.2">
      <c r="D3660" s="151"/>
    </row>
    <row r="3661" spans="4:4" x14ac:dyDescent="0.2">
      <c r="D3661" s="151"/>
    </row>
    <row r="3662" spans="4:4" x14ac:dyDescent="0.2">
      <c r="D3662" s="151"/>
    </row>
    <row r="3663" spans="4:4" x14ac:dyDescent="0.2">
      <c r="D3663" s="151"/>
    </row>
    <row r="3664" spans="4:4" x14ac:dyDescent="0.2">
      <c r="D3664" s="151"/>
    </row>
    <row r="3665" spans="4:4" x14ac:dyDescent="0.2">
      <c r="D3665" s="151"/>
    </row>
    <row r="3666" spans="4:4" x14ac:dyDescent="0.2">
      <c r="D3666" s="151"/>
    </row>
    <row r="3667" spans="4:4" x14ac:dyDescent="0.2">
      <c r="D3667" s="151"/>
    </row>
    <row r="3668" spans="4:4" x14ac:dyDescent="0.2">
      <c r="D3668" s="151"/>
    </row>
    <row r="3669" spans="4:4" x14ac:dyDescent="0.2">
      <c r="D3669" s="151"/>
    </row>
    <row r="3670" spans="4:4" x14ac:dyDescent="0.2">
      <c r="D3670" s="151"/>
    </row>
    <row r="3671" spans="4:4" x14ac:dyDescent="0.2">
      <c r="D3671" s="151"/>
    </row>
    <row r="3672" spans="4:4" x14ac:dyDescent="0.2">
      <c r="D3672" s="151"/>
    </row>
    <row r="3673" spans="4:4" x14ac:dyDescent="0.2">
      <c r="D3673" s="151"/>
    </row>
    <row r="3674" spans="4:4" x14ac:dyDescent="0.2">
      <c r="D3674" s="151"/>
    </row>
    <row r="3675" spans="4:4" x14ac:dyDescent="0.2">
      <c r="D3675" s="151"/>
    </row>
    <row r="3676" spans="4:4" x14ac:dyDescent="0.2">
      <c r="D3676" s="151"/>
    </row>
    <row r="3677" spans="4:4" x14ac:dyDescent="0.2">
      <c r="D3677" s="151"/>
    </row>
    <row r="3678" spans="4:4" x14ac:dyDescent="0.2">
      <c r="D3678" s="151"/>
    </row>
    <row r="3679" spans="4:4" x14ac:dyDescent="0.2">
      <c r="D3679" s="151"/>
    </row>
    <row r="3680" spans="4:4" x14ac:dyDescent="0.2">
      <c r="D3680" s="151"/>
    </row>
    <row r="3681" spans="4:4" x14ac:dyDescent="0.2">
      <c r="D3681" s="151"/>
    </row>
    <row r="3682" spans="4:4" x14ac:dyDescent="0.2">
      <c r="D3682" s="151"/>
    </row>
    <row r="3683" spans="4:4" x14ac:dyDescent="0.2">
      <c r="D3683" s="151"/>
    </row>
    <row r="3684" spans="4:4" x14ac:dyDescent="0.2">
      <c r="D3684" s="151"/>
    </row>
    <row r="3685" spans="4:4" x14ac:dyDescent="0.2">
      <c r="D3685" s="151"/>
    </row>
    <row r="3686" spans="4:4" x14ac:dyDescent="0.2">
      <c r="D3686" s="151"/>
    </row>
    <row r="3687" spans="4:4" x14ac:dyDescent="0.2">
      <c r="D3687" s="151"/>
    </row>
    <row r="3688" spans="4:4" x14ac:dyDescent="0.2">
      <c r="D3688" s="151"/>
    </row>
    <row r="3689" spans="4:4" x14ac:dyDescent="0.2">
      <c r="D3689" s="151"/>
    </row>
    <row r="3690" spans="4:4" x14ac:dyDescent="0.2">
      <c r="D3690" s="151"/>
    </row>
    <row r="3691" spans="4:4" x14ac:dyDescent="0.2">
      <c r="D3691" s="151"/>
    </row>
    <row r="3692" spans="4:4" x14ac:dyDescent="0.2">
      <c r="D3692" s="151"/>
    </row>
    <row r="3693" spans="4:4" x14ac:dyDescent="0.2">
      <c r="D3693" s="151"/>
    </row>
    <row r="3694" spans="4:4" x14ac:dyDescent="0.2">
      <c r="D3694" s="151"/>
    </row>
    <row r="3695" spans="4:4" x14ac:dyDescent="0.2">
      <c r="D3695" s="151"/>
    </row>
    <row r="3696" spans="4:4" x14ac:dyDescent="0.2">
      <c r="D3696" s="151"/>
    </row>
    <row r="3697" spans="4:4" x14ac:dyDescent="0.2">
      <c r="D3697" s="151"/>
    </row>
    <row r="3698" spans="4:4" x14ac:dyDescent="0.2">
      <c r="D3698" s="151"/>
    </row>
    <row r="3699" spans="4:4" x14ac:dyDescent="0.2">
      <c r="D3699" s="151"/>
    </row>
    <row r="3700" spans="4:4" x14ac:dyDescent="0.2">
      <c r="D3700" s="151"/>
    </row>
    <row r="3701" spans="4:4" x14ac:dyDescent="0.2">
      <c r="D3701" s="151"/>
    </row>
    <row r="3702" spans="4:4" x14ac:dyDescent="0.2">
      <c r="D3702" s="151"/>
    </row>
    <row r="3703" spans="4:4" x14ac:dyDescent="0.2">
      <c r="D3703" s="151"/>
    </row>
    <row r="3704" spans="4:4" x14ac:dyDescent="0.2">
      <c r="D3704" s="151"/>
    </row>
    <row r="3705" spans="4:4" x14ac:dyDescent="0.2">
      <c r="D3705" s="151"/>
    </row>
    <row r="3706" spans="4:4" x14ac:dyDescent="0.2">
      <c r="D3706" s="151"/>
    </row>
    <row r="3707" spans="4:4" x14ac:dyDescent="0.2">
      <c r="D3707" s="151"/>
    </row>
    <row r="3708" spans="4:4" x14ac:dyDescent="0.2">
      <c r="D3708" s="151"/>
    </row>
    <row r="3709" spans="4:4" x14ac:dyDescent="0.2">
      <c r="D3709" s="151"/>
    </row>
    <row r="3710" spans="4:4" x14ac:dyDescent="0.2">
      <c r="D3710" s="151"/>
    </row>
    <row r="3711" spans="4:4" x14ac:dyDescent="0.2">
      <c r="D3711" s="151"/>
    </row>
    <row r="3712" spans="4:4" x14ac:dyDescent="0.2">
      <c r="D3712" s="151"/>
    </row>
    <row r="3713" spans="4:4" x14ac:dyDescent="0.2">
      <c r="D3713" s="151"/>
    </row>
    <row r="3714" spans="4:4" x14ac:dyDescent="0.2">
      <c r="D3714" s="151"/>
    </row>
    <row r="3715" spans="4:4" x14ac:dyDescent="0.2">
      <c r="D3715" s="151"/>
    </row>
    <row r="3716" spans="4:4" x14ac:dyDescent="0.2">
      <c r="D3716" s="151"/>
    </row>
    <row r="3717" spans="4:4" x14ac:dyDescent="0.2">
      <c r="D3717" s="151"/>
    </row>
    <row r="3718" spans="4:4" x14ac:dyDescent="0.2">
      <c r="D3718" s="151"/>
    </row>
    <row r="3719" spans="4:4" x14ac:dyDescent="0.2">
      <c r="D3719" s="151"/>
    </row>
    <row r="3720" spans="4:4" x14ac:dyDescent="0.2">
      <c r="D3720" s="151"/>
    </row>
    <row r="3721" spans="4:4" x14ac:dyDescent="0.2">
      <c r="D3721" s="151"/>
    </row>
    <row r="3722" spans="4:4" x14ac:dyDescent="0.2">
      <c r="D3722" s="151"/>
    </row>
    <row r="3723" spans="4:4" x14ac:dyDescent="0.2">
      <c r="D3723" s="151"/>
    </row>
    <row r="3724" spans="4:4" x14ac:dyDescent="0.2">
      <c r="D3724" s="151"/>
    </row>
    <row r="3725" spans="4:4" x14ac:dyDescent="0.2">
      <c r="D3725" s="151"/>
    </row>
    <row r="3726" spans="4:4" x14ac:dyDescent="0.2">
      <c r="D3726" s="151"/>
    </row>
    <row r="3727" spans="4:4" x14ac:dyDescent="0.2">
      <c r="D3727" s="151"/>
    </row>
    <row r="3728" spans="4:4" x14ac:dyDescent="0.2">
      <c r="D3728" s="151"/>
    </row>
    <row r="3729" spans="4:4" x14ac:dyDescent="0.2">
      <c r="D3729" s="151"/>
    </row>
    <row r="3730" spans="4:4" x14ac:dyDescent="0.2">
      <c r="D3730" s="151"/>
    </row>
    <row r="3731" spans="4:4" x14ac:dyDescent="0.2">
      <c r="D3731" s="151"/>
    </row>
    <row r="3732" spans="4:4" x14ac:dyDescent="0.2">
      <c r="D3732" s="151"/>
    </row>
    <row r="3733" spans="4:4" x14ac:dyDescent="0.2">
      <c r="D3733" s="151"/>
    </row>
    <row r="3734" spans="4:4" x14ac:dyDescent="0.2">
      <c r="D3734" s="151"/>
    </row>
    <row r="3735" spans="4:4" x14ac:dyDescent="0.2">
      <c r="D3735" s="151"/>
    </row>
    <row r="3736" spans="4:4" x14ac:dyDescent="0.2">
      <c r="D3736" s="151"/>
    </row>
    <row r="3737" spans="4:4" x14ac:dyDescent="0.2">
      <c r="D3737" s="151"/>
    </row>
    <row r="3738" spans="4:4" x14ac:dyDescent="0.2">
      <c r="D3738" s="151"/>
    </row>
    <row r="3739" spans="4:4" x14ac:dyDescent="0.2">
      <c r="D3739" s="151"/>
    </row>
    <row r="3740" spans="4:4" x14ac:dyDescent="0.2">
      <c r="D3740" s="151"/>
    </row>
    <row r="3741" spans="4:4" x14ac:dyDescent="0.2">
      <c r="D3741" s="151"/>
    </row>
    <row r="3742" spans="4:4" x14ac:dyDescent="0.2">
      <c r="D3742" s="151"/>
    </row>
    <row r="3743" spans="4:4" x14ac:dyDescent="0.2">
      <c r="D3743" s="151"/>
    </row>
    <row r="3744" spans="4:4" x14ac:dyDescent="0.2">
      <c r="D3744" s="151"/>
    </row>
    <row r="3745" spans="4:4" x14ac:dyDescent="0.2">
      <c r="D3745" s="151"/>
    </row>
    <row r="3746" spans="4:4" x14ac:dyDescent="0.2">
      <c r="D3746" s="151"/>
    </row>
    <row r="3747" spans="4:4" x14ac:dyDescent="0.2">
      <c r="D3747" s="151"/>
    </row>
    <row r="3748" spans="4:4" x14ac:dyDescent="0.2">
      <c r="D3748" s="151"/>
    </row>
    <row r="3749" spans="4:4" x14ac:dyDescent="0.2">
      <c r="D3749" s="151"/>
    </row>
    <row r="3750" spans="4:4" x14ac:dyDescent="0.2">
      <c r="D3750" s="151"/>
    </row>
    <row r="3751" spans="4:4" x14ac:dyDescent="0.2">
      <c r="D3751" s="151"/>
    </row>
    <row r="3752" spans="4:4" x14ac:dyDescent="0.2">
      <c r="D3752" s="151"/>
    </row>
    <row r="3753" spans="4:4" x14ac:dyDescent="0.2">
      <c r="D3753" s="151"/>
    </row>
    <row r="3754" spans="4:4" x14ac:dyDescent="0.2">
      <c r="D3754" s="151"/>
    </row>
    <row r="3755" spans="4:4" x14ac:dyDescent="0.2">
      <c r="D3755" s="151"/>
    </row>
    <row r="3756" spans="4:4" x14ac:dyDescent="0.2">
      <c r="D3756" s="151"/>
    </row>
    <row r="3757" spans="4:4" x14ac:dyDescent="0.2">
      <c r="D3757" s="151"/>
    </row>
    <row r="3758" spans="4:4" x14ac:dyDescent="0.2">
      <c r="D3758" s="151"/>
    </row>
    <row r="3759" spans="4:4" x14ac:dyDescent="0.2">
      <c r="D3759" s="151"/>
    </row>
    <row r="3760" spans="4:4" x14ac:dyDescent="0.2">
      <c r="D3760" s="151"/>
    </row>
    <row r="3761" spans="4:4" x14ac:dyDescent="0.2">
      <c r="D3761" s="151"/>
    </row>
    <row r="3762" spans="4:4" x14ac:dyDescent="0.2">
      <c r="D3762" s="151"/>
    </row>
    <row r="3763" spans="4:4" x14ac:dyDescent="0.2">
      <c r="D3763" s="151"/>
    </row>
    <row r="3764" spans="4:4" x14ac:dyDescent="0.2">
      <c r="D3764" s="151"/>
    </row>
    <row r="3765" spans="4:4" x14ac:dyDescent="0.2">
      <c r="D3765" s="151"/>
    </row>
    <row r="3766" spans="4:4" x14ac:dyDescent="0.2">
      <c r="D3766" s="151"/>
    </row>
    <row r="3767" spans="4:4" x14ac:dyDescent="0.2">
      <c r="D3767" s="151"/>
    </row>
    <row r="3768" spans="4:4" x14ac:dyDescent="0.2">
      <c r="D3768" s="151"/>
    </row>
    <row r="3769" spans="4:4" x14ac:dyDescent="0.2">
      <c r="D3769" s="151"/>
    </row>
    <row r="3770" spans="4:4" x14ac:dyDescent="0.2">
      <c r="D3770" s="151"/>
    </row>
    <row r="3771" spans="4:4" x14ac:dyDescent="0.2">
      <c r="D3771" s="151"/>
    </row>
    <row r="3772" spans="4:4" x14ac:dyDescent="0.2">
      <c r="D3772" s="151"/>
    </row>
    <row r="3773" spans="4:4" x14ac:dyDescent="0.2">
      <c r="D3773" s="151"/>
    </row>
    <row r="3774" spans="4:4" x14ac:dyDescent="0.2">
      <c r="D3774" s="151"/>
    </row>
    <row r="3775" spans="4:4" x14ac:dyDescent="0.2">
      <c r="D3775" s="151"/>
    </row>
    <row r="3776" spans="4:4" x14ac:dyDescent="0.2">
      <c r="D3776" s="151"/>
    </row>
    <row r="3777" spans="4:4" x14ac:dyDescent="0.2">
      <c r="D3777" s="151"/>
    </row>
    <row r="3778" spans="4:4" x14ac:dyDescent="0.2">
      <c r="D3778" s="151"/>
    </row>
    <row r="3779" spans="4:4" x14ac:dyDescent="0.2">
      <c r="D3779" s="151"/>
    </row>
    <row r="3780" spans="4:4" x14ac:dyDescent="0.2">
      <c r="D3780" s="151"/>
    </row>
    <row r="3781" spans="4:4" x14ac:dyDescent="0.2">
      <c r="D3781" s="151"/>
    </row>
    <row r="3782" spans="4:4" x14ac:dyDescent="0.2">
      <c r="D3782" s="151"/>
    </row>
    <row r="3783" spans="4:4" x14ac:dyDescent="0.2">
      <c r="D3783" s="151"/>
    </row>
    <row r="3784" spans="4:4" x14ac:dyDescent="0.2">
      <c r="D3784" s="151"/>
    </row>
    <row r="3785" spans="4:4" x14ac:dyDescent="0.2">
      <c r="D3785" s="151"/>
    </row>
    <row r="3786" spans="4:4" x14ac:dyDescent="0.2">
      <c r="D3786" s="151"/>
    </row>
    <row r="3787" spans="4:4" x14ac:dyDescent="0.2">
      <c r="D3787" s="151"/>
    </row>
    <row r="3788" spans="4:4" x14ac:dyDescent="0.2">
      <c r="D3788" s="151"/>
    </row>
    <row r="3789" spans="4:4" x14ac:dyDescent="0.2">
      <c r="D3789" s="151"/>
    </row>
    <row r="3790" spans="4:4" x14ac:dyDescent="0.2">
      <c r="D3790" s="151"/>
    </row>
    <row r="3791" spans="4:4" x14ac:dyDescent="0.2">
      <c r="D3791" s="151"/>
    </row>
    <row r="3792" spans="4:4" x14ac:dyDescent="0.2">
      <c r="D3792" s="151"/>
    </row>
    <row r="3793" spans="4:4" x14ac:dyDescent="0.2">
      <c r="D3793" s="151"/>
    </row>
    <row r="3794" spans="4:4" x14ac:dyDescent="0.2">
      <c r="D3794" s="151"/>
    </row>
    <row r="3795" spans="4:4" x14ac:dyDescent="0.2">
      <c r="D3795" s="151"/>
    </row>
    <row r="3796" spans="4:4" x14ac:dyDescent="0.2">
      <c r="D3796" s="151"/>
    </row>
    <row r="3797" spans="4:4" x14ac:dyDescent="0.2">
      <c r="D3797" s="151"/>
    </row>
    <row r="3798" spans="4:4" x14ac:dyDescent="0.2">
      <c r="D3798" s="151"/>
    </row>
    <row r="3799" spans="4:4" x14ac:dyDescent="0.2">
      <c r="D3799" s="151"/>
    </row>
    <row r="3800" spans="4:4" x14ac:dyDescent="0.2">
      <c r="D3800" s="151"/>
    </row>
    <row r="3801" spans="4:4" x14ac:dyDescent="0.2">
      <c r="D3801" s="151"/>
    </row>
    <row r="3802" spans="4:4" x14ac:dyDescent="0.2">
      <c r="D3802" s="151"/>
    </row>
    <row r="3803" spans="4:4" x14ac:dyDescent="0.2">
      <c r="D3803" s="151"/>
    </row>
    <row r="3804" spans="4:4" x14ac:dyDescent="0.2">
      <c r="D3804" s="151"/>
    </row>
    <row r="3805" spans="4:4" x14ac:dyDescent="0.2">
      <c r="D3805" s="151"/>
    </row>
    <row r="3806" spans="4:4" x14ac:dyDescent="0.2">
      <c r="D3806" s="151"/>
    </row>
    <row r="3807" spans="4:4" x14ac:dyDescent="0.2">
      <c r="D3807" s="151"/>
    </row>
    <row r="3808" spans="4:4" x14ac:dyDescent="0.2">
      <c r="D3808" s="151"/>
    </row>
    <row r="3809" spans="4:4" x14ac:dyDescent="0.2">
      <c r="D3809" s="151"/>
    </row>
    <row r="3810" spans="4:4" x14ac:dyDescent="0.2">
      <c r="D3810" s="151"/>
    </row>
    <row r="3811" spans="4:4" x14ac:dyDescent="0.2">
      <c r="D3811" s="151"/>
    </row>
    <row r="3812" spans="4:4" x14ac:dyDescent="0.2">
      <c r="D3812" s="151"/>
    </row>
    <row r="3813" spans="4:4" x14ac:dyDescent="0.2">
      <c r="D3813" s="151"/>
    </row>
    <row r="3814" spans="4:4" x14ac:dyDescent="0.2">
      <c r="D3814" s="151"/>
    </row>
    <row r="3815" spans="4:4" x14ac:dyDescent="0.2">
      <c r="D3815" s="151"/>
    </row>
    <row r="3816" spans="4:4" x14ac:dyDescent="0.2">
      <c r="D3816" s="151"/>
    </row>
    <row r="3817" spans="4:4" x14ac:dyDescent="0.2">
      <c r="D3817" s="151"/>
    </row>
    <row r="3818" spans="4:4" x14ac:dyDescent="0.2">
      <c r="D3818" s="151"/>
    </row>
    <row r="3819" spans="4:4" x14ac:dyDescent="0.2">
      <c r="D3819" s="151"/>
    </row>
    <row r="3820" spans="4:4" x14ac:dyDescent="0.2">
      <c r="D3820" s="151"/>
    </row>
    <row r="3821" spans="4:4" x14ac:dyDescent="0.2">
      <c r="D3821" s="151"/>
    </row>
    <row r="3822" spans="4:4" x14ac:dyDescent="0.2">
      <c r="D3822" s="151"/>
    </row>
    <row r="3823" spans="4:4" x14ac:dyDescent="0.2">
      <c r="D3823" s="151"/>
    </row>
    <row r="3824" spans="4:4" x14ac:dyDescent="0.2">
      <c r="D3824" s="151"/>
    </row>
    <row r="3825" spans="4:4" x14ac:dyDescent="0.2">
      <c r="D3825" s="151"/>
    </row>
    <row r="3826" spans="4:4" x14ac:dyDescent="0.2">
      <c r="D3826" s="151"/>
    </row>
    <row r="3827" spans="4:4" x14ac:dyDescent="0.2">
      <c r="D3827" s="151"/>
    </row>
    <row r="3828" spans="4:4" x14ac:dyDescent="0.2">
      <c r="D3828" s="151"/>
    </row>
    <row r="3829" spans="4:4" x14ac:dyDescent="0.2">
      <c r="D3829" s="151"/>
    </row>
    <row r="3830" spans="4:4" x14ac:dyDescent="0.2">
      <c r="D3830" s="151"/>
    </row>
    <row r="3831" spans="4:4" x14ac:dyDescent="0.2">
      <c r="D3831" s="151"/>
    </row>
    <row r="3832" spans="4:4" x14ac:dyDescent="0.2">
      <c r="D3832" s="151"/>
    </row>
    <row r="3833" spans="4:4" x14ac:dyDescent="0.2">
      <c r="D3833" s="151"/>
    </row>
    <row r="3834" spans="4:4" x14ac:dyDescent="0.2">
      <c r="D3834" s="151"/>
    </row>
    <row r="3835" spans="4:4" x14ac:dyDescent="0.2">
      <c r="D3835" s="151"/>
    </row>
    <row r="3836" spans="4:4" x14ac:dyDescent="0.2">
      <c r="D3836" s="151"/>
    </row>
    <row r="3837" spans="4:4" x14ac:dyDescent="0.2">
      <c r="D3837" s="151"/>
    </row>
    <row r="3838" spans="4:4" x14ac:dyDescent="0.2">
      <c r="D3838" s="151"/>
    </row>
    <row r="3839" spans="4:4" x14ac:dyDescent="0.2">
      <c r="D3839" s="151"/>
    </row>
    <row r="3840" spans="4:4" x14ac:dyDescent="0.2">
      <c r="D3840" s="151"/>
    </row>
    <row r="3841" spans="4:4" x14ac:dyDescent="0.2">
      <c r="D3841" s="151"/>
    </row>
    <row r="3842" spans="4:4" x14ac:dyDescent="0.2">
      <c r="D3842" s="151"/>
    </row>
    <row r="3843" spans="4:4" x14ac:dyDescent="0.2">
      <c r="D3843" s="151"/>
    </row>
    <row r="3844" spans="4:4" x14ac:dyDescent="0.2">
      <c r="D3844" s="151"/>
    </row>
    <row r="3845" spans="4:4" x14ac:dyDescent="0.2">
      <c r="D3845" s="151"/>
    </row>
    <row r="3846" spans="4:4" x14ac:dyDescent="0.2">
      <c r="D3846" s="151"/>
    </row>
    <row r="3847" spans="4:4" x14ac:dyDescent="0.2">
      <c r="D3847" s="151"/>
    </row>
    <row r="3848" spans="4:4" x14ac:dyDescent="0.2">
      <c r="D3848" s="151"/>
    </row>
    <row r="3849" spans="4:4" x14ac:dyDescent="0.2">
      <c r="D3849" s="151"/>
    </row>
    <row r="3850" spans="4:4" x14ac:dyDescent="0.2">
      <c r="D3850" s="151"/>
    </row>
    <row r="3851" spans="4:4" x14ac:dyDescent="0.2">
      <c r="D3851" s="151"/>
    </row>
    <row r="3852" spans="4:4" x14ac:dyDescent="0.2">
      <c r="D3852" s="151"/>
    </row>
    <row r="3853" spans="4:4" x14ac:dyDescent="0.2">
      <c r="D3853" s="151"/>
    </row>
    <row r="3854" spans="4:4" x14ac:dyDescent="0.2">
      <c r="D3854" s="151"/>
    </row>
    <row r="3855" spans="4:4" x14ac:dyDescent="0.2">
      <c r="D3855" s="151"/>
    </row>
    <row r="3856" spans="4:4" x14ac:dyDescent="0.2">
      <c r="D3856" s="151"/>
    </row>
    <row r="3857" spans="4:4" x14ac:dyDescent="0.2">
      <c r="D3857" s="151"/>
    </row>
    <row r="3858" spans="4:4" x14ac:dyDescent="0.2">
      <c r="D3858" s="151"/>
    </row>
    <row r="3859" spans="4:4" x14ac:dyDescent="0.2">
      <c r="D3859" s="151"/>
    </row>
    <row r="3860" spans="4:4" x14ac:dyDescent="0.2">
      <c r="D3860" s="151"/>
    </row>
    <row r="3861" spans="4:4" x14ac:dyDescent="0.2">
      <c r="D3861" s="151"/>
    </row>
    <row r="3862" spans="4:4" x14ac:dyDescent="0.2">
      <c r="D3862" s="151"/>
    </row>
    <row r="3863" spans="4:4" x14ac:dyDescent="0.2">
      <c r="D3863" s="151"/>
    </row>
    <row r="3864" spans="4:4" x14ac:dyDescent="0.2">
      <c r="D3864" s="151"/>
    </row>
    <row r="3865" spans="4:4" x14ac:dyDescent="0.2">
      <c r="D3865" s="151"/>
    </row>
    <row r="3866" spans="4:4" x14ac:dyDescent="0.2">
      <c r="D3866" s="151"/>
    </row>
    <row r="3867" spans="4:4" x14ac:dyDescent="0.2">
      <c r="D3867" s="151"/>
    </row>
    <row r="3868" spans="4:4" x14ac:dyDescent="0.2">
      <c r="D3868" s="151"/>
    </row>
    <row r="3869" spans="4:4" x14ac:dyDescent="0.2">
      <c r="D3869" s="151"/>
    </row>
    <row r="3870" spans="4:4" x14ac:dyDescent="0.2">
      <c r="D3870" s="151"/>
    </row>
    <row r="3871" spans="4:4" x14ac:dyDescent="0.2">
      <c r="D3871" s="151"/>
    </row>
    <row r="3872" spans="4:4" x14ac:dyDescent="0.2">
      <c r="D3872" s="151"/>
    </row>
    <row r="3873" spans="4:4" x14ac:dyDescent="0.2">
      <c r="D3873" s="151"/>
    </row>
    <row r="3874" spans="4:4" x14ac:dyDescent="0.2">
      <c r="D3874" s="151"/>
    </row>
    <row r="3875" spans="4:4" x14ac:dyDescent="0.2">
      <c r="D3875" s="151"/>
    </row>
    <row r="3876" spans="4:4" x14ac:dyDescent="0.2">
      <c r="D3876" s="151"/>
    </row>
    <row r="3877" spans="4:4" x14ac:dyDescent="0.2">
      <c r="D3877" s="151"/>
    </row>
    <row r="3878" spans="4:4" x14ac:dyDescent="0.2">
      <c r="D3878" s="151"/>
    </row>
    <row r="3879" spans="4:4" x14ac:dyDescent="0.2">
      <c r="D3879" s="151"/>
    </row>
    <row r="3880" spans="4:4" x14ac:dyDescent="0.2">
      <c r="D3880" s="151"/>
    </row>
    <row r="3881" spans="4:4" x14ac:dyDescent="0.2">
      <c r="D3881" s="151"/>
    </row>
    <row r="3882" spans="4:4" x14ac:dyDescent="0.2">
      <c r="D3882" s="151"/>
    </row>
    <row r="3883" spans="4:4" x14ac:dyDescent="0.2">
      <c r="D3883" s="151"/>
    </row>
    <row r="3884" spans="4:4" x14ac:dyDescent="0.2">
      <c r="D3884" s="151"/>
    </row>
    <row r="3885" spans="4:4" x14ac:dyDescent="0.2">
      <c r="D3885" s="151"/>
    </row>
    <row r="3886" spans="4:4" x14ac:dyDescent="0.2">
      <c r="D3886" s="151"/>
    </row>
    <row r="3887" spans="4:4" x14ac:dyDescent="0.2">
      <c r="D3887" s="151"/>
    </row>
    <row r="3888" spans="4:4" x14ac:dyDescent="0.2">
      <c r="D3888" s="151"/>
    </row>
    <row r="3889" spans="4:4" x14ac:dyDescent="0.2">
      <c r="D3889" s="151"/>
    </row>
    <row r="3890" spans="4:4" x14ac:dyDescent="0.2">
      <c r="D3890" s="151"/>
    </row>
    <row r="3891" spans="4:4" x14ac:dyDescent="0.2">
      <c r="D3891" s="151"/>
    </row>
    <row r="3892" spans="4:4" x14ac:dyDescent="0.2">
      <c r="D3892" s="151"/>
    </row>
    <row r="3893" spans="4:4" x14ac:dyDescent="0.2">
      <c r="D3893" s="151"/>
    </row>
    <row r="3894" spans="4:4" x14ac:dyDescent="0.2">
      <c r="D3894" s="151"/>
    </row>
    <row r="3895" spans="4:4" x14ac:dyDescent="0.2">
      <c r="D3895" s="151"/>
    </row>
    <row r="3896" spans="4:4" x14ac:dyDescent="0.2">
      <c r="D3896" s="151"/>
    </row>
    <row r="3897" spans="4:4" x14ac:dyDescent="0.2">
      <c r="D3897" s="151"/>
    </row>
    <row r="3898" spans="4:4" x14ac:dyDescent="0.2">
      <c r="D3898" s="151"/>
    </row>
    <row r="3899" spans="4:4" x14ac:dyDescent="0.2">
      <c r="D3899" s="151"/>
    </row>
    <row r="3900" spans="4:4" x14ac:dyDescent="0.2">
      <c r="D3900" s="151"/>
    </row>
    <row r="3901" spans="4:4" x14ac:dyDescent="0.2">
      <c r="D3901" s="151"/>
    </row>
    <row r="3902" spans="4:4" x14ac:dyDescent="0.2">
      <c r="D3902" s="151"/>
    </row>
    <row r="3903" spans="4:4" x14ac:dyDescent="0.2">
      <c r="D3903" s="151"/>
    </row>
    <row r="3904" spans="4:4" x14ac:dyDescent="0.2">
      <c r="D3904" s="151"/>
    </row>
    <row r="3905" spans="4:4" x14ac:dyDescent="0.2">
      <c r="D3905" s="151"/>
    </row>
    <row r="3906" spans="4:4" x14ac:dyDescent="0.2">
      <c r="D3906" s="151"/>
    </row>
    <row r="3907" spans="4:4" x14ac:dyDescent="0.2">
      <c r="D3907" s="151"/>
    </row>
    <row r="3908" spans="4:4" x14ac:dyDescent="0.2">
      <c r="D3908" s="151"/>
    </row>
    <row r="3909" spans="4:4" x14ac:dyDescent="0.2">
      <c r="D3909" s="151"/>
    </row>
    <row r="3910" spans="4:4" x14ac:dyDescent="0.2">
      <c r="D3910" s="151"/>
    </row>
    <row r="3911" spans="4:4" x14ac:dyDescent="0.2">
      <c r="D3911" s="151"/>
    </row>
    <row r="3912" spans="4:4" x14ac:dyDescent="0.2">
      <c r="D3912" s="151"/>
    </row>
    <row r="3913" spans="4:4" x14ac:dyDescent="0.2">
      <c r="D3913" s="151"/>
    </row>
    <row r="3914" spans="4:4" x14ac:dyDescent="0.2">
      <c r="D3914" s="151"/>
    </row>
    <row r="3915" spans="4:4" x14ac:dyDescent="0.2">
      <c r="D3915" s="151"/>
    </row>
    <row r="3916" spans="4:4" x14ac:dyDescent="0.2">
      <c r="D3916" s="151"/>
    </row>
    <row r="3917" spans="4:4" x14ac:dyDescent="0.2">
      <c r="D3917" s="151"/>
    </row>
    <row r="3918" spans="4:4" x14ac:dyDescent="0.2">
      <c r="D3918" s="151"/>
    </row>
    <row r="3919" spans="4:4" x14ac:dyDescent="0.2">
      <c r="D3919" s="151"/>
    </row>
    <row r="3920" spans="4:4" x14ac:dyDescent="0.2">
      <c r="D3920" s="151"/>
    </row>
    <row r="3921" spans="4:4" x14ac:dyDescent="0.2">
      <c r="D3921" s="151"/>
    </row>
    <row r="3922" spans="4:4" x14ac:dyDescent="0.2">
      <c r="D3922" s="151"/>
    </row>
    <row r="3923" spans="4:4" x14ac:dyDescent="0.2">
      <c r="D3923" s="151"/>
    </row>
    <row r="3924" spans="4:4" x14ac:dyDescent="0.2">
      <c r="D3924" s="151"/>
    </row>
    <row r="3925" spans="4:4" x14ac:dyDescent="0.2">
      <c r="D3925" s="151"/>
    </row>
    <row r="3926" spans="4:4" x14ac:dyDescent="0.2">
      <c r="D3926" s="151"/>
    </row>
    <row r="3927" spans="4:4" x14ac:dyDescent="0.2">
      <c r="D3927" s="151"/>
    </row>
    <row r="3928" spans="4:4" x14ac:dyDescent="0.2">
      <c r="D3928" s="151"/>
    </row>
    <row r="3929" spans="4:4" x14ac:dyDescent="0.2">
      <c r="D3929" s="151"/>
    </row>
    <row r="3930" spans="4:4" x14ac:dyDescent="0.2">
      <c r="D3930" s="151"/>
    </row>
    <row r="3931" spans="4:4" x14ac:dyDescent="0.2">
      <c r="D3931" s="151"/>
    </row>
    <row r="3932" spans="4:4" x14ac:dyDescent="0.2">
      <c r="D3932" s="151"/>
    </row>
    <row r="3933" spans="4:4" x14ac:dyDescent="0.2">
      <c r="D3933" s="151"/>
    </row>
    <row r="3934" spans="4:4" x14ac:dyDescent="0.2">
      <c r="D3934" s="151"/>
    </row>
    <row r="3935" spans="4:4" x14ac:dyDescent="0.2">
      <c r="D3935" s="151"/>
    </row>
    <row r="3936" spans="4:4" x14ac:dyDescent="0.2">
      <c r="D3936" s="151"/>
    </row>
    <row r="3937" spans="4:4" x14ac:dyDescent="0.2">
      <c r="D3937" s="151"/>
    </row>
    <row r="3938" spans="4:4" x14ac:dyDescent="0.2">
      <c r="D3938" s="151"/>
    </row>
    <row r="3939" spans="4:4" x14ac:dyDescent="0.2">
      <c r="D3939" s="151"/>
    </row>
    <row r="3940" spans="4:4" x14ac:dyDescent="0.2">
      <c r="D3940" s="151"/>
    </row>
    <row r="3941" spans="4:4" x14ac:dyDescent="0.2">
      <c r="D3941" s="151"/>
    </row>
    <row r="3942" spans="4:4" x14ac:dyDescent="0.2">
      <c r="D3942" s="151"/>
    </row>
    <row r="3943" spans="4:4" x14ac:dyDescent="0.2">
      <c r="D3943" s="151"/>
    </row>
    <row r="3944" spans="4:4" x14ac:dyDescent="0.2">
      <c r="D3944" s="151"/>
    </row>
    <row r="3945" spans="4:4" x14ac:dyDescent="0.2">
      <c r="D3945" s="151"/>
    </row>
    <row r="3946" spans="4:4" x14ac:dyDescent="0.2">
      <c r="D3946" s="151"/>
    </row>
    <row r="3947" spans="4:4" x14ac:dyDescent="0.2">
      <c r="D3947" s="151"/>
    </row>
    <row r="3948" spans="4:4" x14ac:dyDescent="0.2">
      <c r="D3948" s="151"/>
    </row>
    <row r="3949" spans="4:4" x14ac:dyDescent="0.2">
      <c r="D3949" s="151"/>
    </row>
    <row r="3950" spans="4:4" x14ac:dyDescent="0.2">
      <c r="D3950" s="151"/>
    </row>
    <row r="3951" spans="4:4" x14ac:dyDescent="0.2">
      <c r="D3951" s="151"/>
    </row>
    <row r="3952" spans="4:4" x14ac:dyDescent="0.2">
      <c r="D3952" s="151"/>
    </row>
    <row r="3953" spans="4:4" x14ac:dyDescent="0.2">
      <c r="D3953" s="151"/>
    </row>
    <row r="3954" spans="4:4" x14ac:dyDescent="0.2">
      <c r="D3954" s="151"/>
    </row>
    <row r="3955" spans="4:4" x14ac:dyDescent="0.2">
      <c r="D3955" s="151"/>
    </row>
    <row r="3956" spans="4:4" x14ac:dyDescent="0.2">
      <c r="D3956" s="151"/>
    </row>
    <row r="3957" spans="4:4" x14ac:dyDescent="0.2">
      <c r="D3957" s="151"/>
    </row>
    <row r="3958" spans="4:4" x14ac:dyDescent="0.2">
      <c r="D3958" s="151"/>
    </row>
    <row r="3959" spans="4:4" x14ac:dyDescent="0.2">
      <c r="D3959" s="151"/>
    </row>
    <row r="3960" spans="4:4" x14ac:dyDescent="0.2">
      <c r="D3960" s="151"/>
    </row>
    <row r="3961" spans="4:4" x14ac:dyDescent="0.2">
      <c r="D3961" s="151"/>
    </row>
    <row r="3962" spans="4:4" x14ac:dyDescent="0.2">
      <c r="D3962" s="151"/>
    </row>
    <row r="3963" spans="4:4" x14ac:dyDescent="0.2">
      <c r="D3963" s="151"/>
    </row>
    <row r="3964" spans="4:4" x14ac:dyDescent="0.2">
      <c r="D3964" s="151"/>
    </row>
    <row r="3965" spans="4:4" x14ac:dyDescent="0.2">
      <c r="D3965" s="151"/>
    </row>
    <row r="3966" spans="4:4" x14ac:dyDescent="0.2">
      <c r="D3966" s="151"/>
    </row>
    <row r="3967" spans="4:4" x14ac:dyDescent="0.2">
      <c r="D3967" s="151"/>
    </row>
    <row r="3968" spans="4:4" x14ac:dyDescent="0.2">
      <c r="D3968" s="151"/>
    </row>
    <row r="3969" spans="4:4" x14ac:dyDescent="0.2">
      <c r="D3969" s="151"/>
    </row>
    <row r="3970" spans="4:4" x14ac:dyDescent="0.2">
      <c r="D3970" s="151"/>
    </row>
    <row r="3971" spans="4:4" x14ac:dyDescent="0.2">
      <c r="D3971" s="151"/>
    </row>
    <row r="3972" spans="4:4" x14ac:dyDescent="0.2">
      <c r="D3972" s="151"/>
    </row>
    <row r="3973" spans="4:4" x14ac:dyDescent="0.2">
      <c r="D3973" s="151"/>
    </row>
    <row r="3974" spans="4:4" x14ac:dyDescent="0.2">
      <c r="D3974" s="151"/>
    </row>
    <row r="3975" spans="4:4" x14ac:dyDescent="0.2">
      <c r="D3975" s="151"/>
    </row>
    <row r="3976" spans="4:4" x14ac:dyDescent="0.2">
      <c r="D3976" s="151"/>
    </row>
    <row r="3977" spans="4:4" x14ac:dyDescent="0.2">
      <c r="D3977" s="151"/>
    </row>
    <row r="3978" spans="4:4" x14ac:dyDescent="0.2">
      <c r="D3978" s="151"/>
    </row>
    <row r="3979" spans="4:4" x14ac:dyDescent="0.2">
      <c r="D3979" s="151"/>
    </row>
    <row r="3980" spans="4:4" x14ac:dyDescent="0.2">
      <c r="D3980" s="151"/>
    </row>
    <row r="3981" spans="4:4" x14ac:dyDescent="0.2">
      <c r="D3981" s="151"/>
    </row>
    <row r="3982" spans="4:4" x14ac:dyDescent="0.2">
      <c r="D3982" s="151"/>
    </row>
    <row r="3983" spans="4:4" x14ac:dyDescent="0.2">
      <c r="D3983" s="151"/>
    </row>
    <row r="3984" spans="4:4" x14ac:dyDescent="0.2">
      <c r="D3984" s="151"/>
    </row>
    <row r="3985" spans="4:4" x14ac:dyDescent="0.2">
      <c r="D3985" s="151"/>
    </row>
    <row r="3986" spans="4:4" x14ac:dyDescent="0.2">
      <c r="D3986" s="151"/>
    </row>
    <row r="3987" spans="4:4" x14ac:dyDescent="0.2">
      <c r="D3987" s="151"/>
    </row>
    <row r="3988" spans="4:4" x14ac:dyDescent="0.2">
      <c r="D3988" s="151"/>
    </row>
    <row r="3989" spans="4:4" x14ac:dyDescent="0.2">
      <c r="D3989" s="151"/>
    </row>
    <row r="3990" spans="4:4" x14ac:dyDescent="0.2">
      <c r="D3990" s="151"/>
    </row>
    <row r="3991" spans="4:4" x14ac:dyDescent="0.2">
      <c r="D3991" s="151"/>
    </row>
    <row r="3992" spans="4:4" x14ac:dyDescent="0.2">
      <c r="D3992" s="151"/>
    </row>
    <row r="3993" spans="4:4" x14ac:dyDescent="0.2">
      <c r="D3993" s="151"/>
    </row>
    <row r="3994" spans="4:4" x14ac:dyDescent="0.2">
      <c r="D3994" s="151"/>
    </row>
    <row r="3995" spans="4:4" x14ac:dyDescent="0.2">
      <c r="D3995" s="151"/>
    </row>
    <row r="3996" spans="4:4" x14ac:dyDescent="0.2">
      <c r="D3996" s="151"/>
    </row>
    <row r="3997" spans="4:4" x14ac:dyDescent="0.2">
      <c r="D3997" s="151"/>
    </row>
    <row r="3998" spans="4:4" x14ac:dyDescent="0.2">
      <c r="D3998" s="151"/>
    </row>
    <row r="3999" spans="4:4" x14ac:dyDescent="0.2">
      <c r="D3999" s="151"/>
    </row>
    <row r="4000" spans="4:4" x14ac:dyDescent="0.2">
      <c r="D4000" s="151"/>
    </row>
    <row r="4001" spans="4:4" x14ac:dyDescent="0.2">
      <c r="D4001" s="151"/>
    </row>
    <row r="4002" spans="4:4" x14ac:dyDescent="0.2">
      <c r="D4002" s="151"/>
    </row>
    <row r="4003" spans="4:4" x14ac:dyDescent="0.2">
      <c r="D4003" s="151"/>
    </row>
    <row r="4004" spans="4:4" x14ac:dyDescent="0.2">
      <c r="D4004" s="151"/>
    </row>
    <row r="4005" spans="4:4" x14ac:dyDescent="0.2">
      <c r="D4005" s="151"/>
    </row>
    <row r="4006" spans="4:4" x14ac:dyDescent="0.2">
      <c r="D4006" s="151"/>
    </row>
    <row r="4007" spans="4:4" x14ac:dyDescent="0.2">
      <c r="D4007" s="151"/>
    </row>
    <row r="4008" spans="4:4" x14ac:dyDescent="0.2">
      <c r="D4008" s="151"/>
    </row>
    <row r="4009" spans="4:4" x14ac:dyDescent="0.2">
      <c r="D4009" s="151"/>
    </row>
    <row r="4010" spans="4:4" x14ac:dyDescent="0.2">
      <c r="D4010" s="151"/>
    </row>
    <row r="4011" spans="4:4" x14ac:dyDescent="0.2">
      <c r="D4011" s="151"/>
    </row>
    <row r="4012" spans="4:4" x14ac:dyDescent="0.2">
      <c r="D4012" s="151"/>
    </row>
    <row r="4013" spans="4:4" x14ac:dyDescent="0.2">
      <c r="D4013" s="151"/>
    </row>
    <row r="4014" spans="4:4" x14ac:dyDescent="0.2">
      <c r="D4014" s="151"/>
    </row>
    <row r="4015" spans="4:4" x14ac:dyDescent="0.2">
      <c r="D4015" s="151"/>
    </row>
    <row r="4016" spans="4:4" x14ac:dyDescent="0.2">
      <c r="D4016" s="151"/>
    </row>
    <row r="4017" spans="4:4" x14ac:dyDescent="0.2">
      <c r="D4017" s="151"/>
    </row>
    <row r="4018" spans="4:4" x14ac:dyDescent="0.2">
      <c r="D4018" s="151"/>
    </row>
    <row r="4019" spans="4:4" x14ac:dyDescent="0.2">
      <c r="D4019" s="151"/>
    </row>
    <row r="4020" spans="4:4" x14ac:dyDescent="0.2">
      <c r="D4020" s="151"/>
    </row>
    <row r="4021" spans="4:4" x14ac:dyDescent="0.2">
      <c r="D4021" s="151"/>
    </row>
    <row r="4022" spans="4:4" x14ac:dyDescent="0.2">
      <c r="D4022" s="151"/>
    </row>
    <row r="4023" spans="4:4" x14ac:dyDescent="0.2">
      <c r="D4023" s="151"/>
    </row>
    <row r="4024" spans="4:4" x14ac:dyDescent="0.2">
      <c r="D4024" s="151"/>
    </row>
    <row r="4025" spans="4:4" x14ac:dyDescent="0.2">
      <c r="D4025" s="151"/>
    </row>
    <row r="4026" spans="4:4" x14ac:dyDescent="0.2">
      <c r="D4026" s="151"/>
    </row>
    <row r="4027" spans="4:4" x14ac:dyDescent="0.2">
      <c r="D4027" s="151"/>
    </row>
    <row r="4028" spans="4:4" x14ac:dyDescent="0.2">
      <c r="D4028" s="151"/>
    </row>
    <row r="4029" spans="4:4" x14ac:dyDescent="0.2">
      <c r="D4029" s="151"/>
    </row>
    <row r="4030" spans="4:4" x14ac:dyDescent="0.2">
      <c r="D4030" s="151"/>
    </row>
    <row r="4031" spans="4:4" x14ac:dyDescent="0.2">
      <c r="D4031" s="151"/>
    </row>
    <row r="4032" spans="4:4" x14ac:dyDescent="0.2">
      <c r="D4032" s="151"/>
    </row>
    <row r="4033" spans="4:4" x14ac:dyDescent="0.2">
      <c r="D4033" s="151"/>
    </row>
    <row r="4034" spans="4:4" x14ac:dyDescent="0.2">
      <c r="D4034" s="151"/>
    </row>
    <row r="4035" spans="4:4" x14ac:dyDescent="0.2">
      <c r="D4035" s="151"/>
    </row>
    <row r="4036" spans="4:4" x14ac:dyDescent="0.2">
      <c r="D4036" s="151"/>
    </row>
    <row r="4037" spans="4:4" x14ac:dyDescent="0.2">
      <c r="D4037" s="151"/>
    </row>
    <row r="4038" spans="4:4" x14ac:dyDescent="0.2">
      <c r="D4038" s="151"/>
    </row>
    <row r="4039" spans="4:4" x14ac:dyDescent="0.2">
      <c r="D4039" s="151"/>
    </row>
    <row r="4040" spans="4:4" x14ac:dyDescent="0.2">
      <c r="D4040" s="151"/>
    </row>
    <row r="4041" spans="4:4" x14ac:dyDescent="0.2">
      <c r="D4041" s="151"/>
    </row>
    <row r="4042" spans="4:4" x14ac:dyDescent="0.2">
      <c r="D4042" s="151"/>
    </row>
    <row r="4043" spans="4:4" x14ac:dyDescent="0.2">
      <c r="D4043" s="151"/>
    </row>
    <row r="4044" spans="4:4" x14ac:dyDescent="0.2">
      <c r="D4044" s="151"/>
    </row>
    <row r="4045" spans="4:4" x14ac:dyDescent="0.2">
      <c r="D4045" s="151"/>
    </row>
    <row r="4046" spans="4:4" x14ac:dyDescent="0.2">
      <c r="D4046" s="151"/>
    </row>
    <row r="4047" spans="4:4" x14ac:dyDescent="0.2">
      <c r="D4047" s="151"/>
    </row>
    <row r="4048" spans="4:4" x14ac:dyDescent="0.2">
      <c r="D4048" s="151"/>
    </row>
    <row r="4049" spans="4:4" x14ac:dyDescent="0.2">
      <c r="D4049" s="151"/>
    </row>
    <row r="4050" spans="4:4" x14ac:dyDescent="0.2">
      <c r="D4050" s="151"/>
    </row>
    <row r="4051" spans="4:4" x14ac:dyDescent="0.2">
      <c r="D4051" s="151"/>
    </row>
    <row r="4052" spans="4:4" x14ac:dyDescent="0.2">
      <c r="D4052" s="151"/>
    </row>
    <row r="4053" spans="4:4" x14ac:dyDescent="0.2">
      <c r="D4053" s="151"/>
    </row>
    <row r="4054" spans="4:4" x14ac:dyDescent="0.2">
      <c r="D4054" s="151"/>
    </row>
    <row r="4055" spans="4:4" x14ac:dyDescent="0.2">
      <c r="D4055" s="151"/>
    </row>
    <row r="4056" spans="4:4" x14ac:dyDescent="0.2">
      <c r="D4056" s="151"/>
    </row>
    <row r="4057" spans="4:4" x14ac:dyDescent="0.2">
      <c r="D4057" s="151"/>
    </row>
    <row r="4058" spans="4:4" x14ac:dyDescent="0.2">
      <c r="D4058" s="151"/>
    </row>
    <row r="4059" spans="4:4" x14ac:dyDescent="0.2">
      <c r="D4059" s="151"/>
    </row>
    <row r="4060" spans="4:4" x14ac:dyDescent="0.2">
      <c r="D4060" s="151"/>
    </row>
    <row r="4061" spans="4:4" x14ac:dyDescent="0.2">
      <c r="D4061" s="151"/>
    </row>
    <row r="4062" spans="4:4" x14ac:dyDescent="0.2">
      <c r="D4062" s="151"/>
    </row>
    <row r="4063" spans="4:4" x14ac:dyDescent="0.2">
      <c r="D4063" s="151"/>
    </row>
    <row r="4064" spans="4:4" x14ac:dyDescent="0.2">
      <c r="D4064" s="151"/>
    </row>
    <row r="4065" spans="4:4" x14ac:dyDescent="0.2">
      <c r="D4065" s="151"/>
    </row>
    <row r="4066" spans="4:4" x14ac:dyDescent="0.2">
      <c r="D4066" s="151"/>
    </row>
    <row r="4067" spans="4:4" x14ac:dyDescent="0.2">
      <c r="D4067" s="151"/>
    </row>
    <row r="4068" spans="4:4" x14ac:dyDescent="0.2">
      <c r="D4068" s="151"/>
    </row>
    <row r="4069" spans="4:4" x14ac:dyDescent="0.2">
      <c r="D4069" s="151"/>
    </row>
    <row r="4070" spans="4:4" x14ac:dyDescent="0.2">
      <c r="D4070" s="151"/>
    </row>
    <row r="4071" spans="4:4" x14ac:dyDescent="0.2">
      <c r="D4071" s="151"/>
    </row>
    <row r="4072" spans="4:4" x14ac:dyDescent="0.2">
      <c r="D4072" s="151"/>
    </row>
    <row r="4073" spans="4:4" x14ac:dyDescent="0.2">
      <c r="D4073" s="151"/>
    </row>
    <row r="4074" spans="4:4" x14ac:dyDescent="0.2">
      <c r="D4074" s="151"/>
    </row>
    <row r="4075" spans="4:4" x14ac:dyDescent="0.2">
      <c r="D4075" s="151"/>
    </row>
    <row r="4076" spans="4:4" x14ac:dyDescent="0.2">
      <c r="D4076" s="151"/>
    </row>
    <row r="4077" spans="4:4" x14ac:dyDescent="0.2">
      <c r="D4077" s="151"/>
    </row>
    <row r="4078" spans="4:4" x14ac:dyDescent="0.2">
      <c r="D4078" s="151"/>
    </row>
    <row r="4079" spans="4:4" x14ac:dyDescent="0.2">
      <c r="D4079" s="151"/>
    </row>
    <row r="4080" spans="4:4" x14ac:dyDescent="0.2">
      <c r="D4080" s="151"/>
    </row>
    <row r="4081" spans="4:4" x14ac:dyDescent="0.2">
      <c r="D4081" s="151"/>
    </row>
    <row r="4082" spans="4:4" x14ac:dyDescent="0.2">
      <c r="D4082" s="151"/>
    </row>
    <row r="4083" spans="4:4" x14ac:dyDescent="0.2">
      <c r="D4083" s="151"/>
    </row>
    <row r="4084" spans="4:4" x14ac:dyDescent="0.2">
      <c r="D4084" s="151"/>
    </row>
    <row r="4085" spans="4:4" x14ac:dyDescent="0.2">
      <c r="D4085" s="151"/>
    </row>
    <row r="4086" spans="4:4" x14ac:dyDescent="0.2">
      <c r="D4086" s="151"/>
    </row>
    <row r="4087" spans="4:4" x14ac:dyDescent="0.2">
      <c r="D4087" s="151"/>
    </row>
    <row r="4088" spans="4:4" x14ac:dyDescent="0.2">
      <c r="D4088" s="151"/>
    </row>
    <row r="4089" spans="4:4" x14ac:dyDescent="0.2">
      <c r="D4089" s="151"/>
    </row>
    <row r="4090" spans="4:4" x14ac:dyDescent="0.2">
      <c r="D4090" s="151"/>
    </row>
    <row r="4091" spans="4:4" x14ac:dyDescent="0.2">
      <c r="D4091" s="151"/>
    </row>
    <row r="4092" spans="4:4" x14ac:dyDescent="0.2">
      <c r="D4092" s="151"/>
    </row>
    <row r="4093" spans="4:4" x14ac:dyDescent="0.2">
      <c r="D4093" s="151"/>
    </row>
    <row r="4094" spans="4:4" x14ac:dyDescent="0.2">
      <c r="D4094" s="151"/>
    </row>
    <row r="4095" spans="4:4" x14ac:dyDescent="0.2">
      <c r="D4095" s="151"/>
    </row>
    <row r="4096" spans="4:4" x14ac:dyDescent="0.2">
      <c r="D4096" s="151"/>
    </row>
    <row r="4097" spans="4:4" x14ac:dyDescent="0.2">
      <c r="D4097" s="151"/>
    </row>
    <row r="4098" spans="4:4" x14ac:dyDescent="0.2">
      <c r="D4098" s="151"/>
    </row>
    <row r="4099" spans="4:4" x14ac:dyDescent="0.2">
      <c r="D4099" s="151"/>
    </row>
    <row r="4100" spans="4:4" x14ac:dyDescent="0.2">
      <c r="D4100" s="151"/>
    </row>
    <row r="4101" spans="4:4" x14ac:dyDescent="0.2">
      <c r="D4101" s="151"/>
    </row>
    <row r="4102" spans="4:4" x14ac:dyDescent="0.2">
      <c r="D4102" s="151"/>
    </row>
    <row r="4103" spans="4:4" x14ac:dyDescent="0.2">
      <c r="D4103" s="151"/>
    </row>
    <row r="4104" spans="4:4" x14ac:dyDescent="0.2">
      <c r="D4104" s="151"/>
    </row>
    <row r="4105" spans="4:4" x14ac:dyDescent="0.2">
      <c r="D4105" s="151"/>
    </row>
    <row r="4106" spans="4:4" x14ac:dyDescent="0.2">
      <c r="D4106" s="151"/>
    </row>
    <row r="4107" spans="4:4" x14ac:dyDescent="0.2">
      <c r="D4107" s="151"/>
    </row>
    <row r="4108" spans="4:4" x14ac:dyDescent="0.2">
      <c r="D4108" s="151"/>
    </row>
    <row r="4109" spans="4:4" x14ac:dyDescent="0.2">
      <c r="D4109" s="151"/>
    </row>
    <row r="4110" spans="4:4" x14ac:dyDescent="0.2">
      <c r="D4110" s="151"/>
    </row>
    <row r="4111" spans="4:4" x14ac:dyDescent="0.2">
      <c r="D4111" s="151"/>
    </row>
    <row r="4112" spans="4:4" x14ac:dyDescent="0.2">
      <c r="D4112" s="151"/>
    </row>
    <row r="4113" spans="4:4" x14ac:dyDescent="0.2">
      <c r="D4113" s="151"/>
    </row>
    <row r="4114" spans="4:4" x14ac:dyDescent="0.2">
      <c r="D4114" s="151"/>
    </row>
    <row r="4115" spans="4:4" x14ac:dyDescent="0.2">
      <c r="D4115" s="151"/>
    </row>
    <row r="4116" spans="4:4" x14ac:dyDescent="0.2">
      <c r="D4116" s="151"/>
    </row>
    <row r="4117" spans="4:4" x14ac:dyDescent="0.2">
      <c r="D4117" s="151"/>
    </row>
    <row r="4118" spans="4:4" x14ac:dyDescent="0.2">
      <c r="D4118" s="151"/>
    </row>
    <row r="4119" spans="4:4" x14ac:dyDescent="0.2">
      <c r="D4119" s="151"/>
    </row>
    <row r="4120" spans="4:4" x14ac:dyDescent="0.2">
      <c r="D4120" s="151"/>
    </row>
    <row r="4121" spans="4:4" x14ac:dyDescent="0.2">
      <c r="D4121" s="151"/>
    </row>
    <row r="4122" spans="4:4" x14ac:dyDescent="0.2">
      <c r="D4122" s="151"/>
    </row>
    <row r="4123" spans="4:4" x14ac:dyDescent="0.2">
      <c r="D4123" s="151"/>
    </row>
    <row r="4124" spans="4:4" x14ac:dyDescent="0.2">
      <c r="D4124" s="151"/>
    </row>
    <row r="4125" spans="4:4" x14ac:dyDescent="0.2">
      <c r="D4125" s="151"/>
    </row>
    <row r="4126" spans="4:4" x14ac:dyDescent="0.2">
      <c r="D4126" s="151"/>
    </row>
    <row r="4127" spans="4:4" x14ac:dyDescent="0.2">
      <c r="D4127" s="151"/>
    </row>
    <row r="4128" spans="4:4" x14ac:dyDescent="0.2">
      <c r="D4128" s="151"/>
    </row>
    <row r="4129" spans="4:4" x14ac:dyDescent="0.2">
      <c r="D4129" s="151"/>
    </row>
    <row r="4130" spans="4:4" x14ac:dyDescent="0.2">
      <c r="D4130" s="151"/>
    </row>
    <row r="4131" spans="4:4" x14ac:dyDescent="0.2">
      <c r="D4131" s="151"/>
    </row>
    <row r="4132" spans="4:4" x14ac:dyDescent="0.2">
      <c r="D4132" s="151"/>
    </row>
    <row r="4133" spans="4:4" x14ac:dyDescent="0.2">
      <c r="D4133" s="151"/>
    </row>
    <row r="4134" spans="4:4" x14ac:dyDescent="0.2">
      <c r="D4134" s="151"/>
    </row>
    <row r="4135" spans="4:4" x14ac:dyDescent="0.2">
      <c r="D4135" s="151"/>
    </row>
    <row r="4136" spans="4:4" x14ac:dyDescent="0.2">
      <c r="D4136" s="151"/>
    </row>
    <row r="4137" spans="4:4" x14ac:dyDescent="0.2">
      <c r="D4137" s="151"/>
    </row>
    <row r="4138" spans="4:4" x14ac:dyDescent="0.2">
      <c r="D4138" s="151"/>
    </row>
    <row r="4139" spans="4:4" x14ac:dyDescent="0.2">
      <c r="D4139" s="151"/>
    </row>
    <row r="4140" spans="4:4" x14ac:dyDescent="0.2">
      <c r="D4140" s="151"/>
    </row>
    <row r="4141" spans="4:4" x14ac:dyDescent="0.2">
      <c r="D4141" s="151"/>
    </row>
    <row r="4142" spans="4:4" x14ac:dyDescent="0.2">
      <c r="D4142" s="151"/>
    </row>
    <row r="4143" spans="4:4" x14ac:dyDescent="0.2">
      <c r="D4143" s="151"/>
    </row>
    <row r="4144" spans="4:4" x14ac:dyDescent="0.2">
      <c r="D4144" s="151"/>
    </row>
    <row r="4145" spans="4:4" x14ac:dyDescent="0.2">
      <c r="D4145" s="151"/>
    </row>
    <row r="4146" spans="4:4" x14ac:dyDescent="0.2">
      <c r="D4146" s="151"/>
    </row>
    <row r="4147" spans="4:4" x14ac:dyDescent="0.2">
      <c r="D4147" s="151"/>
    </row>
    <row r="4148" spans="4:4" x14ac:dyDescent="0.2">
      <c r="D4148" s="151"/>
    </row>
    <row r="4149" spans="4:4" x14ac:dyDescent="0.2">
      <c r="D4149" s="151"/>
    </row>
    <row r="4150" spans="4:4" x14ac:dyDescent="0.2">
      <c r="D4150" s="151"/>
    </row>
    <row r="4151" spans="4:4" x14ac:dyDescent="0.2">
      <c r="D4151" s="151"/>
    </row>
    <row r="4152" spans="4:4" x14ac:dyDescent="0.2">
      <c r="D4152" s="151"/>
    </row>
    <row r="4153" spans="4:4" x14ac:dyDescent="0.2">
      <c r="D4153" s="151"/>
    </row>
    <row r="4154" spans="4:4" x14ac:dyDescent="0.2">
      <c r="D4154" s="151"/>
    </row>
    <row r="4155" spans="4:4" x14ac:dyDescent="0.2">
      <c r="D4155" s="151"/>
    </row>
    <row r="4156" spans="4:4" x14ac:dyDescent="0.2">
      <c r="D4156" s="151"/>
    </row>
    <row r="4157" spans="4:4" x14ac:dyDescent="0.2">
      <c r="D4157" s="151"/>
    </row>
    <row r="4158" spans="4:4" x14ac:dyDescent="0.2">
      <c r="D4158" s="151"/>
    </row>
    <row r="4159" spans="4:4" x14ac:dyDescent="0.2">
      <c r="D4159" s="151"/>
    </row>
    <row r="4160" spans="4:4" x14ac:dyDescent="0.2">
      <c r="D4160" s="151"/>
    </row>
    <row r="4161" spans="4:4" x14ac:dyDescent="0.2">
      <c r="D4161" s="151"/>
    </row>
    <row r="4162" spans="4:4" x14ac:dyDescent="0.2">
      <c r="D4162" s="151"/>
    </row>
    <row r="4163" spans="4:4" x14ac:dyDescent="0.2">
      <c r="D4163" s="151"/>
    </row>
    <row r="4164" spans="4:4" x14ac:dyDescent="0.2">
      <c r="D4164" s="151"/>
    </row>
    <row r="4165" spans="4:4" x14ac:dyDescent="0.2">
      <c r="D4165" s="151"/>
    </row>
    <row r="4166" spans="4:4" x14ac:dyDescent="0.2">
      <c r="D4166" s="151"/>
    </row>
    <row r="4167" spans="4:4" x14ac:dyDescent="0.2">
      <c r="D4167" s="151"/>
    </row>
    <row r="4168" spans="4:4" x14ac:dyDescent="0.2">
      <c r="D4168" s="151"/>
    </row>
    <row r="4169" spans="4:4" x14ac:dyDescent="0.2">
      <c r="D4169" s="151"/>
    </row>
    <row r="4170" spans="4:4" x14ac:dyDescent="0.2">
      <c r="D4170" s="151"/>
    </row>
    <row r="4171" spans="4:4" x14ac:dyDescent="0.2">
      <c r="D4171" s="151"/>
    </row>
    <row r="4172" spans="4:4" x14ac:dyDescent="0.2">
      <c r="D4172" s="151"/>
    </row>
    <row r="4173" spans="4:4" x14ac:dyDescent="0.2">
      <c r="D4173" s="151"/>
    </row>
    <row r="4174" spans="4:4" x14ac:dyDescent="0.2">
      <c r="D4174" s="151"/>
    </row>
    <row r="4175" spans="4:4" x14ac:dyDescent="0.2">
      <c r="D4175" s="151"/>
    </row>
    <row r="4176" spans="4:4" x14ac:dyDescent="0.2">
      <c r="D4176" s="151"/>
    </row>
    <row r="4177" spans="4:4" x14ac:dyDescent="0.2">
      <c r="D4177" s="151"/>
    </row>
    <row r="4178" spans="4:4" x14ac:dyDescent="0.2">
      <c r="D4178" s="151"/>
    </row>
    <row r="4179" spans="4:4" x14ac:dyDescent="0.2">
      <c r="D4179" s="151"/>
    </row>
    <row r="4180" spans="4:4" x14ac:dyDescent="0.2">
      <c r="D4180" s="151"/>
    </row>
    <row r="4181" spans="4:4" x14ac:dyDescent="0.2">
      <c r="D4181" s="151"/>
    </row>
    <row r="4182" spans="4:4" x14ac:dyDescent="0.2">
      <c r="D4182" s="151"/>
    </row>
    <row r="4183" spans="4:4" x14ac:dyDescent="0.2">
      <c r="D4183" s="151"/>
    </row>
    <row r="4184" spans="4:4" x14ac:dyDescent="0.2">
      <c r="D4184" s="151"/>
    </row>
    <row r="4185" spans="4:4" x14ac:dyDescent="0.2">
      <c r="D4185" s="151"/>
    </row>
    <row r="4186" spans="4:4" x14ac:dyDescent="0.2">
      <c r="D4186" s="151"/>
    </row>
    <row r="4187" spans="4:4" x14ac:dyDescent="0.2">
      <c r="D4187" s="151"/>
    </row>
    <row r="4188" spans="4:4" x14ac:dyDescent="0.2">
      <c r="D4188" s="151"/>
    </row>
    <row r="4189" spans="4:4" x14ac:dyDescent="0.2">
      <c r="D4189" s="151"/>
    </row>
    <row r="4190" spans="4:4" x14ac:dyDescent="0.2">
      <c r="D4190" s="151"/>
    </row>
    <row r="4191" spans="4:4" x14ac:dyDescent="0.2">
      <c r="D4191" s="151"/>
    </row>
    <row r="4192" spans="4:4" x14ac:dyDescent="0.2">
      <c r="D4192" s="151"/>
    </row>
    <row r="4193" spans="4:4" x14ac:dyDescent="0.2">
      <c r="D4193" s="151"/>
    </row>
    <row r="4194" spans="4:4" x14ac:dyDescent="0.2">
      <c r="D4194" s="151"/>
    </row>
    <row r="4195" spans="4:4" x14ac:dyDescent="0.2">
      <c r="D4195" s="151"/>
    </row>
    <row r="4196" spans="4:4" x14ac:dyDescent="0.2">
      <c r="D4196" s="151"/>
    </row>
    <row r="4197" spans="4:4" x14ac:dyDescent="0.2">
      <c r="D4197" s="151"/>
    </row>
    <row r="4198" spans="4:4" x14ac:dyDescent="0.2">
      <c r="D4198" s="151"/>
    </row>
    <row r="4199" spans="4:4" x14ac:dyDescent="0.2">
      <c r="D4199" s="151"/>
    </row>
    <row r="4200" spans="4:4" x14ac:dyDescent="0.2">
      <c r="D4200" s="151"/>
    </row>
    <row r="4201" spans="4:4" x14ac:dyDescent="0.2">
      <c r="D4201" s="151"/>
    </row>
    <row r="4202" spans="4:4" x14ac:dyDescent="0.2">
      <c r="D4202" s="151"/>
    </row>
    <row r="4203" spans="4:4" x14ac:dyDescent="0.2">
      <c r="D4203" s="151"/>
    </row>
    <row r="4204" spans="4:4" x14ac:dyDescent="0.2">
      <c r="D4204" s="151"/>
    </row>
    <row r="4205" spans="4:4" x14ac:dyDescent="0.2">
      <c r="D4205" s="151"/>
    </row>
    <row r="4206" spans="4:4" x14ac:dyDescent="0.2">
      <c r="D4206" s="151"/>
    </row>
    <row r="4207" spans="4:4" x14ac:dyDescent="0.2">
      <c r="D4207" s="151"/>
    </row>
    <row r="4208" spans="4:4" x14ac:dyDescent="0.2">
      <c r="D4208" s="151"/>
    </row>
    <row r="4209" spans="4:4" x14ac:dyDescent="0.2">
      <c r="D4209" s="151"/>
    </row>
    <row r="4210" spans="4:4" x14ac:dyDescent="0.2">
      <c r="D4210" s="151"/>
    </row>
    <row r="4211" spans="4:4" x14ac:dyDescent="0.2">
      <c r="D4211" s="151"/>
    </row>
    <row r="4212" spans="4:4" x14ac:dyDescent="0.2">
      <c r="D4212" s="151"/>
    </row>
    <row r="4213" spans="4:4" x14ac:dyDescent="0.2">
      <c r="D4213" s="151"/>
    </row>
    <row r="4214" spans="4:4" x14ac:dyDescent="0.2">
      <c r="D4214" s="151"/>
    </row>
    <row r="4215" spans="4:4" x14ac:dyDescent="0.2">
      <c r="D4215" s="151"/>
    </row>
    <row r="4216" spans="4:4" x14ac:dyDescent="0.2">
      <c r="D4216" s="151"/>
    </row>
    <row r="4217" spans="4:4" x14ac:dyDescent="0.2">
      <c r="D4217" s="151"/>
    </row>
    <row r="4218" spans="4:4" x14ac:dyDescent="0.2">
      <c r="D4218" s="151"/>
    </row>
    <row r="4219" spans="4:4" x14ac:dyDescent="0.2">
      <c r="D4219" s="151"/>
    </row>
    <row r="4220" spans="4:4" x14ac:dyDescent="0.2">
      <c r="D4220" s="151"/>
    </row>
    <row r="4221" spans="4:4" x14ac:dyDescent="0.2">
      <c r="D4221" s="151"/>
    </row>
    <row r="4222" spans="4:4" x14ac:dyDescent="0.2">
      <c r="D4222" s="151"/>
    </row>
    <row r="4223" spans="4:4" x14ac:dyDescent="0.2">
      <c r="D4223" s="151"/>
    </row>
    <row r="4224" spans="4:4" x14ac:dyDescent="0.2">
      <c r="D4224" s="151"/>
    </row>
    <row r="4225" spans="4:4" x14ac:dyDescent="0.2">
      <c r="D4225" s="151"/>
    </row>
    <row r="4226" spans="4:4" x14ac:dyDescent="0.2">
      <c r="D4226" s="151"/>
    </row>
    <row r="4227" spans="4:4" x14ac:dyDescent="0.2">
      <c r="D4227" s="151"/>
    </row>
    <row r="4228" spans="4:4" x14ac:dyDescent="0.2">
      <c r="D4228" s="151"/>
    </row>
    <row r="4229" spans="4:4" x14ac:dyDescent="0.2">
      <c r="D4229" s="151"/>
    </row>
    <row r="4230" spans="4:4" x14ac:dyDescent="0.2">
      <c r="D4230" s="151"/>
    </row>
    <row r="4231" spans="4:4" x14ac:dyDescent="0.2">
      <c r="D4231" s="151"/>
    </row>
    <row r="4232" spans="4:4" x14ac:dyDescent="0.2">
      <c r="D4232" s="151"/>
    </row>
    <row r="4233" spans="4:4" x14ac:dyDescent="0.2">
      <c r="D4233" s="151"/>
    </row>
    <row r="4234" spans="4:4" x14ac:dyDescent="0.2">
      <c r="D4234" s="151"/>
    </row>
    <row r="4235" spans="4:4" x14ac:dyDescent="0.2">
      <c r="D4235" s="151"/>
    </row>
    <row r="4236" spans="4:4" x14ac:dyDescent="0.2">
      <c r="D4236" s="151"/>
    </row>
    <row r="4237" spans="4:4" x14ac:dyDescent="0.2">
      <c r="D4237" s="151"/>
    </row>
    <row r="4238" spans="4:4" x14ac:dyDescent="0.2">
      <c r="D4238" s="151"/>
    </row>
    <row r="4239" spans="4:4" x14ac:dyDescent="0.2">
      <c r="D4239" s="151"/>
    </row>
    <row r="4240" spans="4:4" x14ac:dyDescent="0.2">
      <c r="D4240" s="151"/>
    </row>
    <row r="4241" spans="4:4" x14ac:dyDescent="0.2">
      <c r="D4241" s="151"/>
    </row>
    <row r="4242" spans="4:4" x14ac:dyDescent="0.2">
      <c r="D4242" s="151"/>
    </row>
    <row r="4243" spans="4:4" x14ac:dyDescent="0.2">
      <c r="D4243" s="151"/>
    </row>
    <row r="4244" spans="4:4" x14ac:dyDescent="0.2">
      <c r="D4244" s="151"/>
    </row>
    <row r="4245" spans="4:4" x14ac:dyDescent="0.2">
      <c r="D4245" s="151"/>
    </row>
    <row r="4246" spans="4:4" x14ac:dyDescent="0.2">
      <c r="D4246" s="151"/>
    </row>
    <row r="4247" spans="4:4" x14ac:dyDescent="0.2">
      <c r="D4247" s="151"/>
    </row>
    <row r="4248" spans="4:4" x14ac:dyDescent="0.2">
      <c r="D4248" s="151"/>
    </row>
    <row r="4249" spans="4:4" x14ac:dyDescent="0.2">
      <c r="D4249" s="151"/>
    </row>
    <row r="4250" spans="4:4" x14ac:dyDescent="0.2">
      <c r="D4250" s="151"/>
    </row>
    <row r="4251" spans="4:4" x14ac:dyDescent="0.2">
      <c r="D4251" s="151"/>
    </row>
    <row r="4252" spans="4:4" x14ac:dyDescent="0.2">
      <c r="D4252" s="151"/>
    </row>
    <row r="4253" spans="4:4" x14ac:dyDescent="0.2">
      <c r="D4253" s="151"/>
    </row>
    <row r="4254" spans="4:4" x14ac:dyDescent="0.2">
      <c r="D4254" s="151"/>
    </row>
    <row r="4255" spans="4:4" x14ac:dyDescent="0.2">
      <c r="D4255" s="151"/>
    </row>
    <row r="4256" spans="4:4" x14ac:dyDescent="0.2">
      <c r="D4256" s="151"/>
    </row>
    <row r="4257" spans="4:4" x14ac:dyDescent="0.2">
      <c r="D4257" s="151"/>
    </row>
    <row r="4258" spans="4:4" x14ac:dyDescent="0.2">
      <c r="D4258" s="151"/>
    </row>
    <row r="4259" spans="4:4" x14ac:dyDescent="0.2">
      <c r="D4259" s="151"/>
    </row>
    <row r="4260" spans="4:4" x14ac:dyDescent="0.2">
      <c r="D4260" s="151"/>
    </row>
    <row r="4261" spans="4:4" x14ac:dyDescent="0.2">
      <c r="D4261" s="151"/>
    </row>
    <row r="4262" spans="4:4" x14ac:dyDescent="0.2">
      <c r="D4262" s="151"/>
    </row>
    <row r="4263" spans="4:4" x14ac:dyDescent="0.2">
      <c r="D4263" s="151"/>
    </row>
    <row r="4264" spans="4:4" x14ac:dyDescent="0.2">
      <c r="D4264" s="151"/>
    </row>
    <row r="4265" spans="4:4" x14ac:dyDescent="0.2">
      <c r="D4265" s="151"/>
    </row>
    <row r="4266" spans="4:4" x14ac:dyDescent="0.2">
      <c r="D4266" s="151"/>
    </row>
    <row r="4267" spans="4:4" x14ac:dyDescent="0.2">
      <c r="D4267" s="151"/>
    </row>
    <row r="4268" spans="4:4" x14ac:dyDescent="0.2">
      <c r="D4268" s="151"/>
    </row>
    <row r="4269" spans="4:4" x14ac:dyDescent="0.2">
      <c r="D4269" s="151"/>
    </row>
    <row r="4270" spans="4:4" x14ac:dyDescent="0.2">
      <c r="D4270" s="151"/>
    </row>
    <row r="4271" spans="4:4" x14ac:dyDescent="0.2">
      <c r="D4271" s="151"/>
    </row>
    <row r="4272" spans="4:4" x14ac:dyDescent="0.2">
      <c r="D4272" s="151"/>
    </row>
    <row r="4273" spans="4:4" x14ac:dyDescent="0.2">
      <c r="D4273" s="151"/>
    </row>
    <row r="4274" spans="4:4" x14ac:dyDescent="0.2">
      <c r="D4274" s="151"/>
    </row>
    <row r="4275" spans="4:4" x14ac:dyDescent="0.2">
      <c r="D4275" s="151"/>
    </row>
    <row r="4276" spans="4:4" x14ac:dyDescent="0.2">
      <c r="D4276" s="151"/>
    </row>
    <row r="4277" spans="4:4" x14ac:dyDescent="0.2">
      <c r="D4277" s="151"/>
    </row>
    <row r="4278" spans="4:4" x14ac:dyDescent="0.2">
      <c r="D4278" s="151"/>
    </row>
    <row r="4279" spans="4:4" x14ac:dyDescent="0.2">
      <c r="D4279" s="151"/>
    </row>
    <row r="4280" spans="4:4" x14ac:dyDescent="0.2">
      <c r="D4280" s="151"/>
    </row>
    <row r="4281" spans="4:4" x14ac:dyDescent="0.2">
      <c r="D4281" s="151"/>
    </row>
    <row r="4282" spans="4:4" x14ac:dyDescent="0.2">
      <c r="D4282" s="151"/>
    </row>
    <row r="4283" spans="4:4" x14ac:dyDescent="0.2">
      <c r="D4283" s="151"/>
    </row>
    <row r="4284" spans="4:4" x14ac:dyDescent="0.2">
      <c r="D4284" s="151"/>
    </row>
    <row r="4285" spans="4:4" x14ac:dyDescent="0.2">
      <c r="D4285" s="151"/>
    </row>
    <row r="4286" spans="4:4" x14ac:dyDescent="0.2">
      <c r="D4286" s="151"/>
    </row>
    <row r="4287" spans="4:4" x14ac:dyDescent="0.2">
      <c r="D4287" s="151"/>
    </row>
    <row r="4288" spans="4:4" x14ac:dyDescent="0.2">
      <c r="D4288" s="151"/>
    </row>
    <row r="4289" spans="4:4" x14ac:dyDescent="0.2">
      <c r="D4289" s="151"/>
    </row>
    <row r="4290" spans="4:4" x14ac:dyDescent="0.2">
      <c r="D4290" s="151"/>
    </row>
    <row r="4291" spans="4:4" x14ac:dyDescent="0.2">
      <c r="D4291" s="151"/>
    </row>
    <row r="4292" spans="4:4" x14ac:dyDescent="0.2">
      <c r="D4292" s="151"/>
    </row>
    <row r="4293" spans="4:4" x14ac:dyDescent="0.2">
      <c r="D4293" s="151"/>
    </row>
    <row r="4294" spans="4:4" x14ac:dyDescent="0.2">
      <c r="D4294" s="151"/>
    </row>
    <row r="4295" spans="4:4" x14ac:dyDescent="0.2">
      <c r="D4295" s="151"/>
    </row>
    <row r="4296" spans="4:4" x14ac:dyDescent="0.2">
      <c r="D4296" s="151"/>
    </row>
    <row r="4297" spans="4:4" x14ac:dyDescent="0.2">
      <c r="D4297" s="151"/>
    </row>
    <row r="4298" spans="4:4" x14ac:dyDescent="0.2">
      <c r="D4298" s="151"/>
    </row>
    <row r="4299" spans="4:4" x14ac:dyDescent="0.2">
      <c r="D4299" s="151"/>
    </row>
    <row r="4300" spans="4:4" x14ac:dyDescent="0.2">
      <c r="D4300" s="151"/>
    </row>
    <row r="4301" spans="4:4" x14ac:dyDescent="0.2">
      <c r="D4301" s="151"/>
    </row>
    <row r="4302" spans="4:4" x14ac:dyDescent="0.2">
      <c r="D4302" s="151"/>
    </row>
    <row r="4303" spans="4:4" x14ac:dyDescent="0.2">
      <c r="D4303" s="151"/>
    </row>
    <row r="4304" spans="4:4" x14ac:dyDescent="0.2">
      <c r="D4304" s="151"/>
    </row>
    <row r="4305" spans="4:4" x14ac:dyDescent="0.2">
      <c r="D4305" s="151"/>
    </row>
    <row r="4306" spans="4:4" x14ac:dyDescent="0.2">
      <c r="D4306" s="151"/>
    </row>
    <row r="4307" spans="4:4" x14ac:dyDescent="0.2">
      <c r="D4307" s="151"/>
    </row>
    <row r="4308" spans="4:4" x14ac:dyDescent="0.2">
      <c r="D4308" s="151"/>
    </row>
    <row r="4309" spans="4:4" x14ac:dyDescent="0.2">
      <c r="D4309" s="151"/>
    </row>
    <row r="4310" spans="4:4" x14ac:dyDescent="0.2">
      <c r="D4310" s="151"/>
    </row>
    <row r="4311" spans="4:4" x14ac:dyDescent="0.2">
      <c r="D4311" s="151"/>
    </row>
    <row r="4312" spans="4:4" x14ac:dyDescent="0.2">
      <c r="D4312" s="151"/>
    </row>
    <row r="4313" spans="4:4" x14ac:dyDescent="0.2">
      <c r="D4313" s="151"/>
    </row>
    <row r="4314" spans="4:4" x14ac:dyDescent="0.2">
      <c r="D4314" s="151"/>
    </row>
    <row r="4315" spans="4:4" x14ac:dyDescent="0.2">
      <c r="D4315" s="151"/>
    </row>
    <row r="4316" spans="4:4" x14ac:dyDescent="0.2">
      <c r="D4316" s="151"/>
    </row>
    <row r="4317" spans="4:4" x14ac:dyDescent="0.2">
      <c r="D4317" s="151"/>
    </row>
    <row r="4318" spans="4:4" x14ac:dyDescent="0.2">
      <c r="D4318" s="151"/>
    </row>
    <row r="4319" spans="4:4" x14ac:dyDescent="0.2">
      <c r="D4319" s="151"/>
    </row>
    <row r="4320" spans="4:4" x14ac:dyDescent="0.2">
      <c r="D4320" s="151"/>
    </row>
    <row r="4321" spans="4:4" x14ac:dyDescent="0.2">
      <c r="D4321" s="151"/>
    </row>
    <row r="4322" spans="4:4" x14ac:dyDescent="0.2">
      <c r="D4322" s="151"/>
    </row>
    <row r="4323" spans="4:4" x14ac:dyDescent="0.2">
      <c r="D4323" s="151"/>
    </row>
    <row r="4324" spans="4:4" x14ac:dyDescent="0.2">
      <c r="D4324" s="151"/>
    </row>
    <row r="4325" spans="4:4" x14ac:dyDescent="0.2">
      <c r="D4325" s="151"/>
    </row>
    <row r="4326" spans="4:4" x14ac:dyDescent="0.2">
      <c r="D4326" s="151"/>
    </row>
    <row r="4327" spans="4:4" x14ac:dyDescent="0.2">
      <c r="D4327" s="151"/>
    </row>
    <row r="4328" spans="4:4" x14ac:dyDescent="0.2">
      <c r="D4328" s="151"/>
    </row>
    <row r="4329" spans="4:4" x14ac:dyDescent="0.2">
      <c r="D4329" s="151"/>
    </row>
    <row r="4330" spans="4:4" x14ac:dyDescent="0.2">
      <c r="D4330" s="151"/>
    </row>
    <row r="4331" spans="4:4" x14ac:dyDescent="0.2">
      <c r="D4331" s="151"/>
    </row>
    <row r="4332" spans="4:4" x14ac:dyDescent="0.2">
      <c r="D4332" s="151"/>
    </row>
    <row r="4333" spans="4:4" x14ac:dyDescent="0.2">
      <c r="D4333" s="151"/>
    </row>
    <row r="4334" spans="4:4" x14ac:dyDescent="0.2">
      <c r="D4334" s="151"/>
    </row>
    <row r="4335" spans="4:4" x14ac:dyDescent="0.2">
      <c r="D4335" s="151"/>
    </row>
    <row r="4336" spans="4:4" x14ac:dyDescent="0.2">
      <c r="D4336" s="151"/>
    </row>
    <row r="4337" spans="4:4" x14ac:dyDescent="0.2">
      <c r="D4337" s="151"/>
    </row>
    <row r="4338" spans="4:4" x14ac:dyDescent="0.2">
      <c r="D4338" s="151"/>
    </row>
    <row r="4339" spans="4:4" x14ac:dyDescent="0.2">
      <c r="D4339" s="151"/>
    </row>
    <row r="4340" spans="4:4" x14ac:dyDescent="0.2">
      <c r="D4340" s="151"/>
    </row>
    <row r="4341" spans="4:4" x14ac:dyDescent="0.2">
      <c r="D4341" s="151"/>
    </row>
    <row r="4342" spans="4:4" x14ac:dyDescent="0.2">
      <c r="D4342" s="151"/>
    </row>
    <row r="4343" spans="4:4" x14ac:dyDescent="0.2">
      <c r="D4343" s="151"/>
    </row>
    <row r="4344" spans="4:4" x14ac:dyDescent="0.2">
      <c r="D4344" s="151"/>
    </row>
    <row r="4345" spans="4:4" x14ac:dyDescent="0.2">
      <c r="D4345" s="151"/>
    </row>
    <row r="4346" spans="4:4" x14ac:dyDescent="0.2">
      <c r="D4346" s="151"/>
    </row>
    <row r="4347" spans="4:4" x14ac:dyDescent="0.2">
      <c r="D4347" s="151"/>
    </row>
    <row r="4348" spans="4:4" x14ac:dyDescent="0.2">
      <c r="D4348" s="151"/>
    </row>
    <row r="4349" spans="4:4" x14ac:dyDescent="0.2">
      <c r="D4349" s="151"/>
    </row>
    <row r="4350" spans="4:4" x14ac:dyDescent="0.2">
      <c r="D4350" s="151"/>
    </row>
    <row r="4351" spans="4:4" x14ac:dyDescent="0.2">
      <c r="D4351" s="151"/>
    </row>
    <row r="4352" spans="4:4" x14ac:dyDescent="0.2">
      <c r="D4352" s="151"/>
    </row>
    <row r="4353" spans="4:4" x14ac:dyDescent="0.2">
      <c r="D4353" s="151"/>
    </row>
    <row r="4354" spans="4:4" x14ac:dyDescent="0.2">
      <c r="D4354" s="151"/>
    </row>
    <row r="4355" spans="4:4" x14ac:dyDescent="0.2">
      <c r="D4355" s="151"/>
    </row>
    <row r="4356" spans="4:4" x14ac:dyDescent="0.2">
      <c r="D4356" s="151"/>
    </row>
    <row r="4357" spans="4:4" x14ac:dyDescent="0.2">
      <c r="D4357" s="151"/>
    </row>
    <row r="4358" spans="4:4" x14ac:dyDescent="0.2">
      <c r="D4358" s="151"/>
    </row>
    <row r="4359" spans="4:4" x14ac:dyDescent="0.2">
      <c r="D4359" s="151"/>
    </row>
    <row r="4360" spans="4:4" x14ac:dyDescent="0.2">
      <c r="D4360" s="151"/>
    </row>
    <row r="4361" spans="4:4" x14ac:dyDescent="0.2">
      <c r="D4361" s="151"/>
    </row>
    <row r="4362" spans="4:4" x14ac:dyDescent="0.2">
      <c r="D4362" s="151"/>
    </row>
    <row r="4363" spans="4:4" x14ac:dyDescent="0.2">
      <c r="D4363" s="151"/>
    </row>
    <row r="4364" spans="4:4" x14ac:dyDescent="0.2">
      <c r="D4364" s="151"/>
    </row>
    <row r="4365" spans="4:4" x14ac:dyDescent="0.2">
      <c r="D4365" s="151"/>
    </row>
    <row r="4366" spans="4:4" x14ac:dyDescent="0.2">
      <c r="D4366" s="151"/>
    </row>
    <row r="4367" spans="4:4" x14ac:dyDescent="0.2">
      <c r="D4367" s="151"/>
    </row>
    <row r="4368" spans="4:4" x14ac:dyDescent="0.2">
      <c r="D4368" s="151"/>
    </row>
    <row r="4369" spans="4:4" x14ac:dyDescent="0.2">
      <c r="D4369" s="151"/>
    </row>
    <row r="4370" spans="4:4" x14ac:dyDescent="0.2">
      <c r="D4370" s="151"/>
    </row>
    <row r="4371" spans="4:4" x14ac:dyDescent="0.2">
      <c r="D4371" s="151"/>
    </row>
    <row r="4372" spans="4:4" x14ac:dyDescent="0.2">
      <c r="D4372" s="151"/>
    </row>
    <row r="4373" spans="4:4" x14ac:dyDescent="0.2">
      <c r="D4373" s="151"/>
    </row>
    <row r="4374" spans="4:4" x14ac:dyDescent="0.2">
      <c r="D4374" s="151"/>
    </row>
    <row r="4375" spans="4:4" x14ac:dyDescent="0.2">
      <c r="D4375" s="151"/>
    </row>
    <row r="4376" spans="4:4" x14ac:dyDescent="0.2">
      <c r="D4376" s="151"/>
    </row>
    <row r="4377" spans="4:4" x14ac:dyDescent="0.2">
      <c r="D4377" s="151"/>
    </row>
    <row r="4378" spans="4:4" x14ac:dyDescent="0.2">
      <c r="D4378" s="151"/>
    </row>
    <row r="4379" spans="4:4" x14ac:dyDescent="0.2">
      <c r="D4379" s="151"/>
    </row>
    <row r="4380" spans="4:4" x14ac:dyDescent="0.2">
      <c r="D4380" s="151"/>
    </row>
    <row r="4381" spans="4:4" x14ac:dyDescent="0.2">
      <c r="D4381" s="151"/>
    </row>
    <row r="4382" spans="4:4" x14ac:dyDescent="0.2">
      <c r="D4382" s="151"/>
    </row>
    <row r="4383" spans="4:4" x14ac:dyDescent="0.2">
      <c r="D4383" s="151"/>
    </row>
    <row r="4384" spans="4:4" x14ac:dyDescent="0.2">
      <c r="D4384" s="151"/>
    </row>
    <row r="4385" spans="4:4" x14ac:dyDescent="0.2">
      <c r="D4385" s="151"/>
    </row>
    <row r="4386" spans="4:4" x14ac:dyDescent="0.2">
      <c r="D4386" s="151"/>
    </row>
    <row r="4387" spans="4:4" x14ac:dyDescent="0.2">
      <c r="D4387" s="151"/>
    </row>
    <row r="4388" spans="4:4" x14ac:dyDescent="0.2">
      <c r="D4388" s="151"/>
    </row>
    <row r="4389" spans="4:4" x14ac:dyDescent="0.2">
      <c r="D4389" s="151"/>
    </row>
    <row r="4390" spans="4:4" x14ac:dyDescent="0.2">
      <c r="D4390" s="151"/>
    </row>
    <row r="4391" spans="4:4" x14ac:dyDescent="0.2">
      <c r="D4391" s="151"/>
    </row>
    <row r="4392" spans="4:4" x14ac:dyDescent="0.2">
      <c r="D4392" s="151"/>
    </row>
    <row r="4393" spans="4:4" x14ac:dyDescent="0.2">
      <c r="D4393" s="151"/>
    </row>
    <row r="4394" spans="4:4" x14ac:dyDescent="0.2">
      <c r="D4394" s="151"/>
    </row>
    <row r="4395" spans="4:4" x14ac:dyDescent="0.2">
      <c r="D4395" s="151"/>
    </row>
    <row r="4396" spans="4:4" x14ac:dyDescent="0.2">
      <c r="D4396" s="151"/>
    </row>
    <row r="4397" spans="4:4" x14ac:dyDescent="0.2">
      <c r="D4397" s="151"/>
    </row>
    <row r="4398" spans="4:4" x14ac:dyDescent="0.2">
      <c r="D4398" s="151"/>
    </row>
    <row r="4399" spans="4:4" x14ac:dyDescent="0.2">
      <c r="D4399" s="151"/>
    </row>
    <row r="4400" spans="4:4" x14ac:dyDescent="0.2">
      <c r="D4400" s="151"/>
    </row>
    <row r="4401" spans="4:4" x14ac:dyDescent="0.2">
      <c r="D4401" s="151"/>
    </row>
    <row r="4402" spans="4:4" x14ac:dyDescent="0.2">
      <c r="D4402" s="151"/>
    </row>
    <row r="4403" spans="4:4" x14ac:dyDescent="0.2">
      <c r="D4403" s="151"/>
    </row>
    <row r="4404" spans="4:4" x14ac:dyDescent="0.2">
      <c r="D4404" s="151"/>
    </row>
    <row r="4405" spans="4:4" x14ac:dyDescent="0.2">
      <c r="D4405" s="151"/>
    </row>
    <row r="4406" spans="4:4" x14ac:dyDescent="0.2">
      <c r="D4406" s="151"/>
    </row>
    <row r="4407" spans="4:4" x14ac:dyDescent="0.2">
      <c r="D4407" s="151"/>
    </row>
    <row r="4408" spans="4:4" x14ac:dyDescent="0.2">
      <c r="D4408" s="151"/>
    </row>
    <row r="4409" spans="4:4" x14ac:dyDescent="0.2">
      <c r="D4409" s="151"/>
    </row>
    <row r="4410" spans="4:4" x14ac:dyDescent="0.2">
      <c r="D4410" s="151"/>
    </row>
    <row r="4411" spans="4:4" x14ac:dyDescent="0.2">
      <c r="D4411" s="151"/>
    </row>
    <row r="4412" spans="4:4" x14ac:dyDescent="0.2">
      <c r="D4412" s="151"/>
    </row>
    <row r="4413" spans="4:4" x14ac:dyDescent="0.2">
      <c r="D4413" s="151"/>
    </row>
    <row r="4414" spans="4:4" x14ac:dyDescent="0.2">
      <c r="D4414" s="151"/>
    </row>
    <row r="4415" spans="4:4" x14ac:dyDescent="0.2">
      <c r="D4415" s="151"/>
    </row>
    <row r="4416" spans="4:4" x14ac:dyDescent="0.2">
      <c r="D4416" s="151"/>
    </row>
    <row r="4417" spans="4:4" x14ac:dyDescent="0.2">
      <c r="D4417" s="151"/>
    </row>
    <row r="4418" spans="4:4" x14ac:dyDescent="0.2">
      <c r="D4418" s="151"/>
    </row>
    <row r="4419" spans="4:4" x14ac:dyDescent="0.2">
      <c r="D4419" s="151"/>
    </row>
    <row r="4420" spans="4:4" x14ac:dyDescent="0.2">
      <c r="D4420" s="151"/>
    </row>
    <row r="4421" spans="4:4" x14ac:dyDescent="0.2">
      <c r="D4421" s="151"/>
    </row>
    <row r="4422" spans="4:4" x14ac:dyDescent="0.2">
      <c r="D4422" s="151"/>
    </row>
    <row r="4423" spans="4:4" x14ac:dyDescent="0.2">
      <c r="D4423" s="151"/>
    </row>
    <row r="4424" spans="4:4" x14ac:dyDescent="0.2">
      <c r="D4424" s="151"/>
    </row>
    <row r="4425" spans="4:4" x14ac:dyDescent="0.2">
      <c r="D4425" s="151"/>
    </row>
    <row r="4426" spans="4:4" x14ac:dyDescent="0.2">
      <c r="D4426" s="151"/>
    </row>
    <row r="4427" spans="4:4" x14ac:dyDescent="0.2">
      <c r="D4427" s="151"/>
    </row>
    <row r="4428" spans="4:4" x14ac:dyDescent="0.2">
      <c r="D4428" s="151"/>
    </row>
    <row r="4429" spans="4:4" x14ac:dyDescent="0.2">
      <c r="D4429" s="151"/>
    </row>
    <row r="4430" spans="4:4" x14ac:dyDescent="0.2">
      <c r="D4430" s="151"/>
    </row>
    <row r="4431" spans="4:4" x14ac:dyDescent="0.2">
      <c r="D4431" s="151"/>
    </row>
    <row r="4432" spans="4:4" x14ac:dyDescent="0.2">
      <c r="D4432" s="151"/>
    </row>
    <row r="4433" spans="4:4" x14ac:dyDescent="0.2">
      <c r="D4433" s="151"/>
    </row>
    <row r="4434" spans="4:4" x14ac:dyDescent="0.2">
      <c r="D4434" s="151"/>
    </row>
    <row r="4435" spans="4:4" x14ac:dyDescent="0.2">
      <c r="D4435" s="151"/>
    </row>
    <row r="4436" spans="4:4" x14ac:dyDescent="0.2">
      <c r="D4436" s="151"/>
    </row>
    <row r="4437" spans="4:4" x14ac:dyDescent="0.2">
      <c r="D4437" s="151"/>
    </row>
    <row r="4438" spans="4:4" x14ac:dyDescent="0.2">
      <c r="D4438" s="151"/>
    </row>
    <row r="4439" spans="4:4" x14ac:dyDescent="0.2">
      <c r="D4439" s="151"/>
    </row>
    <row r="4440" spans="4:4" x14ac:dyDescent="0.2">
      <c r="D4440" s="151"/>
    </row>
    <row r="4441" spans="4:4" x14ac:dyDescent="0.2">
      <c r="D4441" s="151"/>
    </row>
    <row r="4442" spans="4:4" x14ac:dyDescent="0.2">
      <c r="D4442" s="151"/>
    </row>
    <row r="4443" spans="4:4" x14ac:dyDescent="0.2">
      <c r="D4443" s="151"/>
    </row>
    <row r="4444" spans="4:4" x14ac:dyDescent="0.2">
      <c r="D4444" s="151"/>
    </row>
    <row r="4445" spans="4:4" x14ac:dyDescent="0.2">
      <c r="D4445" s="151"/>
    </row>
    <row r="4446" spans="4:4" x14ac:dyDescent="0.2">
      <c r="D4446" s="151"/>
    </row>
    <row r="4447" spans="4:4" x14ac:dyDescent="0.2">
      <c r="D4447" s="151"/>
    </row>
    <row r="4448" spans="4:4" x14ac:dyDescent="0.2">
      <c r="D4448" s="151"/>
    </row>
    <row r="4449" spans="4:4" x14ac:dyDescent="0.2">
      <c r="D4449" s="151"/>
    </row>
    <row r="4450" spans="4:4" x14ac:dyDescent="0.2">
      <c r="D4450" s="151"/>
    </row>
    <row r="4451" spans="4:4" x14ac:dyDescent="0.2">
      <c r="D4451" s="151"/>
    </row>
    <row r="4452" spans="4:4" x14ac:dyDescent="0.2">
      <c r="D4452" s="151"/>
    </row>
    <row r="4453" spans="4:4" x14ac:dyDescent="0.2">
      <c r="D4453" s="151"/>
    </row>
    <row r="4454" spans="4:4" x14ac:dyDescent="0.2">
      <c r="D4454" s="151"/>
    </row>
    <row r="4455" spans="4:4" x14ac:dyDescent="0.2">
      <c r="D4455" s="151"/>
    </row>
    <row r="4456" spans="4:4" x14ac:dyDescent="0.2">
      <c r="D4456" s="151"/>
    </row>
    <row r="4457" spans="4:4" x14ac:dyDescent="0.2">
      <c r="D4457" s="151"/>
    </row>
    <row r="4458" spans="4:4" x14ac:dyDescent="0.2">
      <c r="D4458" s="151"/>
    </row>
    <row r="4459" spans="4:4" x14ac:dyDescent="0.2">
      <c r="D4459" s="151"/>
    </row>
    <row r="4460" spans="4:4" x14ac:dyDescent="0.2">
      <c r="D4460" s="151"/>
    </row>
    <row r="4461" spans="4:4" x14ac:dyDescent="0.2">
      <c r="D4461" s="151"/>
    </row>
    <row r="4462" spans="4:4" x14ac:dyDescent="0.2">
      <c r="D4462" s="151"/>
    </row>
    <row r="4463" spans="4:4" x14ac:dyDescent="0.2">
      <c r="D4463" s="151"/>
    </row>
    <row r="4464" spans="4:4" x14ac:dyDescent="0.2">
      <c r="D4464" s="151"/>
    </row>
    <row r="4465" spans="4:4" x14ac:dyDescent="0.2">
      <c r="D4465" s="151"/>
    </row>
    <row r="4466" spans="4:4" x14ac:dyDescent="0.2">
      <c r="D4466" s="151"/>
    </row>
    <row r="4467" spans="4:4" x14ac:dyDescent="0.2">
      <c r="D4467" s="151"/>
    </row>
    <row r="4468" spans="4:4" x14ac:dyDescent="0.2">
      <c r="D4468" s="151"/>
    </row>
    <row r="4469" spans="4:4" x14ac:dyDescent="0.2">
      <c r="D4469" s="151"/>
    </row>
    <row r="4470" spans="4:4" x14ac:dyDescent="0.2">
      <c r="D4470" s="151"/>
    </row>
    <row r="4471" spans="4:4" x14ac:dyDescent="0.2">
      <c r="D4471" s="151"/>
    </row>
    <row r="4472" spans="4:4" x14ac:dyDescent="0.2">
      <c r="D4472" s="151"/>
    </row>
    <row r="4473" spans="4:4" x14ac:dyDescent="0.2">
      <c r="D4473" s="151"/>
    </row>
    <row r="4474" spans="4:4" x14ac:dyDescent="0.2">
      <c r="D4474" s="151"/>
    </row>
    <row r="4475" spans="4:4" x14ac:dyDescent="0.2">
      <c r="D4475" s="151"/>
    </row>
    <row r="4476" spans="4:4" x14ac:dyDescent="0.2">
      <c r="D4476" s="151"/>
    </row>
    <row r="4477" spans="4:4" x14ac:dyDescent="0.2">
      <c r="D4477" s="151"/>
    </row>
    <row r="4478" spans="4:4" x14ac:dyDescent="0.2">
      <c r="D4478" s="151"/>
    </row>
    <row r="4479" spans="4:4" x14ac:dyDescent="0.2">
      <c r="D4479" s="151"/>
    </row>
    <row r="4480" spans="4:4" x14ac:dyDescent="0.2">
      <c r="D4480" s="151"/>
    </row>
    <row r="4481" spans="4:4" x14ac:dyDescent="0.2">
      <c r="D4481" s="151"/>
    </row>
    <row r="4482" spans="4:4" x14ac:dyDescent="0.2">
      <c r="D4482" s="151"/>
    </row>
    <row r="4483" spans="4:4" x14ac:dyDescent="0.2">
      <c r="D4483" s="151"/>
    </row>
    <row r="4484" spans="4:4" x14ac:dyDescent="0.2">
      <c r="D4484" s="151"/>
    </row>
    <row r="4485" spans="4:4" x14ac:dyDescent="0.2">
      <c r="D4485" s="151"/>
    </row>
    <row r="4486" spans="4:4" x14ac:dyDescent="0.2">
      <c r="D4486" s="151"/>
    </row>
    <row r="4487" spans="4:4" x14ac:dyDescent="0.2">
      <c r="D4487" s="151"/>
    </row>
    <row r="4488" spans="4:4" x14ac:dyDescent="0.2">
      <c r="D4488" s="151"/>
    </row>
    <row r="4489" spans="4:4" x14ac:dyDescent="0.2">
      <c r="D4489" s="151"/>
    </row>
    <row r="4490" spans="4:4" x14ac:dyDescent="0.2">
      <c r="D4490" s="151"/>
    </row>
    <row r="4491" spans="4:4" x14ac:dyDescent="0.2">
      <c r="D4491" s="151"/>
    </row>
    <row r="4492" spans="4:4" x14ac:dyDescent="0.2">
      <c r="D4492" s="151"/>
    </row>
    <row r="4493" spans="4:4" x14ac:dyDescent="0.2">
      <c r="D4493" s="151"/>
    </row>
    <row r="4494" spans="4:4" x14ac:dyDescent="0.2">
      <c r="D4494" s="151"/>
    </row>
    <row r="4495" spans="4:4" x14ac:dyDescent="0.2">
      <c r="D4495" s="151"/>
    </row>
    <row r="4496" spans="4:4" x14ac:dyDescent="0.2">
      <c r="D4496" s="151"/>
    </row>
    <row r="4497" spans="4:4" x14ac:dyDescent="0.2">
      <c r="D4497" s="151"/>
    </row>
    <row r="4498" spans="4:4" x14ac:dyDescent="0.2">
      <c r="D4498" s="151"/>
    </row>
    <row r="4499" spans="4:4" x14ac:dyDescent="0.2">
      <c r="D4499" s="151"/>
    </row>
    <row r="4500" spans="4:4" x14ac:dyDescent="0.2">
      <c r="D4500" s="151"/>
    </row>
    <row r="4501" spans="4:4" x14ac:dyDescent="0.2">
      <c r="D4501" s="151"/>
    </row>
    <row r="4502" spans="4:4" x14ac:dyDescent="0.2">
      <c r="D4502" s="151"/>
    </row>
    <row r="4503" spans="4:4" x14ac:dyDescent="0.2">
      <c r="D4503" s="151"/>
    </row>
    <row r="4504" spans="4:4" x14ac:dyDescent="0.2">
      <c r="D4504" s="151"/>
    </row>
    <row r="4505" spans="4:4" x14ac:dyDescent="0.2">
      <c r="D4505" s="151"/>
    </row>
    <row r="4506" spans="4:4" x14ac:dyDescent="0.2">
      <c r="D4506" s="151"/>
    </row>
    <row r="4507" spans="4:4" x14ac:dyDescent="0.2">
      <c r="D4507" s="151"/>
    </row>
    <row r="4508" spans="4:4" x14ac:dyDescent="0.2">
      <c r="D4508" s="151"/>
    </row>
    <row r="4509" spans="4:4" x14ac:dyDescent="0.2">
      <c r="D4509" s="151"/>
    </row>
    <row r="4510" spans="4:4" x14ac:dyDescent="0.2">
      <c r="D4510" s="151"/>
    </row>
    <row r="4511" spans="4:4" x14ac:dyDescent="0.2">
      <c r="D4511" s="151"/>
    </row>
    <row r="4512" spans="4:4" x14ac:dyDescent="0.2">
      <c r="D4512" s="151"/>
    </row>
    <row r="4513" spans="4:4" x14ac:dyDescent="0.2">
      <c r="D4513" s="151"/>
    </row>
    <row r="4514" spans="4:4" x14ac:dyDescent="0.2">
      <c r="D4514" s="151"/>
    </row>
    <row r="4515" spans="4:4" x14ac:dyDescent="0.2">
      <c r="D4515" s="151"/>
    </row>
    <row r="4516" spans="4:4" x14ac:dyDescent="0.2">
      <c r="D4516" s="151"/>
    </row>
    <row r="4517" spans="4:4" x14ac:dyDescent="0.2">
      <c r="D4517" s="151"/>
    </row>
    <row r="4518" spans="4:4" x14ac:dyDescent="0.2">
      <c r="D4518" s="151"/>
    </row>
    <row r="4519" spans="4:4" x14ac:dyDescent="0.2">
      <c r="D4519" s="151"/>
    </row>
    <row r="4520" spans="4:4" x14ac:dyDescent="0.2">
      <c r="D4520" s="151"/>
    </row>
    <row r="4521" spans="4:4" x14ac:dyDescent="0.2">
      <c r="D4521" s="151"/>
    </row>
    <row r="4522" spans="4:4" x14ac:dyDescent="0.2">
      <c r="D4522" s="151"/>
    </row>
    <row r="4523" spans="4:4" x14ac:dyDescent="0.2">
      <c r="D4523" s="151"/>
    </row>
    <row r="4524" spans="4:4" x14ac:dyDescent="0.2">
      <c r="D4524" s="151"/>
    </row>
    <row r="4525" spans="4:4" x14ac:dyDescent="0.2">
      <c r="D4525" s="151"/>
    </row>
    <row r="4526" spans="4:4" x14ac:dyDescent="0.2">
      <c r="D4526" s="151"/>
    </row>
    <row r="4527" spans="4:4" x14ac:dyDescent="0.2">
      <c r="D4527" s="151"/>
    </row>
    <row r="4528" spans="4:4" x14ac:dyDescent="0.2">
      <c r="D4528" s="151"/>
    </row>
    <row r="4529" spans="4:4" x14ac:dyDescent="0.2">
      <c r="D4529" s="151"/>
    </row>
    <row r="4530" spans="4:4" x14ac:dyDescent="0.2">
      <c r="D4530" s="151"/>
    </row>
    <row r="4531" spans="4:4" x14ac:dyDescent="0.2">
      <c r="D4531" s="151"/>
    </row>
    <row r="4532" spans="4:4" x14ac:dyDescent="0.2">
      <c r="D4532" s="151"/>
    </row>
    <row r="4533" spans="4:4" x14ac:dyDescent="0.2">
      <c r="D4533" s="151"/>
    </row>
    <row r="4534" spans="4:4" x14ac:dyDescent="0.2">
      <c r="D4534" s="151"/>
    </row>
    <row r="4535" spans="4:4" x14ac:dyDescent="0.2">
      <c r="D4535" s="151"/>
    </row>
    <row r="4536" spans="4:4" x14ac:dyDescent="0.2">
      <c r="D4536" s="151"/>
    </row>
    <row r="4537" spans="4:4" x14ac:dyDescent="0.2">
      <c r="D4537" s="151"/>
    </row>
    <row r="4538" spans="4:4" x14ac:dyDescent="0.2">
      <c r="D4538" s="151"/>
    </row>
    <row r="4539" spans="4:4" x14ac:dyDescent="0.2">
      <c r="D4539" s="151"/>
    </row>
    <row r="4540" spans="4:4" x14ac:dyDescent="0.2">
      <c r="D4540" s="151"/>
    </row>
    <row r="4541" spans="4:4" x14ac:dyDescent="0.2">
      <c r="D4541" s="151"/>
    </row>
    <row r="4542" spans="4:4" x14ac:dyDescent="0.2">
      <c r="D4542" s="151"/>
    </row>
    <row r="4543" spans="4:4" x14ac:dyDescent="0.2">
      <c r="D4543" s="151"/>
    </row>
    <row r="4544" spans="4:4" x14ac:dyDescent="0.2">
      <c r="D4544" s="151"/>
    </row>
    <row r="4545" spans="4:4" x14ac:dyDescent="0.2">
      <c r="D4545" s="151"/>
    </row>
    <row r="4546" spans="4:4" x14ac:dyDescent="0.2">
      <c r="D4546" s="151"/>
    </row>
    <row r="4547" spans="4:4" x14ac:dyDescent="0.2">
      <c r="D4547" s="151"/>
    </row>
    <row r="4548" spans="4:4" x14ac:dyDescent="0.2">
      <c r="D4548" s="151"/>
    </row>
    <row r="4549" spans="4:4" x14ac:dyDescent="0.2">
      <c r="D4549" s="151"/>
    </row>
    <row r="4550" spans="4:4" x14ac:dyDescent="0.2">
      <c r="D4550" s="151"/>
    </row>
    <row r="4551" spans="4:4" x14ac:dyDescent="0.2">
      <c r="D4551" s="151"/>
    </row>
    <row r="4552" spans="4:4" x14ac:dyDescent="0.2">
      <c r="D4552" s="151"/>
    </row>
    <row r="4553" spans="4:4" x14ac:dyDescent="0.2">
      <c r="D4553" s="151"/>
    </row>
    <row r="4554" spans="4:4" x14ac:dyDescent="0.2">
      <c r="D4554" s="151"/>
    </row>
    <row r="4555" spans="4:4" x14ac:dyDescent="0.2">
      <c r="D4555" s="151"/>
    </row>
    <row r="4556" spans="4:4" x14ac:dyDescent="0.2">
      <c r="D4556" s="151"/>
    </row>
    <row r="4557" spans="4:4" x14ac:dyDescent="0.2">
      <c r="D4557" s="151"/>
    </row>
    <row r="4558" spans="4:4" x14ac:dyDescent="0.2">
      <c r="D4558" s="151"/>
    </row>
    <row r="4559" spans="4:4" x14ac:dyDescent="0.2">
      <c r="D4559" s="151"/>
    </row>
    <row r="4560" spans="4:4" x14ac:dyDescent="0.2">
      <c r="D4560" s="151"/>
    </row>
    <row r="4561" spans="4:4" x14ac:dyDescent="0.2">
      <c r="D4561" s="151"/>
    </row>
    <row r="4562" spans="4:4" x14ac:dyDescent="0.2">
      <c r="D4562" s="151"/>
    </row>
    <row r="4563" spans="4:4" x14ac:dyDescent="0.2">
      <c r="D4563" s="151"/>
    </row>
    <row r="4564" spans="4:4" x14ac:dyDescent="0.2">
      <c r="D4564" s="151"/>
    </row>
    <row r="4565" spans="4:4" x14ac:dyDescent="0.2">
      <c r="D4565" s="151"/>
    </row>
    <row r="4566" spans="4:4" x14ac:dyDescent="0.2">
      <c r="D4566" s="151"/>
    </row>
    <row r="4567" spans="4:4" x14ac:dyDescent="0.2">
      <c r="D4567" s="151"/>
    </row>
    <row r="4568" spans="4:4" x14ac:dyDescent="0.2">
      <c r="D4568" s="151"/>
    </row>
    <row r="4569" spans="4:4" x14ac:dyDescent="0.2">
      <c r="D4569" s="151"/>
    </row>
    <row r="4570" spans="4:4" x14ac:dyDescent="0.2">
      <c r="D4570" s="151"/>
    </row>
    <row r="4571" spans="4:4" x14ac:dyDescent="0.2">
      <c r="D4571" s="151"/>
    </row>
    <row r="4572" spans="4:4" x14ac:dyDescent="0.2">
      <c r="D4572" s="151"/>
    </row>
    <row r="4573" spans="4:4" x14ac:dyDescent="0.2">
      <c r="D4573" s="151"/>
    </row>
    <row r="4574" spans="4:4" x14ac:dyDescent="0.2">
      <c r="D4574" s="151"/>
    </row>
    <row r="4575" spans="4:4" x14ac:dyDescent="0.2">
      <c r="D4575" s="151"/>
    </row>
    <row r="4576" spans="4:4" x14ac:dyDescent="0.2">
      <c r="D4576" s="151"/>
    </row>
    <row r="4577" spans="4:4" x14ac:dyDescent="0.2">
      <c r="D4577" s="151"/>
    </row>
    <row r="4578" spans="4:4" x14ac:dyDescent="0.2">
      <c r="D4578" s="151"/>
    </row>
    <row r="4579" spans="4:4" x14ac:dyDescent="0.2">
      <c r="D4579" s="151"/>
    </row>
    <row r="4580" spans="4:4" x14ac:dyDescent="0.2">
      <c r="D4580" s="151"/>
    </row>
    <row r="4581" spans="4:4" x14ac:dyDescent="0.2">
      <c r="D4581" s="151"/>
    </row>
    <row r="4582" spans="4:4" x14ac:dyDescent="0.2">
      <c r="D4582" s="151"/>
    </row>
    <row r="4583" spans="4:4" x14ac:dyDescent="0.2">
      <c r="D4583" s="151"/>
    </row>
    <row r="4584" spans="4:4" x14ac:dyDescent="0.2">
      <c r="D4584" s="151"/>
    </row>
    <row r="4585" spans="4:4" x14ac:dyDescent="0.2">
      <c r="D4585" s="151"/>
    </row>
    <row r="4586" spans="4:4" x14ac:dyDescent="0.2">
      <c r="D4586" s="151"/>
    </row>
    <row r="4587" spans="4:4" x14ac:dyDescent="0.2">
      <c r="D4587" s="151"/>
    </row>
    <row r="4588" spans="4:4" x14ac:dyDescent="0.2">
      <c r="D4588" s="151"/>
    </row>
    <row r="4589" spans="4:4" x14ac:dyDescent="0.2">
      <c r="D4589" s="151"/>
    </row>
    <row r="4590" spans="4:4" x14ac:dyDescent="0.2">
      <c r="D4590" s="151"/>
    </row>
    <row r="4591" spans="4:4" x14ac:dyDescent="0.2">
      <c r="D4591" s="151"/>
    </row>
    <row r="4592" spans="4:4" x14ac:dyDescent="0.2">
      <c r="D4592" s="151"/>
    </row>
    <row r="4593" spans="4:4" x14ac:dyDescent="0.2">
      <c r="D4593" s="151"/>
    </row>
    <row r="4594" spans="4:4" x14ac:dyDescent="0.2">
      <c r="D4594" s="151"/>
    </row>
    <row r="4595" spans="4:4" x14ac:dyDescent="0.2">
      <c r="D4595" s="151"/>
    </row>
    <row r="4596" spans="4:4" x14ac:dyDescent="0.2">
      <c r="D4596" s="151"/>
    </row>
    <row r="4597" spans="4:4" x14ac:dyDescent="0.2">
      <c r="D4597" s="151"/>
    </row>
    <row r="4598" spans="4:4" x14ac:dyDescent="0.2">
      <c r="D4598" s="151"/>
    </row>
    <row r="4599" spans="4:4" x14ac:dyDescent="0.2">
      <c r="D4599" s="151"/>
    </row>
    <row r="4600" spans="4:4" x14ac:dyDescent="0.2">
      <c r="D4600" s="151"/>
    </row>
    <row r="4601" spans="4:4" x14ac:dyDescent="0.2">
      <c r="D4601" s="151"/>
    </row>
    <row r="4602" spans="4:4" x14ac:dyDescent="0.2">
      <c r="D4602" s="151"/>
    </row>
    <row r="4603" spans="4:4" x14ac:dyDescent="0.2">
      <c r="D4603" s="151"/>
    </row>
    <row r="4604" spans="4:4" x14ac:dyDescent="0.2">
      <c r="D4604" s="151"/>
    </row>
    <row r="4605" spans="4:4" x14ac:dyDescent="0.2">
      <c r="D4605" s="151"/>
    </row>
    <row r="4606" spans="4:4" x14ac:dyDescent="0.2">
      <c r="D4606" s="151"/>
    </row>
    <row r="4607" spans="4:4" x14ac:dyDescent="0.2">
      <c r="D4607" s="151"/>
    </row>
    <row r="4608" spans="4:4" x14ac:dyDescent="0.2">
      <c r="D4608" s="151"/>
    </row>
    <row r="4609" spans="4:4" x14ac:dyDescent="0.2">
      <c r="D4609" s="151"/>
    </row>
    <row r="4610" spans="4:4" x14ac:dyDescent="0.2">
      <c r="D4610" s="151"/>
    </row>
    <row r="4611" spans="4:4" x14ac:dyDescent="0.2">
      <c r="D4611" s="151"/>
    </row>
    <row r="4612" spans="4:4" x14ac:dyDescent="0.2">
      <c r="D4612" s="151"/>
    </row>
    <row r="4613" spans="4:4" x14ac:dyDescent="0.2">
      <c r="D4613" s="151"/>
    </row>
    <row r="4614" spans="4:4" x14ac:dyDescent="0.2">
      <c r="D4614" s="151"/>
    </row>
    <row r="4615" spans="4:4" x14ac:dyDescent="0.2">
      <c r="D4615" s="151"/>
    </row>
    <row r="4616" spans="4:4" x14ac:dyDescent="0.2">
      <c r="D4616" s="151"/>
    </row>
    <row r="4617" spans="4:4" x14ac:dyDescent="0.2">
      <c r="D4617" s="151"/>
    </row>
    <row r="4618" spans="4:4" x14ac:dyDescent="0.2">
      <c r="D4618" s="151"/>
    </row>
    <row r="4619" spans="4:4" x14ac:dyDescent="0.2">
      <c r="D4619" s="151"/>
    </row>
    <row r="4620" spans="4:4" x14ac:dyDescent="0.2">
      <c r="D4620" s="151"/>
    </row>
    <row r="4621" spans="4:4" x14ac:dyDescent="0.2">
      <c r="D4621" s="151"/>
    </row>
    <row r="4622" spans="4:4" x14ac:dyDescent="0.2">
      <c r="D4622" s="151"/>
    </row>
    <row r="4623" spans="4:4" x14ac:dyDescent="0.2">
      <c r="D4623" s="151"/>
    </row>
    <row r="4624" spans="4:4" x14ac:dyDescent="0.2">
      <c r="D4624" s="151"/>
    </row>
    <row r="4625" spans="4:4" x14ac:dyDescent="0.2">
      <c r="D4625" s="151"/>
    </row>
    <row r="4626" spans="4:4" x14ac:dyDescent="0.2">
      <c r="D4626" s="151"/>
    </row>
    <row r="4627" spans="4:4" x14ac:dyDescent="0.2">
      <c r="D4627" s="151"/>
    </row>
    <row r="4628" spans="4:4" x14ac:dyDescent="0.2">
      <c r="D4628" s="151"/>
    </row>
    <row r="4629" spans="4:4" x14ac:dyDescent="0.2">
      <c r="D4629" s="151"/>
    </row>
    <row r="4630" spans="4:4" x14ac:dyDescent="0.2">
      <c r="D4630" s="151"/>
    </row>
    <row r="4631" spans="4:4" x14ac:dyDescent="0.2">
      <c r="D4631" s="151"/>
    </row>
    <row r="4632" spans="4:4" x14ac:dyDescent="0.2">
      <c r="D4632" s="151"/>
    </row>
    <row r="4633" spans="4:4" x14ac:dyDescent="0.2">
      <c r="D4633" s="151"/>
    </row>
    <row r="4634" spans="4:4" x14ac:dyDescent="0.2">
      <c r="D4634" s="151"/>
    </row>
    <row r="4635" spans="4:4" x14ac:dyDescent="0.2">
      <c r="D4635" s="151"/>
    </row>
    <row r="4636" spans="4:4" x14ac:dyDescent="0.2">
      <c r="D4636" s="151"/>
    </row>
    <row r="4637" spans="4:4" x14ac:dyDescent="0.2">
      <c r="D4637" s="151"/>
    </row>
    <row r="4638" spans="4:4" x14ac:dyDescent="0.2">
      <c r="D4638" s="151"/>
    </row>
    <row r="4639" spans="4:4" x14ac:dyDescent="0.2">
      <c r="D4639" s="151"/>
    </row>
    <row r="4640" spans="4:4" x14ac:dyDescent="0.2">
      <c r="D4640" s="151"/>
    </row>
    <row r="4641" spans="4:4" x14ac:dyDescent="0.2">
      <c r="D4641" s="151"/>
    </row>
    <row r="4642" spans="4:4" x14ac:dyDescent="0.2">
      <c r="D4642" s="151"/>
    </row>
    <row r="4643" spans="4:4" x14ac:dyDescent="0.2">
      <c r="D4643" s="151"/>
    </row>
    <row r="4644" spans="4:4" x14ac:dyDescent="0.2">
      <c r="D4644" s="151"/>
    </row>
    <row r="4645" spans="4:4" x14ac:dyDescent="0.2">
      <c r="D4645" s="151"/>
    </row>
    <row r="4646" spans="4:4" x14ac:dyDescent="0.2">
      <c r="D4646" s="151"/>
    </row>
    <row r="4647" spans="4:4" x14ac:dyDescent="0.2">
      <c r="D4647" s="151"/>
    </row>
    <row r="4648" spans="4:4" x14ac:dyDescent="0.2">
      <c r="D4648" s="151"/>
    </row>
    <row r="4649" spans="4:4" x14ac:dyDescent="0.2">
      <c r="D4649" s="151"/>
    </row>
    <row r="4650" spans="4:4" x14ac:dyDescent="0.2">
      <c r="D4650" s="151"/>
    </row>
    <row r="4651" spans="4:4" x14ac:dyDescent="0.2">
      <c r="D4651" s="151"/>
    </row>
    <row r="4652" spans="4:4" x14ac:dyDescent="0.2">
      <c r="D4652" s="151"/>
    </row>
    <row r="4653" spans="4:4" x14ac:dyDescent="0.2">
      <c r="D4653" s="151"/>
    </row>
    <row r="4654" spans="4:4" x14ac:dyDescent="0.2">
      <c r="D4654" s="151"/>
    </row>
    <row r="4655" spans="4:4" x14ac:dyDescent="0.2">
      <c r="D4655" s="151"/>
    </row>
    <row r="4656" spans="4:4" x14ac:dyDescent="0.2">
      <c r="D4656" s="151"/>
    </row>
    <row r="4657" spans="4:4" x14ac:dyDescent="0.2">
      <c r="D4657" s="151"/>
    </row>
    <row r="4658" spans="4:4" x14ac:dyDescent="0.2">
      <c r="D4658" s="151"/>
    </row>
    <row r="4659" spans="4:4" x14ac:dyDescent="0.2">
      <c r="D4659" s="151"/>
    </row>
    <row r="4660" spans="4:4" x14ac:dyDescent="0.2">
      <c r="D4660" s="151"/>
    </row>
    <row r="4661" spans="4:4" x14ac:dyDescent="0.2">
      <c r="D4661" s="151"/>
    </row>
    <row r="4662" spans="4:4" x14ac:dyDescent="0.2">
      <c r="D4662" s="151"/>
    </row>
    <row r="4663" spans="4:4" x14ac:dyDescent="0.2">
      <c r="D4663" s="151"/>
    </row>
    <row r="4664" spans="4:4" x14ac:dyDescent="0.2">
      <c r="D4664" s="151"/>
    </row>
    <row r="4665" spans="4:4" x14ac:dyDescent="0.2">
      <c r="D4665" s="151"/>
    </row>
    <row r="4666" spans="4:4" x14ac:dyDescent="0.2">
      <c r="D4666" s="151"/>
    </row>
    <row r="4667" spans="4:4" x14ac:dyDescent="0.2">
      <c r="D4667" s="151"/>
    </row>
    <row r="4668" spans="4:4" x14ac:dyDescent="0.2">
      <c r="D4668" s="151"/>
    </row>
    <row r="4669" spans="4:4" x14ac:dyDescent="0.2">
      <c r="D4669" s="151"/>
    </row>
    <row r="4670" spans="4:4" x14ac:dyDescent="0.2">
      <c r="D4670" s="151"/>
    </row>
    <row r="4671" spans="4:4" x14ac:dyDescent="0.2">
      <c r="D4671" s="151"/>
    </row>
    <row r="4672" spans="4:4" x14ac:dyDescent="0.2">
      <c r="D4672" s="151"/>
    </row>
    <row r="4673" spans="4:4" x14ac:dyDescent="0.2">
      <c r="D4673" s="151"/>
    </row>
    <row r="4674" spans="4:4" x14ac:dyDescent="0.2">
      <c r="D4674" s="151"/>
    </row>
    <row r="4675" spans="4:4" x14ac:dyDescent="0.2">
      <c r="D4675" s="151"/>
    </row>
    <row r="4676" spans="4:4" x14ac:dyDescent="0.2">
      <c r="D4676" s="151"/>
    </row>
    <row r="4677" spans="4:4" x14ac:dyDescent="0.2">
      <c r="D4677" s="151"/>
    </row>
    <row r="4678" spans="4:4" x14ac:dyDescent="0.2">
      <c r="D4678" s="151"/>
    </row>
    <row r="4679" spans="4:4" x14ac:dyDescent="0.2">
      <c r="D4679" s="151"/>
    </row>
    <row r="4680" spans="4:4" x14ac:dyDescent="0.2">
      <c r="D4680" s="151"/>
    </row>
    <row r="4681" spans="4:4" x14ac:dyDescent="0.2">
      <c r="D4681" s="151"/>
    </row>
    <row r="4682" spans="4:4" x14ac:dyDescent="0.2">
      <c r="D4682" s="151"/>
    </row>
    <row r="4683" spans="4:4" x14ac:dyDescent="0.2">
      <c r="D4683" s="151"/>
    </row>
    <row r="4684" spans="4:4" x14ac:dyDescent="0.2">
      <c r="D4684" s="151"/>
    </row>
    <row r="4685" spans="4:4" x14ac:dyDescent="0.2">
      <c r="D4685" s="151"/>
    </row>
    <row r="4686" spans="4:4" x14ac:dyDescent="0.2">
      <c r="D4686" s="151"/>
    </row>
    <row r="4687" spans="4:4" x14ac:dyDescent="0.2">
      <c r="D4687" s="151"/>
    </row>
    <row r="4688" spans="4:4" x14ac:dyDescent="0.2">
      <c r="D4688" s="151"/>
    </row>
    <row r="4689" spans="4:4" x14ac:dyDescent="0.2">
      <c r="D4689" s="151"/>
    </row>
    <row r="4690" spans="4:4" x14ac:dyDescent="0.2">
      <c r="D4690" s="151"/>
    </row>
    <row r="4691" spans="4:4" x14ac:dyDescent="0.2">
      <c r="D4691" s="151"/>
    </row>
    <row r="4692" spans="4:4" x14ac:dyDescent="0.2">
      <c r="D4692" s="151"/>
    </row>
    <row r="4693" spans="4:4" x14ac:dyDescent="0.2">
      <c r="D4693" s="151"/>
    </row>
    <row r="4694" spans="4:4" x14ac:dyDescent="0.2">
      <c r="D4694" s="151"/>
    </row>
    <row r="4695" spans="4:4" x14ac:dyDescent="0.2">
      <c r="D4695" s="151"/>
    </row>
    <row r="4696" spans="4:4" x14ac:dyDescent="0.2">
      <c r="D4696" s="151"/>
    </row>
    <row r="4697" spans="4:4" x14ac:dyDescent="0.2">
      <c r="D4697" s="151"/>
    </row>
    <row r="4698" spans="4:4" x14ac:dyDescent="0.2">
      <c r="D4698" s="151"/>
    </row>
    <row r="4699" spans="4:4" x14ac:dyDescent="0.2">
      <c r="D4699" s="151"/>
    </row>
    <row r="4700" spans="4:4" x14ac:dyDescent="0.2">
      <c r="D4700" s="151"/>
    </row>
    <row r="4701" spans="4:4" x14ac:dyDescent="0.2">
      <c r="D4701" s="151"/>
    </row>
    <row r="4702" spans="4:4" x14ac:dyDescent="0.2">
      <c r="D4702" s="151"/>
    </row>
    <row r="4703" spans="4:4" x14ac:dyDescent="0.2">
      <c r="D4703" s="151"/>
    </row>
    <row r="4704" spans="4:4" x14ac:dyDescent="0.2">
      <c r="D4704" s="151"/>
    </row>
    <row r="4705" spans="4:4" x14ac:dyDescent="0.2">
      <c r="D4705" s="151"/>
    </row>
    <row r="4706" spans="4:4" x14ac:dyDescent="0.2">
      <c r="D4706" s="151"/>
    </row>
    <row r="4707" spans="4:4" x14ac:dyDescent="0.2">
      <c r="D4707" s="151"/>
    </row>
    <row r="4708" spans="4:4" x14ac:dyDescent="0.2">
      <c r="D4708" s="151"/>
    </row>
    <row r="4709" spans="4:4" x14ac:dyDescent="0.2">
      <c r="D4709" s="151"/>
    </row>
    <row r="4710" spans="4:4" x14ac:dyDescent="0.2">
      <c r="D4710" s="151"/>
    </row>
    <row r="4711" spans="4:4" x14ac:dyDescent="0.2">
      <c r="D4711" s="151"/>
    </row>
    <row r="4712" spans="4:4" x14ac:dyDescent="0.2">
      <c r="D4712" s="151"/>
    </row>
    <row r="4713" spans="4:4" x14ac:dyDescent="0.2">
      <c r="D4713" s="151"/>
    </row>
    <row r="4714" spans="4:4" x14ac:dyDescent="0.2">
      <c r="D4714" s="151"/>
    </row>
    <row r="4715" spans="4:4" x14ac:dyDescent="0.2">
      <c r="D4715" s="151"/>
    </row>
    <row r="4716" spans="4:4" x14ac:dyDescent="0.2">
      <c r="D4716" s="151"/>
    </row>
    <row r="4717" spans="4:4" x14ac:dyDescent="0.2">
      <c r="D4717" s="151"/>
    </row>
    <row r="4718" spans="4:4" x14ac:dyDescent="0.2">
      <c r="D4718" s="151"/>
    </row>
    <row r="4719" spans="4:4" x14ac:dyDescent="0.2">
      <c r="D4719" s="151"/>
    </row>
    <row r="4720" spans="4:4" x14ac:dyDescent="0.2">
      <c r="D4720" s="151"/>
    </row>
    <row r="4721" spans="4:4" x14ac:dyDescent="0.2">
      <c r="D4721" s="151"/>
    </row>
    <row r="4722" spans="4:4" x14ac:dyDescent="0.2">
      <c r="D4722" s="151"/>
    </row>
    <row r="4723" spans="4:4" x14ac:dyDescent="0.2">
      <c r="D4723" s="151"/>
    </row>
    <row r="4724" spans="4:4" x14ac:dyDescent="0.2">
      <c r="D4724" s="151"/>
    </row>
    <row r="4725" spans="4:4" x14ac:dyDescent="0.2">
      <c r="D4725" s="151"/>
    </row>
    <row r="4726" spans="4:4" x14ac:dyDescent="0.2">
      <c r="D4726" s="151"/>
    </row>
    <row r="4727" spans="4:4" x14ac:dyDescent="0.2">
      <c r="D4727" s="151"/>
    </row>
    <row r="4728" spans="4:4" x14ac:dyDescent="0.2">
      <c r="D4728" s="151"/>
    </row>
    <row r="4729" spans="4:4" x14ac:dyDescent="0.2">
      <c r="D4729" s="151"/>
    </row>
    <row r="4730" spans="4:4" x14ac:dyDescent="0.2">
      <c r="D4730" s="151"/>
    </row>
    <row r="4731" spans="4:4" x14ac:dyDescent="0.2">
      <c r="D4731" s="151"/>
    </row>
    <row r="4732" spans="4:4" x14ac:dyDescent="0.2">
      <c r="D4732" s="151"/>
    </row>
    <row r="4733" spans="4:4" x14ac:dyDescent="0.2">
      <c r="D4733" s="151"/>
    </row>
    <row r="4734" spans="4:4" x14ac:dyDescent="0.2">
      <c r="D4734" s="151"/>
    </row>
    <row r="4735" spans="4:4" x14ac:dyDescent="0.2">
      <c r="D4735" s="151"/>
    </row>
    <row r="4736" spans="4:4" x14ac:dyDescent="0.2">
      <c r="D4736" s="151"/>
    </row>
    <row r="4737" spans="4:4" x14ac:dyDescent="0.2">
      <c r="D4737" s="151"/>
    </row>
    <row r="4738" spans="4:4" x14ac:dyDescent="0.2">
      <c r="D4738" s="151"/>
    </row>
    <row r="4739" spans="4:4" x14ac:dyDescent="0.2">
      <c r="D4739" s="151"/>
    </row>
    <row r="4740" spans="4:4" x14ac:dyDescent="0.2">
      <c r="D4740" s="151"/>
    </row>
    <row r="4741" spans="4:4" x14ac:dyDescent="0.2">
      <c r="D4741" s="151"/>
    </row>
    <row r="4742" spans="4:4" x14ac:dyDescent="0.2">
      <c r="D4742" s="151"/>
    </row>
    <row r="4743" spans="4:4" x14ac:dyDescent="0.2">
      <c r="D4743" s="151"/>
    </row>
    <row r="4744" spans="4:4" x14ac:dyDescent="0.2">
      <c r="D4744" s="151"/>
    </row>
    <row r="4745" spans="4:4" x14ac:dyDescent="0.2">
      <c r="D4745" s="151"/>
    </row>
    <row r="4746" spans="4:4" x14ac:dyDescent="0.2">
      <c r="D4746" s="151"/>
    </row>
    <row r="4747" spans="4:4" x14ac:dyDescent="0.2">
      <c r="D4747" s="151"/>
    </row>
    <row r="4748" spans="4:4" x14ac:dyDescent="0.2">
      <c r="D4748" s="151"/>
    </row>
    <row r="4749" spans="4:4" x14ac:dyDescent="0.2">
      <c r="D4749" s="151"/>
    </row>
    <row r="4750" spans="4:4" x14ac:dyDescent="0.2">
      <c r="D4750" s="151"/>
    </row>
    <row r="4751" spans="4:4" x14ac:dyDescent="0.2">
      <c r="D4751" s="151"/>
    </row>
    <row r="4752" spans="4:4" x14ac:dyDescent="0.2">
      <c r="D4752" s="151"/>
    </row>
    <row r="4753" spans="4:4" x14ac:dyDescent="0.2">
      <c r="D4753" s="151"/>
    </row>
    <row r="4754" spans="4:4" x14ac:dyDescent="0.2">
      <c r="D4754" s="151"/>
    </row>
    <row r="4755" spans="4:4" x14ac:dyDescent="0.2">
      <c r="D4755" s="151"/>
    </row>
    <row r="4756" spans="4:4" x14ac:dyDescent="0.2">
      <c r="D4756" s="151"/>
    </row>
    <row r="4757" spans="4:4" x14ac:dyDescent="0.2">
      <c r="D4757" s="151"/>
    </row>
    <row r="4758" spans="4:4" x14ac:dyDescent="0.2">
      <c r="D4758" s="151"/>
    </row>
    <row r="4759" spans="4:4" x14ac:dyDescent="0.2">
      <c r="D4759" s="151"/>
    </row>
    <row r="4760" spans="4:4" x14ac:dyDescent="0.2">
      <c r="D4760" s="151"/>
    </row>
    <row r="4761" spans="4:4" x14ac:dyDescent="0.2">
      <c r="D4761" s="151"/>
    </row>
    <row r="4762" spans="4:4" x14ac:dyDescent="0.2">
      <c r="D4762" s="151"/>
    </row>
    <row r="4763" spans="4:4" x14ac:dyDescent="0.2">
      <c r="D4763" s="151"/>
    </row>
    <row r="4764" spans="4:4" x14ac:dyDescent="0.2">
      <c r="D4764" s="151"/>
    </row>
    <row r="4765" spans="4:4" x14ac:dyDescent="0.2">
      <c r="D4765" s="151"/>
    </row>
    <row r="4766" spans="4:4" x14ac:dyDescent="0.2">
      <c r="D4766" s="151"/>
    </row>
    <row r="4767" spans="4:4" x14ac:dyDescent="0.2">
      <c r="D4767" s="151"/>
    </row>
    <row r="4768" spans="4:4" x14ac:dyDescent="0.2">
      <c r="D4768" s="151"/>
    </row>
    <row r="4769" spans="4:4" x14ac:dyDescent="0.2">
      <c r="D4769" s="151"/>
    </row>
    <row r="4770" spans="4:4" x14ac:dyDescent="0.2">
      <c r="D4770" s="151"/>
    </row>
    <row r="4771" spans="4:4" x14ac:dyDescent="0.2">
      <c r="D4771" s="151"/>
    </row>
    <row r="4772" spans="4:4" x14ac:dyDescent="0.2">
      <c r="D4772" s="151"/>
    </row>
    <row r="4773" spans="4:4" x14ac:dyDescent="0.2">
      <c r="D4773" s="151"/>
    </row>
    <row r="4774" spans="4:4" x14ac:dyDescent="0.2">
      <c r="D4774" s="151"/>
    </row>
    <row r="4775" spans="4:4" x14ac:dyDescent="0.2">
      <c r="D4775" s="151"/>
    </row>
    <row r="4776" spans="4:4" x14ac:dyDescent="0.2">
      <c r="D4776" s="151"/>
    </row>
    <row r="4777" spans="4:4" x14ac:dyDescent="0.2">
      <c r="D4777" s="151"/>
    </row>
    <row r="4778" spans="4:4" x14ac:dyDescent="0.2">
      <c r="D4778" s="151"/>
    </row>
    <row r="4779" spans="4:4" x14ac:dyDescent="0.2">
      <c r="D4779" s="151"/>
    </row>
    <row r="4780" spans="4:4" x14ac:dyDescent="0.2">
      <c r="D4780" s="151"/>
    </row>
    <row r="4781" spans="4:4" x14ac:dyDescent="0.2">
      <c r="D4781" s="151"/>
    </row>
    <row r="4782" spans="4:4" x14ac:dyDescent="0.2">
      <c r="D4782" s="151"/>
    </row>
    <row r="4783" spans="4:4" x14ac:dyDescent="0.2">
      <c r="D4783" s="151"/>
    </row>
    <row r="4784" spans="4:4" x14ac:dyDescent="0.2">
      <c r="D4784" s="151"/>
    </row>
    <row r="4785" spans="4:4" x14ac:dyDescent="0.2">
      <c r="D4785" s="151"/>
    </row>
    <row r="4786" spans="4:4" x14ac:dyDescent="0.2">
      <c r="D4786" s="151"/>
    </row>
    <row r="4787" spans="4:4" x14ac:dyDescent="0.2">
      <c r="D4787" s="151"/>
    </row>
    <row r="4788" spans="4:4" x14ac:dyDescent="0.2">
      <c r="D4788" s="151"/>
    </row>
    <row r="4789" spans="4:4" x14ac:dyDescent="0.2">
      <c r="D4789" s="151"/>
    </row>
    <row r="4790" spans="4:4" x14ac:dyDescent="0.2">
      <c r="D4790" s="151"/>
    </row>
    <row r="4791" spans="4:4" x14ac:dyDescent="0.2">
      <c r="D4791" s="151"/>
    </row>
    <row r="4792" spans="4:4" x14ac:dyDescent="0.2">
      <c r="D4792" s="151"/>
    </row>
    <row r="4793" spans="4:4" x14ac:dyDescent="0.2">
      <c r="D4793" s="151"/>
    </row>
    <row r="4794" spans="4:4" x14ac:dyDescent="0.2">
      <c r="D4794" s="151"/>
    </row>
    <row r="4795" spans="4:4" x14ac:dyDescent="0.2">
      <c r="D4795" s="151"/>
    </row>
    <row r="4796" spans="4:4" x14ac:dyDescent="0.2">
      <c r="D4796" s="151"/>
    </row>
    <row r="4797" spans="4:4" x14ac:dyDescent="0.2">
      <c r="D4797" s="151"/>
    </row>
    <row r="4798" spans="4:4" x14ac:dyDescent="0.2">
      <c r="D4798" s="151"/>
    </row>
    <row r="4799" spans="4:4" x14ac:dyDescent="0.2">
      <c r="D4799" s="151"/>
    </row>
    <row r="4800" spans="4:4" x14ac:dyDescent="0.2">
      <c r="D4800" s="151"/>
    </row>
    <row r="4801" spans="4:4" x14ac:dyDescent="0.2">
      <c r="D4801" s="151"/>
    </row>
    <row r="4802" spans="4:4" x14ac:dyDescent="0.2">
      <c r="D4802" s="151"/>
    </row>
    <row r="4803" spans="4:4" x14ac:dyDescent="0.2">
      <c r="D4803" s="151"/>
    </row>
    <row r="4804" spans="4:4" x14ac:dyDescent="0.2">
      <c r="D4804" s="151"/>
    </row>
    <row r="4805" spans="4:4" x14ac:dyDescent="0.2">
      <c r="D4805" s="151"/>
    </row>
    <row r="4806" spans="4:4" x14ac:dyDescent="0.2">
      <c r="D4806" s="151"/>
    </row>
    <row r="4807" spans="4:4" x14ac:dyDescent="0.2">
      <c r="D4807" s="151"/>
    </row>
    <row r="4808" spans="4:4" x14ac:dyDescent="0.2">
      <c r="D4808" s="151"/>
    </row>
    <row r="4809" spans="4:4" x14ac:dyDescent="0.2">
      <c r="D4809" s="151"/>
    </row>
    <row r="4810" spans="4:4" x14ac:dyDescent="0.2">
      <c r="D4810" s="151"/>
    </row>
    <row r="4811" spans="4:4" x14ac:dyDescent="0.2">
      <c r="D4811" s="151"/>
    </row>
    <row r="4812" spans="4:4" x14ac:dyDescent="0.2">
      <c r="D4812" s="151"/>
    </row>
    <row r="4813" spans="4:4" x14ac:dyDescent="0.2">
      <c r="D4813" s="151"/>
    </row>
    <row r="4814" spans="4:4" x14ac:dyDescent="0.2">
      <c r="D4814" s="151"/>
    </row>
    <row r="4815" spans="4:4" x14ac:dyDescent="0.2">
      <c r="D4815" s="151"/>
    </row>
    <row r="4816" spans="4:4" x14ac:dyDescent="0.2">
      <c r="D4816" s="151"/>
    </row>
    <row r="4817" spans="4:4" x14ac:dyDescent="0.2">
      <c r="D4817" s="151"/>
    </row>
    <row r="4818" spans="4:4" x14ac:dyDescent="0.2">
      <c r="D4818" s="151"/>
    </row>
    <row r="4819" spans="4:4" x14ac:dyDescent="0.2">
      <c r="D4819" s="151"/>
    </row>
    <row r="4820" spans="4:4" x14ac:dyDescent="0.2">
      <c r="D4820" s="151"/>
    </row>
    <row r="4821" spans="4:4" x14ac:dyDescent="0.2">
      <c r="D4821" s="151"/>
    </row>
    <row r="4822" spans="4:4" x14ac:dyDescent="0.2">
      <c r="D4822" s="151"/>
    </row>
    <row r="4823" spans="4:4" x14ac:dyDescent="0.2">
      <c r="D4823" s="151"/>
    </row>
    <row r="4824" spans="4:4" x14ac:dyDescent="0.2">
      <c r="D4824" s="151"/>
    </row>
    <row r="4825" spans="4:4" x14ac:dyDescent="0.2">
      <c r="D4825" s="151"/>
    </row>
    <row r="4826" spans="4:4" x14ac:dyDescent="0.2">
      <c r="D4826" s="151"/>
    </row>
    <row r="4827" spans="4:4" x14ac:dyDescent="0.2">
      <c r="D4827" s="151"/>
    </row>
    <row r="4828" spans="4:4" x14ac:dyDescent="0.2">
      <c r="D4828" s="151"/>
    </row>
    <row r="4829" spans="4:4" x14ac:dyDescent="0.2">
      <c r="D4829" s="151"/>
    </row>
    <row r="4830" spans="4:4" x14ac:dyDescent="0.2">
      <c r="D4830" s="151"/>
    </row>
    <row r="4831" spans="4:4" x14ac:dyDescent="0.2">
      <c r="D4831" s="151"/>
    </row>
    <row r="4832" spans="4:4" x14ac:dyDescent="0.2">
      <c r="D4832" s="151"/>
    </row>
    <row r="4833" spans="4:4" x14ac:dyDescent="0.2">
      <c r="D4833" s="151"/>
    </row>
    <row r="4834" spans="4:4" x14ac:dyDescent="0.2">
      <c r="D4834" s="151"/>
    </row>
    <row r="4835" spans="4:4" x14ac:dyDescent="0.2">
      <c r="D4835" s="151"/>
    </row>
    <row r="4836" spans="4:4" x14ac:dyDescent="0.2">
      <c r="D4836" s="151"/>
    </row>
    <row r="4837" spans="4:4" x14ac:dyDescent="0.2">
      <c r="D4837" s="151"/>
    </row>
    <row r="4838" spans="4:4" x14ac:dyDescent="0.2">
      <c r="D4838" s="151"/>
    </row>
    <row r="4839" spans="4:4" x14ac:dyDescent="0.2">
      <c r="D4839" s="151"/>
    </row>
    <row r="4840" spans="4:4" x14ac:dyDescent="0.2">
      <c r="D4840" s="151"/>
    </row>
    <row r="4841" spans="4:4" x14ac:dyDescent="0.2">
      <c r="D4841" s="151"/>
    </row>
    <row r="4842" spans="4:4" x14ac:dyDescent="0.2">
      <c r="D4842" s="151"/>
    </row>
    <row r="4843" spans="4:4" x14ac:dyDescent="0.2">
      <c r="D4843" s="151"/>
    </row>
    <row r="4844" spans="4:4" x14ac:dyDescent="0.2">
      <c r="D4844" s="151"/>
    </row>
    <row r="4845" spans="4:4" x14ac:dyDescent="0.2">
      <c r="D4845" s="151"/>
    </row>
    <row r="4846" spans="4:4" x14ac:dyDescent="0.2">
      <c r="D4846" s="151"/>
    </row>
    <row r="4847" spans="4:4" x14ac:dyDescent="0.2">
      <c r="D4847" s="151"/>
    </row>
    <row r="4848" spans="4:4" x14ac:dyDescent="0.2">
      <c r="D4848" s="151"/>
    </row>
    <row r="4849" spans="4:4" x14ac:dyDescent="0.2">
      <c r="D4849" s="151"/>
    </row>
    <row r="4850" spans="4:4" x14ac:dyDescent="0.2">
      <c r="D4850" s="151"/>
    </row>
    <row r="4851" spans="4:4" x14ac:dyDescent="0.2">
      <c r="D4851" s="151"/>
    </row>
    <row r="4852" spans="4:4" x14ac:dyDescent="0.2">
      <c r="D4852" s="151"/>
    </row>
    <row r="4853" spans="4:4" x14ac:dyDescent="0.2">
      <c r="D4853" s="151"/>
    </row>
    <row r="4854" spans="4:4" x14ac:dyDescent="0.2">
      <c r="D4854" s="151"/>
    </row>
    <row r="4855" spans="4:4" x14ac:dyDescent="0.2">
      <c r="D4855" s="151"/>
    </row>
    <row r="4856" spans="4:4" x14ac:dyDescent="0.2">
      <c r="D4856" s="151"/>
    </row>
    <row r="4857" spans="4:4" x14ac:dyDescent="0.2">
      <c r="D4857" s="151"/>
    </row>
    <row r="4858" spans="4:4" x14ac:dyDescent="0.2">
      <c r="D4858" s="151"/>
    </row>
    <row r="4859" spans="4:4" x14ac:dyDescent="0.2">
      <c r="D4859" s="151"/>
    </row>
    <row r="4860" spans="4:4" x14ac:dyDescent="0.2">
      <c r="D4860" s="151"/>
    </row>
    <row r="4861" spans="4:4" x14ac:dyDescent="0.2">
      <c r="D4861" s="151"/>
    </row>
    <row r="4862" spans="4:4" x14ac:dyDescent="0.2">
      <c r="D4862" s="151"/>
    </row>
    <row r="4863" spans="4:4" x14ac:dyDescent="0.2">
      <c r="D4863" s="151"/>
    </row>
    <row r="4864" spans="4:4" x14ac:dyDescent="0.2">
      <c r="D4864" s="151"/>
    </row>
    <row r="4865" spans="4:4" x14ac:dyDescent="0.2">
      <c r="D4865" s="151"/>
    </row>
    <row r="4866" spans="4:4" x14ac:dyDescent="0.2">
      <c r="D4866" s="151"/>
    </row>
    <row r="4867" spans="4:4" x14ac:dyDescent="0.2">
      <c r="D4867" s="151"/>
    </row>
    <row r="4868" spans="4:4" x14ac:dyDescent="0.2">
      <c r="D4868" s="151"/>
    </row>
    <row r="4869" spans="4:4" x14ac:dyDescent="0.2">
      <c r="D4869" s="151"/>
    </row>
    <row r="4870" spans="4:4" x14ac:dyDescent="0.2">
      <c r="D4870" s="151"/>
    </row>
    <row r="4871" spans="4:4" x14ac:dyDescent="0.2">
      <c r="D4871" s="151"/>
    </row>
    <row r="4872" spans="4:4" x14ac:dyDescent="0.2">
      <c r="D4872" s="151"/>
    </row>
    <row r="4873" spans="4:4" x14ac:dyDescent="0.2">
      <c r="D4873" s="151"/>
    </row>
    <row r="4874" spans="4:4" x14ac:dyDescent="0.2">
      <c r="D4874" s="151"/>
    </row>
    <row r="4875" spans="4:4" x14ac:dyDescent="0.2">
      <c r="D4875" s="151"/>
    </row>
    <row r="4876" spans="4:4" x14ac:dyDescent="0.2">
      <c r="D4876" s="151"/>
    </row>
    <row r="4877" spans="4:4" x14ac:dyDescent="0.2">
      <c r="D4877" s="151"/>
    </row>
    <row r="4878" spans="4:4" x14ac:dyDescent="0.2">
      <c r="D4878" s="151"/>
    </row>
    <row r="4879" spans="4:4" x14ac:dyDescent="0.2">
      <c r="D4879" s="151"/>
    </row>
    <row r="4880" spans="4:4" x14ac:dyDescent="0.2">
      <c r="D4880" s="151"/>
    </row>
    <row r="4881" spans="4:4" x14ac:dyDescent="0.2">
      <c r="D4881" s="151"/>
    </row>
    <row r="4882" spans="4:4" x14ac:dyDescent="0.2">
      <c r="D4882" s="151"/>
    </row>
    <row r="4883" spans="4:4" x14ac:dyDescent="0.2">
      <c r="D4883" s="151"/>
    </row>
    <row r="4884" spans="4:4" x14ac:dyDescent="0.2">
      <c r="D4884" s="151"/>
    </row>
    <row r="4885" spans="4:4" x14ac:dyDescent="0.2">
      <c r="D4885" s="151"/>
    </row>
    <row r="4886" spans="4:4" x14ac:dyDescent="0.2">
      <c r="D4886" s="151"/>
    </row>
    <row r="4887" spans="4:4" x14ac:dyDescent="0.2">
      <c r="D4887" s="151"/>
    </row>
    <row r="4888" spans="4:4" x14ac:dyDescent="0.2">
      <c r="D4888" s="151"/>
    </row>
    <row r="4889" spans="4:4" x14ac:dyDescent="0.2">
      <c r="D4889" s="151"/>
    </row>
    <row r="4890" spans="4:4" x14ac:dyDescent="0.2">
      <c r="D4890" s="151"/>
    </row>
    <row r="4891" spans="4:4" x14ac:dyDescent="0.2">
      <c r="D4891" s="151"/>
    </row>
    <row r="4892" spans="4:4" x14ac:dyDescent="0.2">
      <c r="D4892" s="151"/>
    </row>
    <row r="4893" spans="4:4" x14ac:dyDescent="0.2">
      <c r="D4893" s="151"/>
    </row>
    <row r="4894" spans="4:4" x14ac:dyDescent="0.2">
      <c r="D4894" s="151"/>
    </row>
    <row r="4895" spans="4:4" x14ac:dyDescent="0.2">
      <c r="D4895" s="151"/>
    </row>
    <row r="4896" spans="4:4" x14ac:dyDescent="0.2">
      <c r="D4896" s="151"/>
    </row>
    <row r="4897" spans="4:4" x14ac:dyDescent="0.2">
      <c r="D4897" s="151"/>
    </row>
    <row r="4898" spans="4:4" x14ac:dyDescent="0.2">
      <c r="D4898" s="151"/>
    </row>
    <row r="4899" spans="4:4" x14ac:dyDescent="0.2">
      <c r="D4899" s="151"/>
    </row>
    <row r="4900" spans="4:4" x14ac:dyDescent="0.2">
      <c r="D4900" s="151"/>
    </row>
    <row r="4901" spans="4:4" x14ac:dyDescent="0.2">
      <c r="D4901" s="151"/>
    </row>
    <row r="4902" spans="4:4" x14ac:dyDescent="0.2">
      <c r="D4902" s="151"/>
    </row>
    <row r="4903" spans="4:4" x14ac:dyDescent="0.2">
      <c r="D4903" s="151"/>
    </row>
    <row r="4904" spans="4:4" x14ac:dyDescent="0.2">
      <c r="D4904" s="151"/>
    </row>
    <row r="4905" spans="4:4" x14ac:dyDescent="0.2">
      <c r="D4905" s="151"/>
    </row>
    <row r="4906" spans="4:4" x14ac:dyDescent="0.2">
      <c r="D4906" s="151"/>
    </row>
    <row r="4907" spans="4:4" x14ac:dyDescent="0.2">
      <c r="D4907" s="151"/>
    </row>
    <row r="4908" spans="4:4" x14ac:dyDescent="0.2">
      <c r="D4908" s="151"/>
    </row>
    <row r="4909" spans="4:4" x14ac:dyDescent="0.2">
      <c r="D4909" s="151"/>
    </row>
    <row r="4910" spans="4:4" x14ac:dyDescent="0.2">
      <c r="D4910" s="151"/>
    </row>
    <row r="4911" spans="4:4" x14ac:dyDescent="0.2">
      <c r="D4911" s="151"/>
    </row>
    <row r="4912" spans="4:4" x14ac:dyDescent="0.2">
      <c r="D4912" s="151"/>
    </row>
    <row r="4913" spans="4:4" x14ac:dyDescent="0.2">
      <c r="D4913" s="151"/>
    </row>
    <row r="4914" spans="4:4" x14ac:dyDescent="0.2">
      <c r="D4914" s="151"/>
    </row>
    <row r="4915" spans="4:4" x14ac:dyDescent="0.2">
      <c r="D4915" s="151"/>
    </row>
    <row r="4916" spans="4:4" x14ac:dyDescent="0.2">
      <c r="D4916" s="151"/>
    </row>
    <row r="4917" spans="4:4" x14ac:dyDescent="0.2">
      <c r="D4917" s="151"/>
    </row>
    <row r="4918" spans="4:4" x14ac:dyDescent="0.2">
      <c r="D4918" s="151"/>
    </row>
    <row r="4919" spans="4:4" x14ac:dyDescent="0.2">
      <c r="D4919" s="151"/>
    </row>
    <row r="4920" spans="4:4" x14ac:dyDescent="0.2">
      <c r="D4920" s="151"/>
    </row>
    <row r="4921" spans="4:4" x14ac:dyDescent="0.2">
      <c r="D4921" s="151"/>
    </row>
    <row r="4922" spans="4:4" x14ac:dyDescent="0.2">
      <c r="D4922" s="151"/>
    </row>
    <row r="4923" spans="4:4" x14ac:dyDescent="0.2">
      <c r="D4923" s="151"/>
    </row>
    <row r="4924" spans="4:4" x14ac:dyDescent="0.2">
      <c r="D4924" s="151"/>
    </row>
    <row r="4925" spans="4:4" x14ac:dyDescent="0.2">
      <c r="D4925" s="151"/>
    </row>
    <row r="4926" spans="4:4" x14ac:dyDescent="0.2">
      <c r="D4926" s="151"/>
    </row>
    <row r="4927" spans="4:4" x14ac:dyDescent="0.2">
      <c r="D4927" s="151"/>
    </row>
    <row r="4928" spans="4:4" x14ac:dyDescent="0.2">
      <c r="D4928" s="151"/>
    </row>
    <row r="4929" spans="4:4" x14ac:dyDescent="0.2">
      <c r="D4929" s="151"/>
    </row>
    <row r="4930" spans="4:4" x14ac:dyDescent="0.2">
      <c r="D4930" s="151"/>
    </row>
    <row r="4931" spans="4:4" x14ac:dyDescent="0.2">
      <c r="D4931" s="151"/>
    </row>
    <row r="4932" spans="4:4" x14ac:dyDescent="0.2">
      <c r="D4932" s="151"/>
    </row>
    <row r="4933" spans="4:4" x14ac:dyDescent="0.2">
      <c r="D4933" s="151"/>
    </row>
    <row r="4934" spans="4:4" x14ac:dyDescent="0.2">
      <c r="D4934" s="151"/>
    </row>
    <row r="4935" spans="4:4" x14ac:dyDescent="0.2">
      <c r="D4935" s="151"/>
    </row>
    <row r="4936" spans="4:4" x14ac:dyDescent="0.2">
      <c r="D4936" s="151"/>
    </row>
    <row r="4937" spans="4:4" x14ac:dyDescent="0.2">
      <c r="D4937" s="151"/>
    </row>
    <row r="4938" spans="4:4" x14ac:dyDescent="0.2">
      <c r="D4938" s="151"/>
    </row>
    <row r="4939" spans="4:4" x14ac:dyDescent="0.2">
      <c r="D4939" s="151"/>
    </row>
    <row r="4940" spans="4:4" x14ac:dyDescent="0.2">
      <c r="D4940" s="151"/>
    </row>
    <row r="4941" spans="4:4" x14ac:dyDescent="0.2">
      <c r="D4941" s="151"/>
    </row>
    <row r="4942" spans="4:4" x14ac:dyDescent="0.2">
      <c r="D4942" s="151"/>
    </row>
    <row r="4943" spans="4:4" x14ac:dyDescent="0.2">
      <c r="D4943" s="151"/>
    </row>
    <row r="4944" spans="4:4" x14ac:dyDescent="0.2">
      <c r="D4944" s="151"/>
    </row>
    <row r="4945" spans="4:4" x14ac:dyDescent="0.2">
      <c r="D4945" s="151"/>
    </row>
    <row r="4946" spans="4:4" x14ac:dyDescent="0.2">
      <c r="D4946" s="151"/>
    </row>
    <row r="4947" spans="4:4" x14ac:dyDescent="0.2">
      <c r="D4947" s="151"/>
    </row>
    <row r="4948" spans="4:4" x14ac:dyDescent="0.2">
      <c r="D4948" s="151"/>
    </row>
    <row r="4949" spans="4:4" x14ac:dyDescent="0.2">
      <c r="D4949" s="151"/>
    </row>
    <row r="4950" spans="4:4" x14ac:dyDescent="0.2">
      <c r="D4950" s="151"/>
    </row>
    <row r="4951" spans="4:4" x14ac:dyDescent="0.2">
      <c r="D4951" s="151"/>
    </row>
    <row r="4952" spans="4:4" x14ac:dyDescent="0.2">
      <c r="D4952" s="151"/>
    </row>
    <row r="4953" spans="4:4" x14ac:dyDescent="0.2">
      <c r="D4953" s="151"/>
    </row>
    <row r="4954" spans="4:4" x14ac:dyDescent="0.2">
      <c r="D4954" s="151"/>
    </row>
    <row r="4955" spans="4:4" x14ac:dyDescent="0.2">
      <c r="D4955" s="151"/>
    </row>
    <row r="4956" spans="4:4" x14ac:dyDescent="0.2">
      <c r="D4956" s="151"/>
    </row>
    <row r="4957" spans="4:4" x14ac:dyDescent="0.2">
      <c r="D4957" s="151"/>
    </row>
    <row r="4958" spans="4:4" x14ac:dyDescent="0.2">
      <c r="D4958" s="151"/>
    </row>
    <row r="4959" spans="4:4" x14ac:dyDescent="0.2">
      <c r="D4959" s="151"/>
    </row>
    <row r="4960" spans="4:4" x14ac:dyDescent="0.2">
      <c r="D4960" s="151"/>
    </row>
    <row r="4961" spans="4:4" x14ac:dyDescent="0.2">
      <c r="D4961" s="151"/>
    </row>
    <row r="4962" spans="4:4" x14ac:dyDescent="0.2">
      <c r="D4962" s="151"/>
    </row>
    <row r="4963" spans="4:4" x14ac:dyDescent="0.2">
      <c r="D4963" s="151"/>
    </row>
    <row r="4964" spans="4:4" x14ac:dyDescent="0.2">
      <c r="D4964" s="151"/>
    </row>
    <row r="4965" spans="4:4" x14ac:dyDescent="0.2">
      <c r="D4965" s="151"/>
    </row>
    <row r="4966" spans="4:4" x14ac:dyDescent="0.2">
      <c r="D4966" s="151"/>
    </row>
    <row r="4967" spans="4:4" x14ac:dyDescent="0.2">
      <c r="D4967" s="151"/>
    </row>
    <row r="4968" spans="4:4" x14ac:dyDescent="0.2">
      <c r="D4968" s="151"/>
    </row>
    <row r="4969" spans="4:4" x14ac:dyDescent="0.2">
      <c r="D4969" s="151"/>
    </row>
    <row r="4970" spans="4:4" x14ac:dyDescent="0.2">
      <c r="D4970" s="151"/>
    </row>
    <row r="4971" spans="4:4" x14ac:dyDescent="0.2">
      <c r="D4971" s="151"/>
    </row>
    <row r="4972" spans="4:4" x14ac:dyDescent="0.2">
      <c r="D4972" s="151"/>
    </row>
    <row r="4973" spans="4:4" x14ac:dyDescent="0.2">
      <c r="D4973" s="151"/>
    </row>
    <row r="4974" spans="4:4" x14ac:dyDescent="0.2">
      <c r="D4974" s="151"/>
    </row>
    <row r="4975" spans="4:4" x14ac:dyDescent="0.2">
      <c r="D4975" s="151"/>
    </row>
    <row r="4976" spans="4:4" x14ac:dyDescent="0.2">
      <c r="D4976" s="151"/>
    </row>
    <row r="4977" spans="4:4" x14ac:dyDescent="0.2">
      <c r="D4977" s="151"/>
    </row>
    <row r="4978" spans="4:4" x14ac:dyDescent="0.2">
      <c r="D4978" s="151"/>
    </row>
    <row r="4979" spans="4:4" x14ac:dyDescent="0.2">
      <c r="D4979" s="151"/>
    </row>
    <row r="4980" spans="4:4" x14ac:dyDescent="0.2">
      <c r="D4980" s="151"/>
    </row>
    <row r="4981" spans="4:4" x14ac:dyDescent="0.2">
      <c r="D4981" s="151"/>
    </row>
    <row r="4982" spans="4:4" x14ac:dyDescent="0.2">
      <c r="D4982" s="151"/>
    </row>
    <row r="4983" spans="4:4" x14ac:dyDescent="0.2">
      <c r="D4983" s="151"/>
    </row>
    <row r="4984" spans="4:4" x14ac:dyDescent="0.2">
      <c r="D4984" s="151"/>
    </row>
    <row r="4985" spans="4:4" x14ac:dyDescent="0.2">
      <c r="D4985" s="151"/>
    </row>
    <row r="4986" spans="4:4" x14ac:dyDescent="0.2">
      <c r="D4986" s="151"/>
    </row>
    <row r="4987" spans="4:4" x14ac:dyDescent="0.2">
      <c r="D4987" s="151"/>
    </row>
    <row r="4988" spans="4:4" x14ac:dyDescent="0.2">
      <c r="D4988" s="151"/>
    </row>
    <row r="4989" spans="4:4" x14ac:dyDescent="0.2">
      <c r="D4989" s="151"/>
    </row>
    <row r="4990" spans="4:4" x14ac:dyDescent="0.2">
      <c r="D4990" s="151"/>
    </row>
    <row r="4991" spans="4:4" x14ac:dyDescent="0.2">
      <c r="D4991" s="151"/>
    </row>
    <row r="4992" spans="4:4" x14ac:dyDescent="0.2">
      <c r="D4992" s="151"/>
    </row>
    <row r="4993" spans="4:4" x14ac:dyDescent="0.2">
      <c r="D4993" s="151"/>
    </row>
    <row r="4994" spans="4:4" x14ac:dyDescent="0.2">
      <c r="D4994" s="151"/>
    </row>
    <row r="4995" spans="4:4" x14ac:dyDescent="0.2">
      <c r="D4995" s="151"/>
    </row>
    <row r="4996" spans="4:4" x14ac:dyDescent="0.2">
      <c r="D4996" s="151"/>
    </row>
    <row r="4997" spans="4:4" x14ac:dyDescent="0.2">
      <c r="D4997" s="151"/>
    </row>
    <row r="4998" spans="4:4" x14ac:dyDescent="0.2">
      <c r="D4998" s="151"/>
    </row>
    <row r="4999" spans="4:4" x14ac:dyDescent="0.2">
      <c r="D4999" s="151"/>
    </row>
    <row r="5000" spans="4:4" x14ac:dyDescent="0.2">
      <c r="D5000" s="151"/>
    </row>
  </sheetData>
  <mergeCells count="23">
    <mergeCell ref="C56:G56"/>
    <mergeCell ref="A1:G1"/>
    <mergeCell ref="C2:G2"/>
    <mergeCell ref="C3:G3"/>
    <mergeCell ref="C4:G4"/>
    <mergeCell ref="C55:G55"/>
    <mergeCell ref="C374:G374"/>
    <mergeCell ref="C63:G63"/>
    <mergeCell ref="C64:G64"/>
    <mergeCell ref="C65:G65"/>
    <mergeCell ref="C147:G147"/>
    <mergeCell ref="C151:G151"/>
    <mergeCell ref="C175:G175"/>
    <mergeCell ref="C185:G185"/>
    <mergeCell ref="C215:G215"/>
    <mergeCell ref="C218:G218"/>
    <mergeCell ref="C268:G268"/>
    <mergeCell ref="C357:G357"/>
    <mergeCell ref="C382:G382"/>
    <mergeCell ref="C386:G386"/>
    <mergeCell ref="C466:G466"/>
    <mergeCell ref="A495:C495"/>
    <mergeCell ref="A496:G500"/>
  </mergeCells>
  <pageMargins left="0.59055118110236204" right="0.39370078740157499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Byrtus</dc:creator>
  <cp:lastModifiedBy>Eliska</cp:lastModifiedBy>
  <cp:lastPrinted>2014-02-28T09:52:57Z</cp:lastPrinted>
  <dcterms:created xsi:type="dcterms:W3CDTF">2009-04-08T07:15:50Z</dcterms:created>
  <dcterms:modified xsi:type="dcterms:W3CDTF">2016-10-03T12:07:55Z</dcterms:modified>
</cp:coreProperties>
</file>