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600" windowHeight="9240" firstSheet="2" activeTab="6"/>
  </bookViews>
  <sheets>
    <sheet name="Stavba" sheetId="1" r:id="rId1"/>
    <sheet name="01 00 KL" sheetId="2" r:id="rId2"/>
    <sheet name="01 00 Rek" sheetId="3" r:id="rId3"/>
    <sheet name="01 00 Pol" sheetId="4" r:id="rId4"/>
    <sheet name="01 SO01 KL" sheetId="5" r:id="rId5"/>
    <sheet name="01 SO01 Rek" sheetId="6" r:id="rId6"/>
    <sheet name="01 SO01 Pol" sheetId="7" r:id="rId7"/>
    <sheet name="01 SO02 KL" sheetId="8" r:id="rId8"/>
    <sheet name="01 SO02 Rek" sheetId="9" r:id="rId9"/>
    <sheet name="01 SO02 Pol" sheetId="10" r:id="rId10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'01 00 Pol'!$1:$6</definedName>
    <definedName name="_xlnm.Print_Titles" localSheetId="2">'01 00 Rek'!$1:$6</definedName>
    <definedName name="_xlnm.Print_Titles" localSheetId="6">'01 SO01 Pol'!$1:$6</definedName>
    <definedName name="_xlnm.Print_Titles" localSheetId="5">'01 SO01 Rek'!$1:$6</definedName>
    <definedName name="_xlnm.Print_Titles" localSheetId="9">'01 SO02 Pol'!$1:$6</definedName>
    <definedName name="_xlnm.Print_Titles" localSheetId="8">'01 SO02 Rek'!$1:$6</definedName>
    <definedName name="Objednatel" localSheetId="0">'Stavba'!$D$11</definedName>
    <definedName name="Objekt" localSheetId="0">'Stavba'!$B$29</definedName>
    <definedName name="_xlnm.Print_Area" localSheetId="1">'01 00 KL'!$A$1:$G$45</definedName>
    <definedName name="_xlnm.Print_Area" localSheetId="3">'01 00 Pol'!$A$1:$K$14</definedName>
    <definedName name="_xlnm.Print_Area" localSheetId="2">'01 00 Rek'!$A$1:$I$22</definedName>
    <definedName name="_xlnm.Print_Area" localSheetId="4">'01 SO01 KL'!$A$1:$G$45</definedName>
    <definedName name="_xlnm.Print_Area" localSheetId="6">'01 SO01 Pol'!$A$1:$K$1570</definedName>
    <definedName name="_xlnm.Print_Area" localSheetId="5">'01 SO01 Rek'!$A$1:$I$53</definedName>
    <definedName name="_xlnm.Print_Area" localSheetId="7">'01 SO02 KL'!$A$1:$G$45</definedName>
    <definedName name="_xlnm.Print_Area" localSheetId="9">'01 SO02 Pol'!$A$1:$K$161</definedName>
    <definedName name="_xlnm.Print_Area" localSheetId="8">'01 SO02 Rek'!$A$1:$I$33</definedName>
    <definedName name="_xlnm.Print_Area" localSheetId="0">'Stavba'!$B$1:$J$102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opt" localSheetId="3" hidden="1">'01 00 Pol'!#REF!</definedName>
    <definedName name="solver_opt" localSheetId="6" hidden="1">'01 SO01 Pol'!#REF!</definedName>
    <definedName name="solver_opt" localSheetId="9" hidden="1">'01 SO02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ucetDilu" localSheetId="0">'Stavba'!$F$83:$J$83</definedName>
    <definedName name="StavbaCelkem" localSheetId="0">'Stavba'!$H$31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<sst xmlns="http://schemas.openxmlformats.org/spreadsheetml/2006/main" count="4217" uniqueCount="1465">
  <si>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</si>
  <si>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</si>
  <si>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</si>
  <si>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</si>
  <si>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</si>
  <si>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</si>
  <si>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</si>
  <si>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</si>
  <si>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</si>
  <si>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</si>
  <si>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</si>
  <si>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</si>
  <si>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</si>
  <si>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</si>
  <si>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</si>
  <si>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</si>
  <si>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</si>
  <si>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</si>
  <si>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</si>
  <si>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</si>
  <si>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</si>
  <si>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</si>
  <si>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</si>
  <si>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</si>
  <si>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</si>
  <si>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</si>
  <si>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</si>
  <si>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</si>
  <si>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</si>
  <si>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</si>
  <si>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</si>
  <si>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</si>
  <si>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</si>
  <si>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</si>
  <si>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</si>
  <si>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</si>
  <si>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</si>
  <si>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</si>
  <si>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</si>
  <si>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</si>
  <si>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</si>
  <si>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</si>
  <si>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</si>
  <si>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</si>
  <si>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</si>
  <si>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</si>
  <si>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</si>
  <si>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</si>
  <si>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</si>
  <si>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</si>
  <si>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</si>
  <si>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</si>
  <si>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</si>
  <si>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</si>
  <si>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</si>
  <si>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</si>
  <si>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</si>
  <si>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</si>
  <si>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</si>
  <si>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</si>
  <si>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</si>
  <si>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</si>
  <si>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</si>
  <si>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</si>
  <si>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</si>
  <si>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</si>
  <si>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</si>
  <si>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</si>
  <si>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</si>
  <si>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</si>
  <si>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</si>
  <si>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</si>
  <si>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</si>
  <si>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</si>
  <si>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</si>
  <si>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</si>
  <si>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</si>
  <si>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</si>
  <si>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</si>
  <si>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</si>
  <si>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</si>
  <si>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</si>
  <si>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</si>
  <si>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</si>
  <si>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</si>
  <si>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</si>
  <si>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</si>
  <si>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</si>
  <si>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</si>
  <si>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</si>
  <si>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</si>
  <si>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</si>
  <si>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</si>
  <si>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</si>
  <si>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</si>
  <si>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</si>
  <si>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</si>
  <si>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</si>
  <si>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</si>
  <si>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</si>
  <si>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</si>
  <si>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</si>
  <si>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</si>
  <si>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</si>
  <si>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160227</t>
  </si>
  <si>
    <t>Wolkerova 1016 Kuřim</t>
  </si>
  <si>
    <t>160227 Wolkerova 1016 Kuřim</t>
  </si>
  <si>
    <t>01</t>
  </si>
  <si>
    <t>Rekonstrukce-stavební úpravy</t>
  </si>
  <si>
    <t>01 Rekonstrukce-stavební úpravy</t>
  </si>
  <si>
    <t>00</t>
  </si>
  <si>
    <t>VRN a ostatní náklady</t>
  </si>
  <si>
    <t>95</t>
  </si>
  <si>
    <t>Dokončovací konstrukce na pozemních stavbách</t>
  </si>
  <si>
    <t>95 Dokončovací konstrukce na pozemních stavbách</t>
  </si>
  <si>
    <t>95-01</t>
  </si>
  <si>
    <t xml:space="preserve">Zařízení staveniště </t>
  </si>
  <si>
    <t>soubor</t>
  </si>
  <si>
    <t>95-02</t>
  </si>
  <si>
    <t xml:space="preserve">Provoz investora </t>
  </si>
  <si>
    <t>95-03</t>
  </si>
  <si>
    <t xml:space="preserve">Kompletační činnost </t>
  </si>
  <si>
    <t>95-04</t>
  </si>
  <si>
    <t xml:space="preserve">Dokumentace skutečného provedení </t>
  </si>
  <si>
    <t>95-05</t>
  </si>
  <si>
    <t xml:space="preserve">Dočasný zábor pozemku </t>
  </si>
  <si>
    <t>95-06</t>
  </si>
  <si>
    <t xml:space="preserve">Provedení sond do konstrukcí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</si>
  <si>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</si>
  <si>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</si>
  <si>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</si>
  <si>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</si>
  <si>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</si>
  <si>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</si>
  <si>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</si>
  <si>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</si>
  <si>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00 VRN a ostatní náklady</t>
  </si>
  <si>
    <t>SO01</t>
  </si>
  <si>
    <t>Stavební část</t>
  </si>
  <si>
    <t>1 Zemní práce</t>
  </si>
  <si>
    <t>132201112R00</t>
  </si>
  <si>
    <t xml:space="preserve">Hloubení rýh š.do 60 cm v hor.3 nad 100 m3,STROJNĚ </t>
  </si>
  <si>
    <t>m3</t>
  </si>
  <si>
    <t>50%ručně a 50% strojně:</t>
  </si>
  <si>
    <t>3,25*1,5*(30+14,7+30)/2</t>
  </si>
  <si>
    <t>132201119R00</t>
  </si>
  <si>
    <t xml:space="preserve">Příplatek za lepivost - hloubení rýh 60 cm v hor.3 </t>
  </si>
  <si>
    <t>139601102R00</t>
  </si>
  <si>
    <t xml:space="preserve">Ruční výkop jam, rýh a šachet v hornině tř. 3 </t>
  </si>
  <si>
    <t>151101102R00</t>
  </si>
  <si>
    <t xml:space="preserve">Pažení a rozepření stěn rýh - příložné - hl. do 4m </t>
  </si>
  <si>
    <t>m2</t>
  </si>
  <si>
    <t>3,25*(30+14,7+30)</t>
  </si>
  <si>
    <t>151101112R00</t>
  </si>
  <si>
    <t xml:space="preserve">Odstranění pažení stěn rýh - příložné - hl. do 4 m </t>
  </si>
  <si>
    <t>161101501R00</t>
  </si>
  <si>
    <t xml:space="preserve">Svislé přemístění výkopku z hor. 1-4 nošením </t>
  </si>
  <si>
    <t>162701105R00</t>
  </si>
  <si>
    <t xml:space="preserve">Vodorovné přemístění výkopku z hor.1-4 do 10000 m </t>
  </si>
  <si>
    <t>předpoklad:</t>
  </si>
  <si>
    <t>po zásypu štěrkopísku:2,2*1,2*4*2</t>
  </si>
  <si>
    <t>rezerva:30</t>
  </si>
  <si>
    <t>162701109R00</t>
  </si>
  <si>
    <t xml:space="preserve">Příplatek k vod. přemístění hor.1-4 za další 1 km </t>
  </si>
  <si>
    <t>51,12*15</t>
  </si>
  <si>
    <t>171201201R00</t>
  </si>
  <si>
    <t xml:space="preserve">Uložení sypaniny na skládku </t>
  </si>
  <si>
    <t>174101101R00</t>
  </si>
  <si>
    <t xml:space="preserve">Zásyp jam, rýh, šachet se zhutněním </t>
  </si>
  <si>
    <t>174101102R00</t>
  </si>
  <si>
    <t xml:space="preserve">Zásyp ruční se zhutněním </t>
  </si>
  <si>
    <t>199000002R00</t>
  </si>
  <si>
    <t xml:space="preserve">Poplatek za skládku horniny 1- 4 </t>
  </si>
  <si>
    <t>174100050RAC</t>
  </si>
  <si>
    <t>Zásyp jam,rýh a šachet štěrkopískem dovoz štěrkopísku ze vzdálenosti 10 km</t>
  </si>
  <si>
    <t>u vjezdu do garáží -opěrné stěny:</t>
  </si>
  <si>
    <t>2,2*1,2*4*2</t>
  </si>
  <si>
    <t>2</t>
  </si>
  <si>
    <t>Základy a zvláštní zakládání</t>
  </si>
  <si>
    <t>2 Základy a zvláštní zakládání</t>
  </si>
  <si>
    <t>289970111R00</t>
  </si>
  <si>
    <t xml:space="preserve">Vrstva geotextilie  300g/m2 </t>
  </si>
  <si>
    <t>P07a:</t>
  </si>
  <si>
    <t>12,66+2,94</t>
  </si>
  <si>
    <t>212750010RAC</t>
  </si>
  <si>
    <t>Trativody z drenážních trubek lože a obsyp štěrkopískem, světlost trub 13 cm</t>
  </si>
  <si>
    <t>m</t>
  </si>
  <si>
    <t>(30+15,2+30)</t>
  </si>
  <si>
    <t>229940010RA0</t>
  </si>
  <si>
    <t xml:space="preserve">Trubkové mikropiloty D 80, včetně injektáže </t>
  </si>
  <si>
    <t>3</t>
  </si>
  <si>
    <t>Svislé a kompletní konstrukce</t>
  </si>
  <si>
    <t>3 Svislé a kompletní konstrukce</t>
  </si>
  <si>
    <t>311231114R00</t>
  </si>
  <si>
    <t xml:space="preserve">Zdivo nosné cihelné z CP 29 P15 na MVC 2,5 </t>
  </si>
  <si>
    <t>dozdívky :</t>
  </si>
  <si>
    <t>1pp:</t>
  </si>
  <si>
    <t>0,3*(1,5*2,65)</t>
  </si>
  <si>
    <t>0,375*(0,9*1,2+1,15*2,65+0,9*2,65+0,9*2,05+0,65*2,55)</t>
  </si>
  <si>
    <t>1np vstup:</t>
  </si>
  <si>
    <t>0,15*2,65*0,65*2</t>
  </si>
  <si>
    <t>311231733R00</t>
  </si>
  <si>
    <t xml:space="preserve">Zdivo z cihel brouš. 38 B P10, tl. 38 cm </t>
  </si>
  <si>
    <t>0,375*(1,2*0,9*2+0,9*0,9)</t>
  </si>
  <si>
    <t>1np:</t>
  </si>
  <si>
    <t>3,3*5,4*8</t>
  </si>
  <si>
    <t>-2*1,73*16</t>
  </si>
  <si>
    <t>3,3*1,6</t>
  </si>
  <si>
    <t>-0,9*1,2</t>
  </si>
  <si>
    <t>317168111R00</t>
  </si>
  <si>
    <t xml:space="preserve">Překlad  plochý 115x71x1000 mm </t>
  </si>
  <si>
    <t>kus</t>
  </si>
  <si>
    <t>5</t>
  </si>
  <si>
    <t>317168112R00</t>
  </si>
  <si>
    <t xml:space="preserve">Překlad plochý 115x71x1250 mm </t>
  </si>
  <si>
    <t>12+4</t>
  </si>
  <si>
    <t>2*6</t>
  </si>
  <si>
    <t>317168113R00</t>
  </si>
  <si>
    <t xml:space="preserve">Překlad  plochý 115x71x1500 mm </t>
  </si>
  <si>
    <t>317168114R00</t>
  </si>
  <si>
    <t xml:space="preserve">Překlad  plochý 115x71x1750 mm </t>
  </si>
  <si>
    <t>6+1</t>
  </si>
  <si>
    <t>317168117R00</t>
  </si>
  <si>
    <t xml:space="preserve">Překlad  plochý 115x71x2500 mm </t>
  </si>
  <si>
    <t>16*2</t>
  </si>
  <si>
    <t>317168121R00</t>
  </si>
  <si>
    <t xml:space="preserve">Překlad  plochý 145x71x1000 mm </t>
  </si>
  <si>
    <t>317168122R00</t>
  </si>
  <si>
    <t xml:space="preserve">Překlad  plochý 145x71x1250 mm </t>
  </si>
  <si>
    <t>7</t>
  </si>
  <si>
    <t>317168127R00</t>
  </si>
  <si>
    <t xml:space="preserve">Překlad plochý 145x71x2500 mm </t>
  </si>
  <si>
    <t>16</t>
  </si>
  <si>
    <t>317168131R00</t>
  </si>
  <si>
    <t xml:space="preserve">Překlad   vysoký 70x235x1250 mm </t>
  </si>
  <si>
    <t>317168140R00</t>
  </si>
  <si>
    <t xml:space="preserve">Překlad  vysoký 70x235x3500 mm </t>
  </si>
  <si>
    <t>317234410RT2</t>
  </si>
  <si>
    <t>Vyzdívka mezi nosníky cihlami pálenými na MC s použitím suché maltové směsi</t>
  </si>
  <si>
    <t>1,6*0,375*0,2*7</t>
  </si>
  <si>
    <t>7,53*0,375*0,3</t>
  </si>
  <si>
    <t>5,65*0,375*0,24</t>
  </si>
  <si>
    <t>317941123RT2</t>
  </si>
  <si>
    <t>Osazení ocelových válcovaných nosníků  č.14-22 včetně dodávky profilu I č.14</t>
  </si>
  <si>
    <t>t</t>
  </si>
  <si>
    <t>0,0143*1,6*2*7</t>
  </si>
  <si>
    <t>342247532R00</t>
  </si>
  <si>
    <t xml:space="preserve">Příčky z cihel  broušených, lepidlo, tl. 11,5 </t>
  </si>
  <si>
    <t>1,5*2,65*2</t>
  </si>
  <si>
    <t>(2,4*2,65-0,8*1,97)*2</t>
  </si>
  <si>
    <t>2,1*2,95-0,8*1,97</t>
  </si>
  <si>
    <t>1,65*2,05-0,8*1,97</t>
  </si>
  <si>
    <t>1,5*3-0,8*1,97</t>
  </si>
  <si>
    <t>2,15*2,2-0,9*1,97</t>
  </si>
  <si>
    <t>3,25*2,65-0,8*1,97</t>
  </si>
  <si>
    <t>3*(3+5,4+3,985+1,415+1,375+1,24+0,6+5,4+1,7)</t>
  </si>
  <si>
    <t>3*(2,23+3,95+1,465+5,7)</t>
  </si>
  <si>
    <t>-0,6*1,97*2</t>
  </si>
  <si>
    <t>-0,7*1,97*3</t>
  </si>
  <si>
    <t>-0,8*1,97*3</t>
  </si>
  <si>
    <t>-0,9*1,97</t>
  </si>
  <si>
    <t>předstěna:</t>
  </si>
  <si>
    <t>3*(5,4+1,35*2)</t>
  </si>
  <si>
    <t>-0,9*0,9*4</t>
  </si>
  <si>
    <t>4*(1,5+0,93+0,25)-1,5*2,5</t>
  </si>
  <si>
    <t>4*(5,4*5+1,16+3,935+0,39+1,252+0,3+1,5*2+1,185+3,8+2,675+2,015+2,865+0,5+0,115*2)</t>
  </si>
  <si>
    <t>3,3*(4,08+0,265*2+5,4+0,525*2+0,42+1,725+2,75+5,4)</t>
  </si>
  <si>
    <t>1,3*2,7</t>
  </si>
  <si>
    <t>0,9*1,2*2</t>
  </si>
  <si>
    <t>-0,6*1,97*5</t>
  </si>
  <si>
    <t>-0,8*1,97*6</t>
  </si>
  <si>
    <t>-1,5*2,5</t>
  </si>
  <si>
    <t>342247542R00</t>
  </si>
  <si>
    <t xml:space="preserve">Příčky z cihel  broušených, lepidlo, tl.14 cm </t>
  </si>
  <si>
    <t>3*(2,64+2,54)</t>
  </si>
  <si>
    <t>342255024R00</t>
  </si>
  <si>
    <t xml:space="preserve">Příčky z desek porobetonových  tl. 10 cm </t>
  </si>
  <si>
    <t>3*3,9</t>
  </si>
  <si>
    <t>342255028R00</t>
  </si>
  <si>
    <t xml:space="preserve">Příčky z desek tl. 15 cm </t>
  </si>
  <si>
    <t>1np přizdívka instalační:</t>
  </si>
  <si>
    <t>1,1*(1,51+1,185*2+1,375)</t>
  </si>
  <si>
    <t>342948111R00</t>
  </si>
  <si>
    <t xml:space="preserve">Ukotvení příček k cihel.konstr. systémové </t>
  </si>
  <si>
    <t>3*15</t>
  </si>
  <si>
    <t>2,65*10</t>
  </si>
  <si>
    <t>2,2*2</t>
  </si>
  <si>
    <t>2,05*2</t>
  </si>
  <si>
    <t>4*16</t>
  </si>
  <si>
    <t>3,3*13</t>
  </si>
  <si>
    <t>346244381RT2</t>
  </si>
  <si>
    <t>Plentování ocelových nosníků výšky do 20 cm s použitím suché maltové směsi</t>
  </si>
  <si>
    <t>1,6*(0,2*2)*7</t>
  </si>
  <si>
    <t>7,53*(0,3*2)</t>
  </si>
  <si>
    <t>5,65*(0,24*2)</t>
  </si>
  <si>
    <t>346481111RT2</t>
  </si>
  <si>
    <t>Zaplentování rýh, nosníků rabicovým pletivem s použitím suché maltové směsi</t>
  </si>
  <si>
    <t>1,6*(0,375+0,2*2)*7</t>
  </si>
  <si>
    <t>7,53*(0,375+0,3*2)</t>
  </si>
  <si>
    <t>5,65*(0,375+0,24*2)</t>
  </si>
  <si>
    <t>sloup:</t>
  </si>
  <si>
    <t>(0,3*2+0,2*2)*2,7</t>
  </si>
  <si>
    <t>4</t>
  </si>
  <si>
    <t>Vodorovné konstrukce</t>
  </si>
  <si>
    <t>4 Vodorovné konstrukce</t>
  </si>
  <si>
    <t>4-01</t>
  </si>
  <si>
    <t>Zabetonování původních prostupů stropu včetně kotvení výztuže do okolních panelů dle PD</t>
  </si>
  <si>
    <t>0,4*0,3+0,3*0,15+0,4*0,7</t>
  </si>
  <si>
    <t>Komunikace</t>
  </si>
  <si>
    <t>5 Komunikace</t>
  </si>
  <si>
    <t>5-01</t>
  </si>
  <si>
    <t xml:space="preserve">D+M Al rámečku pro ohraničení zámkové dlažby </t>
  </si>
  <si>
    <t>2,925+6,45</t>
  </si>
  <si>
    <t>596215021R00</t>
  </si>
  <si>
    <t xml:space="preserve">Kladení zámkové dlažby tl. 6 cm do drtě tl. 4 cm </t>
  </si>
  <si>
    <t>P07:</t>
  </si>
  <si>
    <t>12,66</t>
  </si>
  <si>
    <t>59245020</t>
  </si>
  <si>
    <t>Dlažba zámková H-PROFIL 20x16,5x6 cm přírodní</t>
  </si>
  <si>
    <t>12,66*1,1</t>
  </si>
  <si>
    <t>61</t>
  </si>
  <si>
    <t>Upravy povrchů vnitřní</t>
  </si>
  <si>
    <t>61 Upravy povrchů vnitřní</t>
  </si>
  <si>
    <t>61-01</t>
  </si>
  <si>
    <t>D+M dodatečné izolace zdiva vodorovná krémová injektáž provedení kompletní dle PD</t>
  </si>
  <si>
    <t>jednostranná:</t>
  </si>
  <si>
    <t>0,375*(8,9+0,38+4,275+2,78+2,24)</t>
  </si>
  <si>
    <t>0,25*(1,15+1,825)+0,375*1,15+0,1*(2,5+0,2)+0,125*(2,24+0,325+0,15)</t>
  </si>
  <si>
    <t>dvoustranná:</t>
  </si>
  <si>
    <t>0,375*(30*2+14,7-0,37-2,78-1,1-5,15-0,75)</t>
  </si>
  <si>
    <t>0,375*(3,475+2+1,04+1,24+4,325+1,44+1,05+1,12+4,61+0,915+11,25+0,25+0,75)</t>
  </si>
  <si>
    <t>0,3*(5,4+0,375+0,25)</t>
  </si>
  <si>
    <t>0,25*(1,2+1,675+3,9*2+3,85)</t>
  </si>
  <si>
    <t>0,15*(3,9*2+6)</t>
  </si>
  <si>
    <t>0,125*(3,925+2,4*3)</t>
  </si>
  <si>
    <t>u podesty schodiště:</t>
  </si>
  <si>
    <t>0,375*(2,025+2,4)</t>
  </si>
  <si>
    <t>Mezisoučet</t>
  </si>
  <si>
    <t>61-02</t>
  </si>
  <si>
    <t>D+M dodatečné izolace zdiva svislá krémová injektá kompletní provedení dle PD</t>
  </si>
  <si>
    <t>0,375*3*4</t>
  </si>
  <si>
    <t>61-04</t>
  </si>
  <si>
    <t>D+M spárování sanační maltou po tlučení omítek včetně vyškrabání spár</t>
  </si>
  <si>
    <t>2,9*(2,145+1,63+5,4)</t>
  </si>
  <si>
    <t>61-05</t>
  </si>
  <si>
    <t>D+M hydrofobního nátěru transparentního kompletní provedení dle PD</t>
  </si>
  <si>
    <t>61-06</t>
  </si>
  <si>
    <t>D+M svislé zolace stěn kompletnmí skladba dle PD (srovnání,penetrace,hydroizolační stěrka)</t>
  </si>
  <si>
    <t>2,9*(2,24+1,12+0,15*3+2,025+1,5+2,4+5,4+0,38*2)</t>
  </si>
  <si>
    <t>1,97*0,475*2+0,37*1,97*4</t>
  </si>
  <si>
    <t>napojení příček na stáv zdivo:</t>
  </si>
  <si>
    <t>0,15*3*15</t>
  </si>
  <si>
    <t>0,15*2,65*10</t>
  </si>
  <si>
    <t>0,15*2,2*2</t>
  </si>
  <si>
    <t>0,15*2,05*2</t>
  </si>
  <si>
    <t>0,25*0,375*22</t>
  </si>
  <si>
    <t>0,25*2,025</t>
  </si>
  <si>
    <t>61-08</t>
  </si>
  <si>
    <t>D+M omítky vnitřní sanační včetně vyrovnání kompletní provedení dle PD</t>
  </si>
  <si>
    <t>2,9*(5,205+1*10+2,7+2,975+3,85+2,1+5,925+1,485+2,24+1,12*2+2,4+1+5,4)</t>
  </si>
  <si>
    <t>2,9*(9,675+1*2+11,25+1,2*2+2,25+0,38+5,4+0,75*2+0,375+2,4+0,375*3+0,375)</t>
  </si>
  <si>
    <t>2,9*(1,5+1,2*2+2,025)</t>
  </si>
  <si>
    <t>2*(2,5*2+2,35*2+2,9*10+10,3*2+25,5*2+27,3*2+4,4*2+4,2*2)</t>
  </si>
  <si>
    <t>-1,2*2,05*2-0,9*1,97*8-1,7*2,65*2-2,4*2,65*2-1,5*2,65*2-2,4*2,65*2</t>
  </si>
  <si>
    <t>-7,02*2,6*2-1,65*2,05*2-3,25*2,65*2-2,9*2,65*2</t>
  </si>
  <si>
    <t>2*(1,12*2+2,4+1,05+2,93+2,025+0,85*2+2)</t>
  </si>
  <si>
    <t>611421231RT2</t>
  </si>
  <si>
    <t>Oprava váp.omítek stropů do 10% plochy - štukových s použitím suché maltové směsi</t>
  </si>
  <si>
    <t>8,06+16+20,84+20,43+4,73+4,76+12,38+6,38+59,94+5,22+30,28+1,13+66,04+10,24</t>
  </si>
  <si>
    <t>5,42+10,19+11,23+14,33+6+5,12+7,95+2,9+5,53+1,82+1,91+4,99+1,08+1,91+1,39</t>
  </si>
  <si>
    <t>4,91+3,63+25,24</t>
  </si>
  <si>
    <t>612473181R00</t>
  </si>
  <si>
    <t xml:space="preserve">Omítka vnitřního zdiva ze suché směsi, hladká </t>
  </si>
  <si>
    <t>-122:</t>
  </si>
  <si>
    <t>2*(2,23*2+1,125*2)</t>
  </si>
  <si>
    <t>-0,7*1,97</t>
  </si>
  <si>
    <t>-123a-125:</t>
  </si>
  <si>
    <t>2*(1,465+1,285+4)</t>
  </si>
  <si>
    <t>-124:</t>
  </si>
  <si>
    <t>2*(1,5*2+1,085*2)</t>
  </si>
  <si>
    <t>-0,6*1,97</t>
  </si>
  <si>
    <t>-126a-127a-128:</t>
  </si>
  <si>
    <t>2*(0,6*2+0,9+2,95+1,285+1,465)</t>
  </si>
  <si>
    <t>-129:</t>
  </si>
  <si>
    <t>2*(1,5*2+1,025*2)</t>
  </si>
  <si>
    <t>117:</t>
  </si>
  <si>
    <t>2*2,185</t>
  </si>
  <si>
    <t>118:</t>
  </si>
  <si>
    <t>2*(1,5*2+1,375*2)</t>
  </si>
  <si>
    <t>119:</t>
  </si>
  <si>
    <t>2*(1,5*2+1,118*2)</t>
  </si>
  <si>
    <t>120:</t>
  </si>
  <si>
    <t>121:</t>
  </si>
  <si>
    <t>122:</t>
  </si>
  <si>
    <t>2*(2,685+1,51+1,7+1,15+0,69)</t>
  </si>
  <si>
    <t>612473182R00</t>
  </si>
  <si>
    <t xml:space="preserve">Omítka vnitřního zdiva ze suché směsi, štuková </t>
  </si>
  <si>
    <t>1pp omítky nad sanační vrstvou:</t>
  </si>
  <si>
    <t>0,9*(2,5*2+2,35*2+2,9*10+10,3*2+25,5*2+27,3*2+4,4*2+4,2*2)</t>
  </si>
  <si>
    <t>-1,7*0,65*2-2,4*0,65*2-1,5*0,65*2-2,4*0,65*2</t>
  </si>
  <si>
    <t>-7,02*0,6*2-3,25*0,65*2-2,9*0,65*2</t>
  </si>
  <si>
    <t>omítka předstěny:</t>
  </si>
  <si>
    <t>3*(2,145+1,63+5,4)</t>
  </si>
  <si>
    <t>omítka nového zdiva a příček:</t>
  </si>
  <si>
    <t>zazdívky:</t>
  </si>
  <si>
    <t>(1,2*0,9*2+0,9*0,9+1,5*2,65)</t>
  </si>
  <si>
    <t>(0,9*1,2+1,15*2,65+0,9*2,65+0,9*2,05+0,65*2,55)*2</t>
  </si>
  <si>
    <t>příčky nové:</t>
  </si>
  <si>
    <t>2*(1,5*2,65*2)</t>
  </si>
  <si>
    <t>2*((2,4*2,65-0,8*1,97)*2)</t>
  </si>
  <si>
    <t>2*(2,1*2,95-0,8*1,97)</t>
  </si>
  <si>
    <t>2*(1,65*2,05-0,8*1,97)</t>
  </si>
  <si>
    <t>2*(1,5*3-0,8*1,97)</t>
  </si>
  <si>
    <t>2*(2,15*2,2-0,9*1,97)</t>
  </si>
  <si>
    <t>2*(3,25*2,65-0,8*1,97)</t>
  </si>
  <si>
    <t>2*(3*(3+5,4+3,985+1,415+1,375+1,24+0,6+5,4+1,7))</t>
  </si>
  <si>
    <t>2*(3*(2,23+3,95+1,465+5,7))</t>
  </si>
  <si>
    <t>2*(-0,6*1,97*2)</t>
  </si>
  <si>
    <t>2*(-0,7*1,97*3)</t>
  </si>
  <si>
    <t>2*(-0,8*1,97*3)</t>
  </si>
  <si>
    <t>2*(-0,9*1,97)</t>
  </si>
  <si>
    <t>2*(3*(2,64+2,54))</t>
  </si>
  <si>
    <t>102:</t>
  </si>
  <si>
    <t>3,2*(1,65*2)</t>
  </si>
  <si>
    <t>103:</t>
  </si>
  <si>
    <t>3,2*(5,525+5,775+1,475+0,75*2+0,15*2+1,05)</t>
  </si>
  <si>
    <t>-2*1,73*2</t>
  </si>
  <si>
    <t>104:</t>
  </si>
  <si>
    <t>3,2*(3,36+2,4)</t>
  </si>
  <si>
    <t>105:</t>
  </si>
  <si>
    <t>3,2*(11,8*2+2,4+0,265*2+0,5)</t>
  </si>
  <si>
    <t>-2,4*2,5</t>
  </si>
  <si>
    <t>106:</t>
  </si>
  <si>
    <t>3,2*(5,775*2+1,575)</t>
  </si>
  <si>
    <t>107:</t>
  </si>
  <si>
    <t>3,2*(5,75*2+5,7*2)</t>
  </si>
  <si>
    <t>-0,8*1,97</t>
  </si>
  <si>
    <t>108:</t>
  </si>
  <si>
    <t>3,2*(3,225*2+5,7*2)</t>
  </si>
  <si>
    <t>-0,8*1,97*2</t>
  </si>
  <si>
    <t>-2*1,73</t>
  </si>
  <si>
    <t>109:</t>
  </si>
  <si>
    <t>3,2*(5*2+5,7*2)</t>
  </si>
  <si>
    <t>110:</t>
  </si>
  <si>
    <t>3,2*(2,635*2+1,9*2)</t>
  </si>
  <si>
    <t>111:</t>
  </si>
  <si>
    <t>3,2*(11,815*2+8,2*2+0,265*2)</t>
  </si>
  <si>
    <t>-1,2*2,45</t>
  </si>
  <si>
    <t>-2*1,73*3</t>
  </si>
  <si>
    <t>112+113:</t>
  </si>
  <si>
    <t>3,2*(14,18*2+5,65*2+0,25*4)</t>
  </si>
  <si>
    <t>-1,5*1,5</t>
  </si>
  <si>
    <t>114:</t>
  </si>
  <si>
    <t>3,2*(3,42*2+5,65*2)</t>
  </si>
  <si>
    <t>115:</t>
  </si>
  <si>
    <t>3,2*(5,775*2+5,65*2)</t>
  </si>
  <si>
    <t>116:</t>
  </si>
  <si>
    <t>3,2*(3,935*2+2,025*2)</t>
  </si>
  <si>
    <t>3,2*(2,185*2+2,675*2)</t>
  </si>
  <si>
    <t>3,2*(1,375*2+1,5*2)</t>
  </si>
  <si>
    <t>3,2*(1,5*2+1,185*2)</t>
  </si>
  <si>
    <t>3,2*(2,185+2,8+1+0,69+1,252+0,3+1,5)</t>
  </si>
  <si>
    <t>3,2*(2,685+1,51+1,85+1,2+0,69)</t>
  </si>
  <si>
    <t>123:</t>
  </si>
  <si>
    <t>3,2*(2,5*2+2,035)</t>
  </si>
  <si>
    <t>-1,6*2,1</t>
  </si>
  <si>
    <t>124:</t>
  </si>
  <si>
    <t>3,2*(3*2+2,035+2,1)</t>
  </si>
  <si>
    <t>odpočet omítky sanační:</t>
  </si>
  <si>
    <t>-2*(1,12*2+2,4+1,05+2,93+2,025+0,85*2+2)</t>
  </si>
  <si>
    <t>odpočet omítky pod obklad:-111,143</t>
  </si>
  <si>
    <t>612473185R00</t>
  </si>
  <si>
    <t xml:space="preserve">Příplatek za zabudované omítníky v ploše stěn </t>
  </si>
  <si>
    <t>62</t>
  </si>
  <si>
    <t>Úpravy povrchů vnější</t>
  </si>
  <si>
    <t>62 Úpravy povrchů vnější</t>
  </si>
  <si>
    <t>602015185RT7</t>
  </si>
  <si>
    <t xml:space="preserve">Omítka tenkovrst.silikonsilikátová </t>
  </si>
  <si>
    <t>nádstavba na střeše:</t>
  </si>
  <si>
    <t>2,3*(3,6*2+4,8*2)</t>
  </si>
  <si>
    <t>602016191RK1</t>
  </si>
  <si>
    <t xml:space="preserve">Penetrační nátěr stěn </t>
  </si>
  <si>
    <t>38,64+328,43+32,74+85,79+23,63+14,19</t>
  </si>
  <si>
    <t>620991121R00</t>
  </si>
  <si>
    <t xml:space="preserve">Zakrývání výplní vnějších otvorů z lešení </t>
  </si>
  <si>
    <t>pohled JZ:</t>
  </si>
  <si>
    <t>2*1,73*10</t>
  </si>
  <si>
    <t>4,5*2,55</t>
  </si>
  <si>
    <t>1,2*1,35*7</t>
  </si>
  <si>
    <t>pohled JV:</t>
  </si>
  <si>
    <t>0,9*1,2*5</t>
  </si>
  <si>
    <t>0,9*0,9*4</t>
  </si>
  <si>
    <t>2,95*2,65</t>
  </si>
  <si>
    <t>pohled SV:</t>
  </si>
  <si>
    <t>0,9*1,2</t>
  </si>
  <si>
    <t>2*1,73*6</t>
  </si>
  <si>
    <t>1,6*2,1</t>
  </si>
  <si>
    <t>1,2*1,35*6</t>
  </si>
  <si>
    <t>pohled SZ:0</t>
  </si>
  <si>
    <t>622311014R00</t>
  </si>
  <si>
    <t xml:space="preserve">Soklová lišta hliník KZS  tl. 140 mm </t>
  </si>
  <si>
    <t>32,93+15+30,305+3,8+3,85</t>
  </si>
  <si>
    <t>622311334RT3</t>
  </si>
  <si>
    <t>Zatepl.systém, fasáda, EPS F plus šedý tl.140 mm s omítkou probarvenou</t>
  </si>
  <si>
    <t>4,7*32,93+1,05*29,5+2,2*5,2</t>
  </si>
  <si>
    <t>-1,5*2,85</t>
  </si>
  <si>
    <t>odpočet oken:</t>
  </si>
  <si>
    <t>-2*1,73*10</t>
  </si>
  <si>
    <t>-4,5*2,55</t>
  </si>
  <si>
    <t>-1,2*0,5*7</t>
  </si>
  <si>
    <t>4,9*15</t>
  </si>
  <si>
    <t>-0,9*1,2*5</t>
  </si>
  <si>
    <t>-2,95*2,65</t>
  </si>
  <si>
    <t>5,05*30,305</t>
  </si>
  <si>
    <t>-2*1,73*6</t>
  </si>
  <si>
    <t>-0,9*1,2*2</t>
  </si>
  <si>
    <t>pohled SZ:</t>
  </si>
  <si>
    <t>5,3*15-7,3*3,5</t>
  </si>
  <si>
    <t>odpočet soklu:</t>
  </si>
  <si>
    <t>-32,7425</t>
  </si>
  <si>
    <t>odpočet vaty:</t>
  </si>
  <si>
    <t>-12,8250</t>
  </si>
  <si>
    <t>622311350R00</t>
  </si>
  <si>
    <t xml:space="preserve">Povrchová úprava ostění KZS s EPS </t>
  </si>
  <si>
    <t>0,2*(2+1,73*2)*10</t>
  </si>
  <si>
    <t>0,2*(4,5+2,55*2)</t>
  </si>
  <si>
    <t>0,2*(1,2+1,35*2)*7</t>
  </si>
  <si>
    <t>0,2*(0,9+1,2)*5</t>
  </si>
  <si>
    <t>0,2*(2,95+2,65*2)</t>
  </si>
  <si>
    <t>0,2*(0,9+1,2*2)</t>
  </si>
  <si>
    <t>0,2*(2+1,73*2)*6</t>
  </si>
  <si>
    <t>0,2*(1,6+2,1*2)</t>
  </si>
  <si>
    <t>0,2*(0,9+1,2*2)*2</t>
  </si>
  <si>
    <t>622311523RU1</t>
  </si>
  <si>
    <t>Zateplovací systém , sokl, XPS tl. 100 mm s omítkou strukturovanou</t>
  </si>
  <si>
    <t>0,5*(32,93-2,1)</t>
  </si>
  <si>
    <t>-5,2*0,5</t>
  </si>
  <si>
    <t>0,5*15</t>
  </si>
  <si>
    <t>-2,95*0,5</t>
  </si>
  <si>
    <t>0,5*30,305</t>
  </si>
  <si>
    <t>-1,8*0,5</t>
  </si>
  <si>
    <t>0,5*15-7,3*0,5</t>
  </si>
  <si>
    <t>622311830RT3</t>
  </si>
  <si>
    <t>Zatepl.syst. podhled miner.desky  50 mm s omítkou silikonsilikátovou</t>
  </si>
  <si>
    <t>podhled markýzy:</t>
  </si>
  <si>
    <t>1,2*(3,875+6,45+35,28+4,95-1,1+3,75+7,2-1,1)</t>
  </si>
  <si>
    <t>u hlavního vstupu:</t>
  </si>
  <si>
    <t>(2,2*2+5,35)*1,5</t>
  </si>
  <si>
    <t>622311834RT3</t>
  </si>
  <si>
    <t>Zatepl.syst. , fasáda, miner.desky  140 mm s omítkou silikonsilikátovou</t>
  </si>
  <si>
    <t>0,9*(2,6+4,35)</t>
  </si>
  <si>
    <t>7,3*0,9</t>
  </si>
  <si>
    <t>pohled JV u vstupu:</t>
  </si>
  <si>
    <t>1,8*6</t>
  </si>
  <si>
    <t>622311835KS3</t>
  </si>
  <si>
    <t>Zatepl.syst. podhled, miner.desky PV 160 mm s omítkou silikonsilikátovou</t>
  </si>
  <si>
    <t>podhled hlavního vstupu:</t>
  </si>
  <si>
    <t>2,2*6,45</t>
  </si>
  <si>
    <t>622421131KS1</t>
  </si>
  <si>
    <t>Omítka vnější stěn, MC, hladká, s HI přísadou pod novou svislou HI svislých stěn 1pp dle PD</t>
  </si>
  <si>
    <t>3,55*(30+14,7+30)</t>
  </si>
  <si>
    <t>-1,2*30</t>
  </si>
  <si>
    <t>622421131R00</t>
  </si>
  <si>
    <t>Omítka vnější stěn, MVC, hladká, složitost 1-2 vyrovnávací omítka pod zateplovák</t>
  </si>
  <si>
    <t>622421306RK1</t>
  </si>
  <si>
    <t>Zateplovací systém  EPS - F tl. 20 mm pod parapety</t>
  </si>
  <si>
    <t>0,2*(2)*10</t>
  </si>
  <si>
    <t>0,2*(0,9)</t>
  </si>
  <si>
    <t>0,2*(2)*6</t>
  </si>
  <si>
    <t>0,2*(1,6)</t>
  </si>
  <si>
    <t>0,2*(0,9)*2</t>
  </si>
  <si>
    <t>622473187RT2</t>
  </si>
  <si>
    <t>Příplatek za okenní lištu (APU) - montáž včetně dodávky lišty</t>
  </si>
  <si>
    <t>(2+1,73*2)*10</t>
  </si>
  <si>
    <t>(4,5+2,55*2)</t>
  </si>
  <si>
    <t>(1,2+1,35*2)*7</t>
  </si>
  <si>
    <t>(0,9+1,2)*5</t>
  </si>
  <si>
    <t>(2,95+2,65*2)</t>
  </si>
  <si>
    <t>(0,9+1,2*2)</t>
  </si>
  <si>
    <t>(2+1,73*2)*6</t>
  </si>
  <si>
    <t>(1,6+2,1*2)</t>
  </si>
  <si>
    <t>(0,9+1,2*2)*2</t>
  </si>
  <si>
    <t>62290411</t>
  </si>
  <si>
    <t>Očištění vnější svislé stěny suterénu včetně vyškrabání spár</t>
  </si>
  <si>
    <t>pod izolaci svislou suterénu:</t>
  </si>
  <si>
    <t>622904112R00</t>
  </si>
  <si>
    <t xml:space="preserve">Očištění fasád tlakovou vodou složitost 1 - 2 </t>
  </si>
  <si>
    <t>328,43+32,74+85,79+23,63+14,19</t>
  </si>
  <si>
    <t>63</t>
  </si>
  <si>
    <t>Podlahy a podlahové konstrukce</t>
  </si>
  <si>
    <t>63 Podlahy a podlahové konstrukce</t>
  </si>
  <si>
    <t>631571003R00</t>
  </si>
  <si>
    <t xml:space="preserve">Násyp ze štěrkopísku 0 - 32,  zpevňující </t>
  </si>
  <si>
    <t>0,15*12,66</t>
  </si>
  <si>
    <t>0,15*(12,66+2,94)</t>
  </si>
  <si>
    <t>P08:</t>
  </si>
  <si>
    <t>0,15*4,87</t>
  </si>
  <si>
    <t>632411104R00</t>
  </si>
  <si>
    <t xml:space="preserve">Vyrovnávací stěrka samonivelační tl.2 mm </t>
  </si>
  <si>
    <t>P04:</t>
  </si>
  <si>
    <t>7,95</t>
  </si>
  <si>
    <t>P08a:</t>
  </si>
  <si>
    <t>4,87</t>
  </si>
  <si>
    <t>P09:</t>
  </si>
  <si>
    <t>29,98+32,45+18,20+22,76+4,91+19,26+78,88</t>
  </si>
  <si>
    <t>P10:</t>
  </si>
  <si>
    <t>78,88-78,88+19,69+47,97</t>
  </si>
  <si>
    <t>632413150R00</t>
  </si>
  <si>
    <t xml:space="preserve">Potěr ze SMS tl. 50 mm </t>
  </si>
  <si>
    <t>P02:</t>
  </si>
  <si>
    <t>16+20,84+20,43+6,38+5,12+4,91+3,63</t>
  </si>
  <si>
    <t>P02a:</t>
  </si>
  <si>
    <t>6+2,9+5,53+1,82+1,91+4,99+1,08+1,91+1,39</t>
  </si>
  <si>
    <t>P11:</t>
  </si>
  <si>
    <t>33,40+9,10+19,69+47,97+23,88+7,85+5,30-19,69-47,97</t>
  </si>
  <si>
    <t>P12:</t>
  </si>
  <si>
    <t>5,84+2,06+1,78+4,55+1,78+3,60</t>
  </si>
  <si>
    <t>632413160R00</t>
  </si>
  <si>
    <t xml:space="preserve">Potěr ze SMS  tl. 60 mm </t>
  </si>
  <si>
    <t>P03:</t>
  </si>
  <si>
    <t>4,73+4,76+12,38+5,22+30,28+10,24+10,19+11,23+14,33+25,24</t>
  </si>
  <si>
    <t>632441491R00</t>
  </si>
  <si>
    <t xml:space="preserve">Broušení  potěrů </t>
  </si>
  <si>
    <t>29,98+32,45+18,20+22,76+4,91+19,26</t>
  </si>
  <si>
    <t>78,88</t>
  </si>
  <si>
    <t>33,40+9,10+19,69+47,97+23,88+7,85+5,30</t>
  </si>
  <si>
    <t>632477128</t>
  </si>
  <si>
    <t>Sanace lokálního obnažení výztuže strop.panelů dle popisu poznámka č.2</t>
  </si>
  <si>
    <t>0,8*0,8+1*0,5</t>
  </si>
  <si>
    <t>639571215R00</t>
  </si>
  <si>
    <t xml:space="preserve">Okapový chodník podél budovy z kačírku tl. 150 mm </t>
  </si>
  <si>
    <t>0,3*(3,3+0,5+0,8+2,4+6,45+0,65+1,125+4,778+0,7+0,5*3+2,3+2,925+32,93-1,3*5-5,8)</t>
  </si>
  <si>
    <t>916561111RT2</t>
  </si>
  <si>
    <t>Osazení záhon.obrubníků do lože z C 12/15 s opěrou včetně obrubníku   50/5/20 cm</t>
  </si>
  <si>
    <t>(3,3+0,5+0,8+2,4+6,45+0,65+1,125+4,778+0,7+0,5*3+2,3+2,925+32,93-1,3*5-5,8)</t>
  </si>
  <si>
    <t>631320024RAB</t>
  </si>
  <si>
    <t>Mazanina vyztužená sítí, beton C 12/15, tl. 15 cm vyztužená sítí -2x drát 6,0 oka 100/100 mm</t>
  </si>
  <si>
    <t>P05:</t>
  </si>
  <si>
    <t>59,94+66,04-8,9</t>
  </si>
  <si>
    <t>P05a:</t>
  </si>
  <si>
    <t>8,9</t>
  </si>
  <si>
    <t>631320026KS1</t>
  </si>
  <si>
    <t>Mazanina vyztužená sítí, beton C 8/10, tl. 23 cm vyztužená sítí</t>
  </si>
  <si>
    <t>631320031KS1</t>
  </si>
  <si>
    <t>Mazanina vyztužená sítí, beton C 20/25, tl. 7 cm vyztužená sítí - drát 6,0 oka 100/100 mm</t>
  </si>
  <si>
    <t>631330010RA0</t>
  </si>
  <si>
    <t xml:space="preserve">D+M drátkobet. deska 15 cm, se vsypem </t>
  </si>
  <si>
    <t>8</t>
  </si>
  <si>
    <t>Trubní vedení</t>
  </si>
  <si>
    <t>8 Trubní vedení</t>
  </si>
  <si>
    <t>894215111R00</t>
  </si>
  <si>
    <t>Šachtice.domovní.kanalizač.z betonu, do 1,3 m3 kompletní provedení bez poklopu</t>
  </si>
  <si>
    <t>1*1,2*1</t>
  </si>
  <si>
    <t>901</t>
  </si>
  <si>
    <t>Pomocné výpočty neoceňovat</t>
  </si>
  <si>
    <t>901 Pomocné výpočty neoceňovat</t>
  </si>
  <si>
    <t>0001</t>
  </si>
  <si>
    <t xml:space="preserve">pomocné výpočty </t>
  </si>
  <si>
    <t>P01:</t>
  </si>
  <si>
    <t>8,06+5,42+8,18+5,94</t>
  </si>
  <si>
    <t>P06:</t>
  </si>
  <si>
    <t>1,13</t>
  </si>
  <si>
    <t>94</t>
  </si>
  <si>
    <t>Lešení a stavební výtahy</t>
  </si>
  <si>
    <t>94 Lešení a stavební výtahy</t>
  </si>
  <si>
    <t>94-01</t>
  </si>
  <si>
    <t>Montáž dodávka a demontáž geotextílie jako ochrany izolace na střeše pod lešení</t>
  </si>
  <si>
    <t>(3,6+1,2*2)*2+(4,8+1,2*2)*2</t>
  </si>
  <si>
    <t>941941041R00</t>
  </si>
  <si>
    <t xml:space="preserve">Montáž lešení leh.řad.s podlahami,š.1,2 m, H 10 m </t>
  </si>
  <si>
    <t>1,2*6+1,2*5</t>
  </si>
  <si>
    <t>4,9*(15+1,2*2)</t>
  </si>
  <si>
    <t>0</t>
  </si>
  <si>
    <t>5,05*(30,305+1,2*2)</t>
  </si>
  <si>
    <t>5,3*(15+1,2*2)-7,3*3,5</t>
  </si>
  <si>
    <t>941941291R00</t>
  </si>
  <si>
    <t xml:space="preserve">Příplatek za každý měsíc použití lešení k pol.1041 </t>
  </si>
  <si>
    <t>527,4762*2</t>
  </si>
  <si>
    <t>941941841R00</t>
  </si>
  <si>
    <t xml:space="preserve">Demontáž lešení leh.řad.s podlahami,š.1,2 m,H 10 m </t>
  </si>
  <si>
    <t>941955001R00</t>
  </si>
  <si>
    <t xml:space="preserve">Lešení lehké pomocné, výška podlahy do 1,2 m </t>
  </si>
  <si>
    <t>1 PP:</t>
  </si>
  <si>
    <t>16+20,84+20,43+5,53+1,82+1,91+4,99+1,08+1,91+1,39+5,42+8,06</t>
  </si>
  <si>
    <t>1 NP:</t>
  </si>
  <si>
    <t>29,98+8,18+33,40+9,10+32,45+18,20+22,76+4,91+78,88+19,69+47,97+19,26</t>
  </si>
  <si>
    <t>23,88+7,85+5,84+2,06+1,78+4,55+1,78+3,60+5,30+5,94</t>
  </si>
  <si>
    <t>vstup :</t>
  </si>
  <si>
    <t>2,8*6,45</t>
  </si>
  <si>
    <t>nádstavba: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</si>
  <si>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</si>
  <si>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</si>
  <si>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</si>
  <si>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</si>
  <si>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</si>
  <si>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</si>
  <si>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952901111R00</t>
  </si>
  <si>
    <t xml:space="preserve">Vyčištění budov o výšce podlaží do 4 m </t>
  </si>
  <si>
    <t>30,3*15*2</t>
  </si>
  <si>
    <t>96</t>
  </si>
  <si>
    <t>Bourání konstrukcí</t>
  </si>
  <si>
    <t>96 Bourání konstrukcí</t>
  </si>
  <si>
    <t>96-01</t>
  </si>
  <si>
    <t>Demontáž a likvidace ocelových mříží anglických dvorků</t>
  </si>
  <si>
    <t>0,8*1,7*8</t>
  </si>
  <si>
    <t>0,8*1,15*5</t>
  </si>
  <si>
    <t>0,8*1,55*2</t>
  </si>
  <si>
    <t>1,225*2</t>
  </si>
  <si>
    <t>96-02</t>
  </si>
  <si>
    <t>Demontáž a likvidace potrubí a mřížek u obezdívek větracích průduchů viz pozn.č.12</t>
  </si>
  <si>
    <t>962031132R00</t>
  </si>
  <si>
    <t xml:space="preserve">Bourání příček cihelných tl. 10 cm </t>
  </si>
  <si>
    <t>2,85*(1,524+1,625*2+1+2,3)</t>
  </si>
  <si>
    <t>-0,6*1,97*3</t>
  </si>
  <si>
    <t>962031133R00</t>
  </si>
  <si>
    <t xml:space="preserve">Bourání příček cihelných tl. 15 cm </t>
  </si>
  <si>
    <t>2,95*(1,25+2,4+0,7)</t>
  </si>
  <si>
    <t>2,85*(3,205+3+5,099+0,15+2,725+3,925*2+1,775*2+3,3+1,475+7,65*2+5,1)</t>
  </si>
  <si>
    <t>-0,9*1,97*2</t>
  </si>
  <si>
    <t>-0,8*1,97*1</t>
  </si>
  <si>
    <t>-1,45*1,97</t>
  </si>
  <si>
    <t>1,2*2,05</t>
  </si>
  <si>
    <t>-1,4*1,97</t>
  </si>
  <si>
    <t>3,2*(5,4+0,3*2+0,5)</t>
  </si>
  <si>
    <t>962031135KS1</t>
  </si>
  <si>
    <t xml:space="preserve">Bourání přizdívky izolační </t>
  </si>
  <si>
    <t>3,25*(30+14,7+30+1,575*2)</t>
  </si>
  <si>
    <t>odpočet anglických dvorků:</t>
  </si>
  <si>
    <t>-1,072*(2,2+8,05+6,1+7,25+3,85)</t>
  </si>
  <si>
    <t>962032231R00</t>
  </si>
  <si>
    <t xml:space="preserve">Bourání zdiva z cihel pálených na MVC </t>
  </si>
  <si>
    <t>poznámka 1:</t>
  </si>
  <si>
    <t>0,375*2,5*5,15</t>
  </si>
  <si>
    <t>-0,375*0,6*0,9*2</t>
  </si>
  <si>
    <t>0,375*2,65*3,125</t>
  </si>
  <si>
    <t>poznámka 2:</t>
  </si>
  <si>
    <t>0,375*1,35*(1,2*7)</t>
  </si>
  <si>
    <t>0,25*2,1*0,95</t>
  </si>
  <si>
    <t>0,25*2,65*2,9</t>
  </si>
  <si>
    <t>ostatní:</t>
  </si>
  <si>
    <t>0,3*2,95*2,4</t>
  </si>
  <si>
    <t>0,3*2,85*(5,4*2+0,6)</t>
  </si>
  <si>
    <t>0,375*3,45*5,4*8</t>
  </si>
  <si>
    <t>odpočet výplní :</t>
  </si>
  <si>
    <t>-0,375*1,27*0,8</t>
  </si>
  <si>
    <t>-0,375*1,27*1,07*5</t>
  </si>
  <si>
    <t>-0,375*5,4*2,3*5</t>
  </si>
  <si>
    <t>-0,375*1,6*2,07</t>
  </si>
  <si>
    <t>962042321R00</t>
  </si>
  <si>
    <t xml:space="preserve">Bourání zdiva nadzákladového z betonu prostého </t>
  </si>
  <si>
    <t>1pp :</t>
  </si>
  <si>
    <t>anglické dvorky:</t>
  </si>
  <si>
    <t>stěny:0,25*1,072*(0,8*20+2,2+8,05+6,1+7,25+3,85)</t>
  </si>
  <si>
    <t>0,25*2,8*(1,225*2+2,75)</t>
  </si>
  <si>
    <t>podlaha:0,15*0,8*1,7*8</t>
  </si>
  <si>
    <t>0,15*0,8*1,15*5</t>
  </si>
  <si>
    <t>0,15*0,8*1,55*2</t>
  </si>
  <si>
    <t>0,15*1,225*2</t>
  </si>
  <si>
    <t>1np poznámka č.6:</t>
  </si>
  <si>
    <t>0,6*1*2,4</t>
  </si>
  <si>
    <t>962081141R00</t>
  </si>
  <si>
    <t xml:space="preserve">Bourání příček ze skleněných tvárnic tl. 15 cm </t>
  </si>
  <si>
    <t>1,5*1,5</t>
  </si>
  <si>
    <t>963042819R00</t>
  </si>
  <si>
    <t xml:space="preserve">Bourání schodišťových stupňů betonových </t>
  </si>
  <si>
    <t>1 np :</t>
  </si>
  <si>
    <t>5,4*2</t>
  </si>
  <si>
    <t>964011221R00</t>
  </si>
  <si>
    <t xml:space="preserve">Vybourání ŽB překladů  prefa dl. 3 m, 75 kg/m </t>
  </si>
  <si>
    <t>0,15*0,375*(2,7+1,8+1,2+1,3+1,2)</t>
  </si>
  <si>
    <t>965042131R00</t>
  </si>
  <si>
    <t xml:space="preserve">Bourání mazanin betonových  tl. 10 cm, pl. 4 m2 </t>
  </si>
  <si>
    <t>okapový chodník a pro izolaci svislých obvodových stěn:</t>
  </si>
  <si>
    <t>2*0,10*(5,8+25,9+7+2)</t>
  </si>
  <si>
    <t>-1*0,1*(2,2+8,05+6,1)</t>
  </si>
  <si>
    <t>-1,575*0,1*2,75</t>
  </si>
  <si>
    <t>bourání vyvýšených soklu poznámka č.8:</t>
  </si>
  <si>
    <t>0,15*0,9*2,775*2</t>
  </si>
  <si>
    <t>polocha zádveří před vstupem:</t>
  </si>
  <si>
    <t>0,15*3*2,5</t>
  </si>
  <si>
    <t>965042141R00</t>
  </si>
  <si>
    <t xml:space="preserve">Bourání mazanin betonových tl. 10 cm, nad 4 m2 </t>
  </si>
  <si>
    <t>1 pp podkladní beton:</t>
  </si>
  <si>
    <t>m.č. -1.04,-1.06,-1.07,-1.09,-1.12,-1.16:0,1*(36,8+11,7+21,52+17+39+2,5)</t>
  </si>
  <si>
    <t>1 np:</t>
  </si>
  <si>
    <t>m.č. 1.01:0,1*15,4</t>
  </si>
  <si>
    <t>1 pp mazanina pod nášlap:</t>
  </si>
  <si>
    <t>0,1*(40,8+4,3+36,8+1,13+11,7+21,52+5+17+6,66+7,35+39+10,2+11,25+14,05+2,5)</t>
  </si>
  <si>
    <t>0,1*(8,4+14,7+32,6+18,95+6+18,2+4,5+1,8+1,7+1,65+1,2+13,45+2,45+1,2+4,9)</t>
  </si>
  <si>
    <t>0,1*(15,4+4,5+35+188)</t>
  </si>
  <si>
    <t>965043441R00</t>
  </si>
  <si>
    <t xml:space="preserve">Bourání podkladů bet., potěr tl. 15 cm, nad 4 m2 </t>
  </si>
  <si>
    <t>zbytky betonové mazaniny v 1NP:</t>
  </si>
  <si>
    <t>0,05*(126+9,1+21,5)</t>
  </si>
  <si>
    <t>965081713R00</t>
  </si>
  <si>
    <t xml:space="preserve">Bourání dlaždic keramických tl. 1 cm, nad 1 m2 </t>
  </si>
  <si>
    <t>4,5+1,8+1,7+1,65+1,2+13,45+2,45+1,2+8</t>
  </si>
  <si>
    <t>965081813R00</t>
  </si>
  <si>
    <t xml:space="preserve">Bourání dlaždic teracových tl. nad 1 cm, nad 1 m2 </t>
  </si>
  <si>
    <t>40,8+4,3+11,7+21,52+17+7,35+11,25+8,4+14,7+32,6+18,95+6+18,2+4,9</t>
  </si>
  <si>
    <t>15,4+4,5+35+188</t>
  </si>
  <si>
    <t>968062355R00</t>
  </si>
  <si>
    <t xml:space="preserve">Vybourání dřevěných rámů oken dvojitých pl. 2 m2 </t>
  </si>
  <si>
    <t>1,2*0,9*8</t>
  </si>
  <si>
    <t>0,9*0,9*5</t>
  </si>
  <si>
    <t>0,9*0,6*2</t>
  </si>
  <si>
    <t>0,9*1,2*4</t>
  </si>
  <si>
    <t>0,9*1,5*5</t>
  </si>
  <si>
    <t>1,27*0,8</t>
  </si>
  <si>
    <t>1,27*1,07*5</t>
  </si>
  <si>
    <t>5,4*2,3*5</t>
  </si>
  <si>
    <t>968072455R00</t>
  </si>
  <si>
    <t xml:space="preserve">Vybourání kovových dveřních zárubní </t>
  </si>
  <si>
    <t>0,6*1,97*8</t>
  </si>
  <si>
    <t>0,8*1,97*10</t>
  </si>
  <si>
    <t>0,9*1,97*4</t>
  </si>
  <si>
    <t>1*1,97</t>
  </si>
  <si>
    <t>1,45*1,97*2</t>
  </si>
  <si>
    <t>1,5*1,97</t>
  </si>
  <si>
    <t>0,9*1,97*2</t>
  </si>
  <si>
    <t>1,45*1,97*3</t>
  </si>
  <si>
    <t>1,6*2,1*3</t>
  </si>
  <si>
    <t>971038631R00</t>
  </si>
  <si>
    <t xml:space="preserve">Vybourání otvorů cihly duté pl. 4 m2, tl. 15 cm </t>
  </si>
  <si>
    <t>0,8*2,075</t>
  </si>
  <si>
    <t>1,6*1,97*2</t>
  </si>
  <si>
    <t>-1,45*1,97*2</t>
  </si>
  <si>
    <t>974031165R00</t>
  </si>
  <si>
    <t xml:space="preserve">Vysekání rýh ve zdi cihelné 15 x 20 cm </t>
  </si>
  <si>
    <t>7,3*2+5,5*2</t>
  </si>
  <si>
    <t>1,5*2*7</t>
  </si>
  <si>
    <t>3,2*2</t>
  </si>
  <si>
    <t>975043121R00</t>
  </si>
  <si>
    <t xml:space="preserve">Jednořad.podchycení stropů do 3,5 m,do 1000 kg/m </t>
  </si>
  <si>
    <t>(7,025+0,750)*2</t>
  </si>
  <si>
    <t>6+10+8</t>
  </si>
  <si>
    <t>978011121R00</t>
  </si>
  <si>
    <t xml:space="preserve">Otlučení omítek vnitřních vápenných stropů do 10 % </t>
  </si>
  <si>
    <t>978013191R00</t>
  </si>
  <si>
    <t xml:space="preserve">Otlučení omítek vnitřních stěn v rozsahu do 100 % </t>
  </si>
  <si>
    <t>-1.00:</t>
  </si>
  <si>
    <t>2,85*(3,35*2+2,025)</t>
  </si>
  <si>
    <t>-1.01:</t>
  </si>
  <si>
    <t>2,85*(3,35*2/2+1)</t>
  </si>
  <si>
    <t>-1.02:</t>
  </si>
  <si>
    <t>2,85*(16,6+1,38+1,85+3,925*3+10,325)</t>
  </si>
  <si>
    <t>-0,6*1,97-1,2*2,6-1,5*2,65-1,15*2,65-2,4*2,65-1,7*2,65-1,2*2,05-0,95*2,1</t>
  </si>
  <si>
    <t>-1.03:</t>
  </si>
  <si>
    <t>2,85*(3,35*2+3)</t>
  </si>
  <si>
    <t>-1,45*1,97-2,4*2,65</t>
  </si>
  <si>
    <t>-1.04,-1.06,-1.07:</t>
  </si>
  <si>
    <t>2,85*(9,6*2+8,2*2+1,15*2+7,7*2)</t>
  </si>
  <si>
    <t>-2,4*2,65-1,5*2,66-7,025*2,6*2-2,9*2,65-5,15*2,5</t>
  </si>
  <si>
    <t>-1.08:</t>
  </si>
  <si>
    <t>2,85*(2,065*2+2,55*2)</t>
  </si>
  <si>
    <t>-1.09:</t>
  </si>
  <si>
    <t>2,85*(3,15*2+5,4)</t>
  </si>
  <si>
    <t>-2,9*2,65-1,2*1,35-0,8*1,97</t>
  </si>
  <si>
    <t>-1.10:</t>
  </si>
  <si>
    <t>2,85*(2,4*2+2,4*2)</t>
  </si>
  <si>
    <t>-2,4*2,65</t>
  </si>
  <si>
    <t>-1.11:</t>
  </si>
  <si>
    <t>2,85*(2,815*2+2,4)</t>
  </si>
  <si>
    <t>-1*1,97-1,7*2,65</t>
  </si>
  <si>
    <t>-1.13:</t>
  </si>
  <si>
    <t>2,85*(2,7*2+3,775*2)</t>
  </si>
  <si>
    <t>-1,2*2,05</t>
  </si>
  <si>
    <t>-1.14:</t>
  </si>
  <si>
    <t>2,85*(3,125*2+3,775*2)</t>
  </si>
  <si>
    <t>-0,8*1,97*2-0,9*1,97</t>
  </si>
  <si>
    <t>-1.15:</t>
  </si>
  <si>
    <t>2,85*(3,65*2+3,775*2)</t>
  </si>
  <si>
    <t>-0,95*2,1</t>
  </si>
  <si>
    <t>-1.17,-1.22až-1.30:</t>
  </si>
  <si>
    <t>2,85*(3,775+11,5+5,4+9,3)</t>
  </si>
  <si>
    <t>-1.18:</t>
  </si>
  <si>
    <t>2,85*(5,69*2+2,4*2)</t>
  </si>
  <si>
    <t>-2,2*2,6*2-3,25*2,65</t>
  </si>
  <si>
    <t>-1.19,-1.20:</t>
  </si>
  <si>
    <t>2,85*(9,7*2+5,4*2)</t>
  </si>
  <si>
    <t>-3,25*2,65-1,2*1,35*4</t>
  </si>
  <si>
    <t>-1.21,-1.32,-1.31:</t>
  </si>
  <si>
    <t>2,85*(6*2+2,4+1,05*2+2,24*2)</t>
  </si>
  <si>
    <t>1.02:</t>
  </si>
  <si>
    <t>3,05*1,75*2</t>
  </si>
  <si>
    <t>1.03:</t>
  </si>
  <si>
    <t>3,05*(5,525+5,4+1,05+0,75*2)</t>
  </si>
  <si>
    <t>-5,4*2,3</t>
  </si>
  <si>
    <t>-1,3*2,7</t>
  </si>
  <si>
    <t>1.04a1.08:</t>
  </si>
  <si>
    <t>3,05*(0,5*3+0,375*7+5,4+8,5+1,15*2+1,825+5,525+0,5*3+3,7+3,95+5,4)</t>
  </si>
  <si>
    <t>3,05*(0,5*2+0,375*2)*4</t>
  </si>
  <si>
    <t>1.05 a 1.09:</t>
  </si>
  <si>
    <t>3,05*(23,385+1,735*2+3,225*2+7+3,55+1+1+5,4*2)</t>
  </si>
  <si>
    <t>-1,5*1,5-1,6*2,1-5,4*2,3*3</t>
  </si>
  <si>
    <t>1.06:</t>
  </si>
  <si>
    <t>3,05*(5,775*2+1,575)</t>
  </si>
  <si>
    <t>-0,9*1,97*3-0,8*2,075</t>
  </si>
  <si>
    <t>1.07:</t>
  </si>
  <si>
    <t>3,05*(3,8*2+5,65*2)</t>
  </si>
  <si>
    <t>978015291R00</t>
  </si>
  <si>
    <t xml:space="preserve">Otlučení omítek vnějších MVC v složit.1-4 do 100 % </t>
  </si>
  <si>
    <t>2,5*32,93</t>
  </si>
  <si>
    <t>římsa:</t>
  </si>
  <si>
    <t>1,1*34,93</t>
  </si>
  <si>
    <t>5*15</t>
  </si>
  <si>
    <t>1,6*7,5+1,1*2,4</t>
  </si>
  <si>
    <t>5*5</t>
  </si>
  <si>
    <t>2,5*26</t>
  </si>
  <si>
    <t>1,1*6</t>
  </si>
  <si>
    <t>5,5*15-7,3*3,3</t>
  </si>
  <si>
    <t>1,1*(4,9+3,85)</t>
  </si>
  <si>
    <t>978059531R00</t>
  </si>
  <si>
    <t xml:space="preserve">Odsekání vnitřních obkladů stěn nad 2 m2 </t>
  </si>
  <si>
    <t>1pp sociálky obvodové stěny:</t>
  </si>
  <si>
    <t>2*6,1</t>
  </si>
  <si>
    <t>978071221R00</t>
  </si>
  <si>
    <t xml:space="preserve">Odsekání omítky a izolace lepenk. svislé nad 1 m2 </t>
  </si>
  <si>
    <t>-30*1,2</t>
  </si>
  <si>
    <t>99</t>
  </si>
  <si>
    <t>Staveništní přesun hmot</t>
  </si>
  <si>
    <t>99 Staveništní přesun hmot</t>
  </si>
  <si>
    <t>999281111R00</t>
  </si>
  <si>
    <t xml:space="preserve">Přesun hmot pro opravy a údržbu do výšky 25 m </t>
  </si>
  <si>
    <t>711</t>
  </si>
  <si>
    <t>Izolace proti vodě</t>
  </si>
  <si>
    <t>711 Izolace proti vodě</t>
  </si>
  <si>
    <t>711111001RZ1</t>
  </si>
  <si>
    <t>Izolace proti vlhkosti vodor. nátěr penetrační 1x nátěr - včetně dodávky penetračního laku</t>
  </si>
  <si>
    <t>1np pod zdivo:</t>
  </si>
  <si>
    <t>0,6*(1,8+5,4*8+1,575)</t>
  </si>
  <si>
    <t>-27,945</t>
  </si>
  <si>
    <t>2*(16+20,84+20,43+6,38+5,12+4,91+3,63)</t>
  </si>
  <si>
    <t>2*27,95</t>
  </si>
  <si>
    <t>2*(78,88-78,88+19,69+47,97)</t>
  </si>
  <si>
    <t>711112001RZ1</t>
  </si>
  <si>
    <t>Izolace proti vlhkosti svis. nátěr ALP, za studena 1x nátěr - včetně dodávky asfaltového laku</t>
  </si>
  <si>
    <t>711140102R00</t>
  </si>
  <si>
    <t xml:space="preserve">Odstr.izolace proti vlhk.vodor. pásy přitav.,2vrst </t>
  </si>
  <si>
    <t>m.č. -1.04,-1.06,-1.07,-1.09,-1.12:(36,8+11,7+21,52+17+39)</t>
  </si>
  <si>
    <t>m.č. 1.01:15,4</t>
  </si>
  <si>
    <t>711141559RT2</t>
  </si>
  <si>
    <t>Izolace proti vlhk. vodorovná pásy přitavením 2 vrstvy - materiál ve specifikaci</t>
  </si>
  <si>
    <t>711142559RT2</t>
  </si>
  <si>
    <t>Izolace proti vlhkosti svislá pásy přitavením 2 vrstvy - materiál ve specifikaci</t>
  </si>
  <si>
    <t>711212002KS4</t>
  </si>
  <si>
    <t>Hydroizolační nátěr nebo stěrka odolná proti olejům</t>
  </si>
  <si>
    <t>711212002RT3</t>
  </si>
  <si>
    <t>Stěrka hydroizolační těsnicí hmotou pružná hydroizolace</t>
  </si>
  <si>
    <t>2*12,66</t>
  </si>
  <si>
    <t>2*4,87</t>
  </si>
  <si>
    <t>711482020RZ1</t>
  </si>
  <si>
    <t>Izolační systém nopová fóli, svisle včetně dodávky fólie  a doplňků</t>
  </si>
  <si>
    <t>711491171RZ1</t>
  </si>
  <si>
    <t>Izolace, podkladní textilie, vodorovná včetně dodávky</t>
  </si>
  <si>
    <t>střecha na markýze a hlavním vstupu:</t>
  </si>
  <si>
    <t>1,1*(3,875+6,45+35,28+4,95-1,1+3,75+7,2-1,1)</t>
  </si>
  <si>
    <t>711491272RZ1</t>
  </si>
  <si>
    <t>Izolace tlaková, ochranná textilie svislá včetně dodávky textilie</t>
  </si>
  <si>
    <t>711-01</t>
  </si>
  <si>
    <t>Dodávka SBS modifikovaný asfalt pás tl. 4 mm nosná vložka z polyester. rohože</t>
  </si>
  <si>
    <t>367,37*1,15</t>
  </si>
  <si>
    <t>711-02</t>
  </si>
  <si>
    <t>Dodávka SBS modifikovaný asfalt pás tl.4 mm nosná skleněná vložka odolná proti střednímu radonu</t>
  </si>
  <si>
    <t>62852251</t>
  </si>
  <si>
    <t>Pás modifikovaný asfalt special mineral</t>
  </si>
  <si>
    <t>(3,55*(30+14,7+30)-1,2*30)*1,15*2</t>
  </si>
  <si>
    <t>998711201R00</t>
  </si>
  <si>
    <t xml:space="preserve">Přesun hmot pro izolace proti vodě, výšky do 6 m </t>
  </si>
  <si>
    <t>712</t>
  </si>
  <si>
    <t>Živičné krytiny</t>
  </si>
  <si>
    <t>712 Živičné krytiny</t>
  </si>
  <si>
    <t>712372111RS1</t>
  </si>
  <si>
    <t>Krytina střech do 10° fólie, 4 kotvy/m2, na beton tl. izolace do 160 mm, fólie ve specifikaci</t>
  </si>
  <si>
    <t>zesílení stávající krytiny:</t>
  </si>
  <si>
    <t>3*1,1</t>
  </si>
  <si>
    <t>chodník:</t>
  </si>
  <si>
    <t>0,8*(3,339+3,824+3,587+3,749)</t>
  </si>
  <si>
    <t>283221</t>
  </si>
  <si>
    <t xml:space="preserve">Dodávka střešní krytiny TPO </t>
  </si>
  <si>
    <t>1,1*(3,875+6,45+35,28+4,95-1,1+3,75+7,2-1,1)*1,15</t>
  </si>
  <si>
    <t>3*1,1*1,15</t>
  </si>
  <si>
    <t>0,8*(3,339+3,824+3,587+3,749)*1,15</t>
  </si>
  <si>
    <t>998712201R00</t>
  </si>
  <si>
    <t xml:space="preserve">Přesun hmot pro povlakové krytiny, výšky do 6 m </t>
  </si>
  <si>
    <t>713</t>
  </si>
  <si>
    <t>Izolace tepelné</t>
  </si>
  <si>
    <t>713 Izolace tepelné</t>
  </si>
  <si>
    <t>713100812R00</t>
  </si>
  <si>
    <t xml:space="preserve">Odstranění tepelné izolace, polystyrén tl. do 5 cm </t>
  </si>
  <si>
    <t>podlahy v  1PP:</t>
  </si>
  <si>
    <t>40,8+4,3+36,8+1,13+11,7+21,52+5+17+6,66+7,35+39+10,2+11,25+14,05+2,5</t>
  </si>
  <si>
    <t>8,4+14,7+32,6+18,95+6+18,2+4,5+1,8+1,7+1,65+1,2+13,45+2,45+1,2+4,9</t>
  </si>
  <si>
    <t>4,5+35+188</t>
  </si>
  <si>
    <t>713121111KS2</t>
  </si>
  <si>
    <t xml:space="preserve">Izolace tepelná na sucho, jednovrstvá </t>
  </si>
  <si>
    <t>713121111R00</t>
  </si>
  <si>
    <t>Izolace tepelná podlah na sucho, jednovrstvá včetně D+M pásku po obvodě</t>
  </si>
  <si>
    <t>713131131R00</t>
  </si>
  <si>
    <t xml:space="preserve">Izolace tepelná stěn lepením </t>
  </si>
  <si>
    <t>713191100RT9</t>
  </si>
  <si>
    <t>Položení izolační fólie, přelepení spojů včetně dodávky fólie PE</t>
  </si>
  <si>
    <t>2*(59,94+66,04-8,9)</t>
  </si>
  <si>
    <t>2*(29,98+32,45+18,20+22,76+4,91+19,26+78,88)</t>
  </si>
  <si>
    <t>2*(33,40+9,10+19,69+47,97+23,88+7,85+5,30-19,69-47,97)</t>
  </si>
  <si>
    <t>2*(5,84+2,06+1,78+4,55+1,78+3,60)</t>
  </si>
  <si>
    <t>283754601</t>
  </si>
  <si>
    <t>Polystyren extrudovaný XPS 600 x 1250 mm</t>
  </si>
  <si>
    <t>1*(30+14,7+30)*0,1*1,03</t>
  </si>
  <si>
    <t>2,25*(30+14,7+30)*0,08*1,03</t>
  </si>
  <si>
    <t>283754906</t>
  </si>
  <si>
    <t>Deska polystyrenová XPS 300 SF tl. 120 mm</t>
  </si>
  <si>
    <t>(59,94+66,04-8,9)*1,03</t>
  </si>
  <si>
    <t>283754908</t>
  </si>
  <si>
    <t>Deska polystyrenová  XPS 300 SF tl. 150 mm</t>
  </si>
  <si>
    <t>12,66*1,03</t>
  </si>
  <si>
    <t>4,87*1,03</t>
  </si>
  <si>
    <t>283757</t>
  </si>
  <si>
    <t>Deska izolační stabilizov. EPS 150 Z</t>
  </si>
  <si>
    <t>0,03*(16+20,84+20,43+6,38+5,12+4,91+3,63)*1,03</t>
  </si>
  <si>
    <t>0,03*(6+2,9+5,53+1,82+1,91+4,99+1,08+1,91+1,39)*1,03</t>
  </si>
  <si>
    <t>0,04*7,95*1,03</t>
  </si>
  <si>
    <t>0,03*4,87*1,03</t>
  </si>
  <si>
    <t>28375706</t>
  </si>
  <si>
    <t>Deska izolační stabilizov. EPS 200S</t>
  </si>
  <si>
    <t>0,02*(4,73+4,76+12,38+5,22+30,28+10,24+10,19+11,23+14,33+25,24)*1,05</t>
  </si>
  <si>
    <t>2837571</t>
  </si>
  <si>
    <t>Deska izolační základní EPS 100Z</t>
  </si>
  <si>
    <t>0,05*(29,98+32,45+18,20+22,76+4,91+19,26+78,88)*1,03</t>
  </si>
  <si>
    <t>0,05*(78,88-78,88+19,69+47,97)*1,03</t>
  </si>
  <si>
    <t>0,04*(33,40+9,10+19,69+47,97+23,88+7,85+5,30-19,69-47,97)*1,03</t>
  </si>
  <si>
    <t>0,04*(5,84+2,06+1,78+4,55+1,78+3,60)*1,03</t>
  </si>
  <si>
    <t>28375971</t>
  </si>
  <si>
    <t>Deska - klín spádový EPS 100 S Stabil</t>
  </si>
  <si>
    <t>1,1*(3,875+6,45+35,28+4,95-1,1+3,75+7,2-1,1)*0,05*1,03</t>
  </si>
  <si>
    <t>28376</t>
  </si>
  <si>
    <t>Deska izolační PUR antiivibrační tl 25 mm</t>
  </si>
  <si>
    <t>8,9*1,03</t>
  </si>
  <si>
    <t>998713201R00</t>
  </si>
  <si>
    <t xml:space="preserve">Přesun hmot pro izolace tepelné, výšky do 6 m </t>
  </si>
  <si>
    <t>720</t>
  </si>
  <si>
    <t>Zdravotechnická instalace</t>
  </si>
  <si>
    <t>720 Zdravotechnická instalace</t>
  </si>
  <si>
    <t>720-01</t>
  </si>
  <si>
    <t>Zdravotechnická instalace viz samostatný rozpočet</t>
  </si>
  <si>
    <t>723</t>
  </si>
  <si>
    <t>Vnitřní plynovod</t>
  </si>
  <si>
    <t>723 Vnitřní plynovod</t>
  </si>
  <si>
    <t>723-01</t>
  </si>
  <si>
    <t xml:space="preserve">Plynoinstalace viz samostatný rozpočet </t>
  </si>
  <si>
    <t>730</t>
  </si>
  <si>
    <t>Ústřední vytápění</t>
  </si>
  <si>
    <t>730 Ústřední vytápění</t>
  </si>
  <si>
    <t>730-01</t>
  </si>
  <si>
    <t>Ústřední vytápění viz samostatný rozpočet</t>
  </si>
  <si>
    <t>762</t>
  </si>
  <si>
    <t>Konstrukce tesařské</t>
  </si>
  <si>
    <t>762 Konstrukce tesařské</t>
  </si>
  <si>
    <t>762512115R00</t>
  </si>
  <si>
    <t xml:space="preserve">Položení desek OSB </t>
  </si>
  <si>
    <t>60726010.A</t>
  </si>
  <si>
    <t>Deska dřevoštěpková  tl. 10 mm</t>
  </si>
  <si>
    <t>1,1*(3,875+6,45+35,28+4,95-1,1+3,75+7,2-1,1)*1,03</t>
  </si>
  <si>
    <t>998762202R00</t>
  </si>
  <si>
    <t xml:space="preserve">Přesun hmot pro tesařské konstrukce, výšky do 12 m </t>
  </si>
  <si>
    <t>764</t>
  </si>
  <si>
    <t>Konstrukce klempířské</t>
  </si>
  <si>
    <t>764 Konstrukce klempířské</t>
  </si>
  <si>
    <t>764321819</t>
  </si>
  <si>
    <t xml:space="preserve">Demontáž oplechování do  rš 500 mm </t>
  </si>
  <si>
    <t>66+8</t>
  </si>
  <si>
    <t>764321849</t>
  </si>
  <si>
    <t xml:space="preserve">Demontáž oplechování , rš 800 mm </t>
  </si>
  <si>
    <t>764-01</t>
  </si>
  <si>
    <t>1/K D+M Oplechování stříšky markýzy r.š.200+220 okapový + koutový profil, komplet provedení</t>
  </si>
  <si>
    <t>bm</t>
  </si>
  <si>
    <t>764-02</t>
  </si>
  <si>
    <t>2/K D+M Oplechování štítu na střeše kotelny r.š. 330 mm  Pozink. plech.  komplet provedení</t>
  </si>
  <si>
    <t>764-03</t>
  </si>
  <si>
    <t>3/K D+M Oplechování stříšky vstupního zádveří AL plech tl. 1,7mm. r.š. 800 mm</t>
  </si>
  <si>
    <t>764-04</t>
  </si>
  <si>
    <t xml:space="preserve">4/K D+M Další pomocné oplechování detailů </t>
  </si>
  <si>
    <t>998764201R00</t>
  </si>
  <si>
    <t xml:space="preserve">Přesun hmot pro klempířské konstr., výšky do 6 m </t>
  </si>
  <si>
    <t>766</t>
  </si>
  <si>
    <t>Konstrukce truhlářské</t>
  </si>
  <si>
    <t>766 Konstrukce truhlářské</t>
  </si>
  <si>
    <t>766-01</t>
  </si>
  <si>
    <t>1/T D+M dveří dřevěných 600*1970 mm včetně zárubně a kování dle popisu v PD</t>
  </si>
  <si>
    <t>766-02</t>
  </si>
  <si>
    <t>2/T D+M dveří dřevěných 800*1970 mm včetně zárubně a kování dle popisu v PD</t>
  </si>
  <si>
    <t>766-03</t>
  </si>
  <si>
    <t>3/T D+M dveří dřevěných 600*1970 mm včetně zárubně a kování dle popisu v PD</t>
  </si>
  <si>
    <t>766-04</t>
  </si>
  <si>
    <t>4/T D+M dveří dřevěných 800*1970 mm včetně zárubně a kování dle popisu v PD</t>
  </si>
  <si>
    <t>766-05</t>
  </si>
  <si>
    <t>5/T D+M desky pod umyvadlo dle popisu v PD</t>
  </si>
  <si>
    <t>766-06</t>
  </si>
  <si>
    <t>6/T D+M desky pod umyvadlo dle popisu v PD</t>
  </si>
  <si>
    <t>766-07</t>
  </si>
  <si>
    <t>766-08</t>
  </si>
  <si>
    <t>2/P D+M okno plastové 900*1200mm včetně obou parapetů a zednického zapravení</t>
  </si>
  <si>
    <t>766-09</t>
  </si>
  <si>
    <t>3/P D+M okno plastové 900*900mm včetně obou parapetů a zednického zapravení</t>
  </si>
  <si>
    <t>766-10</t>
  </si>
  <si>
    <t>4/P D+M okno plastové 1200*900mm včetně obou parapetů a zednického zapravení</t>
  </si>
  <si>
    <t>766-11</t>
  </si>
  <si>
    <t>766-P1</t>
  </si>
  <si>
    <t>Demontáž obložení podhledů VZT viz poznámka č. 9</t>
  </si>
  <si>
    <t>2,65*3,5</t>
  </si>
  <si>
    <t>766112820R00</t>
  </si>
  <si>
    <t xml:space="preserve">Demontáž dřevěných stěn prosklených </t>
  </si>
  <si>
    <t>2,95*2,65*2</t>
  </si>
  <si>
    <t>-1,6*2,1*2</t>
  </si>
  <si>
    <t>766421822R00</t>
  </si>
  <si>
    <t xml:space="preserve">Demontáž podkladových roštů obložení podhledů </t>
  </si>
  <si>
    <t>998766201R00</t>
  </si>
  <si>
    <t xml:space="preserve">Přesun hmot pro truhlářské konstr., výšky do 6 m </t>
  </si>
  <si>
    <t>767</t>
  </si>
  <si>
    <t>Konstrukce zámečnické</t>
  </si>
  <si>
    <t>767 Konstrukce zámečnické</t>
  </si>
  <si>
    <t>767137803R00</t>
  </si>
  <si>
    <t xml:space="preserve">Demontáž příček sádrokartonových, desek do suti </t>
  </si>
  <si>
    <t>2,65*3,25</t>
  </si>
  <si>
    <t>2,85*(5,4+1,475)</t>
  </si>
  <si>
    <t>767-001</t>
  </si>
  <si>
    <t xml:space="preserve">Montáž kazetového podhledu AKU </t>
  </si>
  <si>
    <t>767-002</t>
  </si>
  <si>
    <t xml:space="preserve">Dodávka kazetového podhledu AKU </t>
  </si>
  <si>
    <t>(16+20,84+20,43+5,53+1,82+1,91+4,99+1,08+1,91+1,39+5,42+8,06)*1,03</t>
  </si>
  <si>
    <t>(29,98+8,18+33,40+9,10+32,45+18,20+22,76+4,91+78,88+19,69+47,97+19,26)*1,03</t>
  </si>
  <si>
    <t>(23,88+7,85+5,84+2,06+1,78+4,55+1,78+3,60+5,30+5,94)*1,03</t>
  </si>
  <si>
    <t>767-005</t>
  </si>
  <si>
    <t>Demontáž a likvidace zábradlí schodiště m.č. -1.01 a -1.32</t>
  </si>
  <si>
    <t>767-01</t>
  </si>
  <si>
    <t>1/Z D+M Vchodové dvoukř. dveře posuvné automatické 1100x2530 mm, prosklené, bezrámové</t>
  </si>
  <si>
    <t>767-02</t>
  </si>
  <si>
    <t>2/Z D+M Nenosná vnitřní interiérová příčka 5400x 2500 mm tl. 100 mm s jednokř. dveřmi 800x2450 mm</t>
  </si>
  <si>
    <t>767-03</t>
  </si>
  <si>
    <t>3/Z D+M Nenosná vnitřní interiérová příčka tl. 100 mm s jednokř. dveřmi 800x2450 mm</t>
  </si>
  <si>
    <t>767-04</t>
  </si>
  <si>
    <t>4/Z D+M Nenosná vnitřní interiérová příčka tl. 100 mm s dvoukř. dveřmi 800+400x2450 mm</t>
  </si>
  <si>
    <t>767-05</t>
  </si>
  <si>
    <t>5/Z D+M Nenosná vnitřní interiérová příčka tl. 100 mm s jednokř. dveřmi 800x2050mm</t>
  </si>
  <si>
    <t>767-06</t>
  </si>
  <si>
    <t>6/Z D+M Interiérové prosklené dveře 900x1970 mm s proskleným fix. nadsvětlíkem</t>
  </si>
  <si>
    <t>767-07</t>
  </si>
  <si>
    <t>7/Z D+M Interiérové prosklené dveře 700x1970 mm křídlo plné, prosklený fix nadsvětlík</t>
  </si>
  <si>
    <t>767-08</t>
  </si>
  <si>
    <t>8/Z D+M Nenosná vnitřní interiérová příčka tl. 100 mm s dvoukř. dveřmi 900+500x2450 mm</t>
  </si>
  <si>
    <t>767-09</t>
  </si>
  <si>
    <t>9/Z D+M Vnitřní fixní okno vsazené do zděné příčky 1500x1500 mm</t>
  </si>
  <si>
    <t>767-10</t>
  </si>
  <si>
    <t>10/Z D+M Vchodové dveře doukřídlové prosklené 1600x2100 mm, bezpečnostní zasklení</t>
  </si>
  <si>
    <t>767-11</t>
  </si>
  <si>
    <t>11/Z D+M Interiérové ocel. bezfalc. dveře 800x1970 mm, křídlo plné hladké, vč zárubně a kování</t>
  </si>
  <si>
    <t>767-12</t>
  </si>
  <si>
    <t>12/Z D+M Interiérové ocel. dveře 900x1970 mm křídlo plné hladké, vč zárubně a kování</t>
  </si>
  <si>
    <t>767-13</t>
  </si>
  <si>
    <t>13/Z D+M Interiérové ocel. dveře 800x1970 mm křídlo plné hladké, vč zárubně a kování</t>
  </si>
  <si>
    <t>767-14</t>
  </si>
  <si>
    <t>14/Z D+M Interiérové ocel. dveře 1100x1970 mm křídlo plné hladké, vč zárubně a kování</t>
  </si>
  <si>
    <t>767-15</t>
  </si>
  <si>
    <t>15/Z D+M Interiérové ocel. dveře 800x1970mm křídlo plné hladké, vč zárubně a kování</t>
  </si>
  <si>
    <t>767-16</t>
  </si>
  <si>
    <t>16/Z D+M Ocelová zárubeň 800x1970 mm bez dveřního křídla</t>
  </si>
  <si>
    <t>767-17</t>
  </si>
  <si>
    <t>17/Z D+M Sekční automatická vrata 4500x2550 mm tep. izol. kazety, integr. dveřní křídlo 800x1970</t>
  </si>
  <si>
    <t>767-18</t>
  </si>
  <si>
    <t>18/Z D+M Sekční automatická vrata 3000x2400 mm tep. izol. kazety, integr. dveřní křídlo 800x1970</t>
  </si>
  <si>
    <t>767-19</t>
  </si>
  <si>
    <t>19/Z D+M Ocelový průvlak nad vjezdovými vraty 2x UPE 230, DL. 5650 mm</t>
  </si>
  <si>
    <t>767-20</t>
  </si>
  <si>
    <t>20/Z D+M Sloup 2x U200 dl. 2700 mm, průvlak 2x IPE 300 dl. 7530 mm</t>
  </si>
  <si>
    <t>767-21</t>
  </si>
  <si>
    <t xml:space="preserve">21/Z D+M Soubor ocel. zábradlí hl. schodiště </t>
  </si>
  <si>
    <t>767-22</t>
  </si>
  <si>
    <t xml:space="preserve">22/Z D+M Soubor ocel. zábradlí hl. schodiště </t>
  </si>
  <si>
    <t>767-23</t>
  </si>
  <si>
    <t>23/Z D+M Obložení 2 zděných sloupů u vstupu KZS ETICS tl. 20 mm, EPS F70, perlin. penetr, nátěr</t>
  </si>
  <si>
    <t>767-24</t>
  </si>
  <si>
    <t>24/Z D+M Pevný provozní stupadlový ocel. žebřík 400x3186 mm</t>
  </si>
  <si>
    <t>767-25</t>
  </si>
  <si>
    <t>25/Z D+M Rohož s AL profily guma 1ks 1,7x0,55 m , 1ks 2,95x1,75</t>
  </si>
  <si>
    <t>1,7*0,55</t>
  </si>
  <si>
    <t>2,95*1,75</t>
  </si>
  <si>
    <t>767-26</t>
  </si>
  <si>
    <t>26/Z D+M Rohož s AL profily textil 1ks 2,95x1,65 m , 1ks 2,6x2,3 m</t>
  </si>
  <si>
    <t>2,95*1,65</t>
  </si>
  <si>
    <t>2,6*2,3</t>
  </si>
  <si>
    <t>767-27</t>
  </si>
  <si>
    <t>27/Z D+M Nákladní lanový výtah nosnost 100 kg šachta 1200x900 mm stávající, dveře 800x800 mm</t>
  </si>
  <si>
    <t>767-28</t>
  </si>
  <si>
    <t>28/Z D+M Poklop revizní šachty kanalizace vodotěsný vzduchotěsný</t>
  </si>
  <si>
    <t>767-29a</t>
  </si>
  <si>
    <t>29/Z D+M Plastový anglický dvorek s nástavcem a horní mříží, 125x100-125 mm,včetně odvodnění</t>
  </si>
  <si>
    <t>767-30</t>
  </si>
  <si>
    <t>30/Z D+M Střešní mobilní záchytný lanový bezpeč. systém, lano 70 mb, střešní kříže 25 kg</t>
  </si>
  <si>
    <t>767-31</t>
  </si>
  <si>
    <t>31/Z D+M Další ocel. konstrukce pro kotvení soubor</t>
  </si>
  <si>
    <t>767-32</t>
  </si>
  <si>
    <t>32/Z D+M Interiérové ocel. dveře 1450x1970 mm PO EW 30 DP1 vč zárubně a kování</t>
  </si>
  <si>
    <t>998767201R00</t>
  </si>
  <si>
    <t xml:space="preserve">Přesun hmot pro zámečnické konstr., výšky do 6 m </t>
  </si>
  <si>
    <t>771</t>
  </si>
  <si>
    <t>Podlahy z dlaždic a obklady</t>
  </si>
  <si>
    <t>771 Podlahy z dlaždic a obklady</t>
  </si>
  <si>
    <t>771101210R00</t>
  </si>
  <si>
    <t xml:space="preserve">Penetrace podkladu </t>
  </si>
  <si>
    <t>771475014RT8</t>
  </si>
  <si>
    <t>Obklad soklíků keram.rovných, tmel,výška 10 cm, (flex.lepidlo), (spár.hmota)</t>
  </si>
  <si>
    <t>771479001R00</t>
  </si>
  <si>
    <t xml:space="preserve">Řezání dlaždic keramických pro soklíky </t>
  </si>
  <si>
    <t>771575109RT2</t>
  </si>
  <si>
    <t>Montáž podlah keram.,hladké, tmel, 30x30 cm (lepidlo),  (spár. hmota)</t>
  </si>
  <si>
    <t>771578011R00</t>
  </si>
  <si>
    <t xml:space="preserve">Spára podlaha - stěna, silikonem </t>
  </si>
  <si>
    <t>771579791R00</t>
  </si>
  <si>
    <t xml:space="preserve">Příplatek za plochu podlah keram. do 5 m2 jednotl. </t>
  </si>
  <si>
    <t>4,91+3,63</t>
  </si>
  <si>
    <t>2,9+1,82+1,91+4,99+1,08+1,91+1,39</t>
  </si>
  <si>
    <t>4,73+4,76</t>
  </si>
  <si>
    <t>2,06+1,78+4,55+1,78+3,60</t>
  </si>
  <si>
    <t>771270010RA0</t>
  </si>
  <si>
    <t xml:space="preserve">Obklad schodišťových stupňů včetně soklíku </t>
  </si>
  <si>
    <t>1,15*18</t>
  </si>
  <si>
    <t>0,9*18</t>
  </si>
  <si>
    <t>771001</t>
  </si>
  <si>
    <t>Dodávka keramické dlažby ostatní prostory cena dle popisu v PD</t>
  </si>
  <si>
    <t>360,18*1,1</t>
  </si>
  <si>
    <t>-38,10</t>
  </si>
  <si>
    <t>771002</t>
  </si>
  <si>
    <t>Dodávka keramické dlažby soc.zařízení cena dle popisu v PD</t>
  </si>
  <si>
    <t>(5,53+1,82+1,91+4,99+1,08+1,91+1,39)*1,1</t>
  </si>
  <si>
    <t>(5,84+2,06+1,78+4,55+1,78)*1,1</t>
  </si>
  <si>
    <t>998771201R00</t>
  </si>
  <si>
    <t xml:space="preserve">Přesun hmot pro podlahy z dlaždic, výšky do 6 m </t>
  </si>
  <si>
    <t>776</t>
  </si>
  <si>
    <t>Podlahy povlakové</t>
  </si>
  <si>
    <t>776 Podlahy povlakové</t>
  </si>
  <si>
    <t>776511820KS1</t>
  </si>
  <si>
    <t>Odstranění PVC schodiště včetně soklíků a hran</t>
  </si>
  <si>
    <t>776520010RAI</t>
  </si>
  <si>
    <t>Podlaha povlaková z PVC pásů,D+M soklíku pouze položení, podlahovina ve specifikaci</t>
  </si>
  <si>
    <t>776570010RAI</t>
  </si>
  <si>
    <t>Podlaha povlaková textilní volně položená, D+M soklíku,pouze položení, koberec ve specifikaci</t>
  </si>
  <si>
    <t>776-01</t>
  </si>
  <si>
    <t xml:space="preserve">Dodávka -koberec zátěžový </t>
  </si>
  <si>
    <t>(29,98+32,45+18,20+22,76+4,91+19,26+78,88)*1,1</t>
  </si>
  <si>
    <t>284122731</t>
  </si>
  <si>
    <t>Dodávka podlahovina PVC antistatic tl. 2mm</t>
  </si>
  <si>
    <t>(78,88-78,88+19,69+47,97)*1,05</t>
  </si>
  <si>
    <t>7,95*1,05</t>
  </si>
  <si>
    <t>998776201R00</t>
  </si>
  <si>
    <t xml:space="preserve">Přesun hmot pro podlahy povlakové, výšky do 6 m </t>
  </si>
  <si>
    <t>781</t>
  </si>
  <si>
    <t>Obklady keramické</t>
  </si>
  <si>
    <t>781 Obklady keramické</t>
  </si>
  <si>
    <t>781415015RT2</t>
  </si>
  <si>
    <t>Montáž obkladů stěn, porovin.,tmel, 20x20,30x15 cm lepidlo , spár.hm.</t>
  </si>
  <si>
    <t>781479711R00</t>
  </si>
  <si>
    <t xml:space="preserve">Příplatek k obkladu stěn keram.,za plochu do 10 m2 </t>
  </si>
  <si>
    <t>781001</t>
  </si>
  <si>
    <t>Dodávka keramického obkladu cena dle popisu v PD</t>
  </si>
  <si>
    <t>111,143*1,1</t>
  </si>
  <si>
    <t>998781201R00</t>
  </si>
  <si>
    <t xml:space="preserve">Přesun hmot pro obklady keramické, výšky do 6 m </t>
  </si>
  <si>
    <t>783</t>
  </si>
  <si>
    <t>Nátěry</t>
  </si>
  <si>
    <t>783 Nátěry</t>
  </si>
  <si>
    <t>783-01</t>
  </si>
  <si>
    <t xml:space="preserve">Nátěr stávajících zárubní včetně očištění </t>
  </si>
  <si>
    <t>783851223R00</t>
  </si>
  <si>
    <t xml:space="preserve">Nátěr epoxidový betonových podlah </t>
  </si>
  <si>
    <t>včetně vytažení na sokl:(59,94+66,04-8,9)*1,1</t>
  </si>
  <si>
    <t>784</t>
  </si>
  <si>
    <t>Malby</t>
  </si>
  <si>
    <t>784 Malby</t>
  </si>
  <si>
    <t>784191101R00</t>
  </si>
  <si>
    <t xml:space="preserve">Penetrace podkladu univerzální </t>
  </si>
  <si>
    <t>78419130</t>
  </si>
  <si>
    <t xml:space="preserve">Penetrace podkladu proti sprašování povrchu </t>
  </si>
  <si>
    <t>784195122R00</t>
  </si>
  <si>
    <t xml:space="preserve">Malba tekutá  barva, 2 x </t>
  </si>
  <si>
    <t>omítka sanační:</t>
  </si>
  <si>
    <t>omítky nové štukové:</t>
  </si>
  <si>
    <t>stropy:</t>
  </si>
  <si>
    <t>M21</t>
  </si>
  <si>
    <t>Elektromontáže</t>
  </si>
  <si>
    <t>M21 Elektromontáže</t>
  </si>
  <si>
    <t>21-01</t>
  </si>
  <si>
    <t>Elektroinstalace silnoproud viz samostatný rozpočet</t>
  </si>
  <si>
    <t>21-02</t>
  </si>
  <si>
    <t>Elektroinstalace slaboproud viz samostatný rozpočet</t>
  </si>
  <si>
    <t>M24</t>
  </si>
  <si>
    <t>Montáže vzduchotechnických zařízení</t>
  </si>
  <si>
    <t>M24 Montáže vzduchotechnických zařízení</t>
  </si>
  <si>
    <t>24-01</t>
  </si>
  <si>
    <t>Vzduchotechnika viz samostatný rozpočet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</si>
  <si>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</si>
  <si>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</si>
  <si>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</si>
  <si>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</si>
  <si>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</si>
  <si>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</si>
  <si>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</si>
  <si>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</si>
  <si>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</si>
  <si>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</si>
  <si>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</si>
  <si>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</si>
  <si>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</si>
  <si>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979999998R00</t>
  </si>
  <si>
    <t xml:space="preserve">Poplatek za skládku suti 5% příměsí </t>
  </si>
  <si>
    <t>SO01 Stavební část</t>
  </si>
  <si>
    <t>SO02</t>
  </si>
  <si>
    <t>Zpevněné plochy a sadové úpravy</t>
  </si>
  <si>
    <t>1-01</t>
  </si>
  <si>
    <t xml:space="preserve">D+M strom katalpa viz popis v PD </t>
  </si>
  <si>
    <t>1-02</t>
  </si>
  <si>
    <t xml:space="preserve">D+M strom javor viz popis v PD </t>
  </si>
  <si>
    <t>1-03</t>
  </si>
  <si>
    <t xml:space="preserve">D+M strom borovice viz popis v PD </t>
  </si>
  <si>
    <t>1-04</t>
  </si>
  <si>
    <t xml:space="preserve">D+M strom jedle viz popis v PD </t>
  </si>
  <si>
    <t>1-05</t>
  </si>
  <si>
    <t xml:space="preserve">D+M strom japonská třešeň viz popis v PD </t>
  </si>
  <si>
    <t>1-06</t>
  </si>
  <si>
    <t xml:space="preserve">D+M živý plot výšky 1,2 </t>
  </si>
  <si>
    <t>1-07</t>
  </si>
  <si>
    <t xml:space="preserve">Montáž geotextílie včetně dodávky </t>
  </si>
  <si>
    <t>113108410R00</t>
  </si>
  <si>
    <t xml:space="preserve">Odstranění podkladu pl. nad 50 m2, živice tl.10 cm </t>
  </si>
  <si>
    <t>P1 :</t>
  </si>
  <si>
    <t>200/2</t>
  </si>
  <si>
    <t>113109410R00</t>
  </si>
  <si>
    <t xml:space="preserve">Odstranění podkladu pl.nad 50 m2, beton, tl. 10 cm </t>
  </si>
  <si>
    <t>242</t>
  </si>
  <si>
    <t>131201112R00</t>
  </si>
  <si>
    <t xml:space="preserve">Hloubení nezapaž. jam hor.3 do 1000 m3, STROJNĚ </t>
  </si>
  <si>
    <t>50% výkopu:25*7*2/2</t>
  </si>
  <si>
    <t>131201202R00</t>
  </si>
  <si>
    <t xml:space="preserve">Hloubení zapažených jam v hor.3 do 1000 m3 </t>
  </si>
  <si>
    <t>131201209R00</t>
  </si>
  <si>
    <t xml:space="preserve">Příplatek za lepivost - hloubení zapaž.jam v hor.3 </t>
  </si>
  <si>
    <t>26,4*1*0,7*2</t>
  </si>
  <si>
    <t>22*2*2</t>
  </si>
  <si>
    <t>350+36,96-90</t>
  </si>
  <si>
    <t>296,9600*15</t>
  </si>
  <si>
    <t>25*1,8*2</t>
  </si>
  <si>
    <t>180402111R00</t>
  </si>
  <si>
    <t xml:space="preserve">Založení trávníku parkového výsevem v rovině </t>
  </si>
  <si>
    <t>184921094R00</t>
  </si>
  <si>
    <t xml:space="preserve">Mulčování rostlin tl. do 0,1 m, svah do 1:2 </t>
  </si>
  <si>
    <t>181300010RAD</t>
  </si>
  <si>
    <t>Rozprostření ornice v rovině tloušťka 15 cm dovoz ornice ze vzdálenosti 10 km</t>
  </si>
  <si>
    <t>561*0,8</t>
  </si>
  <si>
    <t>00572400</t>
  </si>
  <si>
    <t>Směs travní parková I. běžná zátěž</t>
  </si>
  <si>
    <t>kg</t>
  </si>
  <si>
    <t>0,05*561</t>
  </si>
  <si>
    <t>10364200</t>
  </si>
  <si>
    <t>Ornice pro pozemkové úpravy</t>
  </si>
  <si>
    <t>561*0,8*0,15</t>
  </si>
  <si>
    <t>10391100</t>
  </si>
  <si>
    <t>Kůra mulčovací</t>
  </si>
  <si>
    <t>0,05*125</t>
  </si>
  <si>
    <t>274321116R00</t>
  </si>
  <si>
    <t xml:space="preserve">Železobeton zákl. pásů z cem. portladských C 16/20 </t>
  </si>
  <si>
    <t>274361211R00</t>
  </si>
  <si>
    <t xml:space="preserve">Výztuž základových pásů do 12 mm z oceli 10 216 </t>
  </si>
  <si>
    <t>26,4*1*0,7*2*0,015</t>
  </si>
  <si>
    <t>311112130RT4</t>
  </si>
  <si>
    <t>Stěna z tvárnic ztraceného bednění, tl. 30 cm zalití tvárnic betonem C 25/30</t>
  </si>
  <si>
    <t>4,165*0,5*2</t>
  </si>
  <si>
    <t>8,5*1,75*2</t>
  </si>
  <si>
    <t>10*2,75*2</t>
  </si>
  <si>
    <t>311361221R00</t>
  </si>
  <si>
    <t xml:space="preserve">Výztuž nadzákladových zdí z betonářské ocelí 10216 </t>
  </si>
  <si>
    <t>88,92*0,3*0,030</t>
  </si>
  <si>
    <t>318261125RT1</t>
  </si>
  <si>
    <t>Stříška stěny ze ztraceného bednění,šířka 400 zákrytová deska hladká</t>
  </si>
  <si>
    <t>26,4*2</t>
  </si>
  <si>
    <t>Úprava sjezdu na ul. Wolkerova dle PD vložení reliéfní dlažby</t>
  </si>
  <si>
    <t>564251111R00</t>
  </si>
  <si>
    <t xml:space="preserve">Podklad ze štěrkopísku po zhutnění tloušťky 15 cm </t>
  </si>
  <si>
    <t>P2:</t>
  </si>
  <si>
    <t>45</t>
  </si>
  <si>
    <t>P3:</t>
  </si>
  <si>
    <t>115</t>
  </si>
  <si>
    <t>564261111R00</t>
  </si>
  <si>
    <t xml:space="preserve">Podklad ze štěrkopísku po zhutnění tloušťky 20 cm </t>
  </si>
  <si>
    <t>442</t>
  </si>
  <si>
    <t>564851111R00</t>
  </si>
  <si>
    <t>Podklad ze štěrkodrti po zhutnění tloušťky 15 cm frakce 32/64</t>
  </si>
  <si>
    <t>567122111R00</t>
  </si>
  <si>
    <t xml:space="preserve">Podklad z kameniva zpev.cementem KZC 1 tl.12 cm </t>
  </si>
  <si>
    <t>596215040R00</t>
  </si>
  <si>
    <t xml:space="preserve">Kladení zámkové dlažby tl. 8 cm do drtě tl. 4 cm </t>
  </si>
  <si>
    <t>596245021R00</t>
  </si>
  <si>
    <t xml:space="preserve">Kladení zámkové dlažby tl. 6 cm do MC tl. 4 cm </t>
  </si>
  <si>
    <t>596921112R00</t>
  </si>
  <si>
    <t xml:space="preserve">Kladení bet.veget. dlaždic,lože 30 mm,pl.do 100 m2 </t>
  </si>
  <si>
    <t>597101020RAA</t>
  </si>
  <si>
    <t>Žlab odvodňovací polymerbeton včetně dodávky roštu a žlabu</t>
  </si>
  <si>
    <t>5,2+5,27+5</t>
  </si>
  <si>
    <t>Dlažba zámková 20x16,5x6 cm přírodní</t>
  </si>
  <si>
    <t>45*1,03</t>
  </si>
  <si>
    <t>59245030</t>
  </si>
  <si>
    <t>Dlažba zámková  20x16,5x8 cm přírodní</t>
  </si>
  <si>
    <t>442*1,03</t>
  </si>
  <si>
    <t>592483013</t>
  </si>
  <si>
    <t>Dlažba betonová zatravňovací 600x400x100 mm</t>
  </si>
  <si>
    <t>4,17*115*1,03</t>
  </si>
  <si>
    <t xml:space="preserve">Omítka vnější stěn, MVC, hladká, složitost 1-2 </t>
  </si>
  <si>
    <t>4,165*0,5*2*2</t>
  </si>
  <si>
    <t>8,5*1,75*2*2</t>
  </si>
  <si>
    <t>10*2,75*2*2</t>
  </si>
  <si>
    <t>622432112R00</t>
  </si>
  <si>
    <t xml:space="preserve">Omítka stěn strukturovaná střednězrnná </t>
  </si>
  <si>
    <t>vnitřní strana stěny:</t>
  </si>
  <si>
    <t>4,165*0,3*2</t>
  </si>
  <si>
    <t>8,5*1,55*2</t>
  </si>
  <si>
    <t>10*2,55*2</t>
  </si>
  <si>
    <t>vnější strana stěny:</t>
  </si>
  <si>
    <t>4,165*0,25*2</t>
  </si>
  <si>
    <t>8,5*0,8*2</t>
  </si>
  <si>
    <t>10*0,9*2</t>
  </si>
  <si>
    <t>90</t>
  </si>
  <si>
    <t>Oplocení</t>
  </si>
  <si>
    <t>90 Oplocení</t>
  </si>
  <si>
    <t>900100002RA0</t>
  </si>
  <si>
    <t xml:space="preserve">Oplocení,sloupky,patky komplet včetně zemních prac </t>
  </si>
  <si>
    <t>9,78+4,03+22,87+11,96+12,22+9,33+2,79+4,12+2,79+17,12+27,95+1,75+17,95+8,98</t>
  </si>
  <si>
    <t>998-01</t>
  </si>
  <si>
    <t xml:space="preserve">Pomocné výpočty - neoceňovat </t>
  </si>
  <si>
    <t>91</t>
  </si>
  <si>
    <t>Doplňující práce na komunikaci</t>
  </si>
  <si>
    <t>91 Doplňující práce na komunikaci</t>
  </si>
  <si>
    <t>915701111R00</t>
  </si>
  <si>
    <t xml:space="preserve">Zřízení vodorovného značení z nátěr.hmot tl.do 3mm </t>
  </si>
  <si>
    <t>0,12*5,4*10</t>
  </si>
  <si>
    <t>916561111RT7</t>
  </si>
  <si>
    <t>Osazení záhon.obrubníků do lože z C 12/15 s opěrou včetně obrubníku   100/5/20 cm</t>
  </si>
  <si>
    <t>10+10,5+3,69+8+2,99+5,37+(13,5+10+2,5)*2+21,57+10,7+4,2+5+5,5*2+3</t>
  </si>
  <si>
    <t>917862111RT7</t>
  </si>
  <si>
    <t>Osazení stojat. obrub.bet. s opěrou,lože z C 12/15 včetně obrubníku 100/15/25</t>
  </si>
  <si>
    <t>7,25+27,95</t>
  </si>
  <si>
    <t>917862111RV3</t>
  </si>
  <si>
    <t>Osazení stojat. obrub.bet. s opěrou,lože z C 12/15 včetně obrubníku nájezdového 1000/150/150</t>
  </si>
  <si>
    <t>3,6*2</t>
  </si>
  <si>
    <t>9-01</t>
  </si>
  <si>
    <t xml:space="preserve">D+M značka dopravní (zančka,sloupek,patka) </t>
  </si>
  <si>
    <t>998223011R00</t>
  </si>
  <si>
    <t xml:space="preserve">Přesun hmot, pozemní komunikace, kryt dlážděný </t>
  </si>
  <si>
    <t>Stěrka hydroizolační těsnicí hmotou Mapelastic (fa Mapei), pružná hydroizolace</t>
  </si>
  <si>
    <t>177,83-113,53</t>
  </si>
  <si>
    <t>Izolační systém Technodren, svisle včetně dodávky fólie Technodren a doplňků</t>
  </si>
  <si>
    <t>D+M brána č. 1 3900*1800 mm včetně zem. prací a základu dle PD</t>
  </si>
  <si>
    <t>D+M brána č. 2 3600*1800 mm včetně zem. prací a základu dle PD</t>
  </si>
  <si>
    <t>D+M bránky č. 3  1000*1800 mm včetně zem. prací a základu dle PD</t>
  </si>
  <si>
    <t>SO02 Zpevněné plochy a sadové úpravy</t>
  </si>
  <si>
    <t>Slepý rozpočet stavby</t>
  </si>
  <si>
    <t>1/P D+M okno plastové 2000*1730mm včetně obou parapetů a zednického zapravení a vertikal. žaluzií</t>
  </si>
  <si>
    <t>5/P D+M okno plastové 1200*1350mm včetně obou parapetů a zednického zapravení a 2ks horizontal. žaluzií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</si>
</sst>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3">
    <font>
      <sz val="10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35" borderId="2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4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46" applyNumberFormat="1" applyFont="1" applyBorder="1">
      <alignment/>
      <protection/>
    </xf>
    <xf numFmtId="49" fontId="2" fillId="0" borderId="54" xfId="46" applyNumberFormat="1" applyFont="1" applyBorder="1">
      <alignment/>
      <protection/>
    </xf>
    <xf numFmtId="49" fontId="2" fillId="0" borderId="54" xfId="46" applyNumberFormat="1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46" applyNumberFormat="1" applyFont="1" applyBorder="1">
      <alignment/>
      <protection/>
    </xf>
    <xf numFmtId="49" fontId="2" fillId="0" borderId="57" xfId="46" applyNumberFormat="1" applyFont="1" applyBorder="1">
      <alignment/>
      <protection/>
    </xf>
    <xf numFmtId="49" fontId="2" fillId="0" borderId="57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2" fillId="0" borderId="54" xfId="46" applyFont="1" applyBorder="1">
      <alignment/>
      <protection/>
    </xf>
    <xf numFmtId="0" fontId="4" fillId="0" borderId="55" xfId="46" applyFont="1" applyBorder="1" applyAlignment="1">
      <alignment horizontal="right"/>
      <protection/>
    </xf>
    <xf numFmtId="49" fontId="2" fillId="0" borderId="54" xfId="46" applyNumberFormat="1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2" fillId="0" borderId="57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168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4" fillId="0" borderId="24" xfId="46" applyFont="1" applyBorder="1" applyAlignment="1">
      <alignment horizontal="center"/>
      <protection/>
    </xf>
    <xf numFmtId="4" fontId="2" fillId="0" borderId="14" xfId="46" applyNumberFormat="1" applyFont="1" applyBorder="1">
      <alignment/>
      <protection/>
    </xf>
    <xf numFmtId="0" fontId="14" fillId="0" borderId="0" xfId="46" applyFont="1" applyAlignment="1">
      <alignment wrapText="1"/>
      <protection/>
    </xf>
    <xf numFmtId="49" fontId="4" fillId="0" borderId="24" xfId="46" applyNumberFormat="1" applyFont="1" applyBorder="1" applyAlignment="1">
      <alignment horizontal="right"/>
      <protection/>
    </xf>
    <xf numFmtId="4" fontId="15" fillId="36" borderId="63" xfId="46" applyNumberFormat="1" applyFont="1" applyFill="1" applyBorder="1" applyAlignment="1">
      <alignment horizontal="right" wrapText="1"/>
      <protection/>
    </xf>
    <xf numFmtId="0" fontId="15" fillId="36" borderId="13" xfId="46" applyFont="1" applyFill="1" applyBorder="1" applyAlignment="1">
      <alignment horizontal="left" wrapText="1"/>
      <protection/>
    </xf>
    <xf numFmtId="0" fontId="15" fillId="0" borderId="14" xfId="0" applyFont="1" applyBorder="1" applyAlignment="1">
      <alignment horizontal="right"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7" fillId="33" borderId="21" xfId="46" applyNumberFormat="1" applyFont="1" applyFill="1" applyBorder="1" applyAlignment="1">
      <alignment horizontal="left"/>
      <protection/>
    </xf>
    <xf numFmtId="0" fontId="17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0" fontId="2" fillId="33" borderId="11" xfId="46" applyFont="1" applyFill="1" applyBorder="1">
      <alignment/>
      <protection/>
    </xf>
    <xf numFmtId="4" fontId="8" fillId="33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8" fillId="0" borderId="0" xfId="46" applyFont="1" applyAlignment="1">
      <alignment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4" fontId="20" fillId="36" borderId="63" xfId="46" applyNumberFormat="1" applyFont="1" applyFill="1" applyBorder="1" applyAlignment="1">
      <alignment horizontal="right" wrapText="1"/>
      <protection/>
    </xf>
    <xf numFmtId="46" fontId="14" fillId="0" borderId="0" xfId="46" applyNumberFormat="1" applyFont="1" applyAlignment="1">
      <alignment wrapText="1"/>
      <protection/>
    </xf>
    <xf numFmtId="3" fontId="14" fillId="0" borderId="0" xfId="46" applyNumberFormat="1" applyFont="1" applyAlignment="1">
      <alignment wrapText="1"/>
      <protection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3" fontId="7" fillId="37" borderId="20" xfId="0" applyNumberFormat="1" applyFont="1" applyFill="1" applyBorder="1" applyAlignment="1">
      <alignment horizontal="right" vertical="center"/>
    </xf>
    <xf numFmtId="3" fontId="7" fillId="37" borderId="5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6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Border="1" applyAlignment="1">
      <alignment horizontal="center"/>
      <protection/>
    </xf>
    <xf numFmtId="0" fontId="2" fillId="0" borderId="71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2" xfId="46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49" fontId="2" fillId="0" borderId="69" xfId="46" applyNumberFormat="1" applyFont="1" applyBorder="1" applyAlignment="1">
      <alignment horizontal="center"/>
      <protection/>
    </xf>
    <xf numFmtId="0" fontId="2" fillId="0" borderId="71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2" xfId="46" applyFont="1" applyBorder="1" applyAlignment="1">
      <alignment horizontal="center" shrinkToFit="1"/>
      <protection/>
    </xf>
    <xf numFmtId="49" fontId="20" fillId="36" borderId="73" xfId="46" applyNumberFormat="1" applyFont="1" applyFill="1" applyBorder="1" applyAlignment="1">
      <alignment horizontal="left" wrapText="1"/>
      <protection/>
    </xf>
    <xf numFmtId="49" fontId="16" fillId="0" borderId="74" xfId="0" applyNumberFormat="1" applyFont="1" applyBorder="1" applyAlignment="1">
      <alignment horizontal="left" wrapText="1"/>
    </xf>
    <xf numFmtId="49" fontId="15" fillId="36" borderId="73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2"/>
  <sheetViews>
    <sheetView showGridLines="0" zoomScaleSheetLayoutView="75" zoomScalePageLayoutView="0" workbookViewId="0" topLeftCell="B48">
      <selection activeCell="A1" sqref="A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1462</v>
      </c>
      <c r="E2" s="5"/>
      <c r="F2" s="4"/>
      <c r="G2" s="6"/>
      <c r="H2" s="7" t="s">
        <v>0</v>
      </c>
      <c r="I2" s="8">
        <f ca="1">TODAY()</f>
        <v>42647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104</v>
      </c>
      <c r="E5" s="13" t="s">
        <v>105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01">
        <f>ROUND(G31,0)</f>
        <v>0</v>
      </c>
      <c r="J19" s="302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3">
        <f>ROUND(I19*D20/100,0)</f>
        <v>0</v>
      </c>
      <c r="J20" s="304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3">
        <f>ROUND(H31,0)</f>
        <v>0</v>
      </c>
      <c r="J21" s="304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5">
        <f>ROUND(I21*D21/100,0)</f>
        <v>0</v>
      </c>
      <c r="J22" s="306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7">
        <f>SUM(I19:I22)</f>
        <v>0</v>
      </c>
      <c r="J23" s="308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107</v>
      </c>
      <c r="C30" s="53" t="s">
        <v>108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>
        <f>IF(CelkemObjekty=0,"",F30/CelkemObjekty*100)</f>
      </c>
    </row>
    <row r="31" spans="2:10" ht="17.25" customHeight="1">
      <c r="B31" s="68" t="s">
        <v>19</v>
      </c>
      <c r="C31" s="69"/>
      <c r="D31" s="70"/>
      <c r="E31" s="71"/>
      <c r="F31" s="72">
        <f>SUM(F30:F30)</f>
        <v>0</v>
      </c>
      <c r="G31" s="72">
        <f>SUM(G30:G30)</f>
        <v>0</v>
      </c>
      <c r="H31" s="72">
        <f>SUM(H30:H30)</f>
        <v>0</v>
      </c>
      <c r="I31" s="72">
        <f>SUM(I30:I30)</f>
        <v>0</v>
      </c>
      <c r="J31" s="73">
        <f>IF(CelkemObjekty=0,"",F31/CelkemObjekty*100)</f>
      </c>
    </row>
    <row r="32" spans="2:11" ht="12.75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 ht="9.75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 ht="7.5" customHeight="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 ht="18">
      <c r="B35" s="13" t="s">
        <v>20</v>
      </c>
      <c r="C35" s="45"/>
      <c r="D35" s="45"/>
      <c r="E35" s="45"/>
      <c r="F35" s="45"/>
      <c r="G35" s="45"/>
      <c r="H35" s="45"/>
      <c r="I35" s="45"/>
      <c r="J35" s="45"/>
      <c r="K35" s="74"/>
    </row>
    <row r="36" ht="12.75">
      <c r="K36" s="74"/>
    </row>
    <row r="37" spans="2:10" ht="25.5">
      <c r="B37" s="75" t="s">
        <v>21</v>
      </c>
      <c r="C37" s="76" t="s">
        <v>22</v>
      </c>
      <c r="D37" s="48"/>
      <c r="E37" s="49"/>
      <c r="F37" s="50" t="s">
        <v>17</v>
      </c>
      <c r="G37" s="51" t="str">
        <f>CONCATENATE("Základ DPH ",SazbaDPH1," %")</f>
        <v>Základ DPH 15 %</v>
      </c>
      <c r="H37" s="50" t="str">
        <f>CONCATENATE("Základ DPH ",SazbaDPH2," %")</f>
        <v>Základ DPH 21 %</v>
      </c>
      <c r="I37" s="51" t="s">
        <v>18</v>
      </c>
      <c r="J37" s="50" t="s">
        <v>12</v>
      </c>
    </row>
    <row r="38" spans="2:10" ht="12.75">
      <c r="B38" s="77" t="s">
        <v>107</v>
      </c>
      <c r="C38" s="78" t="s">
        <v>136</v>
      </c>
      <c r="D38" s="54"/>
      <c r="E38" s="55"/>
      <c r="F38" s="56">
        <f>G38+H38+I38</f>
        <v>0</v>
      </c>
      <c r="G38" s="57">
        <v>0</v>
      </c>
      <c r="H38" s="58">
        <v>0</v>
      </c>
      <c r="I38" s="65">
        <f>(G38*SazbaDPH1)/100+(H38*SazbaDPH2)/100</f>
        <v>0</v>
      </c>
      <c r="J38" s="59">
        <f>IF(CelkemObjekty=0,"",F38/CelkemObjekty*100)</f>
      </c>
    </row>
    <row r="39" spans="2:10" ht="12.75">
      <c r="B39" s="79" t="s">
        <v>107</v>
      </c>
      <c r="C39" s="80" t="s">
        <v>1314</v>
      </c>
      <c r="D39" s="62"/>
      <c r="E39" s="63"/>
      <c r="F39" s="64">
        <f>G39+H39+I39</f>
        <v>0</v>
      </c>
      <c r="G39" s="65">
        <v>0</v>
      </c>
      <c r="H39" s="66">
        <v>0</v>
      </c>
      <c r="I39" s="65">
        <f>(G39*SazbaDPH1)/100+(H39*SazbaDPH2)/100</f>
        <v>0</v>
      </c>
      <c r="J39" s="59">
        <f>IF(CelkemObjekty=0,"",F39/CelkemObjekty*100)</f>
      </c>
    </row>
    <row r="40" spans="2:10" ht="12.75">
      <c r="B40" s="79" t="s">
        <v>107</v>
      </c>
      <c r="C40" s="80" t="s">
        <v>1461</v>
      </c>
      <c r="D40" s="62"/>
      <c r="E40" s="63"/>
      <c r="F40" s="64">
        <f>G40+H40+I40</f>
        <v>0</v>
      </c>
      <c r="G40" s="65">
        <v>0</v>
      </c>
      <c r="H40" s="66">
        <v>0</v>
      </c>
      <c r="I40" s="65">
        <f>(G40*SazbaDPH1)/100+(H40*SazbaDPH2)/100</f>
        <v>0</v>
      </c>
      <c r="J40" s="59">
        <f>IF(CelkemObjekty=0,"",F40/CelkemObjekty*100)</f>
      </c>
    </row>
    <row r="41" spans="2:10" ht="12.75">
      <c r="B41" s="68" t="s">
        <v>19</v>
      </c>
      <c r="C41" s="69"/>
      <c r="D41" s="70"/>
      <c r="E41" s="71"/>
      <c r="F41" s="72">
        <f>SUM(F38:F40)</f>
        <v>0</v>
      </c>
      <c r="G41" s="81">
        <f>SUM(G38:G40)</f>
        <v>0</v>
      </c>
      <c r="H41" s="72">
        <f>SUM(H38:H40)</f>
        <v>0</v>
      </c>
      <c r="I41" s="81">
        <f>SUM(I38:I40)</f>
        <v>0</v>
      </c>
      <c r="J41" s="73">
        <f>IF(CelkemObjekty=0,"",F41/CelkemObjekty*100)</f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23</v>
      </c>
      <c r="C46" s="45"/>
      <c r="D46" s="45"/>
      <c r="E46" s="45"/>
      <c r="F46" s="45"/>
      <c r="G46" s="45"/>
      <c r="H46" s="45"/>
      <c r="I46" s="45"/>
      <c r="J46" s="45"/>
    </row>
    <row r="47" ht="9" customHeight="1"/>
    <row r="48" spans="2:10" ht="12.75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2" t="s">
        <v>29</v>
      </c>
    </row>
    <row r="49" spans="2:10" ht="12.75">
      <c r="B49" s="52" t="s">
        <v>98</v>
      </c>
      <c r="C49" s="53" t="s">
        <v>99</v>
      </c>
      <c r="D49" s="54"/>
      <c r="E49" s="83">
        <f aca="true" t="shared" si="0" ref="E49:E83">IF(SUM(SoucetDilu)=0,"",SUM(F49:J49)/SUM(SoucetDilu)*100)</f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</row>
    <row r="50" spans="2:10" ht="12.75">
      <c r="B50" s="60" t="s">
        <v>177</v>
      </c>
      <c r="C50" s="61" t="s">
        <v>178</v>
      </c>
      <c r="D50" s="62"/>
      <c r="E50" s="84">
        <f t="shared" si="0"/>
      </c>
      <c r="F50" s="66">
        <v>0</v>
      </c>
      <c r="G50" s="65">
        <v>0</v>
      </c>
      <c r="H50" s="66">
        <v>0</v>
      </c>
      <c r="I50" s="65">
        <v>0</v>
      </c>
      <c r="J50" s="66">
        <v>0</v>
      </c>
    </row>
    <row r="51" spans="2:10" ht="12.75">
      <c r="B51" s="60" t="s">
        <v>190</v>
      </c>
      <c r="C51" s="61" t="s">
        <v>191</v>
      </c>
      <c r="D51" s="62"/>
      <c r="E51" s="84">
        <f t="shared" si="0"/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</row>
    <row r="52" spans="2:10" ht="12.75">
      <c r="B52" s="60" t="s">
        <v>302</v>
      </c>
      <c r="C52" s="61" t="s">
        <v>303</v>
      </c>
      <c r="D52" s="62"/>
      <c r="E52" s="84">
        <f t="shared" si="0"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212</v>
      </c>
      <c r="C53" s="61" t="s">
        <v>308</v>
      </c>
      <c r="D53" s="62"/>
      <c r="E53" s="84">
        <f t="shared" si="0"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320</v>
      </c>
      <c r="C54" s="61" t="s">
        <v>321</v>
      </c>
      <c r="D54" s="62"/>
      <c r="E54" s="84">
        <f t="shared" si="0"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473</v>
      </c>
      <c r="C55" s="61" t="s">
        <v>474</v>
      </c>
      <c r="D55" s="62"/>
      <c r="E55" s="84">
        <f t="shared" si="0"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588</v>
      </c>
      <c r="C56" s="61" t="s">
        <v>589</v>
      </c>
      <c r="D56" s="62"/>
      <c r="E56" s="84">
        <f t="shared" si="0"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924</v>
      </c>
      <c r="C57" s="61" t="s">
        <v>925</v>
      </c>
      <c r="D57" s="62"/>
      <c r="E57" s="84">
        <f t="shared" si="0"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969</v>
      </c>
      <c r="C58" s="61" t="s">
        <v>970</v>
      </c>
      <c r="D58" s="62"/>
      <c r="E58" s="84">
        <f t="shared" si="0"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985</v>
      </c>
      <c r="C59" s="61" t="s">
        <v>986</v>
      </c>
      <c r="D59" s="62"/>
      <c r="E59" s="84">
        <f t="shared" si="0"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1040</v>
      </c>
      <c r="C60" s="61" t="s">
        <v>1041</v>
      </c>
      <c r="D60" s="62"/>
      <c r="E60" s="84">
        <f t="shared" si="0"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1045</v>
      </c>
      <c r="C61" s="61" t="s">
        <v>1046</v>
      </c>
      <c r="D61" s="62"/>
      <c r="E61" s="84">
        <f t="shared" si="0"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1050</v>
      </c>
      <c r="C62" s="61" t="s">
        <v>1051</v>
      </c>
      <c r="D62" s="62"/>
      <c r="E62" s="84">
        <f t="shared" si="0"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1055</v>
      </c>
      <c r="C63" s="61" t="s">
        <v>1056</v>
      </c>
      <c r="D63" s="62"/>
      <c r="E63" s="84">
        <f t="shared" si="0"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1065</v>
      </c>
      <c r="C64" s="61" t="s">
        <v>1066</v>
      </c>
      <c r="D64" s="62"/>
      <c r="E64" s="84">
        <f t="shared" si="0"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1084</v>
      </c>
      <c r="C65" s="61" t="s">
        <v>1085</v>
      </c>
      <c r="D65" s="62"/>
      <c r="E65" s="84">
        <f t="shared" si="0"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1118</v>
      </c>
      <c r="C66" s="61" t="s">
        <v>1119</v>
      </c>
      <c r="D66" s="62"/>
      <c r="E66" s="84">
        <f t="shared" si="0"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ht="12.75">
      <c r="B67" s="60" t="s">
        <v>1204</v>
      </c>
      <c r="C67" s="61" t="s">
        <v>1205</v>
      </c>
      <c r="D67" s="62"/>
      <c r="E67" s="84">
        <f t="shared" si="0"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 ht="12.75">
      <c r="B68" s="60" t="s">
        <v>1237</v>
      </c>
      <c r="C68" s="61" t="s">
        <v>1238</v>
      </c>
      <c r="D68" s="62"/>
      <c r="E68" s="84">
        <f t="shared" si="0"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1255</v>
      </c>
      <c r="C69" s="61" t="s">
        <v>1256</v>
      </c>
      <c r="D69" s="62"/>
      <c r="E69" s="84">
        <f t="shared" si="0"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 ht="12.75">
      <c r="B70" s="60" t="s">
        <v>1267</v>
      </c>
      <c r="C70" s="61" t="s">
        <v>1268</v>
      </c>
      <c r="D70" s="62"/>
      <c r="E70" s="84">
        <f t="shared" si="0"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 ht="12.75">
      <c r="B71" s="60" t="s">
        <v>1275</v>
      </c>
      <c r="C71" s="61" t="s">
        <v>1276</v>
      </c>
      <c r="D71" s="62"/>
      <c r="E71" s="84">
        <f t="shared" si="0"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 ht="12.75">
      <c r="B72" s="60" t="s">
        <v>647</v>
      </c>
      <c r="C72" s="61" t="s">
        <v>648</v>
      </c>
      <c r="D72" s="62"/>
      <c r="E72" s="84">
        <f t="shared" si="0"/>
      </c>
      <c r="F72" s="66">
        <v>0</v>
      </c>
      <c r="G72" s="65">
        <v>0</v>
      </c>
      <c r="H72" s="66">
        <v>0</v>
      </c>
      <c r="I72" s="65">
        <v>0</v>
      </c>
      <c r="J72" s="66">
        <v>0</v>
      </c>
    </row>
    <row r="73" spans="2:10" ht="12.75">
      <c r="B73" s="60" t="s">
        <v>1428</v>
      </c>
      <c r="C73" s="61" t="s">
        <v>1429</v>
      </c>
      <c r="D73" s="62"/>
      <c r="E73" s="84">
        <f t="shared" si="0"/>
      </c>
      <c r="F73" s="66">
        <v>0</v>
      </c>
      <c r="G73" s="65">
        <v>0</v>
      </c>
      <c r="H73" s="66">
        <v>0</v>
      </c>
      <c r="I73" s="65">
        <v>0</v>
      </c>
      <c r="J73" s="66">
        <v>0</v>
      </c>
    </row>
    <row r="74" spans="2:10" ht="12.75">
      <c r="B74" s="60" t="s">
        <v>653</v>
      </c>
      <c r="C74" s="61" t="s">
        <v>654</v>
      </c>
      <c r="D74" s="62"/>
      <c r="E74" s="84">
        <f t="shared" si="0"/>
      </c>
      <c r="F74" s="66">
        <v>0</v>
      </c>
      <c r="G74" s="65">
        <v>0</v>
      </c>
      <c r="H74" s="66">
        <v>0</v>
      </c>
      <c r="I74" s="65">
        <v>0</v>
      </c>
      <c r="J74" s="66">
        <v>0</v>
      </c>
    </row>
    <row r="75" spans="2:10" ht="12.75">
      <c r="B75" s="60" t="s">
        <v>1436</v>
      </c>
      <c r="C75" s="67" t="s">
        <v>1437</v>
      </c>
      <c r="D75" s="62"/>
      <c r="E75" s="84">
        <f t="shared" si="0"/>
      </c>
      <c r="F75" s="66">
        <v>0</v>
      </c>
      <c r="G75" s="65">
        <v>0</v>
      </c>
      <c r="H75" s="66">
        <v>0</v>
      </c>
      <c r="I75" s="65">
        <v>0</v>
      </c>
      <c r="J75" s="66">
        <v>0</v>
      </c>
    </row>
    <row r="76" spans="2:10" ht="12.75">
      <c r="B76" s="60" t="s">
        <v>662</v>
      </c>
      <c r="C76" s="61" t="s">
        <v>663</v>
      </c>
      <c r="D76" s="62"/>
      <c r="E76" s="84">
        <f t="shared" si="0"/>
      </c>
      <c r="F76" s="66">
        <v>0</v>
      </c>
      <c r="G76" s="65">
        <v>0</v>
      </c>
      <c r="H76" s="66">
        <v>0</v>
      </c>
      <c r="I76" s="65">
        <v>0</v>
      </c>
      <c r="J76" s="66">
        <v>0</v>
      </c>
    </row>
    <row r="77" spans="2:10" ht="12.75">
      <c r="B77" s="60" t="s">
        <v>112</v>
      </c>
      <c r="C77" s="61" t="s">
        <v>113</v>
      </c>
      <c r="D77" s="62"/>
      <c r="E77" s="84">
        <f t="shared" si="0"/>
      </c>
      <c r="F77" s="66">
        <v>0</v>
      </c>
      <c r="G77" s="65">
        <v>0</v>
      </c>
      <c r="H77" s="66">
        <v>0</v>
      </c>
      <c r="I77" s="65">
        <v>0</v>
      </c>
      <c r="J77" s="66">
        <v>0</v>
      </c>
    </row>
    <row r="78" spans="2:10" ht="12.75">
      <c r="B78" s="60" t="s">
        <v>699</v>
      </c>
      <c r="C78" s="61" t="s">
        <v>700</v>
      </c>
      <c r="D78" s="62"/>
      <c r="E78" s="84">
        <f t="shared" si="0"/>
      </c>
      <c r="F78" s="66">
        <v>0</v>
      </c>
      <c r="G78" s="65">
        <v>0</v>
      </c>
      <c r="H78" s="66">
        <v>0</v>
      </c>
      <c r="I78" s="65">
        <v>0</v>
      </c>
      <c r="J78" s="66">
        <v>0</v>
      </c>
    </row>
    <row r="79" spans="2:10" ht="12.75">
      <c r="B79" s="60" t="s">
        <v>919</v>
      </c>
      <c r="C79" s="61" t="s">
        <v>920</v>
      </c>
      <c r="D79" s="62"/>
      <c r="E79" s="84">
        <f t="shared" si="0"/>
      </c>
      <c r="F79" s="66">
        <v>0</v>
      </c>
      <c r="G79" s="65">
        <v>0</v>
      </c>
      <c r="H79" s="66">
        <v>0</v>
      </c>
      <c r="I79" s="65">
        <v>0</v>
      </c>
      <c r="J79" s="66">
        <v>0</v>
      </c>
    </row>
    <row r="80" spans="2:10" ht="12.75">
      <c r="B80" s="60" t="s">
        <v>1299</v>
      </c>
      <c r="C80" s="61" t="s">
        <v>1300</v>
      </c>
      <c r="D80" s="62"/>
      <c r="E80" s="84">
        <f t="shared" si="0"/>
      </c>
      <c r="F80" s="66">
        <v>0</v>
      </c>
      <c r="G80" s="65">
        <v>0</v>
      </c>
      <c r="H80" s="66">
        <v>0</v>
      </c>
      <c r="I80" s="65">
        <v>0</v>
      </c>
      <c r="J80" s="66">
        <v>0</v>
      </c>
    </row>
    <row r="81" spans="2:10" ht="12.75">
      <c r="B81" s="60" t="s">
        <v>1287</v>
      </c>
      <c r="C81" s="61" t="s">
        <v>1288</v>
      </c>
      <c r="D81" s="62"/>
      <c r="E81" s="84">
        <f t="shared" si="0"/>
      </c>
      <c r="F81" s="66">
        <v>0</v>
      </c>
      <c r="G81" s="65">
        <v>0</v>
      </c>
      <c r="H81" s="66">
        <v>0</v>
      </c>
      <c r="I81" s="65">
        <v>0</v>
      </c>
      <c r="J81" s="66">
        <v>0</v>
      </c>
    </row>
    <row r="82" spans="2:10" ht="12.75">
      <c r="B82" s="60" t="s">
        <v>1294</v>
      </c>
      <c r="C82" s="61" t="s">
        <v>1295</v>
      </c>
      <c r="D82" s="62"/>
      <c r="E82" s="84">
        <f t="shared" si="0"/>
      </c>
      <c r="F82" s="66">
        <v>0</v>
      </c>
      <c r="G82" s="65">
        <v>0</v>
      </c>
      <c r="H82" s="66">
        <v>0</v>
      </c>
      <c r="I82" s="65">
        <v>0</v>
      </c>
      <c r="J82" s="66">
        <v>0</v>
      </c>
    </row>
    <row r="83" spans="2:10" ht="12.75">
      <c r="B83" s="68" t="s">
        <v>19</v>
      </c>
      <c r="C83" s="69"/>
      <c r="D83" s="70"/>
      <c r="E83" s="85">
        <f t="shared" si="0"/>
      </c>
      <c r="F83" s="72">
        <f>SUM(F49:F82)</f>
        <v>0</v>
      </c>
      <c r="G83" s="81">
        <f>SUM(G49:G82)</f>
        <v>0</v>
      </c>
      <c r="H83" s="72">
        <f>SUM(H49:H82)</f>
        <v>0</v>
      </c>
      <c r="I83" s="81">
        <f>SUM(I49:I82)</f>
        <v>0</v>
      </c>
      <c r="J83" s="72">
        <f>SUM(J49:J82)</f>
        <v>0</v>
      </c>
    </row>
    <row r="85" ht="2.25" customHeight="1"/>
    <row r="86" ht="1.5" customHeight="1"/>
    <row r="87" ht="0.75" customHeight="1"/>
    <row r="88" ht="0.75" customHeight="1"/>
    <row r="89" ht="0.75" customHeight="1"/>
    <row r="90" spans="2:10" ht="18">
      <c r="B90" s="13" t="s">
        <v>30</v>
      </c>
      <c r="C90" s="45"/>
      <c r="D90" s="45"/>
      <c r="E90" s="45"/>
      <c r="F90" s="45"/>
      <c r="G90" s="45"/>
      <c r="H90" s="45"/>
      <c r="I90" s="45"/>
      <c r="J90" s="45"/>
    </row>
    <row r="92" spans="2:10" ht="12.75">
      <c r="B92" s="47" t="s">
        <v>31</v>
      </c>
      <c r="C92" s="48"/>
      <c r="D92" s="48"/>
      <c r="E92" s="86"/>
      <c r="F92" s="87"/>
      <c r="G92" s="51"/>
      <c r="H92" s="50" t="s">
        <v>17</v>
      </c>
      <c r="I92" s="1"/>
      <c r="J92" s="1"/>
    </row>
    <row r="93" spans="2:10" ht="12.75">
      <c r="B93" s="52" t="s">
        <v>128</v>
      </c>
      <c r="C93" s="53"/>
      <c r="D93" s="54"/>
      <c r="E93" s="88"/>
      <c r="F93" s="89"/>
      <c r="G93" s="57"/>
      <c r="H93" s="58">
        <v>0</v>
      </c>
      <c r="I93" s="1"/>
      <c r="J93" s="1"/>
    </row>
    <row r="94" spans="2:10" ht="12.75">
      <c r="B94" s="60" t="s">
        <v>129</v>
      </c>
      <c r="C94" s="61"/>
      <c r="D94" s="62"/>
      <c r="E94" s="90"/>
      <c r="F94" s="91"/>
      <c r="G94" s="65"/>
      <c r="H94" s="66">
        <v>0</v>
      </c>
      <c r="I94" s="1"/>
      <c r="J94" s="1"/>
    </row>
    <row r="95" spans="2:10" ht="12.75">
      <c r="B95" s="60" t="s">
        <v>130</v>
      </c>
      <c r="C95" s="61"/>
      <c r="D95" s="62"/>
      <c r="E95" s="90"/>
      <c r="F95" s="91"/>
      <c r="G95" s="65"/>
      <c r="H95" s="66">
        <v>0</v>
      </c>
      <c r="I95" s="1"/>
      <c r="J95" s="1"/>
    </row>
    <row r="96" spans="2:10" ht="12.75">
      <c r="B96" s="60" t="s">
        <v>131</v>
      </c>
      <c r="C96" s="61"/>
      <c r="D96" s="62"/>
      <c r="E96" s="90"/>
      <c r="F96" s="91"/>
      <c r="G96" s="65"/>
      <c r="H96" s="66">
        <v>0</v>
      </c>
      <c r="I96" s="1"/>
      <c r="J96" s="1"/>
    </row>
    <row r="97" spans="2:10" ht="12.75">
      <c r="B97" s="60" t="s">
        <v>132</v>
      </c>
      <c r="C97" s="61"/>
      <c r="D97" s="62"/>
      <c r="E97" s="90"/>
      <c r="F97" s="91"/>
      <c r="G97" s="65"/>
      <c r="H97" s="66">
        <v>0</v>
      </c>
      <c r="I97" s="1"/>
      <c r="J97" s="1"/>
    </row>
    <row r="98" spans="2:10" ht="12.75">
      <c r="B98" s="60" t="s">
        <v>133</v>
      </c>
      <c r="C98" s="61"/>
      <c r="D98" s="62"/>
      <c r="E98" s="90"/>
      <c r="F98" s="91"/>
      <c r="G98" s="65"/>
      <c r="H98" s="66">
        <v>0</v>
      </c>
      <c r="I98" s="1"/>
      <c r="J98" s="1"/>
    </row>
    <row r="99" spans="2:10" ht="12.75">
      <c r="B99" s="60" t="s">
        <v>134</v>
      </c>
      <c r="C99" s="61"/>
      <c r="D99" s="62"/>
      <c r="E99" s="90"/>
      <c r="F99" s="91"/>
      <c r="G99" s="65"/>
      <c r="H99" s="66">
        <v>0</v>
      </c>
      <c r="I99" s="1"/>
      <c r="J99" s="1"/>
    </row>
    <row r="100" spans="2:10" ht="12.75">
      <c r="B100" s="60" t="s">
        <v>135</v>
      </c>
      <c r="C100" s="61"/>
      <c r="D100" s="62"/>
      <c r="E100" s="90"/>
      <c r="F100" s="91"/>
      <c r="G100" s="65"/>
      <c r="H100" s="66">
        <v>0</v>
      </c>
      <c r="I100" s="1"/>
      <c r="J100" s="1"/>
    </row>
    <row r="101" spans="2:10" ht="12.75">
      <c r="B101" s="68" t="s">
        <v>19</v>
      </c>
      <c r="C101" s="69"/>
      <c r="D101" s="70"/>
      <c r="E101" s="92"/>
      <c r="F101" s="93"/>
      <c r="G101" s="81"/>
      <c r="H101" s="72">
        <f>SUM(H93:H100)</f>
        <v>0</v>
      </c>
      <c r="I101" s="1"/>
      <c r="J101" s="1"/>
    </row>
    <row r="102" spans="9:10" ht="12.75">
      <c r="I102" s="1"/>
      <c r="J102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7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234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33" customWidth="1"/>
    <col min="2" max="2" width="11.625" style="233" customWidth="1"/>
    <col min="3" max="3" width="40.375" style="233" customWidth="1"/>
    <col min="4" max="4" width="5.625" style="233" customWidth="1"/>
    <col min="5" max="5" width="8.625" style="243" customWidth="1"/>
    <col min="6" max="6" width="9.875" style="233" customWidth="1"/>
    <col min="7" max="7" width="13.875" style="233" customWidth="1"/>
    <col min="8" max="8" width="11.75390625" style="233" hidden="1" customWidth="1"/>
    <col min="9" max="9" width="11.625" style="233" hidden="1" customWidth="1"/>
    <col min="10" max="10" width="11.00390625" style="233" hidden="1" customWidth="1"/>
    <col min="11" max="11" width="10.375" style="233" hidden="1" customWidth="1"/>
    <col min="12" max="12" width="75.375" style="233" customWidth="1"/>
    <col min="13" max="13" width="45.25390625" style="233" customWidth="1"/>
    <col min="14" max="16384" width="9.125" style="233" customWidth="1"/>
  </cols>
  <sheetData>
    <row r="1" spans="1:7" ht="15.75">
      <c r="A1" s="329" t="s">
        <v>103</v>
      </c>
      <c r="B1" s="329"/>
      <c r="C1" s="329"/>
      <c r="D1" s="329"/>
      <c r="E1" s="329"/>
      <c r="F1" s="329"/>
      <c r="G1" s="329"/>
    </row>
    <row r="2" spans="2:7" ht="14.25" customHeight="1" thickBot="1">
      <c r="B2" s="234"/>
      <c r="C2" s="235"/>
      <c r="D2" s="235"/>
      <c r="E2" s="236"/>
      <c r="F2" s="235"/>
      <c r="G2" s="235"/>
    </row>
    <row r="3" spans="1:7" ht="13.5" thickTop="1">
      <c r="A3" s="320" t="s">
        <v>2</v>
      </c>
      <c r="B3" s="321"/>
      <c r="C3" s="187" t="s">
        <v>106</v>
      </c>
      <c r="D3" s="237"/>
      <c r="E3" s="238" t="s">
        <v>85</v>
      </c>
      <c r="F3" s="239" t="str">
        <f>'01 SO02 Rek'!H1</f>
        <v>SO02</v>
      </c>
      <c r="G3" s="240"/>
    </row>
    <row r="4" spans="1:7" ht="13.5" thickBot="1">
      <c r="A4" s="330" t="s">
        <v>76</v>
      </c>
      <c r="B4" s="323"/>
      <c r="C4" s="193" t="s">
        <v>109</v>
      </c>
      <c r="D4" s="241"/>
      <c r="E4" s="331" t="str">
        <f>'01 SO02 Rek'!G2</f>
        <v>Zpevněné plochy a sadové úpravy</v>
      </c>
      <c r="F4" s="332"/>
      <c r="G4" s="333"/>
    </row>
    <row r="5" spans="1:7" ht="13.5" thickTop="1">
      <c r="A5" s="242"/>
      <c r="G5" s="244"/>
    </row>
    <row r="6" spans="1:11" ht="27" customHeight="1">
      <c r="A6" s="245" t="s">
        <v>86</v>
      </c>
      <c r="B6" s="246" t="s">
        <v>87</v>
      </c>
      <c r="C6" s="246" t="s">
        <v>88</v>
      </c>
      <c r="D6" s="246" t="s">
        <v>89</v>
      </c>
      <c r="E6" s="247" t="s">
        <v>90</v>
      </c>
      <c r="F6" s="246" t="s">
        <v>91</v>
      </c>
      <c r="G6" s="248" t="s">
        <v>92</v>
      </c>
      <c r="H6" s="249" t="s">
        <v>93</v>
      </c>
      <c r="I6" s="249" t="s">
        <v>94</v>
      </c>
      <c r="J6" s="249" t="s">
        <v>95</v>
      </c>
      <c r="K6" s="249" t="s">
        <v>96</v>
      </c>
    </row>
    <row r="7" spans="1:15" ht="12.75">
      <c r="A7" s="250" t="s">
        <v>97</v>
      </c>
      <c r="B7" s="251" t="s">
        <v>98</v>
      </c>
      <c r="C7" s="252" t="s">
        <v>99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ht="12.75">
      <c r="A8" s="261">
        <v>1</v>
      </c>
      <c r="B8" s="262" t="s">
        <v>1317</v>
      </c>
      <c r="C8" s="263" t="s">
        <v>1318</v>
      </c>
      <c r="D8" s="264" t="s">
        <v>211</v>
      </c>
      <c r="E8" s="265">
        <v>1</v>
      </c>
      <c r="F8" s="265">
        <v>0</v>
      </c>
      <c r="G8" s="266">
        <f aca="true" t="shared" si="0" ref="G8:G15">E8*F8</f>
        <v>0</v>
      </c>
      <c r="H8" s="267">
        <v>0</v>
      </c>
      <c r="I8" s="268">
        <f aca="true" t="shared" si="1" ref="I8:I15">E8*H8</f>
        <v>0</v>
      </c>
      <c r="J8" s="267">
        <v>0</v>
      </c>
      <c r="K8" s="268">
        <f aca="true" t="shared" si="2" ref="K8:K15">E8*J8</f>
        <v>0</v>
      </c>
      <c r="O8" s="260">
        <v>2</v>
      </c>
      <c r="AA8" s="233">
        <v>1</v>
      </c>
      <c r="AB8" s="233">
        <v>1</v>
      </c>
      <c r="AC8" s="233">
        <v>1</v>
      </c>
      <c r="AZ8" s="233">
        <v>1</v>
      </c>
      <c r="BA8" s="233">
        <f aca="true" t="shared" si="3" ref="BA8:BA15">IF(AZ8=1,G8,0)</f>
        <v>0</v>
      </c>
      <c r="BB8" s="233">
        <f aca="true" t="shared" si="4" ref="BB8:BB15">IF(AZ8=2,G8,0)</f>
        <v>0</v>
      </c>
      <c r="BC8" s="233">
        <f aca="true" t="shared" si="5" ref="BC8:BC15">IF(AZ8=3,G8,0)</f>
        <v>0</v>
      </c>
      <c r="BD8" s="233">
        <f aca="true" t="shared" si="6" ref="BD8:BD15">IF(AZ8=4,G8,0)</f>
        <v>0</v>
      </c>
      <c r="BE8" s="233">
        <f aca="true" t="shared" si="7" ref="BE8:BE15">IF(AZ8=5,G8,0)</f>
        <v>0</v>
      </c>
      <c r="CA8" s="260">
        <v>1</v>
      </c>
      <c r="CB8" s="260">
        <v>1</v>
      </c>
    </row>
    <row r="9" spans="1:80" ht="12.75">
      <c r="A9" s="261">
        <v>2</v>
      </c>
      <c r="B9" s="262" t="s">
        <v>1319</v>
      </c>
      <c r="C9" s="263" t="s">
        <v>1320</v>
      </c>
      <c r="D9" s="264" t="s">
        <v>211</v>
      </c>
      <c r="E9" s="265">
        <v>4</v>
      </c>
      <c r="F9" s="265">
        <v>0</v>
      </c>
      <c r="G9" s="266">
        <f t="shared" si="0"/>
        <v>0</v>
      </c>
      <c r="H9" s="267">
        <v>0</v>
      </c>
      <c r="I9" s="268">
        <f t="shared" si="1"/>
        <v>0</v>
      </c>
      <c r="J9" s="267">
        <v>0</v>
      </c>
      <c r="K9" s="268">
        <f t="shared" si="2"/>
        <v>0</v>
      </c>
      <c r="O9" s="260">
        <v>2</v>
      </c>
      <c r="AA9" s="233">
        <v>1</v>
      </c>
      <c r="AB9" s="233">
        <v>1</v>
      </c>
      <c r="AC9" s="233">
        <v>1</v>
      </c>
      <c r="AZ9" s="233">
        <v>1</v>
      </c>
      <c r="BA9" s="233">
        <f t="shared" si="3"/>
        <v>0</v>
      </c>
      <c r="BB9" s="233">
        <f t="shared" si="4"/>
        <v>0</v>
      </c>
      <c r="BC9" s="233">
        <f t="shared" si="5"/>
        <v>0</v>
      </c>
      <c r="BD9" s="233">
        <f t="shared" si="6"/>
        <v>0</v>
      </c>
      <c r="BE9" s="233">
        <f t="shared" si="7"/>
        <v>0</v>
      </c>
      <c r="CA9" s="260">
        <v>1</v>
      </c>
      <c r="CB9" s="260">
        <v>1</v>
      </c>
    </row>
    <row r="10" spans="1:80" ht="12.75">
      <c r="A10" s="261">
        <v>3</v>
      </c>
      <c r="B10" s="262" t="s">
        <v>1321</v>
      </c>
      <c r="C10" s="263" t="s">
        <v>1322</v>
      </c>
      <c r="D10" s="264" t="s">
        <v>211</v>
      </c>
      <c r="E10" s="265">
        <v>1</v>
      </c>
      <c r="F10" s="265">
        <v>0</v>
      </c>
      <c r="G10" s="266">
        <f t="shared" si="0"/>
        <v>0</v>
      </c>
      <c r="H10" s="267">
        <v>0</v>
      </c>
      <c r="I10" s="268">
        <f t="shared" si="1"/>
        <v>0</v>
      </c>
      <c r="J10" s="267">
        <v>0</v>
      </c>
      <c r="K10" s="268">
        <f t="shared" si="2"/>
        <v>0</v>
      </c>
      <c r="O10" s="260">
        <v>2</v>
      </c>
      <c r="AA10" s="233">
        <v>1</v>
      </c>
      <c r="AB10" s="233">
        <v>1</v>
      </c>
      <c r="AC10" s="233">
        <v>1</v>
      </c>
      <c r="AZ10" s="233">
        <v>1</v>
      </c>
      <c r="BA10" s="233">
        <f t="shared" si="3"/>
        <v>0</v>
      </c>
      <c r="BB10" s="233">
        <f t="shared" si="4"/>
        <v>0</v>
      </c>
      <c r="BC10" s="233">
        <f t="shared" si="5"/>
        <v>0</v>
      </c>
      <c r="BD10" s="233">
        <f t="shared" si="6"/>
        <v>0</v>
      </c>
      <c r="BE10" s="233">
        <f t="shared" si="7"/>
        <v>0</v>
      </c>
      <c r="CA10" s="260">
        <v>1</v>
      </c>
      <c r="CB10" s="260">
        <v>1</v>
      </c>
    </row>
    <row r="11" spans="1:80" ht="12.75">
      <c r="A11" s="261">
        <v>4</v>
      </c>
      <c r="B11" s="262" t="s">
        <v>1323</v>
      </c>
      <c r="C11" s="263" t="s">
        <v>1324</v>
      </c>
      <c r="D11" s="264" t="s">
        <v>211</v>
      </c>
      <c r="E11" s="265">
        <v>1</v>
      </c>
      <c r="F11" s="265">
        <v>0</v>
      </c>
      <c r="G11" s="266">
        <f t="shared" si="0"/>
        <v>0</v>
      </c>
      <c r="H11" s="267">
        <v>0</v>
      </c>
      <c r="I11" s="268">
        <f t="shared" si="1"/>
        <v>0</v>
      </c>
      <c r="J11" s="267">
        <v>0</v>
      </c>
      <c r="K11" s="268">
        <f t="shared" si="2"/>
        <v>0</v>
      </c>
      <c r="O11" s="260">
        <v>2</v>
      </c>
      <c r="AA11" s="233">
        <v>1</v>
      </c>
      <c r="AB11" s="233">
        <v>1</v>
      </c>
      <c r="AC11" s="233">
        <v>1</v>
      </c>
      <c r="AZ11" s="233">
        <v>1</v>
      </c>
      <c r="BA11" s="233">
        <f t="shared" si="3"/>
        <v>0</v>
      </c>
      <c r="BB11" s="233">
        <f t="shared" si="4"/>
        <v>0</v>
      </c>
      <c r="BC11" s="233">
        <f t="shared" si="5"/>
        <v>0</v>
      </c>
      <c r="BD11" s="233">
        <f t="shared" si="6"/>
        <v>0</v>
      </c>
      <c r="BE11" s="233">
        <f t="shared" si="7"/>
        <v>0</v>
      </c>
      <c r="CA11" s="260">
        <v>1</v>
      </c>
      <c r="CB11" s="260">
        <v>1</v>
      </c>
    </row>
    <row r="12" spans="1:80" ht="12.75">
      <c r="A12" s="261">
        <v>5</v>
      </c>
      <c r="B12" s="262" t="s">
        <v>1325</v>
      </c>
      <c r="C12" s="263" t="s">
        <v>1326</v>
      </c>
      <c r="D12" s="264" t="s">
        <v>211</v>
      </c>
      <c r="E12" s="265">
        <v>1</v>
      </c>
      <c r="F12" s="265">
        <v>0</v>
      </c>
      <c r="G12" s="266">
        <f t="shared" si="0"/>
        <v>0</v>
      </c>
      <c r="H12" s="267">
        <v>0</v>
      </c>
      <c r="I12" s="268">
        <f t="shared" si="1"/>
        <v>0</v>
      </c>
      <c r="J12" s="267">
        <v>0</v>
      </c>
      <c r="K12" s="268">
        <f t="shared" si="2"/>
        <v>0</v>
      </c>
      <c r="O12" s="260">
        <v>2</v>
      </c>
      <c r="AA12" s="233">
        <v>1</v>
      </c>
      <c r="AB12" s="233">
        <v>1</v>
      </c>
      <c r="AC12" s="233">
        <v>1</v>
      </c>
      <c r="AZ12" s="233">
        <v>1</v>
      </c>
      <c r="BA12" s="233">
        <f t="shared" si="3"/>
        <v>0</v>
      </c>
      <c r="BB12" s="233">
        <f t="shared" si="4"/>
        <v>0</v>
      </c>
      <c r="BC12" s="233">
        <f t="shared" si="5"/>
        <v>0</v>
      </c>
      <c r="BD12" s="233">
        <f t="shared" si="6"/>
        <v>0</v>
      </c>
      <c r="BE12" s="233">
        <f t="shared" si="7"/>
        <v>0</v>
      </c>
      <c r="CA12" s="260">
        <v>1</v>
      </c>
      <c r="CB12" s="260">
        <v>1</v>
      </c>
    </row>
    <row r="13" spans="1:80" ht="12.75">
      <c r="A13" s="261">
        <v>6</v>
      </c>
      <c r="B13" s="262" t="s">
        <v>1327</v>
      </c>
      <c r="C13" s="263" t="s">
        <v>1328</v>
      </c>
      <c r="D13" s="264" t="s">
        <v>186</v>
      </c>
      <c r="E13" s="265">
        <v>80</v>
      </c>
      <c r="F13" s="265">
        <v>0</v>
      </c>
      <c r="G13" s="266">
        <f t="shared" si="0"/>
        <v>0</v>
      </c>
      <c r="H13" s="267">
        <v>0</v>
      </c>
      <c r="I13" s="268">
        <f t="shared" si="1"/>
        <v>0</v>
      </c>
      <c r="J13" s="267">
        <v>0</v>
      </c>
      <c r="K13" s="268">
        <f t="shared" si="2"/>
        <v>0</v>
      </c>
      <c r="O13" s="260">
        <v>2</v>
      </c>
      <c r="AA13" s="233">
        <v>1</v>
      </c>
      <c r="AB13" s="233">
        <v>1</v>
      </c>
      <c r="AC13" s="233">
        <v>1</v>
      </c>
      <c r="AZ13" s="233">
        <v>1</v>
      </c>
      <c r="BA13" s="233">
        <f t="shared" si="3"/>
        <v>0</v>
      </c>
      <c r="BB13" s="233">
        <f t="shared" si="4"/>
        <v>0</v>
      </c>
      <c r="BC13" s="233">
        <f t="shared" si="5"/>
        <v>0</v>
      </c>
      <c r="BD13" s="233">
        <f t="shared" si="6"/>
        <v>0</v>
      </c>
      <c r="BE13" s="233">
        <f t="shared" si="7"/>
        <v>0</v>
      </c>
      <c r="CA13" s="260">
        <v>1</v>
      </c>
      <c r="CB13" s="260">
        <v>1</v>
      </c>
    </row>
    <row r="14" spans="1:80" ht="12.75">
      <c r="A14" s="261">
        <v>7</v>
      </c>
      <c r="B14" s="262" t="s">
        <v>1329</v>
      </c>
      <c r="C14" s="263" t="s">
        <v>1330</v>
      </c>
      <c r="D14" s="264" t="s">
        <v>151</v>
      </c>
      <c r="E14" s="265">
        <v>125</v>
      </c>
      <c r="F14" s="265">
        <v>0</v>
      </c>
      <c r="G14" s="266">
        <f t="shared" si="0"/>
        <v>0</v>
      </c>
      <c r="H14" s="267">
        <v>4E-05</v>
      </c>
      <c r="I14" s="268">
        <f t="shared" si="1"/>
        <v>0.005</v>
      </c>
      <c r="J14" s="267">
        <v>0</v>
      </c>
      <c r="K14" s="268">
        <f t="shared" si="2"/>
        <v>0</v>
      </c>
      <c r="O14" s="260">
        <v>2</v>
      </c>
      <c r="AA14" s="233">
        <v>1</v>
      </c>
      <c r="AB14" s="233">
        <v>1</v>
      </c>
      <c r="AC14" s="233">
        <v>1</v>
      </c>
      <c r="AZ14" s="233">
        <v>1</v>
      </c>
      <c r="BA14" s="233">
        <f t="shared" si="3"/>
        <v>0</v>
      </c>
      <c r="BB14" s="233">
        <f t="shared" si="4"/>
        <v>0</v>
      </c>
      <c r="BC14" s="233">
        <f t="shared" si="5"/>
        <v>0</v>
      </c>
      <c r="BD14" s="233">
        <f t="shared" si="6"/>
        <v>0</v>
      </c>
      <c r="BE14" s="233">
        <f t="shared" si="7"/>
        <v>0</v>
      </c>
      <c r="CA14" s="260">
        <v>1</v>
      </c>
      <c r="CB14" s="260">
        <v>1</v>
      </c>
    </row>
    <row r="15" spans="1:80" ht="12.75">
      <c r="A15" s="261">
        <v>8</v>
      </c>
      <c r="B15" s="262" t="s">
        <v>1331</v>
      </c>
      <c r="C15" s="263" t="s">
        <v>1332</v>
      </c>
      <c r="D15" s="264" t="s">
        <v>151</v>
      </c>
      <c r="E15" s="265">
        <v>100</v>
      </c>
      <c r="F15" s="265">
        <v>0</v>
      </c>
      <c r="G15" s="266">
        <f t="shared" si="0"/>
        <v>0</v>
      </c>
      <c r="H15" s="267">
        <v>0</v>
      </c>
      <c r="I15" s="268">
        <f t="shared" si="1"/>
        <v>0</v>
      </c>
      <c r="J15" s="267">
        <v>-0.22</v>
      </c>
      <c r="K15" s="268">
        <f t="shared" si="2"/>
        <v>-22</v>
      </c>
      <c r="O15" s="260">
        <v>2</v>
      </c>
      <c r="AA15" s="233">
        <v>1</v>
      </c>
      <c r="AB15" s="233">
        <v>1</v>
      </c>
      <c r="AC15" s="233">
        <v>1</v>
      </c>
      <c r="AZ15" s="233">
        <v>1</v>
      </c>
      <c r="BA15" s="233">
        <f t="shared" si="3"/>
        <v>0</v>
      </c>
      <c r="BB15" s="233">
        <f t="shared" si="4"/>
        <v>0</v>
      </c>
      <c r="BC15" s="233">
        <f t="shared" si="5"/>
        <v>0</v>
      </c>
      <c r="BD15" s="233">
        <f t="shared" si="6"/>
        <v>0</v>
      </c>
      <c r="BE15" s="233">
        <f t="shared" si="7"/>
        <v>0</v>
      </c>
      <c r="CA15" s="260">
        <v>1</v>
      </c>
      <c r="CB15" s="260">
        <v>1</v>
      </c>
    </row>
    <row r="16" spans="1:15" ht="12.75">
      <c r="A16" s="269"/>
      <c r="B16" s="272"/>
      <c r="C16" s="336" t="s">
        <v>1333</v>
      </c>
      <c r="D16" s="335"/>
      <c r="E16" s="273">
        <v>0</v>
      </c>
      <c r="F16" s="274"/>
      <c r="G16" s="275"/>
      <c r="H16" s="276"/>
      <c r="I16" s="270"/>
      <c r="J16" s="277"/>
      <c r="K16" s="270"/>
      <c r="M16" s="271" t="s">
        <v>1333</v>
      </c>
      <c r="O16" s="260"/>
    </row>
    <row r="17" spans="1:15" ht="12.75">
      <c r="A17" s="269"/>
      <c r="B17" s="272"/>
      <c r="C17" s="336" t="s">
        <v>1334</v>
      </c>
      <c r="D17" s="335"/>
      <c r="E17" s="273">
        <v>100</v>
      </c>
      <c r="F17" s="274"/>
      <c r="G17" s="275"/>
      <c r="H17" s="276"/>
      <c r="I17" s="270"/>
      <c r="J17" s="277"/>
      <c r="K17" s="270"/>
      <c r="M17" s="271" t="s">
        <v>1334</v>
      </c>
      <c r="O17" s="260"/>
    </row>
    <row r="18" spans="1:80" ht="12.75">
      <c r="A18" s="261">
        <v>9</v>
      </c>
      <c r="B18" s="262" t="s">
        <v>1335</v>
      </c>
      <c r="C18" s="263" t="s">
        <v>1336</v>
      </c>
      <c r="D18" s="264" t="s">
        <v>151</v>
      </c>
      <c r="E18" s="265">
        <v>242</v>
      </c>
      <c r="F18" s="265">
        <v>0</v>
      </c>
      <c r="G18" s="266">
        <f>E18*F18</f>
        <v>0</v>
      </c>
      <c r="H18" s="267">
        <v>0</v>
      </c>
      <c r="I18" s="268">
        <f>E18*H18</f>
        <v>0</v>
      </c>
      <c r="J18" s="267">
        <v>-0.24</v>
      </c>
      <c r="K18" s="268">
        <f>E18*J18</f>
        <v>-58.08</v>
      </c>
      <c r="O18" s="260">
        <v>2</v>
      </c>
      <c r="AA18" s="233">
        <v>1</v>
      </c>
      <c r="AB18" s="233">
        <v>1</v>
      </c>
      <c r="AC18" s="233">
        <v>1</v>
      </c>
      <c r="AZ18" s="233">
        <v>1</v>
      </c>
      <c r="BA18" s="233">
        <f>IF(AZ18=1,G18,0)</f>
        <v>0</v>
      </c>
      <c r="BB18" s="233">
        <f>IF(AZ18=2,G18,0)</f>
        <v>0</v>
      </c>
      <c r="BC18" s="233">
        <f>IF(AZ18=3,G18,0)</f>
        <v>0</v>
      </c>
      <c r="BD18" s="233">
        <f>IF(AZ18=4,G18,0)</f>
        <v>0</v>
      </c>
      <c r="BE18" s="233">
        <f>IF(AZ18=5,G18,0)</f>
        <v>0</v>
      </c>
      <c r="CA18" s="260">
        <v>1</v>
      </c>
      <c r="CB18" s="260">
        <v>1</v>
      </c>
    </row>
    <row r="19" spans="1:15" ht="12.75">
      <c r="A19" s="269"/>
      <c r="B19" s="272"/>
      <c r="C19" s="336" t="s">
        <v>1333</v>
      </c>
      <c r="D19" s="335"/>
      <c r="E19" s="273">
        <v>0</v>
      </c>
      <c r="F19" s="274"/>
      <c r="G19" s="275"/>
      <c r="H19" s="276"/>
      <c r="I19" s="270"/>
      <c r="J19" s="277"/>
      <c r="K19" s="270"/>
      <c r="M19" s="271" t="s">
        <v>1333</v>
      </c>
      <c r="O19" s="260"/>
    </row>
    <row r="20" spans="1:15" ht="12.75">
      <c r="A20" s="269"/>
      <c r="B20" s="272"/>
      <c r="C20" s="336" t="s">
        <v>1337</v>
      </c>
      <c r="D20" s="335"/>
      <c r="E20" s="273">
        <v>242</v>
      </c>
      <c r="F20" s="274"/>
      <c r="G20" s="275"/>
      <c r="H20" s="276"/>
      <c r="I20" s="270"/>
      <c r="J20" s="277"/>
      <c r="K20" s="270"/>
      <c r="M20" s="271">
        <v>242</v>
      </c>
      <c r="O20" s="260"/>
    </row>
    <row r="21" spans="1:80" ht="12.75">
      <c r="A21" s="261">
        <v>10</v>
      </c>
      <c r="B21" s="262" t="s">
        <v>1338</v>
      </c>
      <c r="C21" s="263" t="s">
        <v>1339</v>
      </c>
      <c r="D21" s="264" t="s">
        <v>142</v>
      </c>
      <c r="E21" s="265">
        <v>175</v>
      </c>
      <c r="F21" s="265">
        <v>0</v>
      </c>
      <c r="G21" s="266">
        <f>E21*F21</f>
        <v>0</v>
      </c>
      <c r="H21" s="267">
        <v>0</v>
      </c>
      <c r="I21" s="268">
        <f>E21*H21</f>
        <v>0</v>
      </c>
      <c r="J21" s="267">
        <v>0</v>
      </c>
      <c r="K21" s="268">
        <f>E21*J21</f>
        <v>0</v>
      </c>
      <c r="O21" s="260">
        <v>2</v>
      </c>
      <c r="AA21" s="233">
        <v>1</v>
      </c>
      <c r="AB21" s="233">
        <v>1</v>
      </c>
      <c r="AC21" s="233">
        <v>1</v>
      </c>
      <c r="AZ21" s="233">
        <v>1</v>
      </c>
      <c r="BA21" s="233">
        <f>IF(AZ21=1,G21,0)</f>
        <v>0</v>
      </c>
      <c r="BB21" s="233">
        <f>IF(AZ21=2,G21,0)</f>
        <v>0</v>
      </c>
      <c r="BC21" s="233">
        <f>IF(AZ21=3,G21,0)</f>
        <v>0</v>
      </c>
      <c r="BD21" s="233">
        <f>IF(AZ21=4,G21,0)</f>
        <v>0</v>
      </c>
      <c r="BE21" s="233">
        <f>IF(AZ21=5,G21,0)</f>
        <v>0</v>
      </c>
      <c r="CA21" s="260">
        <v>1</v>
      </c>
      <c r="CB21" s="260">
        <v>1</v>
      </c>
    </row>
    <row r="22" spans="1:15" ht="12.75">
      <c r="A22" s="269"/>
      <c r="B22" s="272"/>
      <c r="C22" s="336" t="s">
        <v>1340</v>
      </c>
      <c r="D22" s="335"/>
      <c r="E22" s="273">
        <v>175</v>
      </c>
      <c r="F22" s="274"/>
      <c r="G22" s="275"/>
      <c r="H22" s="276"/>
      <c r="I22" s="270"/>
      <c r="J22" s="277"/>
      <c r="K22" s="270"/>
      <c r="M22" s="271" t="s">
        <v>1340</v>
      </c>
      <c r="O22" s="260"/>
    </row>
    <row r="23" spans="1:80" ht="12.75">
      <c r="A23" s="261">
        <v>11</v>
      </c>
      <c r="B23" s="262" t="s">
        <v>1341</v>
      </c>
      <c r="C23" s="263" t="s">
        <v>1342</v>
      </c>
      <c r="D23" s="264" t="s">
        <v>142</v>
      </c>
      <c r="E23" s="265">
        <v>175</v>
      </c>
      <c r="F23" s="265">
        <v>0</v>
      </c>
      <c r="G23" s="266">
        <f>E23*F23</f>
        <v>0</v>
      </c>
      <c r="H23" s="267">
        <v>0</v>
      </c>
      <c r="I23" s="268">
        <f>E23*H23</f>
        <v>0</v>
      </c>
      <c r="J23" s="267">
        <v>0</v>
      </c>
      <c r="K23" s="268">
        <f>E23*J23</f>
        <v>0</v>
      </c>
      <c r="O23" s="260">
        <v>2</v>
      </c>
      <c r="AA23" s="233">
        <v>1</v>
      </c>
      <c r="AB23" s="233">
        <v>1</v>
      </c>
      <c r="AC23" s="233">
        <v>1</v>
      </c>
      <c r="AZ23" s="233">
        <v>1</v>
      </c>
      <c r="BA23" s="233">
        <f>IF(AZ23=1,G23,0)</f>
        <v>0</v>
      </c>
      <c r="BB23" s="233">
        <f>IF(AZ23=2,G23,0)</f>
        <v>0</v>
      </c>
      <c r="BC23" s="233">
        <f>IF(AZ23=3,G23,0)</f>
        <v>0</v>
      </c>
      <c r="BD23" s="233">
        <f>IF(AZ23=4,G23,0)</f>
        <v>0</v>
      </c>
      <c r="BE23" s="233">
        <f>IF(AZ23=5,G23,0)</f>
        <v>0</v>
      </c>
      <c r="CA23" s="260">
        <v>1</v>
      </c>
      <c r="CB23" s="260">
        <v>1</v>
      </c>
    </row>
    <row r="24" spans="1:15" ht="12.75">
      <c r="A24" s="269"/>
      <c r="B24" s="272"/>
      <c r="C24" s="336" t="s">
        <v>1340</v>
      </c>
      <c r="D24" s="335"/>
      <c r="E24" s="273">
        <v>175</v>
      </c>
      <c r="F24" s="274"/>
      <c r="G24" s="275"/>
      <c r="H24" s="276"/>
      <c r="I24" s="270"/>
      <c r="J24" s="277"/>
      <c r="K24" s="270"/>
      <c r="M24" s="271" t="s">
        <v>1340</v>
      </c>
      <c r="O24" s="260"/>
    </row>
    <row r="25" spans="1:80" ht="12.75">
      <c r="A25" s="261">
        <v>12</v>
      </c>
      <c r="B25" s="262" t="s">
        <v>1343</v>
      </c>
      <c r="C25" s="263" t="s">
        <v>1344</v>
      </c>
      <c r="D25" s="264" t="s">
        <v>142</v>
      </c>
      <c r="E25" s="265">
        <v>350</v>
      </c>
      <c r="F25" s="265">
        <v>0</v>
      </c>
      <c r="G25" s="266">
        <f>E25*F25</f>
        <v>0</v>
      </c>
      <c r="H25" s="267">
        <v>0</v>
      </c>
      <c r="I25" s="268">
        <f>E25*H25</f>
        <v>0</v>
      </c>
      <c r="J25" s="267">
        <v>0</v>
      </c>
      <c r="K25" s="268">
        <f>E25*J25</f>
        <v>0</v>
      </c>
      <c r="O25" s="260">
        <v>2</v>
      </c>
      <c r="AA25" s="233">
        <v>1</v>
      </c>
      <c r="AB25" s="233">
        <v>1</v>
      </c>
      <c r="AC25" s="233">
        <v>1</v>
      </c>
      <c r="AZ25" s="233">
        <v>1</v>
      </c>
      <c r="BA25" s="233">
        <f>IF(AZ25=1,G25,0)</f>
        <v>0</v>
      </c>
      <c r="BB25" s="233">
        <f>IF(AZ25=2,G25,0)</f>
        <v>0</v>
      </c>
      <c r="BC25" s="233">
        <f>IF(AZ25=3,G25,0)</f>
        <v>0</v>
      </c>
      <c r="BD25" s="233">
        <f>IF(AZ25=4,G25,0)</f>
        <v>0</v>
      </c>
      <c r="BE25" s="233">
        <f>IF(AZ25=5,G25,0)</f>
        <v>0</v>
      </c>
      <c r="CA25" s="260">
        <v>1</v>
      </c>
      <c r="CB25" s="260">
        <v>1</v>
      </c>
    </row>
    <row r="26" spans="1:80" ht="12.75">
      <c r="A26" s="261">
        <v>13</v>
      </c>
      <c r="B26" s="262" t="s">
        <v>140</v>
      </c>
      <c r="C26" s="263" t="s">
        <v>141</v>
      </c>
      <c r="D26" s="264" t="s">
        <v>142</v>
      </c>
      <c r="E26" s="265">
        <v>36.96</v>
      </c>
      <c r="F26" s="265">
        <v>0</v>
      </c>
      <c r="G26" s="266">
        <f>E26*F26</f>
        <v>0</v>
      </c>
      <c r="H26" s="267">
        <v>0</v>
      </c>
      <c r="I26" s="268">
        <f>E26*H26</f>
        <v>0</v>
      </c>
      <c r="J26" s="267">
        <v>0</v>
      </c>
      <c r="K26" s="268">
        <f>E26*J26</f>
        <v>0</v>
      </c>
      <c r="O26" s="260">
        <v>2</v>
      </c>
      <c r="AA26" s="233">
        <v>1</v>
      </c>
      <c r="AB26" s="233">
        <v>1</v>
      </c>
      <c r="AC26" s="233">
        <v>1</v>
      </c>
      <c r="AZ26" s="233">
        <v>1</v>
      </c>
      <c r="BA26" s="233">
        <f>IF(AZ26=1,G26,0)</f>
        <v>0</v>
      </c>
      <c r="BB26" s="233">
        <f>IF(AZ26=2,G26,0)</f>
        <v>0</v>
      </c>
      <c r="BC26" s="233">
        <f>IF(AZ26=3,G26,0)</f>
        <v>0</v>
      </c>
      <c r="BD26" s="233">
        <f>IF(AZ26=4,G26,0)</f>
        <v>0</v>
      </c>
      <c r="BE26" s="233">
        <f>IF(AZ26=5,G26,0)</f>
        <v>0</v>
      </c>
      <c r="CA26" s="260">
        <v>1</v>
      </c>
      <c r="CB26" s="260">
        <v>1</v>
      </c>
    </row>
    <row r="27" spans="1:15" ht="12.75">
      <c r="A27" s="269"/>
      <c r="B27" s="272"/>
      <c r="C27" s="336" t="s">
        <v>1345</v>
      </c>
      <c r="D27" s="335"/>
      <c r="E27" s="273">
        <v>36.96</v>
      </c>
      <c r="F27" s="274"/>
      <c r="G27" s="275"/>
      <c r="H27" s="276"/>
      <c r="I27" s="270"/>
      <c r="J27" s="277"/>
      <c r="K27" s="270"/>
      <c r="M27" s="271" t="s">
        <v>1345</v>
      </c>
      <c r="O27" s="260"/>
    </row>
    <row r="28" spans="1:80" ht="12.75">
      <c r="A28" s="261">
        <v>14</v>
      </c>
      <c r="B28" s="262" t="s">
        <v>149</v>
      </c>
      <c r="C28" s="263" t="s">
        <v>150</v>
      </c>
      <c r="D28" s="264" t="s">
        <v>151</v>
      </c>
      <c r="E28" s="265">
        <v>88</v>
      </c>
      <c r="F28" s="265">
        <v>0</v>
      </c>
      <c r="G28" s="266">
        <f>E28*F28</f>
        <v>0</v>
      </c>
      <c r="H28" s="267">
        <v>0.00086</v>
      </c>
      <c r="I28" s="268">
        <f>E28*H28</f>
        <v>0.07568</v>
      </c>
      <c r="J28" s="267">
        <v>0</v>
      </c>
      <c r="K28" s="268">
        <f>E28*J28</f>
        <v>0</v>
      </c>
      <c r="O28" s="260">
        <v>2</v>
      </c>
      <c r="AA28" s="233">
        <v>1</v>
      </c>
      <c r="AB28" s="233">
        <v>1</v>
      </c>
      <c r="AC28" s="233">
        <v>1</v>
      </c>
      <c r="AZ28" s="233">
        <v>1</v>
      </c>
      <c r="BA28" s="233">
        <f>IF(AZ28=1,G28,0)</f>
        <v>0</v>
      </c>
      <c r="BB28" s="233">
        <f>IF(AZ28=2,G28,0)</f>
        <v>0</v>
      </c>
      <c r="BC28" s="233">
        <f>IF(AZ28=3,G28,0)</f>
        <v>0</v>
      </c>
      <c r="BD28" s="233">
        <f>IF(AZ28=4,G28,0)</f>
        <v>0</v>
      </c>
      <c r="BE28" s="233">
        <f>IF(AZ28=5,G28,0)</f>
        <v>0</v>
      </c>
      <c r="CA28" s="260">
        <v>1</v>
      </c>
      <c r="CB28" s="260">
        <v>1</v>
      </c>
    </row>
    <row r="29" spans="1:15" ht="12.75">
      <c r="A29" s="269"/>
      <c r="B29" s="272"/>
      <c r="C29" s="336" t="s">
        <v>1346</v>
      </c>
      <c r="D29" s="335"/>
      <c r="E29" s="273">
        <v>88</v>
      </c>
      <c r="F29" s="274"/>
      <c r="G29" s="275"/>
      <c r="H29" s="276"/>
      <c r="I29" s="270"/>
      <c r="J29" s="277"/>
      <c r="K29" s="270"/>
      <c r="M29" s="271" t="s">
        <v>1346</v>
      </c>
      <c r="O29" s="260"/>
    </row>
    <row r="30" spans="1:80" ht="12.75">
      <c r="A30" s="261">
        <v>15</v>
      </c>
      <c r="B30" s="262" t="s">
        <v>153</v>
      </c>
      <c r="C30" s="263" t="s">
        <v>154</v>
      </c>
      <c r="D30" s="264" t="s">
        <v>151</v>
      </c>
      <c r="E30" s="265">
        <v>88</v>
      </c>
      <c r="F30" s="265">
        <v>0</v>
      </c>
      <c r="G30" s="266">
        <f>E30*F30</f>
        <v>0</v>
      </c>
      <c r="H30" s="267">
        <v>0</v>
      </c>
      <c r="I30" s="268">
        <f>E30*H30</f>
        <v>0</v>
      </c>
      <c r="J30" s="267">
        <v>0</v>
      </c>
      <c r="K30" s="268">
        <f>E30*J30</f>
        <v>0</v>
      </c>
      <c r="O30" s="260">
        <v>2</v>
      </c>
      <c r="AA30" s="233">
        <v>1</v>
      </c>
      <c r="AB30" s="233">
        <v>1</v>
      </c>
      <c r="AC30" s="233">
        <v>1</v>
      </c>
      <c r="AZ30" s="233">
        <v>1</v>
      </c>
      <c r="BA30" s="233">
        <f>IF(AZ30=1,G30,0)</f>
        <v>0</v>
      </c>
      <c r="BB30" s="233">
        <f>IF(AZ30=2,G30,0)</f>
        <v>0</v>
      </c>
      <c r="BC30" s="233">
        <f>IF(AZ30=3,G30,0)</f>
        <v>0</v>
      </c>
      <c r="BD30" s="233">
        <f>IF(AZ30=4,G30,0)</f>
        <v>0</v>
      </c>
      <c r="BE30" s="233">
        <f>IF(AZ30=5,G30,0)</f>
        <v>0</v>
      </c>
      <c r="CA30" s="260">
        <v>1</v>
      </c>
      <c r="CB30" s="260">
        <v>1</v>
      </c>
    </row>
    <row r="31" spans="1:80" ht="12.75">
      <c r="A31" s="261">
        <v>16</v>
      </c>
      <c r="B31" s="262" t="s">
        <v>157</v>
      </c>
      <c r="C31" s="263" t="s">
        <v>158</v>
      </c>
      <c r="D31" s="264" t="s">
        <v>142</v>
      </c>
      <c r="E31" s="265">
        <v>296.96</v>
      </c>
      <c r="F31" s="265">
        <v>0</v>
      </c>
      <c r="G31" s="266">
        <f>E31*F31</f>
        <v>0</v>
      </c>
      <c r="H31" s="267">
        <v>0</v>
      </c>
      <c r="I31" s="268">
        <f>E31*H31</f>
        <v>0</v>
      </c>
      <c r="J31" s="267">
        <v>0</v>
      </c>
      <c r="K31" s="268">
        <f>E31*J31</f>
        <v>0</v>
      </c>
      <c r="O31" s="260">
        <v>2</v>
      </c>
      <c r="AA31" s="233">
        <v>1</v>
      </c>
      <c r="AB31" s="233">
        <v>1</v>
      </c>
      <c r="AC31" s="233">
        <v>1</v>
      </c>
      <c r="AZ31" s="233">
        <v>1</v>
      </c>
      <c r="BA31" s="233">
        <f>IF(AZ31=1,G31,0)</f>
        <v>0</v>
      </c>
      <c r="BB31" s="233">
        <f>IF(AZ31=2,G31,0)</f>
        <v>0</v>
      </c>
      <c r="BC31" s="233">
        <f>IF(AZ31=3,G31,0)</f>
        <v>0</v>
      </c>
      <c r="BD31" s="233">
        <f>IF(AZ31=4,G31,0)</f>
        <v>0</v>
      </c>
      <c r="BE31" s="233">
        <f>IF(AZ31=5,G31,0)</f>
        <v>0</v>
      </c>
      <c r="CA31" s="260">
        <v>1</v>
      </c>
      <c r="CB31" s="260">
        <v>1</v>
      </c>
    </row>
    <row r="32" spans="1:15" ht="12.75">
      <c r="A32" s="269"/>
      <c r="B32" s="272"/>
      <c r="C32" s="336" t="s">
        <v>1347</v>
      </c>
      <c r="D32" s="335"/>
      <c r="E32" s="273">
        <v>296.96</v>
      </c>
      <c r="F32" s="274"/>
      <c r="G32" s="275"/>
      <c r="H32" s="276"/>
      <c r="I32" s="270"/>
      <c r="J32" s="277"/>
      <c r="K32" s="270"/>
      <c r="M32" s="271" t="s">
        <v>1347</v>
      </c>
      <c r="O32" s="260"/>
    </row>
    <row r="33" spans="1:80" ht="12.75">
      <c r="A33" s="261">
        <v>17</v>
      </c>
      <c r="B33" s="262" t="s">
        <v>162</v>
      </c>
      <c r="C33" s="263" t="s">
        <v>163</v>
      </c>
      <c r="D33" s="264" t="s">
        <v>142</v>
      </c>
      <c r="E33" s="265">
        <v>4454.4</v>
      </c>
      <c r="F33" s="265">
        <v>0</v>
      </c>
      <c r="G33" s="266">
        <f>E33*F33</f>
        <v>0</v>
      </c>
      <c r="H33" s="267">
        <v>0</v>
      </c>
      <c r="I33" s="268">
        <f>E33*H33</f>
        <v>0</v>
      </c>
      <c r="J33" s="267">
        <v>0</v>
      </c>
      <c r="K33" s="268">
        <f>E33*J33</f>
        <v>0</v>
      </c>
      <c r="O33" s="260">
        <v>2</v>
      </c>
      <c r="AA33" s="233">
        <v>1</v>
      </c>
      <c r="AB33" s="233">
        <v>1</v>
      </c>
      <c r="AC33" s="233">
        <v>1</v>
      </c>
      <c r="AZ33" s="233">
        <v>1</v>
      </c>
      <c r="BA33" s="233">
        <f>IF(AZ33=1,G33,0)</f>
        <v>0</v>
      </c>
      <c r="BB33" s="233">
        <f>IF(AZ33=2,G33,0)</f>
        <v>0</v>
      </c>
      <c r="BC33" s="233">
        <f>IF(AZ33=3,G33,0)</f>
        <v>0</v>
      </c>
      <c r="BD33" s="233">
        <f>IF(AZ33=4,G33,0)</f>
        <v>0</v>
      </c>
      <c r="BE33" s="233">
        <f>IF(AZ33=5,G33,0)</f>
        <v>0</v>
      </c>
      <c r="CA33" s="260">
        <v>1</v>
      </c>
      <c r="CB33" s="260">
        <v>1</v>
      </c>
    </row>
    <row r="34" spans="1:15" ht="12.75">
      <c r="A34" s="269"/>
      <c r="B34" s="272"/>
      <c r="C34" s="336" t="s">
        <v>1348</v>
      </c>
      <c r="D34" s="335"/>
      <c r="E34" s="273">
        <v>4454.4</v>
      </c>
      <c r="F34" s="274"/>
      <c r="G34" s="275"/>
      <c r="H34" s="276"/>
      <c r="I34" s="270"/>
      <c r="J34" s="277"/>
      <c r="K34" s="270"/>
      <c r="M34" s="271" t="s">
        <v>1348</v>
      </c>
      <c r="O34" s="260"/>
    </row>
    <row r="35" spans="1:80" ht="12.75">
      <c r="A35" s="261">
        <v>18</v>
      </c>
      <c r="B35" s="262" t="s">
        <v>165</v>
      </c>
      <c r="C35" s="263" t="s">
        <v>166</v>
      </c>
      <c r="D35" s="264" t="s">
        <v>142</v>
      </c>
      <c r="E35" s="265">
        <v>296.96</v>
      </c>
      <c r="F35" s="265">
        <v>0</v>
      </c>
      <c r="G35" s="266">
        <f>E35*F35</f>
        <v>0</v>
      </c>
      <c r="H35" s="267">
        <v>0</v>
      </c>
      <c r="I35" s="268">
        <f>E35*H35</f>
        <v>0</v>
      </c>
      <c r="J35" s="267">
        <v>0</v>
      </c>
      <c r="K35" s="268">
        <f>E35*J35</f>
        <v>0</v>
      </c>
      <c r="O35" s="260">
        <v>2</v>
      </c>
      <c r="AA35" s="233">
        <v>1</v>
      </c>
      <c r="AB35" s="233">
        <v>0</v>
      </c>
      <c r="AC35" s="233">
        <v>0</v>
      </c>
      <c r="AZ35" s="233">
        <v>1</v>
      </c>
      <c r="BA35" s="233">
        <f>IF(AZ35=1,G35,0)</f>
        <v>0</v>
      </c>
      <c r="BB35" s="233">
        <f>IF(AZ35=2,G35,0)</f>
        <v>0</v>
      </c>
      <c r="BC35" s="233">
        <f>IF(AZ35=3,G35,0)</f>
        <v>0</v>
      </c>
      <c r="BD35" s="233">
        <f>IF(AZ35=4,G35,0)</f>
        <v>0</v>
      </c>
      <c r="BE35" s="233">
        <f>IF(AZ35=5,G35,0)</f>
        <v>0</v>
      </c>
      <c r="CA35" s="260">
        <v>1</v>
      </c>
      <c r="CB35" s="260">
        <v>0</v>
      </c>
    </row>
    <row r="36" spans="1:80" ht="12.75">
      <c r="A36" s="261">
        <v>19</v>
      </c>
      <c r="B36" s="262" t="s">
        <v>167</v>
      </c>
      <c r="C36" s="263" t="s">
        <v>168</v>
      </c>
      <c r="D36" s="264" t="s">
        <v>142</v>
      </c>
      <c r="E36" s="265">
        <v>90</v>
      </c>
      <c r="F36" s="265">
        <v>0</v>
      </c>
      <c r="G36" s="266">
        <f>E36*F36</f>
        <v>0</v>
      </c>
      <c r="H36" s="267">
        <v>0</v>
      </c>
      <c r="I36" s="268">
        <f>E36*H36</f>
        <v>0</v>
      </c>
      <c r="J36" s="267">
        <v>0</v>
      </c>
      <c r="K36" s="268">
        <f>E36*J36</f>
        <v>0</v>
      </c>
      <c r="O36" s="260">
        <v>2</v>
      </c>
      <c r="AA36" s="233">
        <v>1</v>
      </c>
      <c r="AB36" s="233">
        <v>1</v>
      </c>
      <c r="AC36" s="233">
        <v>1</v>
      </c>
      <c r="AZ36" s="233">
        <v>1</v>
      </c>
      <c r="BA36" s="233">
        <f>IF(AZ36=1,G36,0)</f>
        <v>0</v>
      </c>
      <c r="BB36" s="233">
        <f>IF(AZ36=2,G36,0)</f>
        <v>0</v>
      </c>
      <c r="BC36" s="233">
        <f>IF(AZ36=3,G36,0)</f>
        <v>0</v>
      </c>
      <c r="BD36" s="233">
        <f>IF(AZ36=4,G36,0)</f>
        <v>0</v>
      </c>
      <c r="BE36" s="233">
        <f>IF(AZ36=5,G36,0)</f>
        <v>0</v>
      </c>
      <c r="CA36" s="260">
        <v>1</v>
      </c>
      <c r="CB36" s="260">
        <v>1</v>
      </c>
    </row>
    <row r="37" spans="1:15" ht="12.75">
      <c r="A37" s="269"/>
      <c r="B37" s="272"/>
      <c r="C37" s="336" t="s">
        <v>1349</v>
      </c>
      <c r="D37" s="335"/>
      <c r="E37" s="273">
        <v>90</v>
      </c>
      <c r="F37" s="274"/>
      <c r="G37" s="275"/>
      <c r="H37" s="276"/>
      <c r="I37" s="270"/>
      <c r="J37" s="277"/>
      <c r="K37" s="270"/>
      <c r="M37" s="271" t="s">
        <v>1349</v>
      </c>
      <c r="O37" s="260"/>
    </row>
    <row r="38" spans="1:80" ht="12.75">
      <c r="A38" s="261">
        <v>20</v>
      </c>
      <c r="B38" s="262" t="s">
        <v>1350</v>
      </c>
      <c r="C38" s="263" t="s">
        <v>1351</v>
      </c>
      <c r="D38" s="264" t="s">
        <v>151</v>
      </c>
      <c r="E38" s="265">
        <v>561</v>
      </c>
      <c r="F38" s="265">
        <v>0</v>
      </c>
      <c r="G38" s="266">
        <f>E38*F38</f>
        <v>0</v>
      </c>
      <c r="H38" s="267">
        <v>0</v>
      </c>
      <c r="I38" s="268">
        <f>E38*H38</f>
        <v>0</v>
      </c>
      <c r="J38" s="267">
        <v>0</v>
      </c>
      <c r="K38" s="268">
        <f>E38*J38</f>
        <v>0</v>
      </c>
      <c r="O38" s="260">
        <v>2</v>
      </c>
      <c r="AA38" s="233">
        <v>1</v>
      </c>
      <c r="AB38" s="233">
        <v>1</v>
      </c>
      <c r="AC38" s="233">
        <v>1</v>
      </c>
      <c r="AZ38" s="233">
        <v>1</v>
      </c>
      <c r="BA38" s="233">
        <f>IF(AZ38=1,G38,0)</f>
        <v>0</v>
      </c>
      <c r="BB38" s="233">
        <f>IF(AZ38=2,G38,0)</f>
        <v>0</v>
      </c>
      <c r="BC38" s="233">
        <f>IF(AZ38=3,G38,0)</f>
        <v>0</v>
      </c>
      <c r="BD38" s="233">
        <f>IF(AZ38=4,G38,0)</f>
        <v>0</v>
      </c>
      <c r="BE38" s="233">
        <f>IF(AZ38=5,G38,0)</f>
        <v>0</v>
      </c>
      <c r="CA38" s="260">
        <v>1</v>
      </c>
      <c r="CB38" s="260">
        <v>1</v>
      </c>
    </row>
    <row r="39" spans="1:80" ht="12.75">
      <c r="A39" s="261">
        <v>21</v>
      </c>
      <c r="B39" s="262" t="s">
        <v>1352</v>
      </c>
      <c r="C39" s="263" t="s">
        <v>1353</v>
      </c>
      <c r="D39" s="264" t="s">
        <v>151</v>
      </c>
      <c r="E39" s="265">
        <v>125</v>
      </c>
      <c r="F39" s="265">
        <v>0</v>
      </c>
      <c r="G39" s="266">
        <f>E39*F39</f>
        <v>0</v>
      </c>
      <c r="H39" s="267">
        <v>0</v>
      </c>
      <c r="I39" s="268">
        <f>E39*H39</f>
        <v>0</v>
      </c>
      <c r="J39" s="267">
        <v>0</v>
      </c>
      <c r="K39" s="268">
        <f>E39*J39</f>
        <v>0</v>
      </c>
      <c r="O39" s="260">
        <v>2</v>
      </c>
      <c r="AA39" s="233">
        <v>1</v>
      </c>
      <c r="AB39" s="233">
        <v>1</v>
      </c>
      <c r="AC39" s="233">
        <v>1</v>
      </c>
      <c r="AZ39" s="233">
        <v>1</v>
      </c>
      <c r="BA39" s="233">
        <f>IF(AZ39=1,G39,0)</f>
        <v>0</v>
      </c>
      <c r="BB39" s="233">
        <f>IF(AZ39=2,G39,0)</f>
        <v>0</v>
      </c>
      <c r="BC39" s="233">
        <f>IF(AZ39=3,G39,0)</f>
        <v>0</v>
      </c>
      <c r="BD39" s="233">
        <f>IF(AZ39=4,G39,0)</f>
        <v>0</v>
      </c>
      <c r="BE39" s="233">
        <f>IF(AZ39=5,G39,0)</f>
        <v>0</v>
      </c>
      <c r="CA39" s="260">
        <v>1</v>
      </c>
      <c r="CB39" s="260">
        <v>1</v>
      </c>
    </row>
    <row r="40" spans="1:80" ht="12.75">
      <c r="A40" s="261">
        <v>22</v>
      </c>
      <c r="B40" s="262" t="s">
        <v>171</v>
      </c>
      <c r="C40" s="263" t="s">
        <v>172</v>
      </c>
      <c r="D40" s="264" t="s">
        <v>142</v>
      </c>
      <c r="E40" s="265">
        <v>296.96</v>
      </c>
      <c r="F40" s="265">
        <v>0</v>
      </c>
      <c r="G40" s="266">
        <f>E40*F40</f>
        <v>0</v>
      </c>
      <c r="H40" s="267">
        <v>0</v>
      </c>
      <c r="I40" s="268">
        <f>E40*H40</f>
        <v>0</v>
      </c>
      <c r="J40" s="267">
        <v>0</v>
      </c>
      <c r="K40" s="268">
        <f>E40*J40</f>
        <v>0</v>
      </c>
      <c r="O40" s="260">
        <v>2</v>
      </c>
      <c r="AA40" s="233">
        <v>1</v>
      </c>
      <c r="AB40" s="233">
        <v>1</v>
      </c>
      <c r="AC40" s="233">
        <v>1</v>
      </c>
      <c r="AZ40" s="233">
        <v>1</v>
      </c>
      <c r="BA40" s="233">
        <f>IF(AZ40=1,G40,0)</f>
        <v>0</v>
      </c>
      <c r="BB40" s="233">
        <f>IF(AZ40=2,G40,0)</f>
        <v>0</v>
      </c>
      <c r="BC40" s="233">
        <f>IF(AZ40=3,G40,0)</f>
        <v>0</v>
      </c>
      <c r="BD40" s="233">
        <f>IF(AZ40=4,G40,0)</f>
        <v>0</v>
      </c>
      <c r="BE40" s="233">
        <f>IF(AZ40=5,G40,0)</f>
        <v>0</v>
      </c>
      <c r="CA40" s="260">
        <v>1</v>
      </c>
      <c r="CB40" s="260">
        <v>1</v>
      </c>
    </row>
    <row r="41" spans="1:80" ht="22.5">
      <c r="A41" s="261">
        <v>23</v>
      </c>
      <c r="B41" s="262" t="s">
        <v>1354</v>
      </c>
      <c r="C41" s="263" t="s">
        <v>1355</v>
      </c>
      <c r="D41" s="264" t="s">
        <v>151</v>
      </c>
      <c r="E41" s="265">
        <v>448.8</v>
      </c>
      <c r="F41" s="265">
        <v>0</v>
      </c>
      <c r="G41" s="266">
        <f>E41*F41</f>
        <v>0</v>
      </c>
      <c r="H41" s="267">
        <v>3E-05</v>
      </c>
      <c r="I41" s="268">
        <f>E41*H41</f>
        <v>0.013464</v>
      </c>
      <c r="J41" s="267">
        <v>0</v>
      </c>
      <c r="K41" s="268">
        <f>E41*J41</f>
        <v>0</v>
      </c>
      <c r="O41" s="260">
        <v>2</v>
      </c>
      <c r="AA41" s="233">
        <v>2</v>
      </c>
      <c r="AB41" s="233">
        <v>1</v>
      </c>
      <c r="AC41" s="233">
        <v>1</v>
      </c>
      <c r="AZ41" s="233">
        <v>1</v>
      </c>
      <c r="BA41" s="233">
        <f>IF(AZ41=1,G41,0)</f>
        <v>0</v>
      </c>
      <c r="BB41" s="233">
        <f>IF(AZ41=2,G41,0)</f>
        <v>0</v>
      </c>
      <c r="BC41" s="233">
        <f>IF(AZ41=3,G41,0)</f>
        <v>0</v>
      </c>
      <c r="BD41" s="233">
        <f>IF(AZ41=4,G41,0)</f>
        <v>0</v>
      </c>
      <c r="BE41" s="233">
        <f>IF(AZ41=5,G41,0)</f>
        <v>0</v>
      </c>
      <c r="CA41" s="260">
        <v>2</v>
      </c>
      <c r="CB41" s="260">
        <v>1</v>
      </c>
    </row>
    <row r="42" spans="1:15" ht="12.75">
      <c r="A42" s="269"/>
      <c r="B42" s="272"/>
      <c r="C42" s="336" t="s">
        <v>1356</v>
      </c>
      <c r="D42" s="335"/>
      <c r="E42" s="273">
        <v>448.8</v>
      </c>
      <c r="F42" s="274"/>
      <c r="G42" s="275"/>
      <c r="H42" s="276"/>
      <c r="I42" s="270"/>
      <c r="J42" s="277"/>
      <c r="K42" s="270"/>
      <c r="M42" s="271" t="s">
        <v>1356</v>
      </c>
      <c r="O42" s="260"/>
    </row>
    <row r="43" spans="1:80" ht="12.75">
      <c r="A43" s="261">
        <v>24</v>
      </c>
      <c r="B43" s="262" t="s">
        <v>1357</v>
      </c>
      <c r="C43" s="263" t="s">
        <v>1358</v>
      </c>
      <c r="D43" s="264" t="s">
        <v>1359</v>
      </c>
      <c r="E43" s="265">
        <v>28.05</v>
      </c>
      <c r="F43" s="265">
        <v>0</v>
      </c>
      <c r="G43" s="266">
        <f>E43*F43</f>
        <v>0</v>
      </c>
      <c r="H43" s="267">
        <v>0.001</v>
      </c>
      <c r="I43" s="268">
        <f>E43*H43</f>
        <v>0.028050000000000002</v>
      </c>
      <c r="J43" s="267"/>
      <c r="K43" s="268">
        <f>E43*J43</f>
        <v>0</v>
      </c>
      <c r="O43" s="260">
        <v>2</v>
      </c>
      <c r="AA43" s="233">
        <v>3</v>
      </c>
      <c r="AB43" s="233">
        <v>1</v>
      </c>
      <c r="AC43" s="233">
        <v>572400</v>
      </c>
      <c r="AZ43" s="233">
        <v>1</v>
      </c>
      <c r="BA43" s="233">
        <f>IF(AZ43=1,G43,0)</f>
        <v>0</v>
      </c>
      <c r="BB43" s="233">
        <f>IF(AZ43=2,G43,0)</f>
        <v>0</v>
      </c>
      <c r="BC43" s="233">
        <f>IF(AZ43=3,G43,0)</f>
        <v>0</v>
      </c>
      <c r="BD43" s="233">
        <f>IF(AZ43=4,G43,0)</f>
        <v>0</v>
      </c>
      <c r="BE43" s="233">
        <f>IF(AZ43=5,G43,0)</f>
        <v>0</v>
      </c>
      <c r="CA43" s="260">
        <v>3</v>
      </c>
      <c r="CB43" s="260">
        <v>1</v>
      </c>
    </row>
    <row r="44" spans="1:15" ht="12.75">
      <c r="A44" s="269"/>
      <c r="B44" s="272"/>
      <c r="C44" s="336" t="s">
        <v>1360</v>
      </c>
      <c r="D44" s="335"/>
      <c r="E44" s="273">
        <v>28.05</v>
      </c>
      <c r="F44" s="274"/>
      <c r="G44" s="275"/>
      <c r="H44" s="276"/>
      <c r="I44" s="270"/>
      <c r="J44" s="277"/>
      <c r="K44" s="270"/>
      <c r="M44" s="271" t="s">
        <v>1360</v>
      </c>
      <c r="O44" s="260"/>
    </row>
    <row r="45" spans="1:80" ht="12.75">
      <c r="A45" s="261">
        <v>25</v>
      </c>
      <c r="B45" s="262" t="s">
        <v>1361</v>
      </c>
      <c r="C45" s="263" t="s">
        <v>1362</v>
      </c>
      <c r="D45" s="264" t="s">
        <v>142</v>
      </c>
      <c r="E45" s="265">
        <v>67.32</v>
      </c>
      <c r="F45" s="265">
        <v>0</v>
      </c>
      <c r="G45" s="266">
        <f>E45*F45</f>
        <v>0</v>
      </c>
      <c r="H45" s="267">
        <v>1.67</v>
      </c>
      <c r="I45" s="268">
        <f>E45*H45</f>
        <v>112.42439999999998</v>
      </c>
      <c r="J45" s="267"/>
      <c r="K45" s="268">
        <f>E45*J45</f>
        <v>0</v>
      </c>
      <c r="O45" s="260">
        <v>2</v>
      </c>
      <c r="AA45" s="233">
        <v>3</v>
      </c>
      <c r="AB45" s="233">
        <v>1</v>
      </c>
      <c r="AC45" s="233">
        <v>10364200</v>
      </c>
      <c r="AZ45" s="233">
        <v>1</v>
      </c>
      <c r="BA45" s="233">
        <f>IF(AZ45=1,G45,0)</f>
        <v>0</v>
      </c>
      <c r="BB45" s="233">
        <f>IF(AZ45=2,G45,0)</f>
        <v>0</v>
      </c>
      <c r="BC45" s="233">
        <f>IF(AZ45=3,G45,0)</f>
        <v>0</v>
      </c>
      <c r="BD45" s="233">
        <f>IF(AZ45=4,G45,0)</f>
        <v>0</v>
      </c>
      <c r="BE45" s="233">
        <f>IF(AZ45=5,G45,0)</f>
        <v>0</v>
      </c>
      <c r="CA45" s="260">
        <v>3</v>
      </c>
      <c r="CB45" s="260">
        <v>1</v>
      </c>
    </row>
    <row r="46" spans="1:15" ht="12.75">
      <c r="A46" s="269"/>
      <c r="B46" s="272"/>
      <c r="C46" s="336" t="s">
        <v>1363</v>
      </c>
      <c r="D46" s="335"/>
      <c r="E46" s="273">
        <v>67.32</v>
      </c>
      <c r="F46" s="274"/>
      <c r="G46" s="275"/>
      <c r="H46" s="276"/>
      <c r="I46" s="270"/>
      <c r="J46" s="277"/>
      <c r="K46" s="270"/>
      <c r="M46" s="271" t="s">
        <v>1363</v>
      </c>
      <c r="O46" s="260"/>
    </row>
    <row r="47" spans="1:80" ht="12.75">
      <c r="A47" s="261">
        <v>26</v>
      </c>
      <c r="B47" s="262" t="s">
        <v>1364</v>
      </c>
      <c r="C47" s="263" t="s">
        <v>1365</v>
      </c>
      <c r="D47" s="264" t="s">
        <v>142</v>
      </c>
      <c r="E47" s="265">
        <v>6.25</v>
      </c>
      <c r="F47" s="265">
        <v>0</v>
      </c>
      <c r="G47" s="266">
        <f>E47*F47</f>
        <v>0</v>
      </c>
      <c r="H47" s="267">
        <v>0.6</v>
      </c>
      <c r="I47" s="268">
        <f>E47*H47</f>
        <v>3.75</v>
      </c>
      <c r="J47" s="267"/>
      <c r="K47" s="268">
        <f>E47*J47</f>
        <v>0</v>
      </c>
      <c r="O47" s="260">
        <v>2</v>
      </c>
      <c r="AA47" s="233">
        <v>3</v>
      </c>
      <c r="AB47" s="233">
        <v>1</v>
      </c>
      <c r="AC47" s="233">
        <v>10391100</v>
      </c>
      <c r="AZ47" s="233">
        <v>1</v>
      </c>
      <c r="BA47" s="233">
        <f>IF(AZ47=1,G47,0)</f>
        <v>0</v>
      </c>
      <c r="BB47" s="233">
        <f>IF(AZ47=2,G47,0)</f>
        <v>0</v>
      </c>
      <c r="BC47" s="233">
        <f>IF(AZ47=3,G47,0)</f>
        <v>0</v>
      </c>
      <c r="BD47" s="233">
        <f>IF(AZ47=4,G47,0)</f>
        <v>0</v>
      </c>
      <c r="BE47" s="233">
        <f>IF(AZ47=5,G47,0)</f>
        <v>0</v>
      </c>
      <c r="CA47" s="260">
        <v>3</v>
      </c>
      <c r="CB47" s="260">
        <v>1</v>
      </c>
    </row>
    <row r="48" spans="1:15" ht="12.75">
      <c r="A48" s="269"/>
      <c r="B48" s="272"/>
      <c r="C48" s="336" t="s">
        <v>1366</v>
      </c>
      <c r="D48" s="335"/>
      <c r="E48" s="273">
        <v>6.25</v>
      </c>
      <c r="F48" s="274"/>
      <c r="G48" s="275"/>
      <c r="H48" s="276"/>
      <c r="I48" s="270"/>
      <c r="J48" s="277"/>
      <c r="K48" s="270"/>
      <c r="M48" s="271" t="s">
        <v>1366</v>
      </c>
      <c r="O48" s="260"/>
    </row>
    <row r="49" spans="1:57" ht="12.75">
      <c r="A49" s="278"/>
      <c r="B49" s="279" t="s">
        <v>101</v>
      </c>
      <c r="C49" s="280" t="s">
        <v>139</v>
      </c>
      <c r="D49" s="281"/>
      <c r="E49" s="282"/>
      <c r="F49" s="283"/>
      <c r="G49" s="284">
        <f>SUM(G7:G48)</f>
        <v>0</v>
      </c>
      <c r="H49" s="285"/>
      <c r="I49" s="286">
        <f>SUM(I7:I48)</f>
        <v>116.29659399999997</v>
      </c>
      <c r="J49" s="285"/>
      <c r="K49" s="286">
        <f>SUM(K7:K48)</f>
        <v>-80.08</v>
      </c>
      <c r="O49" s="260">
        <v>4</v>
      </c>
      <c r="BA49" s="287">
        <f>SUM(BA7:BA48)</f>
        <v>0</v>
      </c>
      <c r="BB49" s="287">
        <f>SUM(BB7:BB48)</f>
        <v>0</v>
      </c>
      <c r="BC49" s="287">
        <f>SUM(BC7:BC48)</f>
        <v>0</v>
      </c>
      <c r="BD49" s="287">
        <f>SUM(BD7:BD48)</f>
        <v>0</v>
      </c>
      <c r="BE49" s="287">
        <f>SUM(BE7:BE48)</f>
        <v>0</v>
      </c>
    </row>
    <row r="50" spans="1:15" ht="12.75">
      <c r="A50" s="250" t="s">
        <v>97</v>
      </c>
      <c r="B50" s="251" t="s">
        <v>177</v>
      </c>
      <c r="C50" s="252" t="s">
        <v>178</v>
      </c>
      <c r="D50" s="253"/>
      <c r="E50" s="254"/>
      <c r="F50" s="254"/>
      <c r="G50" s="255"/>
      <c r="H50" s="256"/>
      <c r="I50" s="257"/>
      <c r="J50" s="258"/>
      <c r="K50" s="259"/>
      <c r="O50" s="260">
        <v>1</v>
      </c>
    </row>
    <row r="51" spans="1:80" ht="12.75">
      <c r="A51" s="261">
        <v>27</v>
      </c>
      <c r="B51" s="262" t="s">
        <v>1367</v>
      </c>
      <c r="C51" s="263" t="s">
        <v>1368</v>
      </c>
      <c r="D51" s="264" t="s">
        <v>142</v>
      </c>
      <c r="E51" s="265">
        <v>36.96</v>
      </c>
      <c r="F51" s="265">
        <v>0</v>
      </c>
      <c r="G51" s="266">
        <f>E51*F51</f>
        <v>0</v>
      </c>
      <c r="H51" s="267">
        <v>2.525</v>
      </c>
      <c r="I51" s="268">
        <f>E51*H51</f>
        <v>93.324</v>
      </c>
      <c r="J51" s="267">
        <v>0</v>
      </c>
      <c r="K51" s="268">
        <f>E51*J51</f>
        <v>0</v>
      </c>
      <c r="O51" s="260">
        <v>2</v>
      </c>
      <c r="AA51" s="233">
        <v>1</v>
      </c>
      <c r="AB51" s="233">
        <v>1</v>
      </c>
      <c r="AC51" s="233">
        <v>1</v>
      </c>
      <c r="AZ51" s="233">
        <v>1</v>
      </c>
      <c r="BA51" s="233">
        <f>IF(AZ51=1,G51,0)</f>
        <v>0</v>
      </c>
      <c r="BB51" s="233">
        <f>IF(AZ51=2,G51,0)</f>
        <v>0</v>
      </c>
      <c r="BC51" s="233">
        <f>IF(AZ51=3,G51,0)</f>
        <v>0</v>
      </c>
      <c r="BD51" s="233">
        <f>IF(AZ51=4,G51,0)</f>
        <v>0</v>
      </c>
      <c r="BE51" s="233">
        <f>IF(AZ51=5,G51,0)</f>
        <v>0</v>
      </c>
      <c r="CA51" s="260">
        <v>1</v>
      </c>
      <c r="CB51" s="260">
        <v>1</v>
      </c>
    </row>
    <row r="52" spans="1:15" ht="12.75">
      <c r="A52" s="269"/>
      <c r="B52" s="272"/>
      <c r="C52" s="336" t="s">
        <v>1345</v>
      </c>
      <c r="D52" s="335"/>
      <c r="E52" s="273">
        <v>36.96</v>
      </c>
      <c r="F52" s="274"/>
      <c r="G52" s="275"/>
      <c r="H52" s="276"/>
      <c r="I52" s="270"/>
      <c r="J52" s="277"/>
      <c r="K52" s="270"/>
      <c r="M52" s="271" t="s">
        <v>1345</v>
      </c>
      <c r="O52" s="260"/>
    </row>
    <row r="53" spans="1:80" ht="12.75">
      <c r="A53" s="261">
        <v>28</v>
      </c>
      <c r="B53" s="262" t="s">
        <v>1369</v>
      </c>
      <c r="C53" s="263" t="s">
        <v>1370</v>
      </c>
      <c r="D53" s="264" t="s">
        <v>244</v>
      </c>
      <c r="E53" s="265">
        <v>0.5544</v>
      </c>
      <c r="F53" s="265">
        <v>0</v>
      </c>
      <c r="G53" s="266">
        <f>E53*F53</f>
        <v>0</v>
      </c>
      <c r="H53" s="267">
        <v>1.00349</v>
      </c>
      <c r="I53" s="268">
        <f>E53*H53</f>
        <v>0.556334856</v>
      </c>
      <c r="J53" s="267">
        <v>0</v>
      </c>
      <c r="K53" s="268">
        <f>E53*J53</f>
        <v>0</v>
      </c>
      <c r="O53" s="260">
        <v>2</v>
      </c>
      <c r="AA53" s="233">
        <v>1</v>
      </c>
      <c r="AB53" s="233">
        <v>1</v>
      </c>
      <c r="AC53" s="233">
        <v>1</v>
      </c>
      <c r="AZ53" s="233">
        <v>1</v>
      </c>
      <c r="BA53" s="233">
        <f>IF(AZ53=1,G53,0)</f>
        <v>0</v>
      </c>
      <c r="BB53" s="233">
        <f>IF(AZ53=2,G53,0)</f>
        <v>0</v>
      </c>
      <c r="BC53" s="233">
        <f>IF(AZ53=3,G53,0)</f>
        <v>0</v>
      </c>
      <c r="BD53" s="233">
        <f>IF(AZ53=4,G53,0)</f>
        <v>0</v>
      </c>
      <c r="BE53" s="233">
        <f>IF(AZ53=5,G53,0)</f>
        <v>0</v>
      </c>
      <c r="CA53" s="260">
        <v>1</v>
      </c>
      <c r="CB53" s="260">
        <v>1</v>
      </c>
    </row>
    <row r="54" spans="1:15" ht="12.75">
      <c r="A54" s="269"/>
      <c r="B54" s="272"/>
      <c r="C54" s="336" t="s">
        <v>1371</v>
      </c>
      <c r="D54" s="335"/>
      <c r="E54" s="273">
        <v>0.5544</v>
      </c>
      <c r="F54" s="274"/>
      <c r="G54" s="275"/>
      <c r="H54" s="276"/>
      <c r="I54" s="270"/>
      <c r="J54" s="277"/>
      <c r="K54" s="270"/>
      <c r="M54" s="271" t="s">
        <v>1371</v>
      </c>
      <c r="O54" s="260"/>
    </row>
    <row r="55" spans="1:57" ht="12.75">
      <c r="A55" s="278"/>
      <c r="B55" s="279" t="s">
        <v>101</v>
      </c>
      <c r="C55" s="280" t="s">
        <v>179</v>
      </c>
      <c r="D55" s="281"/>
      <c r="E55" s="282"/>
      <c r="F55" s="283"/>
      <c r="G55" s="284">
        <f>SUM(G50:G54)</f>
        <v>0</v>
      </c>
      <c r="H55" s="285"/>
      <c r="I55" s="286">
        <f>SUM(I50:I54)</f>
        <v>93.880334856</v>
      </c>
      <c r="J55" s="285"/>
      <c r="K55" s="286">
        <f>SUM(K50:K54)</f>
        <v>0</v>
      </c>
      <c r="O55" s="260">
        <v>4</v>
      </c>
      <c r="BA55" s="287">
        <f>SUM(BA50:BA54)</f>
        <v>0</v>
      </c>
      <c r="BB55" s="287">
        <f>SUM(BB50:BB54)</f>
        <v>0</v>
      </c>
      <c r="BC55" s="287">
        <f>SUM(BC50:BC54)</f>
        <v>0</v>
      </c>
      <c r="BD55" s="287">
        <f>SUM(BD50:BD54)</f>
        <v>0</v>
      </c>
      <c r="BE55" s="287">
        <f>SUM(BE50:BE54)</f>
        <v>0</v>
      </c>
    </row>
    <row r="56" spans="1:15" ht="12.75">
      <c r="A56" s="250" t="s">
        <v>97</v>
      </c>
      <c r="B56" s="251" t="s">
        <v>190</v>
      </c>
      <c r="C56" s="252" t="s">
        <v>191</v>
      </c>
      <c r="D56" s="253"/>
      <c r="E56" s="254"/>
      <c r="F56" s="254"/>
      <c r="G56" s="255"/>
      <c r="H56" s="256"/>
      <c r="I56" s="257"/>
      <c r="J56" s="258"/>
      <c r="K56" s="259"/>
      <c r="O56" s="260">
        <v>1</v>
      </c>
    </row>
    <row r="57" spans="1:80" ht="22.5">
      <c r="A57" s="261">
        <v>29</v>
      </c>
      <c r="B57" s="262" t="s">
        <v>1372</v>
      </c>
      <c r="C57" s="263" t="s">
        <v>1373</v>
      </c>
      <c r="D57" s="264" t="s">
        <v>151</v>
      </c>
      <c r="E57" s="265">
        <v>88.915</v>
      </c>
      <c r="F57" s="265">
        <v>0</v>
      </c>
      <c r="G57" s="266">
        <f>E57*F57</f>
        <v>0</v>
      </c>
      <c r="H57" s="267">
        <v>0.77123</v>
      </c>
      <c r="I57" s="268">
        <f>E57*H57</f>
        <v>68.57391545</v>
      </c>
      <c r="J57" s="267">
        <v>0</v>
      </c>
      <c r="K57" s="268">
        <f>E57*J57</f>
        <v>0</v>
      </c>
      <c r="O57" s="260">
        <v>2</v>
      </c>
      <c r="AA57" s="233">
        <v>1</v>
      </c>
      <c r="AB57" s="233">
        <v>1</v>
      </c>
      <c r="AC57" s="233">
        <v>1</v>
      </c>
      <c r="AZ57" s="233">
        <v>1</v>
      </c>
      <c r="BA57" s="233">
        <f>IF(AZ57=1,G57,0)</f>
        <v>0</v>
      </c>
      <c r="BB57" s="233">
        <f>IF(AZ57=2,G57,0)</f>
        <v>0</v>
      </c>
      <c r="BC57" s="233">
        <f>IF(AZ57=3,G57,0)</f>
        <v>0</v>
      </c>
      <c r="BD57" s="233">
        <f>IF(AZ57=4,G57,0)</f>
        <v>0</v>
      </c>
      <c r="BE57" s="233">
        <f>IF(AZ57=5,G57,0)</f>
        <v>0</v>
      </c>
      <c r="CA57" s="260">
        <v>1</v>
      </c>
      <c r="CB57" s="260">
        <v>1</v>
      </c>
    </row>
    <row r="58" spans="1:15" ht="12.75">
      <c r="A58" s="269"/>
      <c r="B58" s="272"/>
      <c r="C58" s="336" t="s">
        <v>1374</v>
      </c>
      <c r="D58" s="335"/>
      <c r="E58" s="273">
        <v>4.165</v>
      </c>
      <c r="F58" s="274"/>
      <c r="G58" s="275"/>
      <c r="H58" s="276"/>
      <c r="I58" s="270"/>
      <c r="J58" s="277"/>
      <c r="K58" s="270"/>
      <c r="M58" s="271" t="s">
        <v>1374</v>
      </c>
      <c r="O58" s="260"/>
    </row>
    <row r="59" spans="1:15" ht="12.75">
      <c r="A59" s="269"/>
      <c r="B59" s="272"/>
      <c r="C59" s="336" t="s">
        <v>1375</v>
      </c>
      <c r="D59" s="335"/>
      <c r="E59" s="273">
        <v>29.75</v>
      </c>
      <c r="F59" s="274"/>
      <c r="G59" s="275"/>
      <c r="H59" s="276"/>
      <c r="I59" s="270"/>
      <c r="J59" s="277"/>
      <c r="K59" s="270"/>
      <c r="M59" s="271" t="s">
        <v>1375</v>
      </c>
      <c r="O59" s="260"/>
    </row>
    <row r="60" spans="1:15" ht="12.75">
      <c r="A60" s="269"/>
      <c r="B60" s="272"/>
      <c r="C60" s="336" t="s">
        <v>1376</v>
      </c>
      <c r="D60" s="335"/>
      <c r="E60" s="273">
        <v>55</v>
      </c>
      <c r="F60" s="274"/>
      <c r="G60" s="275"/>
      <c r="H60" s="276"/>
      <c r="I60" s="270"/>
      <c r="J60" s="277"/>
      <c r="K60" s="270"/>
      <c r="M60" s="271" t="s">
        <v>1376</v>
      </c>
      <c r="O60" s="260"/>
    </row>
    <row r="61" spans="1:80" ht="12.75">
      <c r="A61" s="261">
        <v>30</v>
      </c>
      <c r="B61" s="262" t="s">
        <v>1377</v>
      </c>
      <c r="C61" s="263" t="s">
        <v>1378</v>
      </c>
      <c r="D61" s="264" t="s">
        <v>244</v>
      </c>
      <c r="E61" s="265">
        <v>0.8003</v>
      </c>
      <c r="F61" s="265">
        <v>0</v>
      </c>
      <c r="G61" s="266">
        <f>E61*F61</f>
        <v>0</v>
      </c>
      <c r="H61" s="267">
        <v>1.02064</v>
      </c>
      <c r="I61" s="268">
        <f>E61*H61</f>
        <v>0.816818192</v>
      </c>
      <c r="J61" s="267">
        <v>0</v>
      </c>
      <c r="K61" s="268">
        <f>E61*J61</f>
        <v>0</v>
      </c>
      <c r="O61" s="260">
        <v>2</v>
      </c>
      <c r="AA61" s="233">
        <v>1</v>
      </c>
      <c r="AB61" s="233">
        <v>1</v>
      </c>
      <c r="AC61" s="233">
        <v>1</v>
      </c>
      <c r="AZ61" s="233">
        <v>1</v>
      </c>
      <c r="BA61" s="233">
        <f>IF(AZ61=1,G61,0)</f>
        <v>0</v>
      </c>
      <c r="BB61" s="233">
        <f>IF(AZ61=2,G61,0)</f>
        <v>0</v>
      </c>
      <c r="BC61" s="233">
        <f>IF(AZ61=3,G61,0)</f>
        <v>0</v>
      </c>
      <c r="BD61" s="233">
        <f>IF(AZ61=4,G61,0)</f>
        <v>0</v>
      </c>
      <c r="BE61" s="233">
        <f>IF(AZ61=5,G61,0)</f>
        <v>0</v>
      </c>
      <c r="CA61" s="260">
        <v>1</v>
      </c>
      <c r="CB61" s="260">
        <v>1</v>
      </c>
    </row>
    <row r="62" spans="1:15" ht="12.75">
      <c r="A62" s="269"/>
      <c r="B62" s="272"/>
      <c r="C62" s="336" t="s">
        <v>1379</v>
      </c>
      <c r="D62" s="335"/>
      <c r="E62" s="273">
        <v>0.8003</v>
      </c>
      <c r="F62" s="274"/>
      <c r="G62" s="275"/>
      <c r="H62" s="276"/>
      <c r="I62" s="270"/>
      <c r="J62" s="277"/>
      <c r="K62" s="270"/>
      <c r="M62" s="271" t="s">
        <v>1379</v>
      </c>
      <c r="O62" s="260"/>
    </row>
    <row r="63" spans="1:80" ht="22.5">
      <c r="A63" s="261">
        <v>31</v>
      </c>
      <c r="B63" s="262" t="s">
        <v>1380</v>
      </c>
      <c r="C63" s="263" t="s">
        <v>1381</v>
      </c>
      <c r="D63" s="264" t="s">
        <v>186</v>
      </c>
      <c r="E63" s="265">
        <v>52.8</v>
      </c>
      <c r="F63" s="265">
        <v>0</v>
      </c>
      <c r="G63" s="266">
        <f>E63*F63</f>
        <v>0</v>
      </c>
      <c r="H63" s="267">
        <v>0.06727</v>
      </c>
      <c r="I63" s="268">
        <f>E63*H63</f>
        <v>3.5518559999999995</v>
      </c>
      <c r="J63" s="267">
        <v>0</v>
      </c>
      <c r="K63" s="268">
        <f>E63*J63</f>
        <v>0</v>
      </c>
      <c r="O63" s="260">
        <v>2</v>
      </c>
      <c r="AA63" s="233">
        <v>1</v>
      </c>
      <c r="AB63" s="233">
        <v>1</v>
      </c>
      <c r="AC63" s="233">
        <v>1</v>
      </c>
      <c r="AZ63" s="233">
        <v>1</v>
      </c>
      <c r="BA63" s="233">
        <f>IF(AZ63=1,G63,0)</f>
        <v>0</v>
      </c>
      <c r="BB63" s="233">
        <f>IF(AZ63=2,G63,0)</f>
        <v>0</v>
      </c>
      <c r="BC63" s="233">
        <f>IF(AZ63=3,G63,0)</f>
        <v>0</v>
      </c>
      <c r="BD63" s="233">
        <f>IF(AZ63=4,G63,0)</f>
        <v>0</v>
      </c>
      <c r="BE63" s="233">
        <f>IF(AZ63=5,G63,0)</f>
        <v>0</v>
      </c>
      <c r="CA63" s="260">
        <v>1</v>
      </c>
      <c r="CB63" s="260">
        <v>1</v>
      </c>
    </row>
    <row r="64" spans="1:15" ht="12.75">
      <c r="A64" s="269"/>
      <c r="B64" s="272"/>
      <c r="C64" s="336" t="s">
        <v>1382</v>
      </c>
      <c r="D64" s="335"/>
      <c r="E64" s="273">
        <v>52.8</v>
      </c>
      <c r="F64" s="274"/>
      <c r="G64" s="275"/>
      <c r="H64" s="276"/>
      <c r="I64" s="270"/>
      <c r="J64" s="277"/>
      <c r="K64" s="270"/>
      <c r="M64" s="271" t="s">
        <v>1382</v>
      </c>
      <c r="O64" s="260"/>
    </row>
    <row r="65" spans="1:57" ht="12.75">
      <c r="A65" s="278"/>
      <c r="B65" s="279" t="s">
        <v>101</v>
      </c>
      <c r="C65" s="280" t="s">
        <v>192</v>
      </c>
      <c r="D65" s="281"/>
      <c r="E65" s="282"/>
      <c r="F65" s="283"/>
      <c r="G65" s="284">
        <f>SUM(G56:G64)</f>
        <v>0</v>
      </c>
      <c r="H65" s="285"/>
      <c r="I65" s="286">
        <f>SUM(I56:I64)</f>
        <v>72.942589642</v>
      </c>
      <c r="J65" s="285"/>
      <c r="K65" s="286">
        <f>SUM(K56:K64)</f>
        <v>0</v>
      </c>
      <c r="O65" s="260">
        <v>4</v>
      </c>
      <c r="BA65" s="287">
        <f>SUM(BA56:BA64)</f>
        <v>0</v>
      </c>
      <c r="BB65" s="287">
        <f>SUM(BB56:BB64)</f>
        <v>0</v>
      </c>
      <c r="BC65" s="287">
        <f>SUM(BC56:BC64)</f>
        <v>0</v>
      </c>
      <c r="BD65" s="287">
        <f>SUM(BD56:BD64)</f>
        <v>0</v>
      </c>
      <c r="BE65" s="287">
        <f>SUM(BE56:BE64)</f>
        <v>0</v>
      </c>
    </row>
    <row r="66" spans="1:15" ht="12.75">
      <c r="A66" s="250" t="s">
        <v>97</v>
      </c>
      <c r="B66" s="251" t="s">
        <v>212</v>
      </c>
      <c r="C66" s="252" t="s">
        <v>308</v>
      </c>
      <c r="D66" s="253"/>
      <c r="E66" s="254"/>
      <c r="F66" s="254"/>
      <c r="G66" s="255"/>
      <c r="H66" s="256"/>
      <c r="I66" s="257"/>
      <c r="J66" s="258"/>
      <c r="K66" s="259"/>
      <c r="O66" s="260">
        <v>1</v>
      </c>
    </row>
    <row r="67" spans="1:80" ht="22.5">
      <c r="A67" s="261">
        <v>32</v>
      </c>
      <c r="B67" s="262" t="s">
        <v>310</v>
      </c>
      <c r="C67" s="263" t="s">
        <v>1383</v>
      </c>
      <c r="D67" s="264" t="s">
        <v>151</v>
      </c>
      <c r="E67" s="265">
        <v>2</v>
      </c>
      <c r="F67" s="265">
        <v>0</v>
      </c>
      <c r="G67" s="266">
        <f>E67*F67</f>
        <v>0</v>
      </c>
      <c r="H67" s="267">
        <v>0</v>
      </c>
      <c r="I67" s="268">
        <f>E67*H67</f>
        <v>0</v>
      </c>
      <c r="J67" s="267">
        <v>0</v>
      </c>
      <c r="K67" s="268">
        <f>E67*J67</f>
        <v>0</v>
      </c>
      <c r="O67" s="260">
        <v>2</v>
      </c>
      <c r="AA67" s="233">
        <v>1</v>
      </c>
      <c r="AB67" s="233">
        <v>1</v>
      </c>
      <c r="AC67" s="233">
        <v>1</v>
      </c>
      <c r="AZ67" s="233">
        <v>1</v>
      </c>
      <c r="BA67" s="233">
        <f>IF(AZ67=1,G67,0)</f>
        <v>0</v>
      </c>
      <c r="BB67" s="233">
        <f>IF(AZ67=2,G67,0)</f>
        <v>0</v>
      </c>
      <c r="BC67" s="233">
        <f>IF(AZ67=3,G67,0)</f>
        <v>0</v>
      </c>
      <c r="BD67" s="233">
        <f>IF(AZ67=4,G67,0)</f>
        <v>0</v>
      </c>
      <c r="BE67" s="233">
        <f>IF(AZ67=5,G67,0)</f>
        <v>0</v>
      </c>
      <c r="CA67" s="260">
        <v>1</v>
      </c>
      <c r="CB67" s="260">
        <v>1</v>
      </c>
    </row>
    <row r="68" spans="1:80" ht="12.75">
      <c r="A68" s="261">
        <v>33</v>
      </c>
      <c r="B68" s="262" t="s">
        <v>1384</v>
      </c>
      <c r="C68" s="263" t="s">
        <v>1385</v>
      </c>
      <c r="D68" s="264" t="s">
        <v>151</v>
      </c>
      <c r="E68" s="265">
        <v>160</v>
      </c>
      <c r="F68" s="265">
        <v>0</v>
      </c>
      <c r="G68" s="266">
        <f>E68*F68</f>
        <v>0</v>
      </c>
      <c r="H68" s="267">
        <v>0.30361</v>
      </c>
      <c r="I68" s="268">
        <f>E68*H68</f>
        <v>48.5776</v>
      </c>
      <c r="J68" s="267">
        <v>0</v>
      </c>
      <c r="K68" s="268">
        <f>E68*J68</f>
        <v>0</v>
      </c>
      <c r="O68" s="260">
        <v>2</v>
      </c>
      <c r="AA68" s="233">
        <v>1</v>
      </c>
      <c r="AB68" s="233">
        <v>1</v>
      </c>
      <c r="AC68" s="233">
        <v>1</v>
      </c>
      <c r="AZ68" s="233">
        <v>1</v>
      </c>
      <c r="BA68" s="233">
        <f>IF(AZ68=1,G68,0)</f>
        <v>0</v>
      </c>
      <c r="BB68" s="233">
        <f>IF(AZ68=2,G68,0)</f>
        <v>0</v>
      </c>
      <c r="BC68" s="233">
        <f>IF(AZ68=3,G68,0)</f>
        <v>0</v>
      </c>
      <c r="BD68" s="233">
        <f>IF(AZ68=4,G68,0)</f>
        <v>0</v>
      </c>
      <c r="BE68" s="233">
        <f>IF(AZ68=5,G68,0)</f>
        <v>0</v>
      </c>
      <c r="CA68" s="260">
        <v>1</v>
      </c>
      <c r="CB68" s="260">
        <v>1</v>
      </c>
    </row>
    <row r="69" spans="1:15" ht="12.75">
      <c r="A69" s="269"/>
      <c r="B69" s="272"/>
      <c r="C69" s="336" t="s">
        <v>1386</v>
      </c>
      <c r="D69" s="335"/>
      <c r="E69" s="273">
        <v>0</v>
      </c>
      <c r="F69" s="274"/>
      <c r="G69" s="275"/>
      <c r="H69" s="276"/>
      <c r="I69" s="270"/>
      <c r="J69" s="277"/>
      <c r="K69" s="270"/>
      <c r="M69" s="271" t="s">
        <v>1386</v>
      </c>
      <c r="O69" s="260"/>
    </row>
    <row r="70" spans="1:15" ht="12.75">
      <c r="A70" s="269"/>
      <c r="B70" s="272"/>
      <c r="C70" s="336" t="s">
        <v>1387</v>
      </c>
      <c r="D70" s="335"/>
      <c r="E70" s="273">
        <v>45</v>
      </c>
      <c r="F70" s="274"/>
      <c r="G70" s="275"/>
      <c r="H70" s="276"/>
      <c r="I70" s="270"/>
      <c r="J70" s="277"/>
      <c r="K70" s="270"/>
      <c r="M70" s="271">
        <v>45</v>
      </c>
      <c r="O70" s="260"/>
    </row>
    <row r="71" spans="1:15" ht="12.75">
      <c r="A71" s="269"/>
      <c r="B71" s="272"/>
      <c r="C71" s="336" t="s">
        <v>1388</v>
      </c>
      <c r="D71" s="335"/>
      <c r="E71" s="273">
        <v>0</v>
      </c>
      <c r="F71" s="274"/>
      <c r="G71" s="275"/>
      <c r="H71" s="276"/>
      <c r="I71" s="270"/>
      <c r="J71" s="277"/>
      <c r="K71" s="270"/>
      <c r="M71" s="271" t="s">
        <v>1388</v>
      </c>
      <c r="O71" s="260"/>
    </row>
    <row r="72" spans="1:15" ht="12.75">
      <c r="A72" s="269"/>
      <c r="B72" s="272"/>
      <c r="C72" s="336" t="s">
        <v>1389</v>
      </c>
      <c r="D72" s="335"/>
      <c r="E72" s="273">
        <v>115</v>
      </c>
      <c r="F72" s="274"/>
      <c r="G72" s="275"/>
      <c r="H72" s="276"/>
      <c r="I72" s="270"/>
      <c r="J72" s="277"/>
      <c r="K72" s="270"/>
      <c r="M72" s="271">
        <v>115</v>
      </c>
      <c r="O72" s="260"/>
    </row>
    <row r="73" spans="1:80" ht="12.75">
      <c r="A73" s="261">
        <v>34</v>
      </c>
      <c r="B73" s="262" t="s">
        <v>1390</v>
      </c>
      <c r="C73" s="263" t="s">
        <v>1391</v>
      </c>
      <c r="D73" s="264" t="s">
        <v>151</v>
      </c>
      <c r="E73" s="265">
        <v>442</v>
      </c>
      <c r="F73" s="265">
        <v>0</v>
      </c>
      <c r="G73" s="266">
        <f>E73*F73</f>
        <v>0</v>
      </c>
      <c r="H73" s="267">
        <v>0.40481</v>
      </c>
      <c r="I73" s="268">
        <f>E73*H73</f>
        <v>178.92602</v>
      </c>
      <c r="J73" s="267">
        <v>0</v>
      </c>
      <c r="K73" s="268">
        <f>E73*J73</f>
        <v>0</v>
      </c>
      <c r="O73" s="260">
        <v>2</v>
      </c>
      <c r="AA73" s="233">
        <v>1</v>
      </c>
      <c r="AB73" s="233">
        <v>1</v>
      </c>
      <c r="AC73" s="233">
        <v>1</v>
      </c>
      <c r="AZ73" s="233">
        <v>1</v>
      </c>
      <c r="BA73" s="233">
        <f>IF(AZ73=1,G73,0)</f>
        <v>0</v>
      </c>
      <c r="BB73" s="233">
        <f>IF(AZ73=2,G73,0)</f>
        <v>0</v>
      </c>
      <c r="BC73" s="233">
        <f>IF(AZ73=3,G73,0)</f>
        <v>0</v>
      </c>
      <c r="BD73" s="233">
        <f>IF(AZ73=4,G73,0)</f>
        <v>0</v>
      </c>
      <c r="BE73" s="233">
        <f>IF(AZ73=5,G73,0)</f>
        <v>0</v>
      </c>
      <c r="CA73" s="260">
        <v>1</v>
      </c>
      <c r="CB73" s="260">
        <v>1</v>
      </c>
    </row>
    <row r="74" spans="1:15" ht="12.75">
      <c r="A74" s="269"/>
      <c r="B74" s="272"/>
      <c r="C74" s="336" t="s">
        <v>1333</v>
      </c>
      <c r="D74" s="335"/>
      <c r="E74" s="273">
        <v>0</v>
      </c>
      <c r="F74" s="274"/>
      <c r="G74" s="275"/>
      <c r="H74" s="276"/>
      <c r="I74" s="270"/>
      <c r="J74" s="277"/>
      <c r="K74" s="270"/>
      <c r="M74" s="271" t="s">
        <v>1333</v>
      </c>
      <c r="O74" s="260"/>
    </row>
    <row r="75" spans="1:15" ht="12.75">
      <c r="A75" s="269"/>
      <c r="B75" s="272"/>
      <c r="C75" s="336" t="s">
        <v>1392</v>
      </c>
      <c r="D75" s="335"/>
      <c r="E75" s="273">
        <v>442</v>
      </c>
      <c r="F75" s="274"/>
      <c r="G75" s="275"/>
      <c r="H75" s="276"/>
      <c r="I75" s="270"/>
      <c r="J75" s="277"/>
      <c r="K75" s="270"/>
      <c r="M75" s="271">
        <v>442</v>
      </c>
      <c r="O75" s="260"/>
    </row>
    <row r="76" spans="1:80" ht="22.5">
      <c r="A76" s="261">
        <v>35</v>
      </c>
      <c r="B76" s="262" t="s">
        <v>1393</v>
      </c>
      <c r="C76" s="263" t="s">
        <v>1394</v>
      </c>
      <c r="D76" s="264" t="s">
        <v>151</v>
      </c>
      <c r="E76" s="265">
        <v>115</v>
      </c>
      <c r="F76" s="265">
        <v>0</v>
      </c>
      <c r="G76" s="266">
        <f>E76*F76</f>
        <v>0</v>
      </c>
      <c r="H76" s="267">
        <v>0.27994</v>
      </c>
      <c r="I76" s="268">
        <f>E76*H76</f>
        <v>32.1931</v>
      </c>
      <c r="J76" s="267">
        <v>0</v>
      </c>
      <c r="K76" s="268">
        <f>E76*J76</f>
        <v>0</v>
      </c>
      <c r="O76" s="260">
        <v>2</v>
      </c>
      <c r="AA76" s="233">
        <v>1</v>
      </c>
      <c r="AB76" s="233">
        <v>1</v>
      </c>
      <c r="AC76" s="233">
        <v>1</v>
      </c>
      <c r="AZ76" s="233">
        <v>1</v>
      </c>
      <c r="BA76" s="233">
        <f>IF(AZ76=1,G76,0)</f>
        <v>0</v>
      </c>
      <c r="BB76" s="233">
        <f>IF(AZ76=2,G76,0)</f>
        <v>0</v>
      </c>
      <c r="BC76" s="233">
        <f>IF(AZ76=3,G76,0)</f>
        <v>0</v>
      </c>
      <c r="BD76" s="233">
        <f>IF(AZ76=4,G76,0)</f>
        <v>0</v>
      </c>
      <c r="BE76" s="233">
        <f>IF(AZ76=5,G76,0)</f>
        <v>0</v>
      </c>
      <c r="CA76" s="260">
        <v>1</v>
      </c>
      <c r="CB76" s="260">
        <v>1</v>
      </c>
    </row>
    <row r="77" spans="1:15" ht="12.75">
      <c r="A77" s="269"/>
      <c r="B77" s="272"/>
      <c r="C77" s="336" t="s">
        <v>1388</v>
      </c>
      <c r="D77" s="335"/>
      <c r="E77" s="273">
        <v>0</v>
      </c>
      <c r="F77" s="274"/>
      <c r="G77" s="275"/>
      <c r="H77" s="276"/>
      <c r="I77" s="270"/>
      <c r="J77" s="277"/>
      <c r="K77" s="270"/>
      <c r="M77" s="271" t="s">
        <v>1388</v>
      </c>
      <c r="O77" s="260"/>
    </row>
    <row r="78" spans="1:15" ht="12.75">
      <c r="A78" s="269"/>
      <c r="B78" s="272"/>
      <c r="C78" s="336" t="s">
        <v>1389</v>
      </c>
      <c r="D78" s="335"/>
      <c r="E78" s="273">
        <v>115</v>
      </c>
      <c r="F78" s="274"/>
      <c r="G78" s="275"/>
      <c r="H78" s="276"/>
      <c r="I78" s="270"/>
      <c r="J78" s="277"/>
      <c r="K78" s="270"/>
      <c r="M78" s="271">
        <v>115</v>
      </c>
      <c r="O78" s="260"/>
    </row>
    <row r="79" spans="1:80" ht="12.75">
      <c r="A79" s="261">
        <v>36</v>
      </c>
      <c r="B79" s="262" t="s">
        <v>1395</v>
      </c>
      <c r="C79" s="263" t="s">
        <v>1396</v>
      </c>
      <c r="D79" s="264" t="s">
        <v>151</v>
      </c>
      <c r="E79" s="265">
        <v>442</v>
      </c>
      <c r="F79" s="265">
        <v>0</v>
      </c>
      <c r="G79" s="266">
        <f>E79*F79</f>
        <v>0</v>
      </c>
      <c r="H79" s="267">
        <v>0.30651</v>
      </c>
      <c r="I79" s="268">
        <f>E79*H79</f>
        <v>135.47742</v>
      </c>
      <c r="J79" s="267">
        <v>0</v>
      </c>
      <c r="K79" s="268">
        <f>E79*J79</f>
        <v>0</v>
      </c>
      <c r="O79" s="260">
        <v>2</v>
      </c>
      <c r="AA79" s="233">
        <v>1</v>
      </c>
      <c r="AB79" s="233">
        <v>1</v>
      </c>
      <c r="AC79" s="233">
        <v>1</v>
      </c>
      <c r="AZ79" s="233">
        <v>1</v>
      </c>
      <c r="BA79" s="233">
        <f>IF(AZ79=1,G79,0)</f>
        <v>0</v>
      </c>
      <c r="BB79" s="233">
        <f>IF(AZ79=2,G79,0)</f>
        <v>0</v>
      </c>
      <c r="BC79" s="233">
        <f>IF(AZ79=3,G79,0)</f>
        <v>0</v>
      </c>
      <c r="BD79" s="233">
        <f>IF(AZ79=4,G79,0)</f>
        <v>0</v>
      </c>
      <c r="BE79" s="233">
        <f>IF(AZ79=5,G79,0)</f>
        <v>0</v>
      </c>
      <c r="CA79" s="260">
        <v>1</v>
      </c>
      <c r="CB79" s="260">
        <v>1</v>
      </c>
    </row>
    <row r="80" spans="1:15" ht="12.75">
      <c r="A80" s="269"/>
      <c r="B80" s="272"/>
      <c r="C80" s="336" t="s">
        <v>1333</v>
      </c>
      <c r="D80" s="335"/>
      <c r="E80" s="273">
        <v>0</v>
      </c>
      <c r="F80" s="274"/>
      <c r="G80" s="275"/>
      <c r="H80" s="276"/>
      <c r="I80" s="270"/>
      <c r="J80" s="277"/>
      <c r="K80" s="270"/>
      <c r="M80" s="271" t="s">
        <v>1333</v>
      </c>
      <c r="O80" s="260"/>
    </row>
    <row r="81" spans="1:15" ht="12.75">
      <c r="A81" s="269"/>
      <c r="B81" s="272"/>
      <c r="C81" s="336" t="s">
        <v>1392</v>
      </c>
      <c r="D81" s="335"/>
      <c r="E81" s="273">
        <v>442</v>
      </c>
      <c r="F81" s="274"/>
      <c r="G81" s="275"/>
      <c r="H81" s="276"/>
      <c r="I81" s="270"/>
      <c r="J81" s="277"/>
      <c r="K81" s="270"/>
      <c r="M81" s="271">
        <v>442</v>
      </c>
      <c r="O81" s="260"/>
    </row>
    <row r="82" spans="1:80" ht="12.75">
      <c r="A82" s="261">
        <v>37</v>
      </c>
      <c r="B82" s="262" t="s">
        <v>1397</v>
      </c>
      <c r="C82" s="263" t="s">
        <v>1398</v>
      </c>
      <c r="D82" s="264" t="s">
        <v>151</v>
      </c>
      <c r="E82" s="265">
        <v>442</v>
      </c>
      <c r="F82" s="265">
        <v>0</v>
      </c>
      <c r="G82" s="266">
        <f>E82*F82</f>
        <v>0</v>
      </c>
      <c r="H82" s="267">
        <v>0.0739</v>
      </c>
      <c r="I82" s="268">
        <f>E82*H82</f>
        <v>32.663799999999995</v>
      </c>
      <c r="J82" s="267">
        <v>0</v>
      </c>
      <c r="K82" s="268">
        <f>E82*J82</f>
        <v>0</v>
      </c>
      <c r="O82" s="260">
        <v>2</v>
      </c>
      <c r="AA82" s="233">
        <v>1</v>
      </c>
      <c r="AB82" s="233">
        <v>1</v>
      </c>
      <c r="AC82" s="233">
        <v>1</v>
      </c>
      <c r="AZ82" s="233">
        <v>1</v>
      </c>
      <c r="BA82" s="233">
        <f>IF(AZ82=1,G82,0)</f>
        <v>0</v>
      </c>
      <c r="BB82" s="233">
        <f>IF(AZ82=2,G82,0)</f>
        <v>0</v>
      </c>
      <c r="BC82" s="233">
        <f>IF(AZ82=3,G82,0)</f>
        <v>0</v>
      </c>
      <c r="BD82" s="233">
        <f>IF(AZ82=4,G82,0)</f>
        <v>0</v>
      </c>
      <c r="BE82" s="233">
        <f>IF(AZ82=5,G82,0)</f>
        <v>0</v>
      </c>
      <c r="CA82" s="260">
        <v>1</v>
      </c>
      <c r="CB82" s="260">
        <v>1</v>
      </c>
    </row>
    <row r="83" spans="1:15" ht="12.75">
      <c r="A83" s="269"/>
      <c r="B83" s="272"/>
      <c r="C83" s="336" t="s">
        <v>1333</v>
      </c>
      <c r="D83" s="335"/>
      <c r="E83" s="273">
        <v>0</v>
      </c>
      <c r="F83" s="274"/>
      <c r="G83" s="275"/>
      <c r="H83" s="276"/>
      <c r="I83" s="270"/>
      <c r="J83" s="277"/>
      <c r="K83" s="270"/>
      <c r="M83" s="271" t="s">
        <v>1333</v>
      </c>
      <c r="O83" s="260"/>
    </row>
    <row r="84" spans="1:15" ht="12.75">
      <c r="A84" s="269"/>
      <c r="B84" s="272"/>
      <c r="C84" s="336" t="s">
        <v>1392</v>
      </c>
      <c r="D84" s="335"/>
      <c r="E84" s="273">
        <v>442</v>
      </c>
      <c r="F84" s="274"/>
      <c r="G84" s="275"/>
      <c r="H84" s="276"/>
      <c r="I84" s="270"/>
      <c r="J84" s="277"/>
      <c r="K84" s="270"/>
      <c r="M84" s="271">
        <v>442</v>
      </c>
      <c r="O84" s="260"/>
    </row>
    <row r="85" spans="1:80" ht="12.75">
      <c r="A85" s="261">
        <v>38</v>
      </c>
      <c r="B85" s="262" t="s">
        <v>1399</v>
      </c>
      <c r="C85" s="263" t="s">
        <v>1400</v>
      </c>
      <c r="D85" s="264" t="s">
        <v>151</v>
      </c>
      <c r="E85" s="265">
        <v>45</v>
      </c>
      <c r="F85" s="265">
        <v>0</v>
      </c>
      <c r="G85" s="266">
        <f>E85*F85</f>
        <v>0</v>
      </c>
      <c r="H85" s="267">
        <v>0.11931</v>
      </c>
      <c r="I85" s="268">
        <f>E85*H85</f>
        <v>5.36895</v>
      </c>
      <c r="J85" s="267">
        <v>0</v>
      </c>
      <c r="K85" s="268">
        <f>E85*J85</f>
        <v>0</v>
      </c>
      <c r="O85" s="260">
        <v>2</v>
      </c>
      <c r="AA85" s="233">
        <v>1</v>
      </c>
      <c r="AB85" s="233">
        <v>1</v>
      </c>
      <c r="AC85" s="233">
        <v>1</v>
      </c>
      <c r="AZ85" s="233">
        <v>1</v>
      </c>
      <c r="BA85" s="233">
        <f>IF(AZ85=1,G85,0)</f>
        <v>0</v>
      </c>
      <c r="BB85" s="233">
        <f>IF(AZ85=2,G85,0)</f>
        <v>0</v>
      </c>
      <c r="BC85" s="233">
        <f>IF(AZ85=3,G85,0)</f>
        <v>0</v>
      </c>
      <c r="BD85" s="233">
        <f>IF(AZ85=4,G85,0)</f>
        <v>0</v>
      </c>
      <c r="BE85" s="233">
        <f>IF(AZ85=5,G85,0)</f>
        <v>0</v>
      </c>
      <c r="CA85" s="260">
        <v>1</v>
      </c>
      <c r="CB85" s="260">
        <v>1</v>
      </c>
    </row>
    <row r="86" spans="1:15" ht="12.75">
      <c r="A86" s="269"/>
      <c r="B86" s="272"/>
      <c r="C86" s="336" t="s">
        <v>1386</v>
      </c>
      <c r="D86" s="335"/>
      <c r="E86" s="273">
        <v>0</v>
      </c>
      <c r="F86" s="274"/>
      <c r="G86" s="275"/>
      <c r="H86" s="276"/>
      <c r="I86" s="270"/>
      <c r="J86" s="277"/>
      <c r="K86" s="270"/>
      <c r="M86" s="271" t="s">
        <v>1386</v>
      </c>
      <c r="O86" s="260"/>
    </row>
    <row r="87" spans="1:15" ht="12.75">
      <c r="A87" s="269"/>
      <c r="B87" s="272"/>
      <c r="C87" s="336" t="s">
        <v>1387</v>
      </c>
      <c r="D87" s="335"/>
      <c r="E87" s="273">
        <v>45</v>
      </c>
      <c r="F87" s="274"/>
      <c r="G87" s="275"/>
      <c r="H87" s="276"/>
      <c r="I87" s="270"/>
      <c r="J87" s="277"/>
      <c r="K87" s="270"/>
      <c r="M87" s="271">
        <v>45</v>
      </c>
      <c r="O87" s="260"/>
    </row>
    <row r="88" spans="1:80" ht="12.75">
      <c r="A88" s="261">
        <v>39</v>
      </c>
      <c r="B88" s="262" t="s">
        <v>1401</v>
      </c>
      <c r="C88" s="263" t="s">
        <v>1402</v>
      </c>
      <c r="D88" s="264" t="s">
        <v>151</v>
      </c>
      <c r="E88" s="265">
        <v>115</v>
      </c>
      <c r="F88" s="265">
        <v>0</v>
      </c>
      <c r="G88" s="266">
        <f>E88*F88</f>
        <v>0</v>
      </c>
      <c r="H88" s="267">
        <v>0.0315</v>
      </c>
      <c r="I88" s="268">
        <f>E88*H88</f>
        <v>3.6225</v>
      </c>
      <c r="J88" s="267">
        <v>0</v>
      </c>
      <c r="K88" s="268">
        <f>E88*J88</f>
        <v>0</v>
      </c>
      <c r="O88" s="260">
        <v>2</v>
      </c>
      <c r="AA88" s="233">
        <v>1</v>
      </c>
      <c r="AB88" s="233">
        <v>1</v>
      </c>
      <c r="AC88" s="233">
        <v>1</v>
      </c>
      <c r="AZ88" s="233">
        <v>1</v>
      </c>
      <c r="BA88" s="233">
        <f>IF(AZ88=1,G88,0)</f>
        <v>0</v>
      </c>
      <c r="BB88" s="233">
        <f>IF(AZ88=2,G88,0)</f>
        <v>0</v>
      </c>
      <c r="BC88" s="233">
        <f>IF(AZ88=3,G88,0)</f>
        <v>0</v>
      </c>
      <c r="BD88" s="233">
        <f>IF(AZ88=4,G88,0)</f>
        <v>0</v>
      </c>
      <c r="BE88" s="233">
        <f>IF(AZ88=5,G88,0)</f>
        <v>0</v>
      </c>
      <c r="CA88" s="260">
        <v>1</v>
      </c>
      <c r="CB88" s="260">
        <v>1</v>
      </c>
    </row>
    <row r="89" spans="1:15" ht="12.75">
      <c r="A89" s="269"/>
      <c r="B89" s="272"/>
      <c r="C89" s="336" t="s">
        <v>1388</v>
      </c>
      <c r="D89" s="335"/>
      <c r="E89" s="273">
        <v>0</v>
      </c>
      <c r="F89" s="274"/>
      <c r="G89" s="275"/>
      <c r="H89" s="276"/>
      <c r="I89" s="270"/>
      <c r="J89" s="277"/>
      <c r="K89" s="270"/>
      <c r="M89" s="271" t="s">
        <v>1388</v>
      </c>
      <c r="O89" s="260"/>
    </row>
    <row r="90" spans="1:15" ht="12.75">
      <c r="A90" s="269"/>
      <c r="B90" s="272"/>
      <c r="C90" s="336" t="s">
        <v>1389</v>
      </c>
      <c r="D90" s="335"/>
      <c r="E90" s="273">
        <v>115</v>
      </c>
      <c r="F90" s="274"/>
      <c r="G90" s="275"/>
      <c r="H90" s="276"/>
      <c r="I90" s="270"/>
      <c r="J90" s="277"/>
      <c r="K90" s="270"/>
      <c r="M90" s="271">
        <v>115</v>
      </c>
      <c r="O90" s="260"/>
    </row>
    <row r="91" spans="1:80" ht="22.5">
      <c r="A91" s="261">
        <v>40</v>
      </c>
      <c r="B91" s="262" t="s">
        <v>1403</v>
      </c>
      <c r="C91" s="263" t="s">
        <v>1404</v>
      </c>
      <c r="D91" s="264" t="s">
        <v>186</v>
      </c>
      <c r="E91" s="265">
        <v>15.47</v>
      </c>
      <c r="F91" s="265">
        <v>0</v>
      </c>
      <c r="G91" s="266">
        <f>E91*F91</f>
        <v>0</v>
      </c>
      <c r="H91" s="267">
        <v>0.12405</v>
      </c>
      <c r="I91" s="268">
        <f>E91*H91</f>
        <v>1.9190535</v>
      </c>
      <c r="J91" s="267">
        <v>0</v>
      </c>
      <c r="K91" s="268">
        <f>E91*J91</f>
        <v>0</v>
      </c>
      <c r="O91" s="260">
        <v>2</v>
      </c>
      <c r="AA91" s="233">
        <v>2</v>
      </c>
      <c r="AB91" s="233">
        <v>1</v>
      </c>
      <c r="AC91" s="233">
        <v>1</v>
      </c>
      <c r="AZ91" s="233">
        <v>1</v>
      </c>
      <c r="BA91" s="233">
        <f>IF(AZ91=1,G91,0)</f>
        <v>0</v>
      </c>
      <c r="BB91" s="233">
        <f>IF(AZ91=2,G91,0)</f>
        <v>0</v>
      </c>
      <c r="BC91" s="233">
        <f>IF(AZ91=3,G91,0)</f>
        <v>0</v>
      </c>
      <c r="BD91" s="233">
        <f>IF(AZ91=4,G91,0)</f>
        <v>0</v>
      </c>
      <c r="BE91" s="233">
        <f>IF(AZ91=5,G91,0)</f>
        <v>0</v>
      </c>
      <c r="CA91" s="260">
        <v>2</v>
      </c>
      <c r="CB91" s="260">
        <v>1</v>
      </c>
    </row>
    <row r="92" spans="1:15" ht="12.75">
      <c r="A92" s="269"/>
      <c r="B92" s="272"/>
      <c r="C92" s="336" t="s">
        <v>1405</v>
      </c>
      <c r="D92" s="335"/>
      <c r="E92" s="273">
        <v>15.47</v>
      </c>
      <c r="F92" s="274"/>
      <c r="G92" s="275"/>
      <c r="H92" s="276"/>
      <c r="I92" s="270"/>
      <c r="J92" s="277"/>
      <c r="K92" s="270"/>
      <c r="M92" s="271" t="s">
        <v>1405</v>
      </c>
      <c r="O92" s="260"/>
    </row>
    <row r="93" spans="1:80" ht="12.75">
      <c r="A93" s="261">
        <v>41</v>
      </c>
      <c r="B93" s="262" t="s">
        <v>317</v>
      </c>
      <c r="C93" s="263" t="s">
        <v>1406</v>
      </c>
      <c r="D93" s="264" t="s">
        <v>151</v>
      </c>
      <c r="E93" s="265">
        <v>46.35</v>
      </c>
      <c r="F93" s="265">
        <v>0</v>
      </c>
      <c r="G93" s="266">
        <f>E93*F93</f>
        <v>0</v>
      </c>
      <c r="H93" s="267">
        <v>0.1296</v>
      </c>
      <c r="I93" s="268">
        <f>E93*H93</f>
        <v>6.00696</v>
      </c>
      <c r="J93" s="267"/>
      <c r="K93" s="268">
        <f>E93*J93</f>
        <v>0</v>
      </c>
      <c r="O93" s="260">
        <v>2</v>
      </c>
      <c r="AA93" s="233">
        <v>3</v>
      </c>
      <c r="AB93" s="233">
        <v>1</v>
      </c>
      <c r="AC93" s="233">
        <v>59245020</v>
      </c>
      <c r="AZ93" s="233">
        <v>1</v>
      </c>
      <c r="BA93" s="233">
        <f>IF(AZ93=1,G93,0)</f>
        <v>0</v>
      </c>
      <c r="BB93" s="233">
        <f>IF(AZ93=2,G93,0)</f>
        <v>0</v>
      </c>
      <c r="BC93" s="233">
        <f>IF(AZ93=3,G93,0)</f>
        <v>0</v>
      </c>
      <c r="BD93" s="233">
        <f>IF(AZ93=4,G93,0)</f>
        <v>0</v>
      </c>
      <c r="BE93" s="233">
        <f>IF(AZ93=5,G93,0)</f>
        <v>0</v>
      </c>
      <c r="CA93" s="260">
        <v>3</v>
      </c>
      <c r="CB93" s="260">
        <v>1</v>
      </c>
    </row>
    <row r="94" spans="1:15" ht="12.75">
      <c r="A94" s="269"/>
      <c r="B94" s="272"/>
      <c r="C94" s="336" t="s">
        <v>1386</v>
      </c>
      <c r="D94" s="335"/>
      <c r="E94" s="273">
        <v>0</v>
      </c>
      <c r="F94" s="274"/>
      <c r="G94" s="275"/>
      <c r="H94" s="276"/>
      <c r="I94" s="270"/>
      <c r="J94" s="277"/>
      <c r="K94" s="270"/>
      <c r="M94" s="271" t="s">
        <v>1386</v>
      </c>
      <c r="O94" s="260"/>
    </row>
    <row r="95" spans="1:15" ht="12.75">
      <c r="A95" s="269"/>
      <c r="B95" s="272"/>
      <c r="C95" s="336" t="s">
        <v>1407</v>
      </c>
      <c r="D95" s="335"/>
      <c r="E95" s="273">
        <v>46.35</v>
      </c>
      <c r="F95" s="274"/>
      <c r="G95" s="275"/>
      <c r="H95" s="276"/>
      <c r="I95" s="270"/>
      <c r="J95" s="277"/>
      <c r="K95" s="270"/>
      <c r="M95" s="271" t="s">
        <v>1407</v>
      </c>
      <c r="O95" s="260"/>
    </row>
    <row r="96" spans="1:80" ht="12.75">
      <c r="A96" s="261">
        <v>42</v>
      </c>
      <c r="B96" s="262" t="s">
        <v>1408</v>
      </c>
      <c r="C96" s="263" t="s">
        <v>1409</v>
      </c>
      <c r="D96" s="264" t="s">
        <v>151</v>
      </c>
      <c r="E96" s="265">
        <v>455.26</v>
      </c>
      <c r="F96" s="265">
        <v>0</v>
      </c>
      <c r="G96" s="266">
        <f>E96*F96</f>
        <v>0</v>
      </c>
      <c r="H96" s="267">
        <v>0.1728</v>
      </c>
      <c r="I96" s="268">
        <f>E96*H96</f>
        <v>78.66892800000001</v>
      </c>
      <c r="J96" s="267"/>
      <c r="K96" s="268">
        <f>E96*J96</f>
        <v>0</v>
      </c>
      <c r="O96" s="260">
        <v>2</v>
      </c>
      <c r="AA96" s="233">
        <v>3</v>
      </c>
      <c r="AB96" s="233">
        <v>1</v>
      </c>
      <c r="AC96" s="233">
        <v>59245030</v>
      </c>
      <c r="AZ96" s="233">
        <v>1</v>
      </c>
      <c r="BA96" s="233">
        <f>IF(AZ96=1,G96,0)</f>
        <v>0</v>
      </c>
      <c r="BB96" s="233">
        <f>IF(AZ96=2,G96,0)</f>
        <v>0</v>
      </c>
      <c r="BC96" s="233">
        <f>IF(AZ96=3,G96,0)</f>
        <v>0</v>
      </c>
      <c r="BD96" s="233">
        <f>IF(AZ96=4,G96,0)</f>
        <v>0</v>
      </c>
      <c r="BE96" s="233">
        <f>IF(AZ96=5,G96,0)</f>
        <v>0</v>
      </c>
      <c r="CA96" s="260">
        <v>3</v>
      </c>
      <c r="CB96" s="260">
        <v>1</v>
      </c>
    </row>
    <row r="97" spans="1:15" ht="12.75">
      <c r="A97" s="269"/>
      <c r="B97" s="272"/>
      <c r="C97" s="336" t="s">
        <v>1333</v>
      </c>
      <c r="D97" s="335"/>
      <c r="E97" s="273">
        <v>0</v>
      </c>
      <c r="F97" s="274"/>
      <c r="G97" s="275"/>
      <c r="H97" s="276"/>
      <c r="I97" s="270"/>
      <c r="J97" s="277"/>
      <c r="K97" s="270"/>
      <c r="M97" s="271" t="s">
        <v>1333</v>
      </c>
      <c r="O97" s="260"/>
    </row>
    <row r="98" spans="1:15" ht="12.75">
      <c r="A98" s="269"/>
      <c r="B98" s="272"/>
      <c r="C98" s="336" t="s">
        <v>1410</v>
      </c>
      <c r="D98" s="335"/>
      <c r="E98" s="273">
        <v>455.26</v>
      </c>
      <c r="F98" s="274"/>
      <c r="G98" s="275"/>
      <c r="H98" s="276"/>
      <c r="I98" s="270"/>
      <c r="J98" s="277"/>
      <c r="K98" s="270"/>
      <c r="M98" s="271" t="s">
        <v>1410</v>
      </c>
      <c r="O98" s="260"/>
    </row>
    <row r="99" spans="1:80" ht="12.75">
      <c r="A99" s="261">
        <v>43</v>
      </c>
      <c r="B99" s="262" t="s">
        <v>1411</v>
      </c>
      <c r="C99" s="263" t="s">
        <v>1412</v>
      </c>
      <c r="D99" s="264" t="s">
        <v>211</v>
      </c>
      <c r="E99" s="265">
        <v>493.9365</v>
      </c>
      <c r="F99" s="265">
        <v>0</v>
      </c>
      <c r="G99" s="266">
        <f>E99*F99</f>
        <v>0</v>
      </c>
      <c r="H99" s="267">
        <v>0.035</v>
      </c>
      <c r="I99" s="268">
        <f>E99*H99</f>
        <v>17.287777500000004</v>
      </c>
      <c r="J99" s="267"/>
      <c r="K99" s="268">
        <f>E99*J99</f>
        <v>0</v>
      </c>
      <c r="O99" s="260">
        <v>2</v>
      </c>
      <c r="AA99" s="233">
        <v>3</v>
      </c>
      <c r="AB99" s="233">
        <v>1</v>
      </c>
      <c r="AC99" s="233">
        <v>592483013</v>
      </c>
      <c r="AZ99" s="233">
        <v>1</v>
      </c>
      <c r="BA99" s="233">
        <f>IF(AZ99=1,G99,0)</f>
        <v>0</v>
      </c>
      <c r="BB99" s="233">
        <f>IF(AZ99=2,G99,0)</f>
        <v>0</v>
      </c>
      <c r="BC99" s="233">
        <f>IF(AZ99=3,G99,0)</f>
        <v>0</v>
      </c>
      <c r="BD99" s="233">
        <f>IF(AZ99=4,G99,0)</f>
        <v>0</v>
      </c>
      <c r="BE99" s="233">
        <f>IF(AZ99=5,G99,0)</f>
        <v>0</v>
      </c>
      <c r="CA99" s="260">
        <v>3</v>
      </c>
      <c r="CB99" s="260">
        <v>1</v>
      </c>
    </row>
    <row r="100" spans="1:15" ht="12.75">
      <c r="A100" s="269"/>
      <c r="B100" s="272"/>
      <c r="C100" s="336" t="s">
        <v>1413</v>
      </c>
      <c r="D100" s="335"/>
      <c r="E100" s="273">
        <v>493.9365</v>
      </c>
      <c r="F100" s="274"/>
      <c r="G100" s="275"/>
      <c r="H100" s="276"/>
      <c r="I100" s="270"/>
      <c r="J100" s="277"/>
      <c r="K100" s="270"/>
      <c r="M100" s="271" t="s">
        <v>1413</v>
      </c>
      <c r="O100" s="260"/>
    </row>
    <row r="101" spans="1:57" ht="12.75">
      <c r="A101" s="278"/>
      <c r="B101" s="279" t="s">
        <v>101</v>
      </c>
      <c r="C101" s="280" t="s">
        <v>309</v>
      </c>
      <c r="D101" s="281"/>
      <c r="E101" s="282"/>
      <c r="F101" s="283"/>
      <c r="G101" s="284">
        <f>SUM(G66:G100)</f>
        <v>0</v>
      </c>
      <c r="H101" s="285"/>
      <c r="I101" s="286">
        <f>SUM(I66:I100)</f>
        <v>540.712109</v>
      </c>
      <c r="J101" s="285"/>
      <c r="K101" s="286">
        <f>SUM(K66:K100)</f>
        <v>0</v>
      </c>
      <c r="O101" s="260">
        <v>4</v>
      </c>
      <c r="BA101" s="287">
        <f>SUM(BA66:BA100)</f>
        <v>0</v>
      </c>
      <c r="BB101" s="287">
        <f>SUM(BB66:BB100)</f>
        <v>0</v>
      </c>
      <c r="BC101" s="287">
        <f>SUM(BC66:BC100)</f>
        <v>0</v>
      </c>
      <c r="BD101" s="287">
        <f>SUM(BD66:BD100)</f>
        <v>0</v>
      </c>
      <c r="BE101" s="287">
        <f>SUM(BE66:BE100)</f>
        <v>0</v>
      </c>
    </row>
    <row r="102" spans="1:15" ht="12.75">
      <c r="A102" s="250" t="s">
        <v>97</v>
      </c>
      <c r="B102" s="251" t="s">
        <v>473</v>
      </c>
      <c r="C102" s="252" t="s">
        <v>474</v>
      </c>
      <c r="D102" s="253"/>
      <c r="E102" s="254"/>
      <c r="F102" s="254"/>
      <c r="G102" s="255"/>
      <c r="H102" s="256"/>
      <c r="I102" s="257"/>
      <c r="J102" s="258"/>
      <c r="K102" s="259"/>
      <c r="O102" s="260">
        <v>1</v>
      </c>
    </row>
    <row r="103" spans="1:80" ht="12.75">
      <c r="A103" s="261">
        <v>44</v>
      </c>
      <c r="B103" s="262" t="s">
        <v>562</v>
      </c>
      <c r="C103" s="263" t="s">
        <v>1414</v>
      </c>
      <c r="D103" s="264" t="s">
        <v>151</v>
      </c>
      <c r="E103" s="265">
        <v>177.83</v>
      </c>
      <c r="F103" s="265">
        <v>0</v>
      </c>
      <c r="G103" s="266">
        <f>E103*F103</f>
        <v>0</v>
      </c>
      <c r="H103" s="267">
        <v>0.04817</v>
      </c>
      <c r="I103" s="268">
        <f>E103*H103</f>
        <v>8.5660711</v>
      </c>
      <c r="J103" s="267">
        <v>0</v>
      </c>
      <c r="K103" s="268">
        <f>E103*J103</f>
        <v>0</v>
      </c>
      <c r="O103" s="260">
        <v>2</v>
      </c>
      <c r="AA103" s="233">
        <v>1</v>
      </c>
      <c r="AB103" s="233">
        <v>1</v>
      </c>
      <c r="AC103" s="233">
        <v>1</v>
      </c>
      <c r="AZ103" s="233">
        <v>1</v>
      </c>
      <c r="BA103" s="233">
        <f>IF(AZ103=1,G103,0)</f>
        <v>0</v>
      </c>
      <c r="BB103" s="233">
        <f>IF(AZ103=2,G103,0)</f>
        <v>0</v>
      </c>
      <c r="BC103" s="233">
        <f>IF(AZ103=3,G103,0)</f>
        <v>0</v>
      </c>
      <c r="BD103" s="233">
        <f>IF(AZ103=4,G103,0)</f>
        <v>0</v>
      </c>
      <c r="BE103" s="233">
        <f>IF(AZ103=5,G103,0)</f>
        <v>0</v>
      </c>
      <c r="CA103" s="260">
        <v>1</v>
      </c>
      <c r="CB103" s="260">
        <v>1</v>
      </c>
    </row>
    <row r="104" spans="1:15" ht="12.75">
      <c r="A104" s="269"/>
      <c r="B104" s="272"/>
      <c r="C104" s="336" t="s">
        <v>1415</v>
      </c>
      <c r="D104" s="335"/>
      <c r="E104" s="273">
        <v>8.33</v>
      </c>
      <c r="F104" s="274"/>
      <c r="G104" s="275"/>
      <c r="H104" s="276"/>
      <c r="I104" s="270"/>
      <c r="J104" s="277"/>
      <c r="K104" s="270"/>
      <c r="M104" s="271" t="s">
        <v>1415</v>
      </c>
      <c r="O104" s="260"/>
    </row>
    <row r="105" spans="1:15" ht="12.75">
      <c r="A105" s="269"/>
      <c r="B105" s="272"/>
      <c r="C105" s="336" t="s">
        <v>1416</v>
      </c>
      <c r="D105" s="335"/>
      <c r="E105" s="273">
        <v>59.5</v>
      </c>
      <c r="F105" s="274"/>
      <c r="G105" s="275"/>
      <c r="H105" s="276"/>
      <c r="I105" s="270"/>
      <c r="J105" s="277"/>
      <c r="K105" s="270"/>
      <c r="M105" s="271" t="s">
        <v>1416</v>
      </c>
      <c r="O105" s="260"/>
    </row>
    <row r="106" spans="1:15" ht="12.75">
      <c r="A106" s="269"/>
      <c r="B106" s="272"/>
      <c r="C106" s="336" t="s">
        <v>1417</v>
      </c>
      <c r="D106" s="335"/>
      <c r="E106" s="273">
        <v>110</v>
      </c>
      <c r="F106" s="274"/>
      <c r="G106" s="275"/>
      <c r="H106" s="276"/>
      <c r="I106" s="270"/>
      <c r="J106" s="277"/>
      <c r="K106" s="270"/>
      <c r="M106" s="271" t="s">
        <v>1417</v>
      </c>
      <c r="O106" s="260"/>
    </row>
    <row r="107" spans="1:80" ht="12.75">
      <c r="A107" s="261">
        <v>45</v>
      </c>
      <c r="B107" s="262" t="s">
        <v>1418</v>
      </c>
      <c r="C107" s="263" t="s">
        <v>1419</v>
      </c>
      <c r="D107" s="264" t="s">
        <v>151</v>
      </c>
      <c r="E107" s="265">
        <v>113.5315</v>
      </c>
      <c r="F107" s="265">
        <v>0</v>
      </c>
      <c r="G107" s="266">
        <f>E107*F107</f>
        <v>0</v>
      </c>
      <c r="H107" s="267">
        <v>0.00618</v>
      </c>
      <c r="I107" s="268">
        <f>E107*H107</f>
        <v>0.70162467</v>
      </c>
      <c r="J107" s="267">
        <v>0</v>
      </c>
      <c r="K107" s="268">
        <f>E107*J107</f>
        <v>0</v>
      </c>
      <c r="O107" s="260">
        <v>2</v>
      </c>
      <c r="AA107" s="233">
        <v>1</v>
      </c>
      <c r="AB107" s="233">
        <v>1</v>
      </c>
      <c r="AC107" s="233">
        <v>1</v>
      </c>
      <c r="AZ107" s="233">
        <v>1</v>
      </c>
      <c r="BA107" s="233">
        <f>IF(AZ107=1,G107,0)</f>
        <v>0</v>
      </c>
      <c r="BB107" s="233">
        <f>IF(AZ107=2,G107,0)</f>
        <v>0</v>
      </c>
      <c r="BC107" s="233">
        <f>IF(AZ107=3,G107,0)</f>
        <v>0</v>
      </c>
      <c r="BD107" s="233">
        <f>IF(AZ107=4,G107,0)</f>
        <v>0</v>
      </c>
      <c r="BE107" s="233">
        <f>IF(AZ107=5,G107,0)</f>
        <v>0</v>
      </c>
      <c r="CA107" s="260">
        <v>1</v>
      </c>
      <c r="CB107" s="260">
        <v>1</v>
      </c>
    </row>
    <row r="108" spans="1:15" ht="12.75">
      <c r="A108" s="269"/>
      <c r="B108" s="272"/>
      <c r="C108" s="336" t="s">
        <v>1420</v>
      </c>
      <c r="D108" s="335"/>
      <c r="E108" s="273">
        <v>0</v>
      </c>
      <c r="F108" s="274"/>
      <c r="G108" s="275"/>
      <c r="H108" s="276"/>
      <c r="I108" s="270"/>
      <c r="J108" s="277"/>
      <c r="K108" s="270"/>
      <c r="M108" s="271" t="s">
        <v>1420</v>
      </c>
      <c r="O108" s="260"/>
    </row>
    <row r="109" spans="1:15" ht="12.75">
      <c r="A109" s="269"/>
      <c r="B109" s="272"/>
      <c r="C109" s="336" t="s">
        <v>1421</v>
      </c>
      <c r="D109" s="335"/>
      <c r="E109" s="273">
        <v>2.499</v>
      </c>
      <c r="F109" s="274"/>
      <c r="G109" s="275"/>
      <c r="H109" s="276"/>
      <c r="I109" s="270"/>
      <c r="J109" s="277"/>
      <c r="K109" s="270"/>
      <c r="M109" s="271" t="s">
        <v>1421</v>
      </c>
      <c r="O109" s="260"/>
    </row>
    <row r="110" spans="1:15" ht="12.75">
      <c r="A110" s="269"/>
      <c r="B110" s="272"/>
      <c r="C110" s="336" t="s">
        <v>1422</v>
      </c>
      <c r="D110" s="335"/>
      <c r="E110" s="273">
        <v>26.35</v>
      </c>
      <c r="F110" s="274"/>
      <c r="G110" s="275"/>
      <c r="H110" s="276"/>
      <c r="I110" s="270"/>
      <c r="J110" s="277"/>
      <c r="K110" s="270"/>
      <c r="M110" s="271" t="s">
        <v>1422</v>
      </c>
      <c r="O110" s="260"/>
    </row>
    <row r="111" spans="1:15" ht="12.75">
      <c r="A111" s="269"/>
      <c r="B111" s="272"/>
      <c r="C111" s="336" t="s">
        <v>1423</v>
      </c>
      <c r="D111" s="335"/>
      <c r="E111" s="273">
        <v>51</v>
      </c>
      <c r="F111" s="274"/>
      <c r="G111" s="275"/>
      <c r="H111" s="276"/>
      <c r="I111" s="270"/>
      <c r="J111" s="277"/>
      <c r="K111" s="270"/>
      <c r="M111" s="271" t="s">
        <v>1423</v>
      </c>
      <c r="O111" s="260"/>
    </row>
    <row r="112" spans="1:15" ht="12.75">
      <c r="A112" s="269"/>
      <c r="B112" s="272"/>
      <c r="C112" s="336" t="s">
        <v>1424</v>
      </c>
      <c r="D112" s="335"/>
      <c r="E112" s="273">
        <v>0</v>
      </c>
      <c r="F112" s="274"/>
      <c r="G112" s="275"/>
      <c r="H112" s="276"/>
      <c r="I112" s="270"/>
      <c r="J112" s="277"/>
      <c r="K112" s="270"/>
      <c r="M112" s="271" t="s">
        <v>1424</v>
      </c>
      <c r="O112" s="260"/>
    </row>
    <row r="113" spans="1:15" ht="12.75">
      <c r="A113" s="269"/>
      <c r="B113" s="272"/>
      <c r="C113" s="336" t="s">
        <v>1425</v>
      </c>
      <c r="D113" s="335"/>
      <c r="E113" s="273">
        <v>2.0825</v>
      </c>
      <c r="F113" s="274"/>
      <c r="G113" s="275"/>
      <c r="H113" s="276"/>
      <c r="I113" s="270"/>
      <c r="J113" s="277"/>
      <c r="K113" s="270"/>
      <c r="M113" s="271" t="s">
        <v>1425</v>
      </c>
      <c r="O113" s="260"/>
    </row>
    <row r="114" spans="1:15" ht="12.75">
      <c r="A114" s="269"/>
      <c r="B114" s="272"/>
      <c r="C114" s="336" t="s">
        <v>1426</v>
      </c>
      <c r="D114" s="335"/>
      <c r="E114" s="273">
        <v>13.6</v>
      </c>
      <c r="F114" s="274"/>
      <c r="G114" s="275"/>
      <c r="H114" s="276"/>
      <c r="I114" s="270"/>
      <c r="J114" s="277"/>
      <c r="K114" s="270"/>
      <c r="M114" s="271" t="s">
        <v>1426</v>
      </c>
      <c r="O114" s="260"/>
    </row>
    <row r="115" spans="1:15" ht="12.75">
      <c r="A115" s="269"/>
      <c r="B115" s="272"/>
      <c r="C115" s="336" t="s">
        <v>1427</v>
      </c>
      <c r="D115" s="335"/>
      <c r="E115" s="273">
        <v>18</v>
      </c>
      <c r="F115" s="274"/>
      <c r="G115" s="275"/>
      <c r="H115" s="276"/>
      <c r="I115" s="270"/>
      <c r="J115" s="277"/>
      <c r="K115" s="270"/>
      <c r="M115" s="271" t="s">
        <v>1427</v>
      </c>
      <c r="O115" s="260"/>
    </row>
    <row r="116" spans="1:57" ht="12.75">
      <c r="A116" s="278"/>
      <c r="B116" s="279" t="s">
        <v>101</v>
      </c>
      <c r="C116" s="280" t="s">
        <v>475</v>
      </c>
      <c r="D116" s="281"/>
      <c r="E116" s="282"/>
      <c r="F116" s="283"/>
      <c r="G116" s="284">
        <f>SUM(G102:G115)</f>
        <v>0</v>
      </c>
      <c r="H116" s="285"/>
      <c r="I116" s="286">
        <f>SUM(I102:I115)</f>
        <v>9.26769577</v>
      </c>
      <c r="J116" s="285"/>
      <c r="K116" s="286">
        <f>SUM(K102:K115)</f>
        <v>0</v>
      </c>
      <c r="O116" s="260">
        <v>4</v>
      </c>
      <c r="BA116" s="287">
        <f>SUM(BA102:BA115)</f>
        <v>0</v>
      </c>
      <c r="BB116" s="287">
        <f>SUM(BB102:BB115)</f>
        <v>0</v>
      </c>
      <c r="BC116" s="287">
        <f>SUM(BC102:BC115)</f>
        <v>0</v>
      </c>
      <c r="BD116" s="287">
        <f>SUM(BD102:BD115)</f>
        <v>0</v>
      </c>
      <c r="BE116" s="287">
        <f>SUM(BE102:BE115)</f>
        <v>0</v>
      </c>
    </row>
    <row r="117" spans="1:15" ht="12.75">
      <c r="A117" s="250" t="s">
        <v>97</v>
      </c>
      <c r="B117" s="251" t="s">
        <v>1428</v>
      </c>
      <c r="C117" s="252" t="s">
        <v>1429</v>
      </c>
      <c r="D117" s="253"/>
      <c r="E117" s="254"/>
      <c r="F117" s="254"/>
      <c r="G117" s="255"/>
      <c r="H117" s="256"/>
      <c r="I117" s="257"/>
      <c r="J117" s="258"/>
      <c r="K117" s="259"/>
      <c r="O117" s="260">
        <v>1</v>
      </c>
    </row>
    <row r="118" spans="1:80" ht="12.75">
      <c r="A118" s="261">
        <v>46</v>
      </c>
      <c r="B118" s="262" t="s">
        <v>1431</v>
      </c>
      <c r="C118" s="263" t="s">
        <v>1432</v>
      </c>
      <c r="D118" s="264" t="s">
        <v>186</v>
      </c>
      <c r="E118" s="265">
        <v>153.64</v>
      </c>
      <c r="F118" s="265">
        <v>0</v>
      </c>
      <c r="G118" s="266">
        <f>E118*F118</f>
        <v>0</v>
      </c>
      <c r="H118" s="267">
        <v>5.25956</v>
      </c>
      <c r="I118" s="268">
        <f>E118*H118</f>
        <v>808.0787983999999</v>
      </c>
      <c r="J118" s="267">
        <v>0</v>
      </c>
      <c r="K118" s="268">
        <f>E118*J118</f>
        <v>0</v>
      </c>
      <c r="O118" s="260">
        <v>2</v>
      </c>
      <c r="AA118" s="233">
        <v>2</v>
      </c>
      <c r="AB118" s="233">
        <v>1</v>
      </c>
      <c r="AC118" s="233">
        <v>1</v>
      </c>
      <c r="AZ118" s="233">
        <v>1</v>
      </c>
      <c r="BA118" s="233">
        <f>IF(AZ118=1,G118,0)</f>
        <v>0</v>
      </c>
      <c r="BB118" s="233">
        <f>IF(AZ118=2,G118,0)</f>
        <v>0</v>
      </c>
      <c r="BC118" s="233">
        <f>IF(AZ118=3,G118,0)</f>
        <v>0</v>
      </c>
      <c r="BD118" s="233">
        <f>IF(AZ118=4,G118,0)</f>
        <v>0</v>
      </c>
      <c r="BE118" s="233">
        <f>IF(AZ118=5,G118,0)</f>
        <v>0</v>
      </c>
      <c r="CA118" s="260">
        <v>2</v>
      </c>
      <c r="CB118" s="260">
        <v>1</v>
      </c>
    </row>
    <row r="119" spans="1:15" ht="22.5">
      <c r="A119" s="269"/>
      <c r="B119" s="272"/>
      <c r="C119" s="336" t="s">
        <v>1433</v>
      </c>
      <c r="D119" s="335"/>
      <c r="E119" s="273">
        <v>153.64</v>
      </c>
      <c r="F119" s="274"/>
      <c r="G119" s="275"/>
      <c r="H119" s="276"/>
      <c r="I119" s="270"/>
      <c r="J119" s="277"/>
      <c r="K119" s="270"/>
      <c r="M119" s="271" t="s">
        <v>1433</v>
      </c>
      <c r="O119" s="260"/>
    </row>
    <row r="120" spans="1:57" ht="12.75">
      <c r="A120" s="278"/>
      <c r="B120" s="279" t="s">
        <v>101</v>
      </c>
      <c r="C120" s="280" t="s">
        <v>1430</v>
      </c>
      <c r="D120" s="281"/>
      <c r="E120" s="282"/>
      <c r="F120" s="283"/>
      <c r="G120" s="284">
        <f>SUM(G117:G119)</f>
        <v>0</v>
      </c>
      <c r="H120" s="285"/>
      <c r="I120" s="286">
        <f>SUM(I117:I119)</f>
        <v>808.0787983999999</v>
      </c>
      <c r="J120" s="285"/>
      <c r="K120" s="286">
        <f>SUM(K117:K119)</f>
        <v>0</v>
      </c>
      <c r="O120" s="260">
        <v>4</v>
      </c>
      <c r="BA120" s="287">
        <f>SUM(BA117:BA119)</f>
        <v>0</v>
      </c>
      <c r="BB120" s="287">
        <f>SUM(BB117:BB119)</f>
        <v>0</v>
      </c>
      <c r="BC120" s="287">
        <f>SUM(BC117:BC119)</f>
        <v>0</v>
      </c>
      <c r="BD120" s="287">
        <f>SUM(BD117:BD119)</f>
        <v>0</v>
      </c>
      <c r="BE120" s="287">
        <f>SUM(BE117:BE119)</f>
        <v>0</v>
      </c>
    </row>
    <row r="121" spans="1:15" ht="12.75">
      <c r="A121" s="250" t="s">
        <v>97</v>
      </c>
      <c r="B121" s="251" t="s">
        <v>653</v>
      </c>
      <c r="C121" s="252" t="s">
        <v>654</v>
      </c>
      <c r="D121" s="253"/>
      <c r="E121" s="254"/>
      <c r="F121" s="254"/>
      <c r="G121" s="255"/>
      <c r="H121" s="256"/>
      <c r="I121" s="257"/>
      <c r="J121" s="258"/>
      <c r="K121" s="259"/>
      <c r="O121" s="260">
        <v>1</v>
      </c>
    </row>
    <row r="122" spans="1:80" ht="12.75">
      <c r="A122" s="261">
        <v>47</v>
      </c>
      <c r="B122" s="262" t="s">
        <v>1434</v>
      </c>
      <c r="C122" s="263" t="s">
        <v>1435</v>
      </c>
      <c r="D122" s="264"/>
      <c r="E122" s="265">
        <v>602</v>
      </c>
      <c r="F122" s="265">
        <v>0</v>
      </c>
      <c r="G122" s="266">
        <f>E122*F122</f>
        <v>0</v>
      </c>
      <c r="H122" s="267">
        <v>0</v>
      </c>
      <c r="I122" s="268">
        <f>E122*H122</f>
        <v>0</v>
      </c>
      <c r="J122" s="267">
        <v>0</v>
      </c>
      <c r="K122" s="268">
        <f>E122*J122</f>
        <v>0</v>
      </c>
      <c r="O122" s="260">
        <v>2</v>
      </c>
      <c r="AA122" s="233">
        <v>1</v>
      </c>
      <c r="AB122" s="233">
        <v>1</v>
      </c>
      <c r="AC122" s="233">
        <v>1</v>
      </c>
      <c r="AZ122" s="233">
        <v>1</v>
      </c>
      <c r="BA122" s="233">
        <f>IF(AZ122=1,G122,0)</f>
        <v>0</v>
      </c>
      <c r="BB122" s="233">
        <f>IF(AZ122=2,G122,0)</f>
        <v>0</v>
      </c>
      <c r="BC122" s="233">
        <f>IF(AZ122=3,G122,0)</f>
        <v>0</v>
      </c>
      <c r="BD122" s="233">
        <f>IF(AZ122=4,G122,0)</f>
        <v>0</v>
      </c>
      <c r="BE122" s="233">
        <f>IF(AZ122=5,G122,0)</f>
        <v>0</v>
      </c>
      <c r="CA122" s="260">
        <v>1</v>
      </c>
      <c r="CB122" s="260">
        <v>1</v>
      </c>
    </row>
    <row r="123" spans="1:15" ht="12.75">
      <c r="A123" s="269"/>
      <c r="B123" s="272"/>
      <c r="C123" s="336" t="s">
        <v>1333</v>
      </c>
      <c r="D123" s="335"/>
      <c r="E123" s="273">
        <v>0</v>
      </c>
      <c r="F123" s="274"/>
      <c r="G123" s="275"/>
      <c r="H123" s="276"/>
      <c r="I123" s="270"/>
      <c r="J123" s="277"/>
      <c r="K123" s="270"/>
      <c r="M123" s="271" t="s">
        <v>1333</v>
      </c>
      <c r="O123" s="260"/>
    </row>
    <row r="124" spans="1:15" ht="12.75">
      <c r="A124" s="269"/>
      <c r="B124" s="272"/>
      <c r="C124" s="336" t="s">
        <v>1392</v>
      </c>
      <c r="D124" s="335"/>
      <c r="E124" s="273">
        <v>442</v>
      </c>
      <c r="F124" s="274"/>
      <c r="G124" s="275"/>
      <c r="H124" s="276"/>
      <c r="I124" s="270"/>
      <c r="J124" s="277"/>
      <c r="K124" s="270"/>
      <c r="M124" s="271">
        <v>442</v>
      </c>
      <c r="O124" s="260"/>
    </row>
    <row r="125" spans="1:15" ht="12.75">
      <c r="A125" s="269"/>
      <c r="B125" s="272"/>
      <c r="C125" s="336" t="s">
        <v>1386</v>
      </c>
      <c r="D125" s="335"/>
      <c r="E125" s="273">
        <v>0</v>
      </c>
      <c r="F125" s="274"/>
      <c r="G125" s="275"/>
      <c r="H125" s="276"/>
      <c r="I125" s="270"/>
      <c r="J125" s="277"/>
      <c r="K125" s="270"/>
      <c r="M125" s="271" t="s">
        <v>1386</v>
      </c>
      <c r="O125" s="260"/>
    </row>
    <row r="126" spans="1:15" ht="12.75">
      <c r="A126" s="269"/>
      <c r="B126" s="272"/>
      <c r="C126" s="336" t="s">
        <v>1387</v>
      </c>
      <c r="D126" s="335"/>
      <c r="E126" s="273">
        <v>45</v>
      </c>
      <c r="F126" s="274"/>
      <c r="G126" s="275"/>
      <c r="H126" s="276"/>
      <c r="I126" s="270"/>
      <c r="J126" s="277"/>
      <c r="K126" s="270"/>
      <c r="M126" s="271">
        <v>45</v>
      </c>
      <c r="O126" s="260"/>
    </row>
    <row r="127" spans="1:15" ht="12.75">
      <c r="A127" s="269"/>
      <c r="B127" s="272"/>
      <c r="C127" s="336" t="s">
        <v>1388</v>
      </c>
      <c r="D127" s="335"/>
      <c r="E127" s="273">
        <v>0</v>
      </c>
      <c r="F127" s="274"/>
      <c r="G127" s="275"/>
      <c r="H127" s="276"/>
      <c r="I127" s="270"/>
      <c r="J127" s="277"/>
      <c r="K127" s="270"/>
      <c r="M127" s="271" t="s">
        <v>1388</v>
      </c>
      <c r="O127" s="260"/>
    </row>
    <row r="128" spans="1:15" ht="12.75">
      <c r="A128" s="269"/>
      <c r="B128" s="272"/>
      <c r="C128" s="336" t="s">
        <v>1389</v>
      </c>
      <c r="D128" s="335"/>
      <c r="E128" s="273">
        <v>115</v>
      </c>
      <c r="F128" s="274"/>
      <c r="G128" s="275"/>
      <c r="H128" s="276"/>
      <c r="I128" s="270"/>
      <c r="J128" s="277"/>
      <c r="K128" s="270"/>
      <c r="M128" s="271">
        <v>115</v>
      </c>
      <c r="O128" s="260"/>
    </row>
    <row r="129" spans="1:57" ht="12.75">
      <c r="A129" s="278"/>
      <c r="B129" s="279" t="s">
        <v>101</v>
      </c>
      <c r="C129" s="280" t="s">
        <v>655</v>
      </c>
      <c r="D129" s="281"/>
      <c r="E129" s="282"/>
      <c r="F129" s="283"/>
      <c r="G129" s="284">
        <f>SUM(G121:G128)</f>
        <v>0</v>
      </c>
      <c r="H129" s="285"/>
      <c r="I129" s="286">
        <f>SUM(I121:I128)</f>
        <v>0</v>
      </c>
      <c r="J129" s="285"/>
      <c r="K129" s="286">
        <f>SUM(K121:K128)</f>
        <v>0</v>
      </c>
      <c r="O129" s="260">
        <v>4</v>
      </c>
      <c r="BA129" s="287">
        <f>SUM(BA121:BA128)</f>
        <v>0</v>
      </c>
      <c r="BB129" s="287">
        <f>SUM(BB121:BB128)</f>
        <v>0</v>
      </c>
      <c r="BC129" s="287">
        <f>SUM(BC121:BC128)</f>
        <v>0</v>
      </c>
      <c r="BD129" s="287">
        <f>SUM(BD121:BD128)</f>
        <v>0</v>
      </c>
      <c r="BE129" s="287">
        <f>SUM(BE121:BE128)</f>
        <v>0</v>
      </c>
    </row>
    <row r="130" spans="1:15" ht="12.75">
      <c r="A130" s="250" t="s">
        <v>97</v>
      </c>
      <c r="B130" s="251" t="s">
        <v>1436</v>
      </c>
      <c r="C130" s="252" t="s">
        <v>1437</v>
      </c>
      <c r="D130" s="253"/>
      <c r="E130" s="254"/>
      <c r="F130" s="254"/>
      <c r="G130" s="255"/>
      <c r="H130" s="256"/>
      <c r="I130" s="257"/>
      <c r="J130" s="258"/>
      <c r="K130" s="259"/>
      <c r="O130" s="260">
        <v>1</v>
      </c>
    </row>
    <row r="131" spans="1:80" ht="12.75">
      <c r="A131" s="261">
        <v>48</v>
      </c>
      <c r="B131" s="262" t="s">
        <v>1439</v>
      </c>
      <c r="C131" s="263" t="s">
        <v>1440</v>
      </c>
      <c r="D131" s="264" t="s">
        <v>151</v>
      </c>
      <c r="E131" s="265">
        <v>6.48</v>
      </c>
      <c r="F131" s="265">
        <v>0</v>
      </c>
      <c r="G131" s="266">
        <f>E131*F131</f>
        <v>0</v>
      </c>
      <c r="H131" s="267">
        <v>0.00014</v>
      </c>
      <c r="I131" s="268">
        <f>E131*H131</f>
        <v>0.0009071999999999999</v>
      </c>
      <c r="J131" s="267">
        <v>0</v>
      </c>
      <c r="K131" s="268">
        <f>E131*J131</f>
        <v>0</v>
      </c>
      <c r="O131" s="260">
        <v>2</v>
      </c>
      <c r="AA131" s="233">
        <v>1</v>
      </c>
      <c r="AB131" s="233">
        <v>1</v>
      </c>
      <c r="AC131" s="233">
        <v>1</v>
      </c>
      <c r="AZ131" s="233">
        <v>1</v>
      </c>
      <c r="BA131" s="233">
        <f>IF(AZ131=1,G131,0)</f>
        <v>0</v>
      </c>
      <c r="BB131" s="233">
        <f>IF(AZ131=2,G131,0)</f>
        <v>0</v>
      </c>
      <c r="BC131" s="233">
        <f>IF(AZ131=3,G131,0)</f>
        <v>0</v>
      </c>
      <c r="BD131" s="233">
        <f>IF(AZ131=4,G131,0)</f>
        <v>0</v>
      </c>
      <c r="BE131" s="233">
        <f>IF(AZ131=5,G131,0)</f>
        <v>0</v>
      </c>
      <c r="CA131" s="260">
        <v>1</v>
      </c>
      <c r="CB131" s="260">
        <v>1</v>
      </c>
    </row>
    <row r="132" spans="1:15" ht="12.75">
      <c r="A132" s="269"/>
      <c r="B132" s="272"/>
      <c r="C132" s="336" t="s">
        <v>1441</v>
      </c>
      <c r="D132" s="335"/>
      <c r="E132" s="273">
        <v>6.48</v>
      </c>
      <c r="F132" s="274"/>
      <c r="G132" s="275"/>
      <c r="H132" s="276"/>
      <c r="I132" s="270"/>
      <c r="J132" s="277"/>
      <c r="K132" s="270"/>
      <c r="M132" s="271" t="s">
        <v>1441</v>
      </c>
      <c r="O132" s="260"/>
    </row>
    <row r="133" spans="1:80" ht="22.5">
      <c r="A133" s="261">
        <v>49</v>
      </c>
      <c r="B133" s="262" t="s">
        <v>1442</v>
      </c>
      <c r="C133" s="263" t="s">
        <v>1443</v>
      </c>
      <c r="D133" s="264" t="s">
        <v>186</v>
      </c>
      <c r="E133" s="265">
        <v>148.02</v>
      </c>
      <c r="F133" s="265">
        <v>0</v>
      </c>
      <c r="G133" s="266">
        <f>E133*F133</f>
        <v>0</v>
      </c>
      <c r="H133" s="267">
        <v>0.11693</v>
      </c>
      <c r="I133" s="268">
        <f>E133*H133</f>
        <v>17.307978600000002</v>
      </c>
      <c r="J133" s="267">
        <v>0</v>
      </c>
      <c r="K133" s="268">
        <f>E133*J133</f>
        <v>0</v>
      </c>
      <c r="O133" s="260">
        <v>2</v>
      </c>
      <c r="AA133" s="233">
        <v>1</v>
      </c>
      <c r="AB133" s="233">
        <v>1</v>
      </c>
      <c r="AC133" s="233">
        <v>1</v>
      </c>
      <c r="AZ133" s="233">
        <v>1</v>
      </c>
      <c r="BA133" s="233">
        <f>IF(AZ133=1,G133,0)</f>
        <v>0</v>
      </c>
      <c r="BB133" s="233">
        <f>IF(AZ133=2,G133,0)</f>
        <v>0</v>
      </c>
      <c r="BC133" s="233">
        <f>IF(AZ133=3,G133,0)</f>
        <v>0</v>
      </c>
      <c r="BD133" s="233">
        <f>IF(AZ133=4,G133,0)</f>
        <v>0</v>
      </c>
      <c r="BE133" s="233">
        <f>IF(AZ133=5,G133,0)</f>
        <v>0</v>
      </c>
      <c r="CA133" s="260">
        <v>1</v>
      </c>
      <c r="CB133" s="260">
        <v>1</v>
      </c>
    </row>
    <row r="134" spans="1:15" ht="22.5">
      <c r="A134" s="269"/>
      <c r="B134" s="272"/>
      <c r="C134" s="336" t="s">
        <v>1444</v>
      </c>
      <c r="D134" s="335"/>
      <c r="E134" s="273">
        <v>148.02</v>
      </c>
      <c r="F134" s="274"/>
      <c r="G134" s="275"/>
      <c r="H134" s="276"/>
      <c r="I134" s="270"/>
      <c r="J134" s="277"/>
      <c r="K134" s="270"/>
      <c r="M134" s="271" t="s">
        <v>1444</v>
      </c>
      <c r="O134" s="260"/>
    </row>
    <row r="135" spans="1:80" ht="22.5">
      <c r="A135" s="261">
        <v>50</v>
      </c>
      <c r="B135" s="262" t="s">
        <v>1445</v>
      </c>
      <c r="C135" s="263" t="s">
        <v>1446</v>
      </c>
      <c r="D135" s="264" t="s">
        <v>186</v>
      </c>
      <c r="E135" s="265">
        <v>35.2</v>
      </c>
      <c r="F135" s="265">
        <v>0</v>
      </c>
      <c r="G135" s="266">
        <f>E135*F135</f>
        <v>0</v>
      </c>
      <c r="H135" s="267">
        <v>0.22937</v>
      </c>
      <c r="I135" s="268">
        <f>E135*H135</f>
        <v>8.073824</v>
      </c>
      <c r="J135" s="267">
        <v>0</v>
      </c>
      <c r="K135" s="268">
        <f>E135*J135</f>
        <v>0</v>
      </c>
      <c r="O135" s="260">
        <v>2</v>
      </c>
      <c r="AA135" s="233">
        <v>1</v>
      </c>
      <c r="AB135" s="233">
        <v>1</v>
      </c>
      <c r="AC135" s="233">
        <v>1</v>
      </c>
      <c r="AZ135" s="233">
        <v>1</v>
      </c>
      <c r="BA135" s="233">
        <f>IF(AZ135=1,G135,0)</f>
        <v>0</v>
      </c>
      <c r="BB135" s="233">
        <f>IF(AZ135=2,G135,0)</f>
        <v>0</v>
      </c>
      <c r="BC135" s="233">
        <f>IF(AZ135=3,G135,0)</f>
        <v>0</v>
      </c>
      <c r="BD135" s="233">
        <f>IF(AZ135=4,G135,0)</f>
        <v>0</v>
      </c>
      <c r="BE135" s="233">
        <f>IF(AZ135=5,G135,0)</f>
        <v>0</v>
      </c>
      <c r="CA135" s="260">
        <v>1</v>
      </c>
      <c r="CB135" s="260">
        <v>1</v>
      </c>
    </row>
    <row r="136" spans="1:15" ht="12.75">
      <c r="A136" s="269"/>
      <c r="B136" s="272"/>
      <c r="C136" s="336" t="s">
        <v>1447</v>
      </c>
      <c r="D136" s="335"/>
      <c r="E136" s="273">
        <v>35.2</v>
      </c>
      <c r="F136" s="274"/>
      <c r="G136" s="275"/>
      <c r="H136" s="276"/>
      <c r="I136" s="270"/>
      <c r="J136" s="277"/>
      <c r="K136" s="270"/>
      <c r="M136" s="271" t="s">
        <v>1447</v>
      </c>
      <c r="O136" s="260"/>
    </row>
    <row r="137" spans="1:80" ht="22.5">
      <c r="A137" s="261">
        <v>51</v>
      </c>
      <c r="B137" s="262" t="s">
        <v>1448</v>
      </c>
      <c r="C137" s="263" t="s">
        <v>1449</v>
      </c>
      <c r="D137" s="264" t="s">
        <v>186</v>
      </c>
      <c r="E137" s="265">
        <v>7.2</v>
      </c>
      <c r="F137" s="265">
        <v>0</v>
      </c>
      <c r="G137" s="266">
        <f>E137*F137</f>
        <v>0</v>
      </c>
      <c r="H137" s="267">
        <v>0.19826</v>
      </c>
      <c r="I137" s="268">
        <f>E137*H137</f>
        <v>1.427472</v>
      </c>
      <c r="J137" s="267">
        <v>0</v>
      </c>
      <c r="K137" s="268">
        <f>E137*J137</f>
        <v>0</v>
      </c>
      <c r="O137" s="260">
        <v>2</v>
      </c>
      <c r="AA137" s="233">
        <v>1</v>
      </c>
      <c r="AB137" s="233">
        <v>1</v>
      </c>
      <c r="AC137" s="233">
        <v>1</v>
      </c>
      <c r="AZ137" s="233">
        <v>1</v>
      </c>
      <c r="BA137" s="233">
        <f>IF(AZ137=1,G137,0)</f>
        <v>0</v>
      </c>
      <c r="BB137" s="233">
        <f>IF(AZ137=2,G137,0)</f>
        <v>0</v>
      </c>
      <c r="BC137" s="233">
        <f>IF(AZ137=3,G137,0)</f>
        <v>0</v>
      </c>
      <c r="BD137" s="233">
        <f>IF(AZ137=4,G137,0)</f>
        <v>0</v>
      </c>
      <c r="BE137" s="233">
        <f>IF(AZ137=5,G137,0)</f>
        <v>0</v>
      </c>
      <c r="CA137" s="260">
        <v>1</v>
      </c>
      <c r="CB137" s="260">
        <v>1</v>
      </c>
    </row>
    <row r="138" spans="1:15" ht="12.75">
      <c r="A138" s="269"/>
      <c r="B138" s="272"/>
      <c r="C138" s="336" t="s">
        <v>1450</v>
      </c>
      <c r="D138" s="335"/>
      <c r="E138" s="273">
        <v>7.2</v>
      </c>
      <c r="F138" s="274"/>
      <c r="G138" s="275"/>
      <c r="H138" s="276"/>
      <c r="I138" s="270"/>
      <c r="J138" s="277"/>
      <c r="K138" s="270"/>
      <c r="M138" s="271" t="s">
        <v>1450</v>
      </c>
      <c r="O138" s="260"/>
    </row>
    <row r="139" spans="1:80" ht="12.75">
      <c r="A139" s="261">
        <v>52</v>
      </c>
      <c r="B139" s="262" t="s">
        <v>1451</v>
      </c>
      <c r="C139" s="263" t="s">
        <v>1452</v>
      </c>
      <c r="D139" s="264" t="s">
        <v>211</v>
      </c>
      <c r="E139" s="265">
        <v>1</v>
      </c>
      <c r="F139" s="265">
        <v>0</v>
      </c>
      <c r="G139" s="266">
        <f>E139*F139</f>
        <v>0</v>
      </c>
      <c r="H139" s="267">
        <v>0</v>
      </c>
      <c r="I139" s="268">
        <f>E139*H139</f>
        <v>0</v>
      </c>
      <c r="J139" s="267"/>
      <c r="K139" s="268">
        <f>E139*J139</f>
        <v>0</v>
      </c>
      <c r="O139" s="260">
        <v>2</v>
      </c>
      <c r="AA139" s="233">
        <v>12</v>
      </c>
      <c r="AB139" s="233">
        <v>0</v>
      </c>
      <c r="AC139" s="233">
        <v>32</v>
      </c>
      <c r="AZ139" s="233">
        <v>1</v>
      </c>
      <c r="BA139" s="233">
        <f>IF(AZ139=1,G139,0)</f>
        <v>0</v>
      </c>
      <c r="BB139" s="233">
        <f>IF(AZ139=2,G139,0)</f>
        <v>0</v>
      </c>
      <c r="BC139" s="233">
        <f>IF(AZ139=3,G139,0)</f>
        <v>0</v>
      </c>
      <c r="BD139" s="233">
        <f>IF(AZ139=4,G139,0)</f>
        <v>0</v>
      </c>
      <c r="BE139" s="233">
        <f>IF(AZ139=5,G139,0)</f>
        <v>0</v>
      </c>
      <c r="CA139" s="260">
        <v>12</v>
      </c>
      <c r="CB139" s="260">
        <v>0</v>
      </c>
    </row>
    <row r="140" spans="1:57" ht="12.75">
      <c r="A140" s="278"/>
      <c r="B140" s="279" t="s">
        <v>101</v>
      </c>
      <c r="C140" s="280" t="s">
        <v>1438</v>
      </c>
      <c r="D140" s="281"/>
      <c r="E140" s="282"/>
      <c r="F140" s="283"/>
      <c r="G140" s="284">
        <f>SUM(G130:G139)</f>
        <v>0</v>
      </c>
      <c r="H140" s="285"/>
      <c r="I140" s="286">
        <f>SUM(I130:I139)</f>
        <v>26.810181800000002</v>
      </c>
      <c r="J140" s="285"/>
      <c r="K140" s="286">
        <f>SUM(K130:K139)</f>
        <v>0</v>
      </c>
      <c r="O140" s="260">
        <v>4</v>
      </c>
      <c r="BA140" s="287">
        <f>SUM(BA130:BA139)</f>
        <v>0</v>
      </c>
      <c r="BB140" s="287">
        <f>SUM(BB130:BB139)</f>
        <v>0</v>
      </c>
      <c r="BC140" s="287">
        <f>SUM(BC130:BC139)</f>
        <v>0</v>
      </c>
      <c r="BD140" s="287">
        <f>SUM(BD130:BD139)</f>
        <v>0</v>
      </c>
      <c r="BE140" s="287">
        <f>SUM(BE130:BE139)</f>
        <v>0</v>
      </c>
    </row>
    <row r="141" spans="1:15" ht="12.75">
      <c r="A141" s="250" t="s">
        <v>97</v>
      </c>
      <c r="B141" s="251" t="s">
        <v>919</v>
      </c>
      <c r="C141" s="252" t="s">
        <v>920</v>
      </c>
      <c r="D141" s="253"/>
      <c r="E141" s="254"/>
      <c r="F141" s="254"/>
      <c r="G141" s="255"/>
      <c r="H141" s="256"/>
      <c r="I141" s="257"/>
      <c r="J141" s="258"/>
      <c r="K141" s="259"/>
      <c r="O141" s="260">
        <v>1</v>
      </c>
    </row>
    <row r="142" spans="1:80" ht="12.75">
      <c r="A142" s="261">
        <v>53</v>
      </c>
      <c r="B142" s="262" t="s">
        <v>1453</v>
      </c>
      <c r="C142" s="263" t="s">
        <v>1454</v>
      </c>
      <c r="D142" s="264" t="s">
        <v>244</v>
      </c>
      <c r="E142" s="265">
        <v>857.976987568</v>
      </c>
      <c r="F142" s="265">
        <v>0</v>
      </c>
      <c r="G142" s="266">
        <f>E142*F142</f>
        <v>0</v>
      </c>
      <c r="H142" s="267">
        <v>0</v>
      </c>
      <c r="I142" s="268">
        <f>E142*H142</f>
        <v>0</v>
      </c>
      <c r="J142" s="267"/>
      <c r="K142" s="268">
        <f>E142*J142</f>
        <v>0</v>
      </c>
      <c r="O142" s="260">
        <v>2</v>
      </c>
      <c r="AA142" s="233">
        <v>7</v>
      </c>
      <c r="AB142" s="233">
        <v>1</v>
      </c>
      <c r="AC142" s="233">
        <v>2</v>
      </c>
      <c r="AZ142" s="233">
        <v>1</v>
      </c>
      <c r="BA142" s="233">
        <f>IF(AZ142=1,G142,0)</f>
        <v>0</v>
      </c>
      <c r="BB142" s="233">
        <f>IF(AZ142=2,G142,0)</f>
        <v>0</v>
      </c>
      <c r="BC142" s="233">
        <f>IF(AZ142=3,G142,0)</f>
        <v>0</v>
      </c>
      <c r="BD142" s="233">
        <f>IF(AZ142=4,G142,0)</f>
        <v>0</v>
      </c>
      <c r="BE142" s="233">
        <f>IF(AZ142=5,G142,0)</f>
        <v>0</v>
      </c>
      <c r="CA142" s="260">
        <v>7</v>
      </c>
      <c r="CB142" s="260">
        <v>1</v>
      </c>
    </row>
    <row r="143" spans="1:57" ht="12.75">
      <c r="A143" s="278"/>
      <c r="B143" s="279" t="s">
        <v>101</v>
      </c>
      <c r="C143" s="280" t="s">
        <v>921</v>
      </c>
      <c r="D143" s="281"/>
      <c r="E143" s="282"/>
      <c r="F143" s="283"/>
      <c r="G143" s="284">
        <f>SUM(G141:G142)</f>
        <v>0</v>
      </c>
      <c r="H143" s="285"/>
      <c r="I143" s="286">
        <f>SUM(I141:I142)</f>
        <v>0</v>
      </c>
      <c r="J143" s="285"/>
      <c r="K143" s="286">
        <f>SUM(K141:K142)</f>
        <v>0</v>
      </c>
      <c r="O143" s="260">
        <v>4</v>
      </c>
      <c r="BA143" s="287">
        <f>SUM(BA141:BA142)</f>
        <v>0</v>
      </c>
      <c r="BB143" s="287">
        <f>SUM(BB141:BB142)</f>
        <v>0</v>
      </c>
      <c r="BC143" s="287">
        <f>SUM(BC141:BC142)</f>
        <v>0</v>
      </c>
      <c r="BD143" s="287">
        <f>SUM(BD141:BD142)</f>
        <v>0</v>
      </c>
      <c r="BE143" s="287">
        <f>SUM(BE141:BE142)</f>
        <v>0</v>
      </c>
    </row>
    <row r="144" spans="1:15" ht="12.75">
      <c r="A144" s="250" t="s">
        <v>97</v>
      </c>
      <c r="B144" s="251" t="s">
        <v>924</v>
      </c>
      <c r="C144" s="252" t="s">
        <v>925</v>
      </c>
      <c r="D144" s="253"/>
      <c r="E144" s="254"/>
      <c r="F144" s="254"/>
      <c r="G144" s="255"/>
      <c r="H144" s="256"/>
      <c r="I144" s="257"/>
      <c r="J144" s="258"/>
      <c r="K144" s="259"/>
      <c r="O144" s="260">
        <v>1</v>
      </c>
    </row>
    <row r="145" spans="1:80" ht="22.5">
      <c r="A145" s="261">
        <v>54</v>
      </c>
      <c r="B145" s="262" t="s">
        <v>947</v>
      </c>
      <c r="C145" s="263" t="s">
        <v>1455</v>
      </c>
      <c r="D145" s="264" t="s">
        <v>151</v>
      </c>
      <c r="E145" s="265">
        <v>64.3</v>
      </c>
      <c r="F145" s="265">
        <v>0</v>
      </c>
      <c r="G145" s="266">
        <f>E145*F145</f>
        <v>0</v>
      </c>
      <c r="H145" s="267">
        <v>0.0034</v>
      </c>
      <c r="I145" s="268">
        <f>E145*H145</f>
        <v>0.21861999999999998</v>
      </c>
      <c r="J145" s="267">
        <v>0</v>
      </c>
      <c r="K145" s="268">
        <f>E145*J145</f>
        <v>0</v>
      </c>
      <c r="O145" s="260">
        <v>2</v>
      </c>
      <c r="AA145" s="233">
        <v>1</v>
      </c>
      <c r="AB145" s="233">
        <v>7</v>
      </c>
      <c r="AC145" s="233">
        <v>7</v>
      </c>
      <c r="AZ145" s="233">
        <v>2</v>
      </c>
      <c r="BA145" s="233">
        <f>IF(AZ145=1,G145,0)</f>
        <v>0</v>
      </c>
      <c r="BB145" s="233">
        <f>IF(AZ145=2,G145,0)</f>
        <v>0</v>
      </c>
      <c r="BC145" s="233">
        <f>IF(AZ145=3,G145,0)</f>
        <v>0</v>
      </c>
      <c r="BD145" s="233">
        <f>IF(AZ145=4,G145,0)</f>
        <v>0</v>
      </c>
      <c r="BE145" s="233">
        <f>IF(AZ145=5,G145,0)</f>
        <v>0</v>
      </c>
      <c r="CA145" s="260">
        <v>1</v>
      </c>
      <c r="CB145" s="260">
        <v>7</v>
      </c>
    </row>
    <row r="146" spans="1:15" ht="12.75">
      <c r="A146" s="269"/>
      <c r="B146" s="272"/>
      <c r="C146" s="336" t="s">
        <v>1456</v>
      </c>
      <c r="D146" s="335"/>
      <c r="E146" s="273">
        <v>64.3</v>
      </c>
      <c r="F146" s="274"/>
      <c r="G146" s="275"/>
      <c r="H146" s="276"/>
      <c r="I146" s="270"/>
      <c r="J146" s="277"/>
      <c r="K146" s="270"/>
      <c r="M146" s="271" t="s">
        <v>1456</v>
      </c>
      <c r="O146" s="260"/>
    </row>
    <row r="147" spans="1:80" ht="22.5">
      <c r="A147" s="261">
        <v>55</v>
      </c>
      <c r="B147" s="262" t="s">
        <v>951</v>
      </c>
      <c r="C147" s="263" t="s">
        <v>1457</v>
      </c>
      <c r="D147" s="264" t="s">
        <v>151</v>
      </c>
      <c r="E147" s="265">
        <v>64.3</v>
      </c>
      <c r="F147" s="265">
        <v>0</v>
      </c>
      <c r="G147" s="266">
        <f>E147*F147</f>
        <v>0</v>
      </c>
      <c r="H147" s="267">
        <v>0</v>
      </c>
      <c r="I147" s="268">
        <f>E147*H147</f>
        <v>0</v>
      </c>
      <c r="J147" s="267">
        <v>0</v>
      </c>
      <c r="K147" s="268">
        <f>E147*J147</f>
        <v>0</v>
      </c>
      <c r="O147" s="260">
        <v>2</v>
      </c>
      <c r="AA147" s="233">
        <v>1</v>
      </c>
      <c r="AB147" s="233">
        <v>7</v>
      </c>
      <c r="AC147" s="233">
        <v>7</v>
      </c>
      <c r="AZ147" s="233">
        <v>2</v>
      </c>
      <c r="BA147" s="233">
        <f>IF(AZ147=1,G147,0)</f>
        <v>0</v>
      </c>
      <c r="BB147" s="233">
        <f>IF(AZ147=2,G147,0)</f>
        <v>0</v>
      </c>
      <c r="BC147" s="233">
        <f>IF(AZ147=3,G147,0)</f>
        <v>0</v>
      </c>
      <c r="BD147" s="233">
        <f>IF(AZ147=4,G147,0)</f>
        <v>0</v>
      </c>
      <c r="BE147" s="233">
        <f>IF(AZ147=5,G147,0)</f>
        <v>0</v>
      </c>
      <c r="CA147" s="260">
        <v>1</v>
      </c>
      <c r="CB147" s="260">
        <v>7</v>
      </c>
    </row>
    <row r="148" spans="1:15" ht="12.75">
      <c r="A148" s="269"/>
      <c r="B148" s="272"/>
      <c r="C148" s="336" t="s">
        <v>1456</v>
      </c>
      <c r="D148" s="335"/>
      <c r="E148" s="273">
        <v>64.3</v>
      </c>
      <c r="F148" s="274"/>
      <c r="G148" s="275"/>
      <c r="H148" s="276"/>
      <c r="I148" s="270"/>
      <c r="J148" s="277"/>
      <c r="K148" s="270"/>
      <c r="M148" s="271" t="s">
        <v>1456</v>
      </c>
      <c r="O148" s="260"/>
    </row>
    <row r="149" spans="1:80" ht="12.75">
      <c r="A149" s="261">
        <v>56</v>
      </c>
      <c r="B149" s="262" t="s">
        <v>967</v>
      </c>
      <c r="C149" s="263" t="s">
        <v>968</v>
      </c>
      <c r="D149" s="264" t="s">
        <v>12</v>
      </c>
      <c r="E149" s="265"/>
      <c r="F149" s="265">
        <v>0</v>
      </c>
      <c r="G149" s="266">
        <f>E149*F149</f>
        <v>0</v>
      </c>
      <c r="H149" s="267">
        <v>0</v>
      </c>
      <c r="I149" s="268">
        <f>E149*H149</f>
        <v>0</v>
      </c>
      <c r="J149" s="267"/>
      <c r="K149" s="268">
        <f>E149*J149</f>
        <v>0</v>
      </c>
      <c r="O149" s="260">
        <v>2</v>
      </c>
      <c r="AA149" s="233">
        <v>7</v>
      </c>
      <c r="AB149" s="233">
        <v>1002</v>
      </c>
      <c r="AC149" s="233">
        <v>5</v>
      </c>
      <c r="AZ149" s="233">
        <v>2</v>
      </c>
      <c r="BA149" s="233">
        <f>IF(AZ149=1,G149,0)</f>
        <v>0</v>
      </c>
      <c r="BB149" s="233">
        <f>IF(AZ149=2,G149,0)</f>
        <v>0</v>
      </c>
      <c r="BC149" s="233">
        <f>IF(AZ149=3,G149,0)</f>
        <v>0</v>
      </c>
      <c r="BD149" s="233">
        <f>IF(AZ149=4,G149,0)</f>
        <v>0</v>
      </c>
      <c r="BE149" s="233">
        <f>IF(AZ149=5,G149,0)</f>
        <v>0</v>
      </c>
      <c r="CA149" s="260">
        <v>7</v>
      </c>
      <c r="CB149" s="260">
        <v>1002</v>
      </c>
    </row>
    <row r="150" spans="1:57" ht="12.75">
      <c r="A150" s="278"/>
      <c r="B150" s="279" t="s">
        <v>101</v>
      </c>
      <c r="C150" s="280" t="s">
        <v>926</v>
      </c>
      <c r="D150" s="281"/>
      <c r="E150" s="282"/>
      <c r="F150" s="283"/>
      <c r="G150" s="284">
        <f>SUM(G144:G149)</f>
        <v>0</v>
      </c>
      <c r="H150" s="285"/>
      <c r="I150" s="286">
        <f>SUM(I144:I149)</f>
        <v>0.21861999999999998</v>
      </c>
      <c r="J150" s="285"/>
      <c r="K150" s="286">
        <f>SUM(K144:K149)</f>
        <v>0</v>
      </c>
      <c r="O150" s="260">
        <v>4</v>
      </c>
      <c r="BA150" s="287">
        <f>SUM(BA144:BA149)</f>
        <v>0</v>
      </c>
      <c r="BB150" s="287">
        <f>SUM(BB144:BB149)</f>
        <v>0</v>
      </c>
      <c r="BC150" s="287">
        <f>SUM(BC144:BC149)</f>
        <v>0</v>
      </c>
      <c r="BD150" s="287">
        <f>SUM(BD144:BD149)</f>
        <v>0</v>
      </c>
      <c r="BE150" s="287">
        <f>SUM(BE144:BE149)</f>
        <v>0</v>
      </c>
    </row>
    <row r="151" spans="1:15" ht="12.75">
      <c r="A151" s="250" t="s">
        <v>97</v>
      </c>
      <c r="B151" s="251" t="s">
        <v>1118</v>
      </c>
      <c r="C151" s="252" t="s">
        <v>1119</v>
      </c>
      <c r="D151" s="253"/>
      <c r="E151" s="254"/>
      <c r="F151" s="254"/>
      <c r="G151" s="255"/>
      <c r="H151" s="256"/>
      <c r="I151" s="257"/>
      <c r="J151" s="258"/>
      <c r="K151" s="259"/>
      <c r="O151" s="260">
        <v>1</v>
      </c>
    </row>
    <row r="152" spans="1:80" ht="22.5">
      <c r="A152" s="261">
        <v>57</v>
      </c>
      <c r="B152" s="262" t="s">
        <v>1134</v>
      </c>
      <c r="C152" s="263" t="s">
        <v>1458</v>
      </c>
      <c r="D152" s="264" t="s">
        <v>211</v>
      </c>
      <c r="E152" s="265">
        <v>1</v>
      </c>
      <c r="F152" s="265">
        <v>0</v>
      </c>
      <c r="G152" s="266">
        <f>E152*F152</f>
        <v>0</v>
      </c>
      <c r="H152" s="267">
        <v>0</v>
      </c>
      <c r="I152" s="268">
        <f>E152*H152</f>
        <v>0</v>
      </c>
      <c r="J152" s="267">
        <v>0</v>
      </c>
      <c r="K152" s="268">
        <f>E152*J152</f>
        <v>0</v>
      </c>
      <c r="O152" s="260">
        <v>2</v>
      </c>
      <c r="AA152" s="233">
        <v>1</v>
      </c>
      <c r="AB152" s="233">
        <v>7</v>
      </c>
      <c r="AC152" s="233">
        <v>7</v>
      </c>
      <c r="AZ152" s="233">
        <v>2</v>
      </c>
      <c r="BA152" s="233">
        <f>IF(AZ152=1,G152,0)</f>
        <v>0</v>
      </c>
      <c r="BB152" s="233">
        <f>IF(AZ152=2,G152,0)</f>
        <v>0</v>
      </c>
      <c r="BC152" s="233">
        <f>IF(AZ152=3,G152,0)</f>
        <v>0</v>
      </c>
      <c r="BD152" s="233">
        <f>IF(AZ152=4,G152,0)</f>
        <v>0</v>
      </c>
      <c r="BE152" s="233">
        <f>IF(AZ152=5,G152,0)</f>
        <v>0</v>
      </c>
      <c r="CA152" s="260">
        <v>1</v>
      </c>
      <c r="CB152" s="260">
        <v>7</v>
      </c>
    </row>
    <row r="153" spans="1:80" ht="22.5">
      <c r="A153" s="261">
        <v>58</v>
      </c>
      <c r="B153" s="262" t="s">
        <v>1136</v>
      </c>
      <c r="C153" s="263" t="s">
        <v>1459</v>
      </c>
      <c r="D153" s="264" t="s">
        <v>211</v>
      </c>
      <c r="E153" s="265">
        <v>1</v>
      </c>
      <c r="F153" s="265">
        <v>0</v>
      </c>
      <c r="G153" s="266">
        <f>E153*F153</f>
        <v>0</v>
      </c>
      <c r="H153" s="267">
        <v>0</v>
      </c>
      <c r="I153" s="268">
        <f>E153*H153</f>
        <v>0</v>
      </c>
      <c r="J153" s="267">
        <v>0</v>
      </c>
      <c r="K153" s="268">
        <f>E153*J153</f>
        <v>0</v>
      </c>
      <c r="O153" s="260">
        <v>2</v>
      </c>
      <c r="AA153" s="233">
        <v>1</v>
      </c>
      <c r="AB153" s="233">
        <v>7</v>
      </c>
      <c r="AC153" s="233">
        <v>7</v>
      </c>
      <c r="AZ153" s="233">
        <v>2</v>
      </c>
      <c r="BA153" s="233">
        <f>IF(AZ153=1,G153,0)</f>
        <v>0</v>
      </c>
      <c r="BB153" s="233">
        <f>IF(AZ153=2,G153,0)</f>
        <v>0</v>
      </c>
      <c r="BC153" s="233">
        <f>IF(AZ153=3,G153,0)</f>
        <v>0</v>
      </c>
      <c r="BD153" s="233">
        <f>IF(AZ153=4,G153,0)</f>
        <v>0</v>
      </c>
      <c r="BE153" s="233">
        <f>IF(AZ153=5,G153,0)</f>
        <v>0</v>
      </c>
      <c r="CA153" s="260">
        <v>1</v>
      </c>
      <c r="CB153" s="260">
        <v>7</v>
      </c>
    </row>
    <row r="154" spans="1:80" ht="22.5">
      <c r="A154" s="261">
        <v>59</v>
      </c>
      <c r="B154" s="262" t="s">
        <v>1138</v>
      </c>
      <c r="C154" s="263" t="s">
        <v>1460</v>
      </c>
      <c r="D154" s="264" t="s">
        <v>211</v>
      </c>
      <c r="E154" s="265">
        <v>1</v>
      </c>
      <c r="F154" s="265">
        <v>0</v>
      </c>
      <c r="G154" s="266">
        <f>E154*F154</f>
        <v>0</v>
      </c>
      <c r="H154" s="267">
        <v>0</v>
      </c>
      <c r="I154" s="268">
        <f>E154*H154</f>
        <v>0</v>
      </c>
      <c r="J154" s="267">
        <v>0</v>
      </c>
      <c r="K154" s="268">
        <f>E154*J154</f>
        <v>0</v>
      </c>
      <c r="O154" s="260">
        <v>2</v>
      </c>
      <c r="AA154" s="233">
        <v>1</v>
      </c>
      <c r="AB154" s="233">
        <v>7</v>
      </c>
      <c r="AC154" s="233">
        <v>7</v>
      </c>
      <c r="AZ154" s="233">
        <v>2</v>
      </c>
      <c r="BA154" s="233">
        <f>IF(AZ154=1,G154,0)</f>
        <v>0</v>
      </c>
      <c r="BB154" s="233">
        <f>IF(AZ154=2,G154,0)</f>
        <v>0</v>
      </c>
      <c r="BC154" s="233">
        <f>IF(AZ154=3,G154,0)</f>
        <v>0</v>
      </c>
      <c r="BD154" s="233">
        <f>IF(AZ154=4,G154,0)</f>
        <v>0</v>
      </c>
      <c r="BE154" s="233">
        <f>IF(AZ154=5,G154,0)</f>
        <v>0</v>
      </c>
      <c r="CA154" s="260">
        <v>1</v>
      </c>
      <c r="CB154" s="260">
        <v>7</v>
      </c>
    </row>
    <row r="155" spans="1:80" ht="12.75">
      <c r="A155" s="261">
        <v>60</v>
      </c>
      <c r="B155" s="262" t="s">
        <v>1202</v>
      </c>
      <c r="C155" s="263" t="s">
        <v>1203</v>
      </c>
      <c r="D155" s="264" t="s">
        <v>12</v>
      </c>
      <c r="E155" s="265"/>
      <c r="F155" s="265">
        <v>0</v>
      </c>
      <c r="G155" s="266">
        <f>E155*F155</f>
        <v>0</v>
      </c>
      <c r="H155" s="267">
        <v>0</v>
      </c>
      <c r="I155" s="268">
        <f>E155*H155</f>
        <v>0</v>
      </c>
      <c r="J155" s="267"/>
      <c r="K155" s="268">
        <f>E155*J155</f>
        <v>0</v>
      </c>
      <c r="O155" s="260">
        <v>2</v>
      </c>
      <c r="AA155" s="233">
        <v>7</v>
      </c>
      <c r="AB155" s="233">
        <v>1002</v>
      </c>
      <c r="AC155" s="233">
        <v>5</v>
      </c>
      <c r="AZ155" s="233">
        <v>2</v>
      </c>
      <c r="BA155" s="233">
        <f>IF(AZ155=1,G155,0)</f>
        <v>0</v>
      </c>
      <c r="BB155" s="233">
        <f>IF(AZ155=2,G155,0)</f>
        <v>0</v>
      </c>
      <c r="BC155" s="233">
        <f>IF(AZ155=3,G155,0)</f>
        <v>0</v>
      </c>
      <c r="BD155" s="233">
        <f>IF(AZ155=4,G155,0)</f>
        <v>0</v>
      </c>
      <c r="BE155" s="233">
        <f>IF(AZ155=5,G155,0)</f>
        <v>0</v>
      </c>
      <c r="CA155" s="260">
        <v>7</v>
      </c>
      <c r="CB155" s="260">
        <v>1002</v>
      </c>
    </row>
    <row r="156" spans="1:57" ht="12.75">
      <c r="A156" s="278"/>
      <c r="B156" s="279" t="s">
        <v>101</v>
      </c>
      <c r="C156" s="280" t="s">
        <v>1120</v>
      </c>
      <c r="D156" s="281"/>
      <c r="E156" s="282"/>
      <c r="F156" s="283"/>
      <c r="G156" s="284">
        <f>SUM(G151:G155)</f>
        <v>0</v>
      </c>
      <c r="H156" s="285"/>
      <c r="I156" s="286">
        <f>SUM(I151:I155)</f>
        <v>0</v>
      </c>
      <c r="J156" s="285"/>
      <c r="K156" s="286">
        <f>SUM(K151:K155)</f>
        <v>0</v>
      </c>
      <c r="O156" s="260">
        <v>4</v>
      </c>
      <c r="BA156" s="287">
        <f>SUM(BA151:BA155)</f>
        <v>0</v>
      </c>
      <c r="BB156" s="287">
        <f>SUM(BB151:BB155)</f>
        <v>0</v>
      </c>
      <c r="BC156" s="287">
        <f>SUM(BC151:BC155)</f>
        <v>0</v>
      </c>
      <c r="BD156" s="287">
        <f>SUM(BD151:BD155)</f>
        <v>0</v>
      </c>
      <c r="BE156" s="287">
        <f>SUM(BE151:BE155)</f>
        <v>0</v>
      </c>
    </row>
    <row r="157" spans="1:15" ht="12.75">
      <c r="A157" s="250" t="s">
        <v>97</v>
      </c>
      <c r="B157" s="251" t="s">
        <v>1299</v>
      </c>
      <c r="C157" s="252" t="s">
        <v>1300</v>
      </c>
      <c r="D157" s="253"/>
      <c r="E157" s="254"/>
      <c r="F157" s="254"/>
      <c r="G157" s="255"/>
      <c r="H157" s="256"/>
      <c r="I157" s="257"/>
      <c r="J157" s="258"/>
      <c r="K157" s="259"/>
      <c r="O157" s="260">
        <v>1</v>
      </c>
    </row>
    <row r="158" spans="1:80" ht="12.75">
      <c r="A158" s="261">
        <v>61</v>
      </c>
      <c r="B158" s="262" t="s">
        <v>1304</v>
      </c>
      <c r="C158" s="263" t="s">
        <v>1305</v>
      </c>
      <c r="D158" s="264" t="s">
        <v>244</v>
      </c>
      <c r="E158" s="265">
        <v>80.08</v>
      </c>
      <c r="F158" s="265">
        <v>0</v>
      </c>
      <c r="G158" s="266">
        <f>E158*F158</f>
        <v>0</v>
      </c>
      <c r="H158" s="267">
        <v>0</v>
      </c>
      <c r="I158" s="268">
        <f>E158*H158</f>
        <v>0</v>
      </c>
      <c r="J158" s="267"/>
      <c r="K158" s="268">
        <f>E158*J158</f>
        <v>0</v>
      </c>
      <c r="O158" s="260">
        <v>2</v>
      </c>
      <c r="AA158" s="233">
        <v>8</v>
      </c>
      <c r="AB158" s="233">
        <v>0</v>
      </c>
      <c r="AC158" s="233">
        <v>3</v>
      </c>
      <c r="AZ158" s="233">
        <v>1</v>
      </c>
      <c r="BA158" s="233">
        <f>IF(AZ158=1,G158,0)</f>
        <v>0</v>
      </c>
      <c r="BB158" s="233">
        <f>IF(AZ158=2,G158,0)</f>
        <v>0</v>
      </c>
      <c r="BC158" s="233">
        <f>IF(AZ158=3,G158,0)</f>
        <v>0</v>
      </c>
      <c r="BD158" s="233">
        <f>IF(AZ158=4,G158,0)</f>
        <v>0</v>
      </c>
      <c r="BE158" s="233">
        <f>IF(AZ158=5,G158,0)</f>
        <v>0</v>
      </c>
      <c r="CA158" s="260">
        <v>8</v>
      </c>
      <c r="CB158" s="260">
        <v>0</v>
      </c>
    </row>
    <row r="159" spans="1:80" ht="12.75">
      <c r="A159" s="261">
        <v>62</v>
      </c>
      <c r="B159" s="262" t="s">
        <v>1306</v>
      </c>
      <c r="C159" s="263" t="s">
        <v>1307</v>
      </c>
      <c r="D159" s="264" t="s">
        <v>244</v>
      </c>
      <c r="E159" s="265">
        <v>1201.2</v>
      </c>
      <c r="F159" s="265">
        <v>0</v>
      </c>
      <c r="G159" s="266">
        <f>E159*F159</f>
        <v>0</v>
      </c>
      <c r="H159" s="267">
        <v>0</v>
      </c>
      <c r="I159" s="268">
        <f>E159*H159</f>
        <v>0</v>
      </c>
      <c r="J159" s="267"/>
      <c r="K159" s="268">
        <f>E159*J159</f>
        <v>0</v>
      </c>
      <c r="O159" s="260">
        <v>2</v>
      </c>
      <c r="AA159" s="233">
        <v>8</v>
      </c>
      <c r="AB159" s="233">
        <v>0</v>
      </c>
      <c r="AC159" s="233">
        <v>3</v>
      </c>
      <c r="AZ159" s="233">
        <v>1</v>
      </c>
      <c r="BA159" s="233">
        <f>IF(AZ159=1,G159,0)</f>
        <v>0</v>
      </c>
      <c r="BB159" s="233">
        <f>IF(AZ159=2,G159,0)</f>
        <v>0</v>
      </c>
      <c r="BC159" s="233">
        <f>IF(AZ159=3,G159,0)</f>
        <v>0</v>
      </c>
      <c r="BD159" s="233">
        <f>IF(AZ159=4,G159,0)</f>
        <v>0</v>
      </c>
      <c r="BE159" s="233">
        <f>IF(AZ159=5,G159,0)</f>
        <v>0</v>
      </c>
      <c r="CA159" s="260">
        <v>8</v>
      </c>
      <c r="CB159" s="260">
        <v>0</v>
      </c>
    </row>
    <row r="160" spans="1:80" ht="12.75">
      <c r="A160" s="261">
        <v>63</v>
      </c>
      <c r="B160" s="262" t="s">
        <v>1312</v>
      </c>
      <c r="C160" s="263" t="s">
        <v>1313</v>
      </c>
      <c r="D160" s="264" t="s">
        <v>244</v>
      </c>
      <c r="E160" s="265">
        <v>80.08</v>
      </c>
      <c r="F160" s="265">
        <v>0</v>
      </c>
      <c r="G160" s="266">
        <f>E160*F160</f>
        <v>0</v>
      </c>
      <c r="H160" s="267">
        <v>0</v>
      </c>
      <c r="I160" s="268">
        <f>E160*H160</f>
        <v>0</v>
      </c>
      <c r="J160" s="267"/>
      <c r="K160" s="268">
        <f>E160*J160</f>
        <v>0</v>
      </c>
      <c r="O160" s="260">
        <v>2</v>
      </c>
      <c r="AA160" s="233">
        <v>8</v>
      </c>
      <c r="AB160" s="233">
        <v>0</v>
      </c>
      <c r="AC160" s="233">
        <v>3</v>
      </c>
      <c r="AZ160" s="233">
        <v>1</v>
      </c>
      <c r="BA160" s="233">
        <f>IF(AZ160=1,G160,0)</f>
        <v>0</v>
      </c>
      <c r="BB160" s="233">
        <f>IF(AZ160=2,G160,0)</f>
        <v>0</v>
      </c>
      <c r="BC160" s="233">
        <f>IF(AZ160=3,G160,0)</f>
        <v>0</v>
      </c>
      <c r="BD160" s="233">
        <f>IF(AZ160=4,G160,0)</f>
        <v>0</v>
      </c>
      <c r="BE160" s="233">
        <f>IF(AZ160=5,G160,0)</f>
        <v>0</v>
      </c>
      <c r="CA160" s="260">
        <v>8</v>
      </c>
      <c r="CB160" s="260">
        <v>0</v>
      </c>
    </row>
    <row r="161" spans="1:57" ht="12.75">
      <c r="A161" s="278"/>
      <c r="B161" s="279" t="s">
        <v>101</v>
      </c>
      <c r="C161" s="280" t="s">
        <v>1301</v>
      </c>
      <c r="D161" s="281"/>
      <c r="E161" s="282"/>
      <c r="F161" s="283"/>
      <c r="G161" s="284">
        <f>SUM(G157:G160)</f>
        <v>0</v>
      </c>
      <c r="H161" s="285"/>
      <c r="I161" s="286">
        <f>SUM(I157:I160)</f>
        <v>0</v>
      </c>
      <c r="J161" s="285"/>
      <c r="K161" s="286">
        <f>SUM(K157:K160)</f>
        <v>0</v>
      </c>
      <c r="O161" s="260">
        <v>4</v>
      </c>
      <c r="BA161" s="287">
        <f>SUM(BA157:BA160)</f>
        <v>0</v>
      </c>
      <c r="BB161" s="287">
        <f>SUM(BB157:BB160)</f>
        <v>0</v>
      </c>
      <c r="BC161" s="287">
        <f>SUM(BC157:BC160)</f>
        <v>0</v>
      </c>
      <c r="BD161" s="287">
        <f>SUM(BD157:BD160)</f>
        <v>0</v>
      </c>
      <c r="BE161" s="287">
        <f>SUM(BE157:BE160)</f>
        <v>0</v>
      </c>
    </row>
    <row r="162" ht="12.75">
      <c r="E162" s="233"/>
    </row>
    <row r="163" ht="12.75">
      <c r="E163" s="233"/>
    </row>
    <row r="164" ht="12.75">
      <c r="E164" s="233"/>
    </row>
    <row r="165" ht="12.75">
      <c r="E165" s="233"/>
    </row>
    <row r="166" ht="12.75">
      <c r="E166" s="233"/>
    </row>
    <row r="167" ht="12.75">
      <c r="E167" s="233"/>
    </row>
    <row r="168" ht="12.75">
      <c r="E168" s="233"/>
    </row>
    <row r="169" ht="12.75">
      <c r="E169" s="233"/>
    </row>
    <row r="170" ht="12.75">
      <c r="E170" s="233"/>
    </row>
    <row r="171" ht="12.75">
      <c r="E171" s="233"/>
    </row>
    <row r="172" ht="12.75">
      <c r="E172" s="233"/>
    </row>
    <row r="173" ht="12.75">
      <c r="E173" s="233"/>
    </row>
    <row r="174" ht="12.75">
      <c r="E174" s="233"/>
    </row>
    <row r="175" ht="12.75">
      <c r="E175" s="233"/>
    </row>
    <row r="176" ht="12.75">
      <c r="E176" s="233"/>
    </row>
    <row r="177" ht="12.75">
      <c r="E177" s="233"/>
    </row>
    <row r="178" ht="12.75">
      <c r="E178" s="233"/>
    </row>
    <row r="179" ht="12.75">
      <c r="E179" s="233"/>
    </row>
    <row r="180" ht="12.75">
      <c r="E180" s="233"/>
    </row>
    <row r="181" ht="12.75">
      <c r="E181" s="233"/>
    </row>
    <row r="182" ht="12.75">
      <c r="E182" s="233"/>
    </row>
    <row r="183" ht="12.75">
      <c r="E183" s="233"/>
    </row>
    <row r="184" ht="12.75">
      <c r="E184" s="233"/>
    </row>
    <row r="185" spans="1:7" ht="12.75">
      <c r="A185" s="277"/>
      <c r="B185" s="277"/>
      <c r="C185" s="277"/>
      <c r="D185" s="277"/>
      <c r="E185" s="277"/>
      <c r="F185" s="277"/>
      <c r="G185" s="277"/>
    </row>
    <row r="186" spans="1:7" ht="12.75">
      <c r="A186" s="277"/>
      <c r="B186" s="277"/>
      <c r="C186" s="277"/>
      <c r="D186" s="277"/>
      <c r="E186" s="277"/>
      <c r="F186" s="277"/>
      <c r="G186" s="277"/>
    </row>
    <row r="187" spans="1:7" ht="12.75">
      <c r="A187" s="277"/>
      <c r="B187" s="277"/>
      <c r="C187" s="277"/>
      <c r="D187" s="277"/>
      <c r="E187" s="277"/>
      <c r="F187" s="277"/>
      <c r="G187" s="277"/>
    </row>
    <row r="188" spans="1:7" ht="12.75">
      <c r="A188" s="277"/>
      <c r="B188" s="277"/>
      <c r="C188" s="277"/>
      <c r="D188" s="277"/>
      <c r="E188" s="277"/>
      <c r="F188" s="277"/>
      <c r="G188" s="277"/>
    </row>
    <row r="189" ht="12.75">
      <c r="E189" s="233"/>
    </row>
    <row r="190" ht="12.75">
      <c r="E190" s="233"/>
    </row>
    <row r="191" ht="12.75">
      <c r="E191" s="233"/>
    </row>
    <row r="192" ht="12.75">
      <c r="E192" s="233"/>
    </row>
    <row r="193" ht="12.75">
      <c r="E193" s="233"/>
    </row>
    <row r="194" ht="12.75">
      <c r="E194" s="233"/>
    </row>
    <row r="195" ht="12.75">
      <c r="E195" s="233"/>
    </row>
    <row r="196" ht="12.75">
      <c r="E196" s="233"/>
    </row>
    <row r="197" ht="12.75">
      <c r="E197" s="233"/>
    </row>
    <row r="198" ht="12.75">
      <c r="E198" s="233"/>
    </row>
    <row r="199" ht="12.75">
      <c r="E199" s="233"/>
    </row>
    <row r="200" ht="12.75">
      <c r="E200" s="233"/>
    </row>
    <row r="201" ht="12.75">
      <c r="E201" s="233"/>
    </row>
    <row r="202" ht="12.75">
      <c r="E202" s="233"/>
    </row>
    <row r="203" ht="12.75">
      <c r="E203" s="233"/>
    </row>
    <row r="204" ht="12.75">
      <c r="E204" s="233"/>
    </row>
    <row r="205" ht="12.75">
      <c r="E205" s="233"/>
    </row>
    <row r="206" ht="12.75">
      <c r="E206" s="233"/>
    </row>
    <row r="207" ht="12.75">
      <c r="E207" s="233"/>
    </row>
    <row r="208" ht="12.75">
      <c r="E208" s="233"/>
    </row>
    <row r="209" ht="12.75">
      <c r="E209" s="233"/>
    </row>
    <row r="210" ht="12.75">
      <c r="E210" s="233"/>
    </row>
    <row r="211" ht="12.75">
      <c r="E211" s="233"/>
    </row>
    <row r="212" ht="12.75">
      <c r="E212" s="233"/>
    </row>
    <row r="213" ht="12.75">
      <c r="E213" s="233"/>
    </row>
    <row r="214" ht="12.75">
      <c r="E214" s="233"/>
    </row>
    <row r="215" ht="12.75">
      <c r="E215" s="233"/>
    </row>
    <row r="216" ht="12.75">
      <c r="E216" s="233"/>
    </row>
    <row r="217" ht="12.75">
      <c r="E217" s="233"/>
    </row>
    <row r="218" ht="12.75">
      <c r="E218" s="233"/>
    </row>
    <row r="219" ht="12.75">
      <c r="E219" s="233"/>
    </row>
    <row r="220" spans="1:2" ht="12.75">
      <c r="A220" s="288"/>
      <c r="B220" s="288"/>
    </row>
    <row r="221" spans="1:7" ht="12.75">
      <c r="A221" s="277"/>
      <c r="B221" s="277"/>
      <c r="C221" s="289"/>
      <c r="D221" s="289"/>
      <c r="E221" s="290"/>
      <c r="F221" s="289"/>
      <c r="G221" s="291"/>
    </row>
    <row r="222" spans="1:7" ht="12.75">
      <c r="A222" s="292"/>
      <c r="B222" s="292"/>
      <c r="C222" s="277"/>
      <c r="D222" s="277"/>
      <c r="E222" s="293"/>
      <c r="F222" s="277"/>
      <c r="G222" s="277"/>
    </row>
    <row r="223" spans="1:7" ht="12.75">
      <c r="A223" s="277"/>
      <c r="B223" s="277"/>
      <c r="C223" s="277"/>
      <c r="D223" s="277"/>
      <c r="E223" s="293"/>
      <c r="F223" s="277"/>
      <c r="G223" s="277"/>
    </row>
    <row r="224" spans="1:7" ht="12.75">
      <c r="A224" s="277"/>
      <c r="B224" s="277"/>
      <c r="C224" s="277"/>
      <c r="D224" s="277"/>
      <c r="E224" s="293"/>
      <c r="F224" s="277"/>
      <c r="G224" s="277"/>
    </row>
    <row r="225" spans="1:7" ht="12.75">
      <c r="A225" s="277"/>
      <c r="B225" s="277"/>
      <c r="C225" s="277"/>
      <c r="D225" s="277"/>
      <c r="E225" s="293"/>
      <c r="F225" s="277"/>
      <c r="G225" s="277"/>
    </row>
    <row r="226" spans="1:7" ht="12.75">
      <c r="A226" s="277"/>
      <c r="B226" s="277"/>
      <c r="C226" s="277"/>
      <c r="D226" s="277"/>
      <c r="E226" s="293"/>
      <c r="F226" s="277"/>
      <c r="G226" s="277"/>
    </row>
    <row r="227" spans="1:7" ht="12.75">
      <c r="A227" s="277"/>
      <c r="B227" s="277"/>
      <c r="C227" s="277"/>
      <c r="D227" s="277"/>
      <c r="E227" s="293"/>
      <c r="F227" s="277"/>
      <c r="G227" s="277"/>
    </row>
    <row r="228" spans="1:7" ht="12.75">
      <c r="A228" s="277"/>
      <c r="B228" s="277"/>
      <c r="C228" s="277"/>
      <c r="D228" s="277"/>
      <c r="E228" s="293"/>
      <c r="F228" s="277"/>
      <c r="G228" s="277"/>
    </row>
    <row r="229" spans="1:7" ht="12.75">
      <c r="A229" s="277"/>
      <c r="B229" s="277"/>
      <c r="C229" s="277"/>
      <c r="D229" s="277"/>
      <c r="E229" s="293"/>
      <c r="F229" s="277"/>
      <c r="G229" s="277"/>
    </row>
    <row r="230" spans="1:7" ht="12.75">
      <c r="A230" s="277"/>
      <c r="B230" s="277"/>
      <c r="C230" s="277"/>
      <c r="D230" s="277"/>
      <c r="E230" s="293"/>
      <c r="F230" s="277"/>
      <c r="G230" s="277"/>
    </row>
    <row r="231" spans="1:7" ht="12.75">
      <c r="A231" s="277"/>
      <c r="B231" s="277"/>
      <c r="C231" s="277"/>
      <c r="D231" s="277"/>
      <c r="E231" s="293"/>
      <c r="F231" s="277"/>
      <c r="G231" s="277"/>
    </row>
    <row r="232" spans="1:7" ht="12.75">
      <c r="A232" s="277"/>
      <c r="B232" s="277"/>
      <c r="C232" s="277"/>
      <c r="D232" s="277"/>
      <c r="E232" s="293"/>
      <c r="F232" s="277"/>
      <c r="G232" s="277"/>
    </row>
    <row r="233" spans="1:7" ht="12.75">
      <c r="A233" s="277"/>
      <c r="B233" s="277"/>
      <c r="C233" s="277"/>
      <c r="D233" s="277"/>
      <c r="E233" s="293"/>
      <c r="F233" s="277"/>
      <c r="G233" s="277"/>
    </row>
    <row r="234" spans="1:7" ht="12.75">
      <c r="A234" s="277"/>
      <c r="B234" s="277"/>
      <c r="C234" s="277"/>
      <c r="D234" s="277"/>
      <c r="E234" s="293"/>
      <c r="F234" s="277"/>
      <c r="G234" s="277"/>
    </row>
  </sheetData>
  <sheetProtection/>
  <mergeCells count="72">
    <mergeCell ref="C34:D34"/>
    <mergeCell ref="A1:G1"/>
    <mergeCell ref="A3:B3"/>
    <mergeCell ref="A4:B4"/>
    <mergeCell ref="E4:G4"/>
    <mergeCell ref="C16:D16"/>
    <mergeCell ref="C17:D17"/>
    <mergeCell ref="C19:D19"/>
    <mergeCell ref="C20:D20"/>
    <mergeCell ref="C37:D37"/>
    <mergeCell ref="C42:D42"/>
    <mergeCell ref="C44:D44"/>
    <mergeCell ref="C46:D46"/>
    <mergeCell ref="C48:D48"/>
    <mergeCell ref="C22:D22"/>
    <mergeCell ref="C24:D24"/>
    <mergeCell ref="C27:D27"/>
    <mergeCell ref="C29:D29"/>
    <mergeCell ref="C32:D32"/>
    <mergeCell ref="C77:D77"/>
    <mergeCell ref="C78:D78"/>
    <mergeCell ref="C52:D52"/>
    <mergeCell ref="C54:D54"/>
    <mergeCell ref="C58:D58"/>
    <mergeCell ref="C59:D59"/>
    <mergeCell ref="C60:D60"/>
    <mergeCell ref="C62:D62"/>
    <mergeCell ref="C64:D64"/>
    <mergeCell ref="C69:D69"/>
    <mergeCell ref="C109:D109"/>
    <mergeCell ref="C105:D105"/>
    <mergeCell ref="C106:D106"/>
    <mergeCell ref="C108:D108"/>
    <mergeCell ref="C70:D70"/>
    <mergeCell ref="C71:D71"/>
    <mergeCell ref="C72:D72"/>
    <mergeCell ref="C74:D74"/>
    <mergeCell ref="C75:D75"/>
    <mergeCell ref="C80:D80"/>
    <mergeCell ref="C98:D98"/>
    <mergeCell ref="C100:D100"/>
    <mergeCell ref="C104:D104"/>
    <mergeCell ref="C81:D81"/>
    <mergeCell ref="C83:D83"/>
    <mergeCell ref="C84:D84"/>
    <mergeCell ref="C86:D86"/>
    <mergeCell ref="C87:D87"/>
    <mergeCell ref="C123:D123"/>
    <mergeCell ref="C124:D124"/>
    <mergeCell ref="C125:D125"/>
    <mergeCell ref="C110:D110"/>
    <mergeCell ref="C89:D89"/>
    <mergeCell ref="C90:D90"/>
    <mergeCell ref="C92:D92"/>
    <mergeCell ref="C94:D94"/>
    <mergeCell ref="C95:D95"/>
    <mergeCell ref="C97:D97"/>
    <mergeCell ref="C111:D111"/>
    <mergeCell ref="C112:D112"/>
    <mergeCell ref="C113:D113"/>
    <mergeCell ref="C114:D114"/>
    <mergeCell ref="C115:D115"/>
    <mergeCell ref="C119:D119"/>
    <mergeCell ref="C126:D126"/>
    <mergeCell ref="C127:D127"/>
    <mergeCell ref="C146:D146"/>
    <mergeCell ref="C148:D148"/>
    <mergeCell ref="C132:D132"/>
    <mergeCell ref="C134:D134"/>
    <mergeCell ref="C136:D136"/>
    <mergeCell ref="C138:D138"/>
    <mergeCell ref="C128:D1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102</v>
      </c>
      <c r="B1" s="95"/>
      <c r="C1" s="95"/>
      <c r="D1" s="95"/>
      <c r="E1" s="95"/>
      <c r="F1" s="95"/>
      <c r="G1" s="95"/>
    </row>
    <row r="2" spans="1:7" ht="12.75" customHeight="1">
      <c r="A2" s="96" t="s">
        <v>32</v>
      </c>
      <c r="B2" s="97"/>
      <c r="C2" s="98" t="s">
        <v>110</v>
      </c>
      <c r="D2" s="98" t="s">
        <v>111</v>
      </c>
      <c r="E2" s="99"/>
      <c r="F2" s="100" t="s">
        <v>33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34</v>
      </c>
      <c r="B4" s="103"/>
      <c r="C4" s="104"/>
      <c r="D4" s="104"/>
      <c r="E4" s="105"/>
      <c r="F4" s="106" t="s">
        <v>35</v>
      </c>
      <c r="G4" s="109"/>
    </row>
    <row r="5" spans="1:7" ht="12.75" customHeight="1">
      <c r="A5" s="110" t="s">
        <v>107</v>
      </c>
      <c r="B5" s="111"/>
      <c r="C5" s="112" t="s">
        <v>108</v>
      </c>
      <c r="D5" s="113"/>
      <c r="E5" s="111"/>
      <c r="F5" s="106" t="s">
        <v>36</v>
      </c>
      <c r="G5" s="107"/>
    </row>
    <row r="6" spans="1:15" ht="12.75" customHeight="1">
      <c r="A6" s="108" t="s">
        <v>37</v>
      </c>
      <c r="B6" s="103"/>
      <c r="C6" s="104"/>
      <c r="D6" s="104"/>
      <c r="E6" s="105"/>
      <c r="F6" s="114" t="s">
        <v>38</v>
      </c>
      <c r="G6" s="115"/>
      <c r="O6" s="116"/>
    </row>
    <row r="7" spans="1:7" ht="12.75" customHeight="1">
      <c r="A7" s="117" t="s">
        <v>104</v>
      </c>
      <c r="B7" s="118"/>
      <c r="C7" s="119" t="s">
        <v>105</v>
      </c>
      <c r="D7" s="120"/>
      <c r="E7" s="120"/>
      <c r="F7" s="121" t="s">
        <v>39</v>
      </c>
      <c r="G7" s="115">
        <f>IF(G6=0,,ROUND((F30+F32)/G6,1))</f>
        <v>0</v>
      </c>
    </row>
    <row r="8" spans="1:9" ht="12.75">
      <c r="A8" s="122" t="s">
        <v>40</v>
      </c>
      <c r="B8" s="106"/>
      <c r="C8" s="315"/>
      <c r="D8" s="315"/>
      <c r="E8" s="316"/>
      <c r="F8" s="123" t="s">
        <v>41</v>
      </c>
      <c r="G8" s="124"/>
      <c r="H8" s="125"/>
      <c r="I8" s="126"/>
    </row>
    <row r="9" spans="1:8" ht="12.75">
      <c r="A9" s="122" t="s">
        <v>42</v>
      </c>
      <c r="B9" s="106"/>
      <c r="C9" s="315"/>
      <c r="D9" s="315"/>
      <c r="E9" s="316"/>
      <c r="F9" s="106"/>
      <c r="G9" s="127"/>
      <c r="H9" s="128"/>
    </row>
    <row r="10" spans="1:8" ht="12.75">
      <c r="A10" s="122" t="s">
        <v>43</v>
      </c>
      <c r="B10" s="106"/>
      <c r="C10" s="315"/>
      <c r="D10" s="315"/>
      <c r="E10" s="315"/>
      <c r="F10" s="129"/>
      <c r="G10" s="130"/>
      <c r="H10" s="131"/>
    </row>
    <row r="11" spans="1:57" ht="13.5" customHeight="1">
      <c r="A11" s="122" t="s">
        <v>44</v>
      </c>
      <c r="B11" s="106"/>
      <c r="C11" s="315"/>
      <c r="D11" s="315"/>
      <c r="E11" s="315"/>
      <c r="F11" s="132" t="s">
        <v>45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46</v>
      </c>
      <c r="B12" s="103"/>
      <c r="C12" s="317"/>
      <c r="D12" s="317"/>
      <c r="E12" s="317"/>
      <c r="F12" s="136" t="s">
        <v>47</v>
      </c>
      <c r="G12" s="137"/>
      <c r="H12" s="128"/>
    </row>
    <row r="13" spans="1:8" ht="28.5" customHeight="1" thickBot="1">
      <c r="A13" s="138" t="s">
        <v>48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49</v>
      </c>
      <c r="B14" s="143"/>
      <c r="C14" s="144"/>
      <c r="D14" s="145" t="s">
        <v>50</v>
      </c>
      <c r="E14" s="146"/>
      <c r="F14" s="146"/>
      <c r="G14" s="144"/>
    </row>
    <row r="15" spans="1:7" ht="15.75" customHeight="1">
      <c r="A15" s="147"/>
      <c r="B15" s="148" t="s">
        <v>51</v>
      </c>
      <c r="C15" s="149">
        <f>'01 00 Rek'!E8</f>
        <v>0</v>
      </c>
      <c r="D15" s="150" t="str">
        <f>'01 00 Rek'!A13</f>
        <v>Ztížené výrobní podmínky</v>
      </c>
      <c r="E15" s="151"/>
      <c r="F15" s="152"/>
      <c r="G15" s="149">
        <f>'01 00 Rek'!I13</f>
        <v>0</v>
      </c>
    </row>
    <row r="16" spans="1:7" ht="15.75" customHeight="1">
      <c r="A16" s="147" t="s">
        <v>52</v>
      </c>
      <c r="B16" s="148" t="s">
        <v>53</v>
      </c>
      <c r="C16" s="149">
        <f>'01 00 Rek'!F8</f>
        <v>0</v>
      </c>
      <c r="D16" s="102" t="str">
        <f>'01 00 Rek'!A14</f>
        <v>Oborová přirážka</v>
      </c>
      <c r="E16" s="153"/>
      <c r="F16" s="154"/>
      <c r="G16" s="149">
        <f>'01 00 Rek'!I14</f>
        <v>0</v>
      </c>
    </row>
    <row r="17" spans="1:7" ht="15.75" customHeight="1">
      <c r="A17" s="147" t="s">
        <v>54</v>
      </c>
      <c r="B17" s="148" t="s">
        <v>55</v>
      </c>
      <c r="C17" s="149">
        <f>'01 00 Rek'!H8</f>
        <v>0</v>
      </c>
      <c r="D17" s="102" t="str">
        <f>'01 00 Rek'!A15</f>
        <v>Přesun stavebních kapacit</v>
      </c>
      <c r="E17" s="153"/>
      <c r="F17" s="154"/>
      <c r="G17" s="149">
        <f>'01 00 Rek'!I15</f>
        <v>0</v>
      </c>
    </row>
    <row r="18" spans="1:7" ht="15.75" customHeight="1">
      <c r="A18" s="155" t="s">
        <v>56</v>
      </c>
      <c r="B18" s="156" t="s">
        <v>57</v>
      </c>
      <c r="C18" s="149">
        <f>'01 00 Rek'!G8</f>
        <v>0</v>
      </c>
      <c r="D18" s="102" t="str">
        <f>'01 00 Rek'!A16</f>
        <v>Mimostaveništní doprava</v>
      </c>
      <c r="E18" s="153"/>
      <c r="F18" s="154"/>
      <c r="G18" s="149">
        <f>'01 00 Rek'!I16</f>
        <v>0</v>
      </c>
    </row>
    <row r="19" spans="1:7" ht="15.75" customHeight="1">
      <c r="A19" s="157" t="s">
        <v>58</v>
      </c>
      <c r="B19" s="148"/>
      <c r="C19" s="149">
        <f>SUM(C15:C18)</f>
        <v>0</v>
      </c>
      <c r="D19" s="102" t="str">
        <f>'01 00 Rek'!A17</f>
        <v>Zařízení staveniště</v>
      </c>
      <c r="E19" s="153"/>
      <c r="F19" s="154"/>
      <c r="G19" s="149">
        <f>'01 00 Rek'!I17</f>
        <v>0</v>
      </c>
    </row>
    <row r="20" spans="1:7" ht="15.75" customHeight="1">
      <c r="A20" s="157"/>
      <c r="B20" s="148"/>
      <c r="C20" s="149"/>
      <c r="D20" s="102" t="str">
        <f>'01 00 Rek'!A18</f>
        <v>Provoz investora</v>
      </c>
      <c r="E20" s="153"/>
      <c r="F20" s="154"/>
      <c r="G20" s="149">
        <f>'01 00 Rek'!I18</f>
        <v>0</v>
      </c>
    </row>
    <row r="21" spans="1:7" ht="15.75" customHeight="1">
      <c r="A21" s="157" t="s">
        <v>29</v>
      </c>
      <c r="B21" s="148"/>
      <c r="C21" s="149">
        <f>'01 00 Rek'!I8</f>
        <v>0</v>
      </c>
      <c r="D21" s="102" t="str">
        <f>'01 00 Rek'!A19</f>
        <v>Kompletační činnost (IČD)</v>
      </c>
      <c r="E21" s="153"/>
      <c r="F21" s="154"/>
      <c r="G21" s="149">
        <f>'01 00 Rek'!I19</f>
        <v>0</v>
      </c>
    </row>
    <row r="22" spans="1:7" ht="15.75" customHeight="1">
      <c r="A22" s="158" t="s">
        <v>59</v>
      </c>
      <c r="B22" s="128"/>
      <c r="C22" s="149">
        <f>C19+C21</f>
        <v>0</v>
      </c>
      <c r="D22" s="102" t="s">
        <v>60</v>
      </c>
      <c r="E22" s="153"/>
      <c r="F22" s="154"/>
      <c r="G22" s="149">
        <f>G23-SUM(G15:G21)</f>
        <v>0</v>
      </c>
    </row>
    <row r="23" spans="1:7" ht="15.75" customHeight="1" thickBot="1">
      <c r="A23" s="318" t="s">
        <v>61</v>
      </c>
      <c r="B23" s="319"/>
      <c r="C23" s="159">
        <f>C22+G23</f>
        <v>0</v>
      </c>
      <c r="D23" s="160" t="s">
        <v>62</v>
      </c>
      <c r="E23" s="161"/>
      <c r="F23" s="162"/>
      <c r="G23" s="149">
        <f>'01 00 Rek'!H21</f>
        <v>0</v>
      </c>
    </row>
    <row r="24" spans="1:7" ht="12.75">
      <c r="A24" s="163" t="s">
        <v>63</v>
      </c>
      <c r="B24" s="164"/>
      <c r="C24" s="165"/>
      <c r="D24" s="164" t="s">
        <v>64</v>
      </c>
      <c r="E24" s="164"/>
      <c r="F24" s="166" t="s">
        <v>65</v>
      </c>
      <c r="G24" s="167"/>
    </row>
    <row r="25" spans="1:7" ht="12.75">
      <c r="A25" s="158" t="s">
        <v>66</v>
      </c>
      <c r="B25" s="128"/>
      <c r="C25" s="168"/>
      <c r="D25" s="128" t="s">
        <v>66</v>
      </c>
      <c r="F25" s="169" t="s">
        <v>66</v>
      </c>
      <c r="G25" s="170"/>
    </row>
    <row r="26" spans="1:7" ht="37.5" customHeight="1">
      <c r="A26" s="158" t="s">
        <v>67</v>
      </c>
      <c r="B26" s="171"/>
      <c r="C26" s="168"/>
      <c r="D26" s="128" t="s">
        <v>67</v>
      </c>
      <c r="F26" s="169" t="s">
        <v>67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68</v>
      </c>
      <c r="B28" s="128"/>
      <c r="C28" s="168"/>
      <c r="D28" s="169" t="s">
        <v>69</v>
      </c>
      <c r="E28" s="168"/>
      <c r="F28" s="173" t="s">
        <v>69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11</v>
      </c>
      <c r="B30" s="177"/>
      <c r="C30" s="178">
        <v>21</v>
      </c>
      <c r="D30" s="177" t="s">
        <v>70</v>
      </c>
      <c r="E30" s="179"/>
      <c r="F30" s="310">
        <f>C23-F32</f>
        <v>0</v>
      </c>
      <c r="G30" s="311"/>
    </row>
    <row r="31" spans="1:7" ht="12.75">
      <c r="A31" s="176" t="s">
        <v>71</v>
      </c>
      <c r="B31" s="177"/>
      <c r="C31" s="178">
        <f>C30</f>
        <v>21</v>
      </c>
      <c r="D31" s="177" t="s">
        <v>72</v>
      </c>
      <c r="E31" s="179"/>
      <c r="F31" s="310">
        <f>ROUND(PRODUCT(F30,C31/100),0)</f>
        <v>0</v>
      </c>
      <c r="G31" s="311"/>
    </row>
    <row r="32" spans="1:7" ht="12.75">
      <c r="A32" s="176" t="s">
        <v>11</v>
      </c>
      <c r="B32" s="177"/>
      <c r="C32" s="178">
        <v>0</v>
      </c>
      <c r="D32" s="177" t="s">
        <v>72</v>
      </c>
      <c r="E32" s="179"/>
      <c r="F32" s="310">
        <v>0</v>
      </c>
      <c r="G32" s="311"/>
    </row>
    <row r="33" spans="1:7" ht="12.75">
      <c r="A33" s="176" t="s">
        <v>71</v>
      </c>
      <c r="B33" s="180"/>
      <c r="C33" s="181">
        <f>C32</f>
        <v>0</v>
      </c>
      <c r="D33" s="177" t="s">
        <v>72</v>
      </c>
      <c r="E33" s="154"/>
      <c r="F33" s="310">
        <f>ROUND(PRODUCT(F32,C33/100),0)</f>
        <v>0</v>
      </c>
      <c r="G33" s="311"/>
    </row>
    <row r="34" spans="1:7" s="185" customFormat="1" ht="19.5" customHeight="1" thickBot="1">
      <c r="A34" s="182" t="s">
        <v>73</v>
      </c>
      <c r="B34" s="183"/>
      <c r="C34" s="183"/>
      <c r="D34" s="183"/>
      <c r="E34" s="184"/>
      <c r="F34" s="312">
        <f>ROUND(SUM(F30:F33),0)</f>
        <v>0</v>
      </c>
      <c r="G34" s="313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4"/>
      <c r="C37" s="314"/>
      <c r="D37" s="314"/>
      <c r="E37" s="314"/>
      <c r="F37" s="314"/>
      <c r="G37" s="314"/>
      <c r="H37" s="1" t="s">
        <v>1</v>
      </c>
    </row>
    <row r="38" spans="1:8" ht="12.75" customHeight="1">
      <c r="A38" s="186"/>
      <c r="B38" s="314"/>
      <c r="C38" s="314"/>
      <c r="D38" s="314"/>
      <c r="E38" s="314"/>
      <c r="F38" s="314"/>
      <c r="G38" s="314"/>
      <c r="H38" s="1" t="s">
        <v>1</v>
      </c>
    </row>
    <row r="39" spans="1:8" ht="12.75">
      <c r="A39" s="186"/>
      <c r="B39" s="314"/>
      <c r="C39" s="314"/>
      <c r="D39" s="314"/>
      <c r="E39" s="314"/>
      <c r="F39" s="314"/>
      <c r="G39" s="314"/>
      <c r="H39" s="1" t="s">
        <v>1</v>
      </c>
    </row>
    <row r="40" spans="1:8" ht="12.75">
      <c r="A40" s="186"/>
      <c r="B40" s="314"/>
      <c r="C40" s="314"/>
      <c r="D40" s="314"/>
      <c r="E40" s="314"/>
      <c r="F40" s="314"/>
      <c r="G40" s="314"/>
      <c r="H40" s="1" t="s">
        <v>1</v>
      </c>
    </row>
    <row r="41" spans="1:8" ht="12.75">
      <c r="A41" s="186"/>
      <c r="B41" s="314"/>
      <c r="C41" s="314"/>
      <c r="D41" s="314"/>
      <c r="E41" s="314"/>
      <c r="F41" s="314"/>
      <c r="G41" s="314"/>
      <c r="H41" s="1" t="s">
        <v>1</v>
      </c>
    </row>
    <row r="42" spans="1:8" ht="12.75">
      <c r="A42" s="186"/>
      <c r="B42" s="314"/>
      <c r="C42" s="314"/>
      <c r="D42" s="314"/>
      <c r="E42" s="314"/>
      <c r="F42" s="314"/>
      <c r="G42" s="314"/>
      <c r="H42" s="1" t="s">
        <v>1</v>
      </c>
    </row>
    <row r="43" spans="1:8" ht="12.75">
      <c r="A43" s="186"/>
      <c r="B43" s="314"/>
      <c r="C43" s="314"/>
      <c r="D43" s="314"/>
      <c r="E43" s="314"/>
      <c r="F43" s="314"/>
      <c r="G43" s="314"/>
      <c r="H43" s="1" t="s">
        <v>1</v>
      </c>
    </row>
    <row r="44" spans="1:8" ht="12.75" customHeight="1">
      <c r="A44" s="186"/>
      <c r="B44" s="314"/>
      <c r="C44" s="314"/>
      <c r="D44" s="314"/>
      <c r="E44" s="314"/>
      <c r="F44" s="314"/>
      <c r="G44" s="314"/>
      <c r="H44" s="1" t="s">
        <v>1</v>
      </c>
    </row>
    <row r="45" spans="1:8" ht="12.75" customHeight="1">
      <c r="A45" s="186"/>
      <c r="B45" s="314"/>
      <c r="C45" s="314"/>
      <c r="D45" s="314"/>
      <c r="E45" s="314"/>
      <c r="F45" s="314"/>
      <c r="G45" s="314"/>
      <c r="H45" s="1" t="s">
        <v>1</v>
      </c>
    </row>
    <row r="46" spans="2:7" ht="12.75">
      <c r="B46" s="309"/>
      <c r="C46" s="309"/>
      <c r="D46" s="309"/>
      <c r="E46" s="309"/>
      <c r="F46" s="309"/>
      <c r="G46" s="309"/>
    </row>
    <row r="47" spans="2:7" ht="12.75">
      <c r="B47" s="309"/>
      <c r="C47" s="309"/>
      <c r="D47" s="309"/>
      <c r="E47" s="309"/>
      <c r="F47" s="309"/>
      <c r="G47" s="309"/>
    </row>
    <row r="48" spans="2:7" ht="12.75">
      <c r="B48" s="309"/>
      <c r="C48" s="309"/>
      <c r="D48" s="309"/>
      <c r="E48" s="309"/>
      <c r="F48" s="309"/>
      <c r="G48" s="309"/>
    </row>
    <row r="49" spans="2:7" ht="12.75">
      <c r="B49" s="309"/>
      <c r="C49" s="309"/>
      <c r="D49" s="309"/>
      <c r="E49" s="309"/>
      <c r="F49" s="309"/>
      <c r="G49" s="309"/>
    </row>
    <row r="50" spans="2:7" ht="12.75">
      <c r="B50" s="309"/>
      <c r="C50" s="309"/>
      <c r="D50" s="309"/>
      <c r="E50" s="309"/>
      <c r="F50" s="309"/>
      <c r="G50" s="309"/>
    </row>
    <row r="51" spans="2:7" ht="12.75">
      <c r="B51" s="309"/>
      <c r="C51" s="309"/>
      <c r="D51" s="309"/>
      <c r="E51" s="309"/>
      <c r="F51" s="309"/>
      <c r="G51" s="309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0" t="s">
        <v>2</v>
      </c>
      <c r="B1" s="321"/>
      <c r="C1" s="187" t="s">
        <v>106</v>
      </c>
      <c r="D1" s="188"/>
      <c r="E1" s="189"/>
      <c r="F1" s="188"/>
      <c r="G1" s="190" t="s">
        <v>75</v>
      </c>
      <c r="H1" s="191" t="s">
        <v>110</v>
      </c>
      <c r="I1" s="192"/>
    </row>
    <row r="2" spans="1:9" ht="13.5" thickBot="1">
      <c r="A2" s="322" t="s">
        <v>76</v>
      </c>
      <c r="B2" s="323"/>
      <c r="C2" s="193" t="s">
        <v>109</v>
      </c>
      <c r="D2" s="194"/>
      <c r="E2" s="195"/>
      <c r="F2" s="194"/>
      <c r="G2" s="324" t="s">
        <v>111</v>
      </c>
      <c r="H2" s="325"/>
      <c r="I2" s="326"/>
    </row>
    <row r="3" ht="13.5" thickTop="1">
      <c r="F3" s="128"/>
    </row>
    <row r="4" spans="1:9" ht="19.5" customHeight="1">
      <c r="A4" s="196" t="s">
        <v>77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78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9" s="128" customFormat="1" ht="13.5" thickBot="1">
      <c r="A7" s="294" t="str">
        <f>'01 00 Pol'!B7</f>
        <v>95</v>
      </c>
      <c r="B7" s="62" t="str">
        <f>'01 00 Pol'!C7</f>
        <v>Dokončovací konstrukce na pozemních stavbách</v>
      </c>
      <c r="D7" s="205"/>
      <c r="E7" s="295">
        <f>'01 00 Pol'!BA14</f>
        <v>0</v>
      </c>
      <c r="F7" s="296">
        <f>'01 00 Pol'!BB14</f>
        <v>0</v>
      </c>
      <c r="G7" s="296">
        <f>'01 00 Pol'!BC14</f>
        <v>0</v>
      </c>
      <c r="H7" s="296">
        <f>'01 00 Pol'!BD14</f>
        <v>0</v>
      </c>
      <c r="I7" s="297">
        <f>'01 00 Pol'!BE14</f>
        <v>0</v>
      </c>
    </row>
    <row r="8" spans="1:9" s="14" customFormat="1" ht="13.5" thickBot="1">
      <c r="A8" s="206"/>
      <c r="B8" s="207" t="s">
        <v>79</v>
      </c>
      <c r="C8" s="207"/>
      <c r="D8" s="208"/>
      <c r="E8" s="209">
        <f>SUM(E7:E7)</f>
        <v>0</v>
      </c>
      <c r="F8" s="210">
        <f>SUM(F7:F7)</f>
        <v>0</v>
      </c>
      <c r="G8" s="210">
        <f>SUM(G7:G7)</f>
        <v>0</v>
      </c>
      <c r="H8" s="210">
        <f>SUM(H7:H7)</f>
        <v>0</v>
      </c>
      <c r="I8" s="211">
        <f>SUM(I7:I7)</f>
        <v>0</v>
      </c>
    </row>
    <row r="9" spans="1:9" ht="12.75">
      <c r="A9" s="128"/>
      <c r="B9" s="128"/>
      <c r="C9" s="128"/>
      <c r="D9" s="128"/>
      <c r="E9" s="128"/>
      <c r="F9" s="128"/>
      <c r="G9" s="128"/>
      <c r="H9" s="128"/>
      <c r="I9" s="128"/>
    </row>
    <row r="10" spans="1:57" ht="19.5" customHeight="1">
      <c r="A10" s="197" t="s">
        <v>80</v>
      </c>
      <c r="B10" s="197"/>
      <c r="C10" s="197"/>
      <c r="D10" s="197"/>
      <c r="E10" s="197"/>
      <c r="F10" s="197"/>
      <c r="G10" s="212"/>
      <c r="H10" s="197"/>
      <c r="I10" s="197"/>
      <c r="BA10" s="134"/>
      <c r="BB10" s="134"/>
      <c r="BC10" s="134"/>
      <c r="BD10" s="134"/>
      <c r="BE10" s="134"/>
    </row>
    <row r="11" ht="13.5" thickBot="1"/>
    <row r="12" spans="1:9" ht="12.75">
      <c r="A12" s="163" t="s">
        <v>81</v>
      </c>
      <c r="B12" s="164"/>
      <c r="C12" s="164"/>
      <c r="D12" s="213"/>
      <c r="E12" s="214" t="s">
        <v>82</v>
      </c>
      <c r="F12" s="215" t="s">
        <v>12</v>
      </c>
      <c r="G12" s="216" t="s">
        <v>83</v>
      </c>
      <c r="H12" s="217"/>
      <c r="I12" s="218" t="s">
        <v>82</v>
      </c>
    </row>
    <row r="13" spans="1:53" ht="12.75">
      <c r="A13" s="157" t="s">
        <v>128</v>
      </c>
      <c r="B13" s="148"/>
      <c r="C13" s="148"/>
      <c r="D13" s="219"/>
      <c r="E13" s="220"/>
      <c r="F13" s="221"/>
      <c r="G13" s="222">
        <v>0</v>
      </c>
      <c r="H13" s="223"/>
      <c r="I13" s="224">
        <f aca="true" t="shared" si="0" ref="I13:I20">E13+F13*G13/100</f>
        <v>0</v>
      </c>
      <c r="BA13" s="1">
        <v>0</v>
      </c>
    </row>
    <row r="14" spans="1:53" ht="12.75">
      <c r="A14" s="157" t="s">
        <v>129</v>
      </c>
      <c r="B14" s="148"/>
      <c r="C14" s="148"/>
      <c r="D14" s="219"/>
      <c r="E14" s="220"/>
      <c r="F14" s="221"/>
      <c r="G14" s="222">
        <v>0</v>
      </c>
      <c r="H14" s="223"/>
      <c r="I14" s="224">
        <f t="shared" si="0"/>
        <v>0</v>
      </c>
      <c r="BA14" s="1">
        <v>0</v>
      </c>
    </row>
    <row r="15" spans="1:53" ht="12.75">
      <c r="A15" s="157" t="s">
        <v>130</v>
      </c>
      <c r="B15" s="148"/>
      <c r="C15" s="148"/>
      <c r="D15" s="219"/>
      <c r="E15" s="220"/>
      <c r="F15" s="221"/>
      <c r="G15" s="222">
        <v>0</v>
      </c>
      <c r="H15" s="223"/>
      <c r="I15" s="224">
        <f t="shared" si="0"/>
        <v>0</v>
      </c>
      <c r="BA15" s="1">
        <v>0</v>
      </c>
    </row>
    <row r="16" spans="1:53" ht="12.75">
      <c r="A16" s="157" t="s">
        <v>131</v>
      </c>
      <c r="B16" s="148"/>
      <c r="C16" s="148"/>
      <c r="D16" s="219"/>
      <c r="E16" s="220"/>
      <c r="F16" s="221"/>
      <c r="G16" s="222">
        <v>0</v>
      </c>
      <c r="H16" s="223"/>
      <c r="I16" s="224">
        <f t="shared" si="0"/>
        <v>0</v>
      </c>
      <c r="BA16" s="1">
        <v>0</v>
      </c>
    </row>
    <row r="17" spans="1:53" ht="12.75">
      <c r="A17" s="157" t="s">
        <v>132</v>
      </c>
      <c r="B17" s="148"/>
      <c r="C17" s="148"/>
      <c r="D17" s="219"/>
      <c r="E17" s="220"/>
      <c r="F17" s="221"/>
      <c r="G17" s="222">
        <v>0</v>
      </c>
      <c r="H17" s="223"/>
      <c r="I17" s="224">
        <f t="shared" si="0"/>
        <v>0</v>
      </c>
      <c r="BA17" s="1">
        <v>1</v>
      </c>
    </row>
    <row r="18" spans="1:53" ht="12.75">
      <c r="A18" s="157" t="s">
        <v>133</v>
      </c>
      <c r="B18" s="148"/>
      <c r="C18" s="148"/>
      <c r="D18" s="219"/>
      <c r="E18" s="220"/>
      <c r="F18" s="221"/>
      <c r="G18" s="222">
        <v>0</v>
      </c>
      <c r="H18" s="223"/>
      <c r="I18" s="224">
        <f t="shared" si="0"/>
        <v>0</v>
      </c>
      <c r="BA18" s="1">
        <v>1</v>
      </c>
    </row>
    <row r="19" spans="1:53" ht="12.75">
      <c r="A19" s="157" t="s">
        <v>134</v>
      </c>
      <c r="B19" s="148"/>
      <c r="C19" s="148"/>
      <c r="D19" s="219"/>
      <c r="E19" s="220"/>
      <c r="F19" s="221"/>
      <c r="G19" s="222">
        <v>0</v>
      </c>
      <c r="H19" s="223"/>
      <c r="I19" s="224">
        <f t="shared" si="0"/>
        <v>0</v>
      </c>
      <c r="BA19" s="1">
        <v>2</v>
      </c>
    </row>
    <row r="20" spans="1:53" ht="12.75">
      <c r="A20" s="157" t="s">
        <v>135</v>
      </c>
      <c r="B20" s="148"/>
      <c r="C20" s="148"/>
      <c r="D20" s="219"/>
      <c r="E20" s="220"/>
      <c r="F20" s="221"/>
      <c r="G20" s="222">
        <v>0</v>
      </c>
      <c r="H20" s="223"/>
      <c r="I20" s="224">
        <f t="shared" si="0"/>
        <v>0</v>
      </c>
      <c r="BA20" s="1">
        <v>2</v>
      </c>
    </row>
    <row r="21" spans="1:9" ht="13.5" thickBot="1">
      <c r="A21" s="225"/>
      <c r="B21" s="226" t="s">
        <v>84</v>
      </c>
      <c r="C21" s="227"/>
      <c r="D21" s="228"/>
      <c r="E21" s="229"/>
      <c r="F21" s="230"/>
      <c r="G21" s="230"/>
      <c r="H21" s="327">
        <f>SUM(I13:I20)</f>
        <v>0</v>
      </c>
      <c r="I21" s="328"/>
    </row>
    <row r="23" spans="2:9" ht="12.75">
      <c r="B23" s="14"/>
      <c r="F23" s="231"/>
      <c r="G23" s="232"/>
      <c r="H23" s="232"/>
      <c r="I23" s="46"/>
    </row>
    <row r="24" spans="6:9" ht="12.75">
      <c r="F24" s="231"/>
      <c r="G24" s="232"/>
      <c r="H24" s="232"/>
      <c r="I24" s="46"/>
    </row>
    <row r="25" spans="6:9" ht="12.75">
      <c r="F25" s="231"/>
      <c r="G25" s="232"/>
      <c r="H25" s="232"/>
      <c r="I25" s="46"/>
    </row>
    <row r="26" spans="6:9" ht="12.75">
      <c r="F26" s="231"/>
      <c r="G26" s="232"/>
      <c r="H26" s="232"/>
      <c r="I26" s="46"/>
    </row>
    <row r="27" spans="6:9" ht="12.75">
      <c r="F27" s="231"/>
      <c r="G27" s="232"/>
      <c r="H27" s="232"/>
      <c r="I27" s="46"/>
    </row>
    <row r="28" spans="6:9" ht="12.75">
      <c r="F28" s="231"/>
      <c r="G28" s="232"/>
      <c r="H28" s="232"/>
      <c r="I28" s="46"/>
    </row>
    <row r="29" spans="6:9" ht="12.75">
      <c r="F29" s="231"/>
      <c r="G29" s="232"/>
      <c r="H29" s="232"/>
      <c r="I29" s="46"/>
    </row>
    <row r="30" spans="6:9" ht="12.75">
      <c r="F30" s="231"/>
      <c r="G30" s="232"/>
      <c r="H30" s="232"/>
      <c r="I30" s="46"/>
    </row>
    <row r="31" spans="6:9" ht="12.75">
      <c r="F31" s="231"/>
      <c r="G31" s="232"/>
      <c r="H31" s="232"/>
      <c r="I31" s="46"/>
    </row>
    <row r="32" spans="6:9" ht="12.75">
      <c r="F32" s="231"/>
      <c r="G32" s="232"/>
      <c r="H32" s="232"/>
      <c r="I32" s="46"/>
    </row>
    <row r="33" spans="6:9" ht="12.75">
      <c r="F33" s="231"/>
      <c r="G33" s="232"/>
      <c r="H33" s="232"/>
      <c r="I33" s="46"/>
    </row>
    <row r="34" spans="6:9" ht="12.75">
      <c r="F34" s="231"/>
      <c r="G34" s="232"/>
      <c r="H34" s="232"/>
      <c r="I34" s="46"/>
    </row>
    <row r="35" spans="6:9" ht="12.75">
      <c r="F35" s="231"/>
      <c r="G35" s="232"/>
      <c r="H35" s="232"/>
      <c r="I35" s="46"/>
    </row>
    <row r="36" spans="6:9" ht="12.75">
      <c r="F36" s="231"/>
      <c r="G36" s="232"/>
      <c r="H36" s="232"/>
      <c r="I36" s="46"/>
    </row>
    <row r="37" spans="6:9" ht="12.75">
      <c r="F37" s="231"/>
      <c r="G37" s="232"/>
      <c r="H37" s="232"/>
      <c r="I37" s="46"/>
    </row>
    <row r="38" spans="6:9" ht="12.75">
      <c r="F38" s="231"/>
      <c r="G38" s="232"/>
      <c r="H38" s="232"/>
      <c r="I38" s="46"/>
    </row>
    <row r="39" spans="6:9" ht="12.75">
      <c r="F39" s="231"/>
      <c r="G39" s="232"/>
      <c r="H39" s="232"/>
      <c r="I39" s="46"/>
    </row>
    <row r="40" spans="6:9" ht="12.75">
      <c r="F40" s="231"/>
      <c r="G40" s="232"/>
      <c r="H40" s="232"/>
      <c r="I40" s="46"/>
    </row>
    <row r="41" spans="6:9" ht="12.75">
      <c r="F41" s="231"/>
      <c r="G41" s="232"/>
      <c r="H41" s="232"/>
      <c r="I41" s="46"/>
    </row>
    <row r="42" spans="6:9" ht="12.75">
      <c r="F42" s="231"/>
      <c r="G42" s="232"/>
      <c r="H42" s="232"/>
      <c r="I42" s="46"/>
    </row>
    <row r="43" spans="6:9" ht="12.75">
      <c r="F43" s="231"/>
      <c r="G43" s="232"/>
      <c r="H43" s="232"/>
      <c r="I43" s="46"/>
    </row>
    <row r="44" spans="6:9" ht="12.75">
      <c r="F44" s="231"/>
      <c r="G44" s="232"/>
      <c r="H44" s="232"/>
      <c r="I44" s="46"/>
    </row>
    <row r="45" spans="6:9" ht="12.75">
      <c r="F45" s="231"/>
      <c r="G45" s="232"/>
      <c r="H45" s="232"/>
      <c r="I45" s="46"/>
    </row>
    <row r="46" spans="6:9" ht="12.75">
      <c r="F46" s="231"/>
      <c r="G46" s="232"/>
      <c r="H46" s="232"/>
      <c r="I46" s="46"/>
    </row>
    <row r="47" spans="6:9" ht="12.75">
      <c r="F47" s="231"/>
      <c r="G47" s="232"/>
      <c r="H47" s="232"/>
      <c r="I47" s="46"/>
    </row>
    <row r="48" spans="6:9" ht="12.75">
      <c r="F48" s="231"/>
      <c r="G48" s="232"/>
      <c r="H48" s="232"/>
      <c r="I48" s="46"/>
    </row>
    <row r="49" spans="6:9" ht="12.75">
      <c r="F49" s="231"/>
      <c r="G49" s="232"/>
      <c r="H49" s="232"/>
      <c r="I49" s="46"/>
    </row>
    <row r="50" spans="6:9" ht="12.75">
      <c r="F50" s="231"/>
      <c r="G50" s="232"/>
      <c r="H50" s="232"/>
      <c r="I50" s="46"/>
    </row>
    <row r="51" spans="6:9" ht="12.75">
      <c r="F51" s="231"/>
      <c r="G51" s="232"/>
      <c r="H51" s="232"/>
      <c r="I51" s="46"/>
    </row>
    <row r="52" spans="6:9" ht="12.75">
      <c r="F52" s="231"/>
      <c r="G52" s="232"/>
      <c r="H52" s="232"/>
      <c r="I52" s="46"/>
    </row>
    <row r="53" spans="6:9" ht="12.75">
      <c r="F53" s="231"/>
      <c r="G53" s="232"/>
      <c r="H53" s="232"/>
      <c r="I53" s="46"/>
    </row>
    <row r="54" spans="6:9" ht="12.75">
      <c r="F54" s="231"/>
      <c r="G54" s="232"/>
      <c r="H54" s="232"/>
      <c r="I54" s="46"/>
    </row>
    <row r="55" spans="6:9" ht="12.75">
      <c r="F55" s="231"/>
      <c r="G55" s="232"/>
      <c r="H55" s="232"/>
      <c r="I55" s="46"/>
    </row>
    <row r="56" spans="6:9" ht="12.75">
      <c r="F56" s="231"/>
      <c r="G56" s="232"/>
      <c r="H56" s="232"/>
      <c r="I56" s="46"/>
    </row>
    <row r="57" spans="6:9" ht="12.75">
      <c r="F57" s="231"/>
      <c r="G57" s="232"/>
      <c r="H57" s="232"/>
      <c r="I57" s="46"/>
    </row>
    <row r="58" spans="6:9" ht="12.75">
      <c r="F58" s="231"/>
      <c r="G58" s="232"/>
      <c r="H58" s="232"/>
      <c r="I58" s="46"/>
    </row>
    <row r="59" spans="6:9" ht="12.75">
      <c r="F59" s="231"/>
      <c r="G59" s="232"/>
      <c r="H59" s="232"/>
      <c r="I59" s="46"/>
    </row>
    <row r="60" spans="6:9" ht="12.75">
      <c r="F60" s="231"/>
      <c r="G60" s="232"/>
      <c r="H60" s="232"/>
      <c r="I60" s="46"/>
    </row>
    <row r="61" spans="6:9" ht="12.75">
      <c r="F61" s="231"/>
      <c r="G61" s="232"/>
      <c r="H61" s="232"/>
      <c r="I61" s="46"/>
    </row>
    <row r="62" spans="6:9" ht="12.75">
      <c r="F62" s="231"/>
      <c r="G62" s="232"/>
      <c r="H62" s="232"/>
      <c r="I62" s="46"/>
    </row>
    <row r="63" spans="6:9" ht="12.75">
      <c r="F63" s="231"/>
      <c r="G63" s="232"/>
      <c r="H63" s="232"/>
      <c r="I63" s="46"/>
    </row>
    <row r="64" spans="6:9" ht="12.75">
      <c r="F64" s="231"/>
      <c r="G64" s="232"/>
      <c r="H64" s="232"/>
      <c r="I64" s="46"/>
    </row>
    <row r="65" spans="6:9" ht="12.75">
      <c r="F65" s="231"/>
      <c r="G65" s="232"/>
      <c r="H65" s="232"/>
      <c r="I65" s="46"/>
    </row>
    <row r="66" spans="6:9" ht="12.75">
      <c r="F66" s="231"/>
      <c r="G66" s="232"/>
      <c r="H66" s="232"/>
      <c r="I66" s="46"/>
    </row>
    <row r="67" spans="6:9" ht="12.75">
      <c r="F67" s="231"/>
      <c r="G67" s="232"/>
      <c r="H67" s="232"/>
      <c r="I67" s="46"/>
    </row>
    <row r="68" spans="6:9" ht="12.75">
      <c r="F68" s="231"/>
      <c r="G68" s="232"/>
      <c r="H68" s="232"/>
      <c r="I68" s="46"/>
    </row>
    <row r="69" spans="6:9" ht="12.75">
      <c r="F69" s="231"/>
      <c r="G69" s="232"/>
      <c r="H69" s="232"/>
      <c r="I69" s="46"/>
    </row>
    <row r="70" spans="6:9" ht="12.75">
      <c r="F70" s="231"/>
      <c r="G70" s="232"/>
      <c r="H70" s="232"/>
      <c r="I70" s="46"/>
    </row>
    <row r="71" spans="6:9" ht="12.75">
      <c r="F71" s="231"/>
      <c r="G71" s="232"/>
      <c r="H71" s="232"/>
      <c r="I71" s="46"/>
    </row>
    <row r="72" spans="6:9" ht="12.75">
      <c r="F72" s="231"/>
      <c r="G72" s="232"/>
      <c r="H72" s="232"/>
      <c r="I72" s="46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87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33" customWidth="1"/>
    <col min="2" max="2" width="11.625" style="233" customWidth="1"/>
    <col min="3" max="3" width="40.375" style="233" customWidth="1"/>
    <col min="4" max="4" width="5.625" style="233" customWidth="1"/>
    <col min="5" max="5" width="8.625" style="243" customWidth="1"/>
    <col min="6" max="6" width="9.875" style="233" customWidth="1"/>
    <col min="7" max="7" width="13.875" style="233" customWidth="1"/>
    <col min="8" max="8" width="11.75390625" style="233" hidden="1" customWidth="1"/>
    <col min="9" max="9" width="11.625" style="233" hidden="1" customWidth="1"/>
    <col min="10" max="10" width="11.00390625" style="233" hidden="1" customWidth="1"/>
    <col min="11" max="11" width="10.375" style="233" hidden="1" customWidth="1"/>
    <col min="12" max="12" width="75.375" style="233" customWidth="1"/>
    <col min="13" max="13" width="45.25390625" style="233" customWidth="1"/>
    <col min="14" max="16384" width="9.125" style="233" customWidth="1"/>
  </cols>
  <sheetData>
    <row r="1" spans="1:7" ht="15.75">
      <c r="A1" s="329" t="s">
        <v>103</v>
      </c>
      <c r="B1" s="329"/>
      <c r="C1" s="329"/>
      <c r="D1" s="329"/>
      <c r="E1" s="329"/>
      <c r="F1" s="329"/>
      <c r="G1" s="329"/>
    </row>
    <row r="2" spans="2:7" ht="14.25" customHeight="1" thickBot="1">
      <c r="B2" s="234"/>
      <c r="C2" s="235"/>
      <c r="D2" s="235"/>
      <c r="E2" s="236"/>
      <c r="F2" s="235"/>
      <c r="G2" s="235"/>
    </row>
    <row r="3" spans="1:7" ht="13.5" thickTop="1">
      <c r="A3" s="320" t="s">
        <v>2</v>
      </c>
      <c r="B3" s="321"/>
      <c r="C3" s="187" t="s">
        <v>106</v>
      </c>
      <c r="D3" s="237"/>
      <c r="E3" s="238" t="s">
        <v>85</v>
      </c>
      <c r="F3" s="239" t="str">
        <f>'01 00 Rek'!H1</f>
        <v>00</v>
      </c>
      <c r="G3" s="240"/>
    </row>
    <row r="4" spans="1:7" ht="13.5" thickBot="1">
      <c r="A4" s="330" t="s">
        <v>76</v>
      </c>
      <c r="B4" s="323"/>
      <c r="C4" s="193" t="s">
        <v>109</v>
      </c>
      <c r="D4" s="241"/>
      <c r="E4" s="331" t="str">
        <f>'01 00 Rek'!G2</f>
        <v>VRN a ostatní náklady</v>
      </c>
      <c r="F4" s="332"/>
      <c r="G4" s="333"/>
    </row>
    <row r="5" spans="1:7" ht="13.5" thickTop="1">
      <c r="A5" s="242"/>
      <c r="G5" s="244"/>
    </row>
    <row r="6" spans="1:11" ht="27" customHeight="1">
      <c r="A6" s="245" t="s">
        <v>86</v>
      </c>
      <c r="B6" s="246" t="s">
        <v>87</v>
      </c>
      <c r="C6" s="246" t="s">
        <v>88</v>
      </c>
      <c r="D6" s="246" t="s">
        <v>89</v>
      </c>
      <c r="E6" s="247" t="s">
        <v>90</v>
      </c>
      <c r="F6" s="246" t="s">
        <v>91</v>
      </c>
      <c r="G6" s="248" t="s">
        <v>92</v>
      </c>
      <c r="H6" s="249" t="s">
        <v>93</v>
      </c>
      <c r="I6" s="249" t="s">
        <v>94</v>
      </c>
      <c r="J6" s="249" t="s">
        <v>95</v>
      </c>
      <c r="K6" s="249" t="s">
        <v>96</v>
      </c>
    </row>
    <row r="7" spans="1:15" ht="12.75">
      <c r="A7" s="250" t="s">
        <v>97</v>
      </c>
      <c r="B7" s="251" t="s">
        <v>112</v>
      </c>
      <c r="C7" s="252" t="s">
        <v>113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ht="12.75">
      <c r="A8" s="261">
        <v>1</v>
      </c>
      <c r="B8" s="262" t="s">
        <v>115</v>
      </c>
      <c r="C8" s="263" t="s">
        <v>116</v>
      </c>
      <c r="D8" s="264" t="s">
        <v>117</v>
      </c>
      <c r="E8" s="265">
        <v>1</v>
      </c>
      <c r="F8" s="265">
        <v>0</v>
      </c>
      <c r="G8" s="266">
        <f aca="true" t="shared" si="0" ref="G8:G13">E8*F8</f>
        <v>0</v>
      </c>
      <c r="H8" s="267">
        <v>0</v>
      </c>
      <c r="I8" s="268">
        <f aca="true" t="shared" si="1" ref="I8:I13">E8*H8</f>
        <v>0</v>
      </c>
      <c r="J8" s="267">
        <v>0</v>
      </c>
      <c r="K8" s="268">
        <f aca="true" t="shared" si="2" ref="K8:K13">E8*J8</f>
        <v>0</v>
      </c>
      <c r="O8" s="260">
        <v>2</v>
      </c>
      <c r="AA8" s="233">
        <v>1</v>
      </c>
      <c r="AB8" s="233">
        <v>1</v>
      </c>
      <c r="AC8" s="233">
        <v>1</v>
      </c>
      <c r="AZ8" s="233">
        <v>1</v>
      </c>
      <c r="BA8" s="233">
        <f aca="true" t="shared" si="3" ref="BA8:BA13">IF(AZ8=1,G8,0)</f>
        <v>0</v>
      </c>
      <c r="BB8" s="233">
        <f aca="true" t="shared" si="4" ref="BB8:BB13">IF(AZ8=2,G8,0)</f>
        <v>0</v>
      </c>
      <c r="BC8" s="233">
        <f aca="true" t="shared" si="5" ref="BC8:BC13">IF(AZ8=3,G8,0)</f>
        <v>0</v>
      </c>
      <c r="BD8" s="233">
        <f aca="true" t="shared" si="6" ref="BD8:BD13">IF(AZ8=4,G8,0)</f>
        <v>0</v>
      </c>
      <c r="BE8" s="233">
        <f aca="true" t="shared" si="7" ref="BE8:BE13">IF(AZ8=5,G8,0)</f>
        <v>0</v>
      </c>
      <c r="CA8" s="260">
        <v>1</v>
      </c>
      <c r="CB8" s="260">
        <v>1</v>
      </c>
    </row>
    <row r="9" spans="1:80" ht="12.75">
      <c r="A9" s="261">
        <v>2</v>
      </c>
      <c r="B9" s="262" t="s">
        <v>118</v>
      </c>
      <c r="C9" s="263" t="s">
        <v>119</v>
      </c>
      <c r="D9" s="264" t="s">
        <v>117</v>
      </c>
      <c r="E9" s="265">
        <v>1</v>
      </c>
      <c r="F9" s="265">
        <v>0</v>
      </c>
      <c r="G9" s="266">
        <f t="shared" si="0"/>
        <v>0</v>
      </c>
      <c r="H9" s="267">
        <v>0</v>
      </c>
      <c r="I9" s="268">
        <f t="shared" si="1"/>
        <v>0</v>
      </c>
      <c r="J9" s="267">
        <v>0</v>
      </c>
      <c r="K9" s="268">
        <f t="shared" si="2"/>
        <v>0</v>
      </c>
      <c r="O9" s="260">
        <v>2</v>
      </c>
      <c r="AA9" s="233">
        <v>1</v>
      </c>
      <c r="AB9" s="233">
        <v>1</v>
      </c>
      <c r="AC9" s="233">
        <v>1</v>
      </c>
      <c r="AZ9" s="233">
        <v>1</v>
      </c>
      <c r="BA9" s="233">
        <f t="shared" si="3"/>
        <v>0</v>
      </c>
      <c r="BB9" s="233">
        <f t="shared" si="4"/>
        <v>0</v>
      </c>
      <c r="BC9" s="233">
        <f t="shared" si="5"/>
        <v>0</v>
      </c>
      <c r="BD9" s="233">
        <f t="shared" si="6"/>
        <v>0</v>
      </c>
      <c r="BE9" s="233">
        <f t="shared" si="7"/>
        <v>0</v>
      </c>
      <c r="CA9" s="260">
        <v>1</v>
      </c>
      <c r="CB9" s="260">
        <v>1</v>
      </c>
    </row>
    <row r="10" spans="1:80" ht="12.75">
      <c r="A10" s="261">
        <v>3</v>
      </c>
      <c r="B10" s="262" t="s">
        <v>120</v>
      </c>
      <c r="C10" s="263" t="s">
        <v>121</v>
      </c>
      <c r="D10" s="264" t="s">
        <v>117</v>
      </c>
      <c r="E10" s="265">
        <v>1</v>
      </c>
      <c r="F10" s="265">
        <v>0</v>
      </c>
      <c r="G10" s="266">
        <f t="shared" si="0"/>
        <v>0</v>
      </c>
      <c r="H10" s="267">
        <v>0</v>
      </c>
      <c r="I10" s="268">
        <f t="shared" si="1"/>
        <v>0</v>
      </c>
      <c r="J10" s="267">
        <v>0</v>
      </c>
      <c r="K10" s="268">
        <f t="shared" si="2"/>
        <v>0</v>
      </c>
      <c r="O10" s="260">
        <v>2</v>
      </c>
      <c r="AA10" s="233">
        <v>1</v>
      </c>
      <c r="AB10" s="233">
        <v>1</v>
      </c>
      <c r="AC10" s="233">
        <v>1</v>
      </c>
      <c r="AZ10" s="233">
        <v>1</v>
      </c>
      <c r="BA10" s="233">
        <f t="shared" si="3"/>
        <v>0</v>
      </c>
      <c r="BB10" s="233">
        <f t="shared" si="4"/>
        <v>0</v>
      </c>
      <c r="BC10" s="233">
        <f t="shared" si="5"/>
        <v>0</v>
      </c>
      <c r="BD10" s="233">
        <f t="shared" si="6"/>
        <v>0</v>
      </c>
      <c r="BE10" s="233">
        <f t="shared" si="7"/>
        <v>0</v>
      </c>
      <c r="CA10" s="260">
        <v>1</v>
      </c>
      <c r="CB10" s="260">
        <v>1</v>
      </c>
    </row>
    <row r="11" spans="1:80" ht="12.75">
      <c r="A11" s="261">
        <v>4</v>
      </c>
      <c r="B11" s="262" t="s">
        <v>122</v>
      </c>
      <c r="C11" s="263" t="s">
        <v>123</v>
      </c>
      <c r="D11" s="264" t="s">
        <v>117</v>
      </c>
      <c r="E11" s="265">
        <v>1</v>
      </c>
      <c r="F11" s="265">
        <v>0</v>
      </c>
      <c r="G11" s="266">
        <f t="shared" si="0"/>
        <v>0</v>
      </c>
      <c r="H11" s="267">
        <v>0</v>
      </c>
      <c r="I11" s="268">
        <f t="shared" si="1"/>
        <v>0</v>
      </c>
      <c r="J11" s="267">
        <v>0</v>
      </c>
      <c r="K11" s="268">
        <f t="shared" si="2"/>
        <v>0</v>
      </c>
      <c r="O11" s="260">
        <v>2</v>
      </c>
      <c r="AA11" s="233">
        <v>1</v>
      </c>
      <c r="AB11" s="233">
        <v>1</v>
      </c>
      <c r="AC11" s="233">
        <v>1</v>
      </c>
      <c r="AZ11" s="233">
        <v>1</v>
      </c>
      <c r="BA11" s="233">
        <f t="shared" si="3"/>
        <v>0</v>
      </c>
      <c r="BB11" s="233">
        <f t="shared" si="4"/>
        <v>0</v>
      </c>
      <c r="BC11" s="233">
        <f t="shared" si="5"/>
        <v>0</v>
      </c>
      <c r="BD11" s="233">
        <f t="shared" si="6"/>
        <v>0</v>
      </c>
      <c r="BE11" s="233">
        <f t="shared" si="7"/>
        <v>0</v>
      </c>
      <c r="CA11" s="260">
        <v>1</v>
      </c>
      <c r="CB11" s="260">
        <v>1</v>
      </c>
    </row>
    <row r="12" spans="1:80" ht="12.75">
      <c r="A12" s="261">
        <v>5</v>
      </c>
      <c r="B12" s="262" t="s">
        <v>124</v>
      </c>
      <c r="C12" s="263" t="s">
        <v>125</v>
      </c>
      <c r="D12" s="264" t="s">
        <v>117</v>
      </c>
      <c r="E12" s="265">
        <v>1</v>
      </c>
      <c r="F12" s="265">
        <v>0</v>
      </c>
      <c r="G12" s="266">
        <f t="shared" si="0"/>
        <v>0</v>
      </c>
      <c r="H12" s="267">
        <v>0</v>
      </c>
      <c r="I12" s="268">
        <f t="shared" si="1"/>
        <v>0</v>
      </c>
      <c r="J12" s="267">
        <v>0</v>
      </c>
      <c r="K12" s="268">
        <f t="shared" si="2"/>
        <v>0</v>
      </c>
      <c r="O12" s="260">
        <v>2</v>
      </c>
      <c r="AA12" s="233">
        <v>1</v>
      </c>
      <c r="AB12" s="233">
        <v>1</v>
      </c>
      <c r="AC12" s="233">
        <v>1</v>
      </c>
      <c r="AZ12" s="233">
        <v>1</v>
      </c>
      <c r="BA12" s="233">
        <f t="shared" si="3"/>
        <v>0</v>
      </c>
      <c r="BB12" s="233">
        <f t="shared" si="4"/>
        <v>0</v>
      </c>
      <c r="BC12" s="233">
        <f t="shared" si="5"/>
        <v>0</v>
      </c>
      <c r="BD12" s="233">
        <f t="shared" si="6"/>
        <v>0</v>
      </c>
      <c r="BE12" s="233">
        <f t="shared" si="7"/>
        <v>0</v>
      </c>
      <c r="CA12" s="260">
        <v>1</v>
      </c>
      <c r="CB12" s="260">
        <v>1</v>
      </c>
    </row>
    <row r="13" spans="1:80" ht="12.75">
      <c r="A13" s="261">
        <v>6</v>
      </c>
      <c r="B13" s="262" t="s">
        <v>126</v>
      </c>
      <c r="C13" s="263" t="s">
        <v>127</v>
      </c>
      <c r="D13" s="264" t="s">
        <v>117</v>
      </c>
      <c r="E13" s="265">
        <v>1</v>
      </c>
      <c r="F13" s="265">
        <v>0</v>
      </c>
      <c r="G13" s="266">
        <f t="shared" si="0"/>
        <v>0</v>
      </c>
      <c r="H13" s="267">
        <v>0</v>
      </c>
      <c r="I13" s="268">
        <f t="shared" si="1"/>
        <v>0</v>
      </c>
      <c r="J13" s="267">
        <v>0</v>
      </c>
      <c r="K13" s="268">
        <f t="shared" si="2"/>
        <v>0</v>
      </c>
      <c r="O13" s="260">
        <v>2</v>
      </c>
      <c r="AA13" s="233">
        <v>1</v>
      </c>
      <c r="AB13" s="233">
        <v>1</v>
      </c>
      <c r="AC13" s="233">
        <v>1</v>
      </c>
      <c r="AZ13" s="233">
        <v>1</v>
      </c>
      <c r="BA13" s="233">
        <f t="shared" si="3"/>
        <v>0</v>
      </c>
      <c r="BB13" s="233">
        <f t="shared" si="4"/>
        <v>0</v>
      </c>
      <c r="BC13" s="233">
        <f t="shared" si="5"/>
        <v>0</v>
      </c>
      <c r="BD13" s="233">
        <f t="shared" si="6"/>
        <v>0</v>
      </c>
      <c r="BE13" s="233">
        <f t="shared" si="7"/>
        <v>0</v>
      </c>
      <c r="CA13" s="260">
        <v>1</v>
      </c>
      <c r="CB13" s="260">
        <v>1</v>
      </c>
    </row>
    <row r="14" spans="1:57" ht="12.75">
      <c r="A14" s="278"/>
      <c r="B14" s="279" t="s">
        <v>101</v>
      </c>
      <c r="C14" s="280" t="s">
        <v>114</v>
      </c>
      <c r="D14" s="281"/>
      <c r="E14" s="282"/>
      <c r="F14" s="283"/>
      <c r="G14" s="284">
        <f>SUM(G7:G13)</f>
        <v>0</v>
      </c>
      <c r="H14" s="285"/>
      <c r="I14" s="286">
        <f>SUM(I7:I13)</f>
        <v>0</v>
      </c>
      <c r="J14" s="285"/>
      <c r="K14" s="286">
        <f>SUM(K7:K13)</f>
        <v>0</v>
      </c>
      <c r="O14" s="260">
        <v>4</v>
      </c>
      <c r="BA14" s="287">
        <f>SUM(BA7:BA13)</f>
        <v>0</v>
      </c>
      <c r="BB14" s="287">
        <f>SUM(BB7:BB13)</f>
        <v>0</v>
      </c>
      <c r="BC14" s="287">
        <f>SUM(BC7:BC13)</f>
        <v>0</v>
      </c>
      <c r="BD14" s="287">
        <f>SUM(BD7:BD13)</f>
        <v>0</v>
      </c>
      <c r="BE14" s="287">
        <f>SUM(BE7:BE13)</f>
        <v>0</v>
      </c>
    </row>
    <row r="15" ht="12.75">
      <c r="E15" s="233"/>
    </row>
    <row r="16" ht="12.75">
      <c r="E16" s="233"/>
    </row>
    <row r="17" ht="12.75">
      <c r="E17" s="233"/>
    </row>
    <row r="18" ht="12.75">
      <c r="E18" s="233"/>
    </row>
    <row r="19" ht="12.75">
      <c r="E19" s="233"/>
    </row>
    <row r="20" ht="12.75">
      <c r="E20" s="233"/>
    </row>
    <row r="21" ht="12.75">
      <c r="E21" s="233"/>
    </row>
    <row r="22" ht="12.75">
      <c r="E22" s="233"/>
    </row>
    <row r="23" ht="12.75">
      <c r="E23" s="233"/>
    </row>
    <row r="24" ht="12.75">
      <c r="E24" s="233"/>
    </row>
    <row r="25" ht="12.75">
      <c r="E25" s="233"/>
    </row>
    <row r="26" ht="12.75">
      <c r="E26" s="233"/>
    </row>
    <row r="27" ht="12.75">
      <c r="E27" s="233"/>
    </row>
    <row r="28" ht="12.75">
      <c r="E28" s="233"/>
    </row>
    <row r="29" ht="12.75">
      <c r="E29" s="233"/>
    </row>
    <row r="30" ht="12.75">
      <c r="E30" s="233"/>
    </row>
    <row r="31" ht="12.75">
      <c r="E31" s="233"/>
    </row>
    <row r="32" ht="12.75">
      <c r="E32" s="233"/>
    </row>
    <row r="33" ht="12.75">
      <c r="E33" s="233"/>
    </row>
    <row r="34" ht="12.75">
      <c r="E34" s="233"/>
    </row>
    <row r="35" ht="12.75">
      <c r="E35" s="233"/>
    </row>
    <row r="36" ht="12.75">
      <c r="E36" s="233"/>
    </row>
    <row r="37" ht="12.75">
      <c r="E37" s="233"/>
    </row>
    <row r="38" spans="1:7" ht="12.75">
      <c r="A38" s="277"/>
      <c r="B38" s="277"/>
      <c r="C38" s="277"/>
      <c r="D38" s="277"/>
      <c r="E38" s="277"/>
      <c r="F38" s="277"/>
      <c r="G38" s="277"/>
    </row>
    <row r="39" spans="1:7" ht="12.75">
      <c r="A39" s="277"/>
      <c r="B39" s="277"/>
      <c r="C39" s="277"/>
      <c r="D39" s="277"/>
      <c r="E39" s="277"/>
      <c r="F39" s="277"/>
      <c r="G39" s="277"/>
    </row>
    <row r="40" spans="1:7" ht="12.75">
      <c r="A40" s="277"/>
      <c r="B40" s="277"/>
      <c r="C40" s="277"/>
      <c r="D40" s="277"/>
      <c r="E40" s="277"/>
      <c r="F40" s="277"/>
      <c r="G40" s="277"/>
    </row>
    <row r="41" spans="1:7" ht="12.75">
      <c r="A41" s="277"/>
      <c r="B41" s="277"/>
      <c r="C41" s="277"/>
      <c r="D41" s="277"/>
      <c r="E41" s="277"/>
      <c r="F41" s="277"/>
      <c r="G41" s="277"/>
    </row>
    <row r="42" ht="12.75">
      <c r="E42" s="233"/>
    </row>
    <row r="43" ht="12.75">
      <c r="E43" s="233"/>
    </row>
    <row r="44" ht="12.75">
      <c r="E44" s="233"/>
    </row>
    <row r="45" ht="12.75">
      <c r="E45" s="233"/>
    </row>
    <row r="46" ht="12.75">
      <c r="E46" s="233"/>
    </row>
    <row r="47" ht="12.75">
      <c r="E47" s="233"/>
    </row>
    <row r="48" ht="12.75">
      <c r="E48" s="233"/>
    </row>
    <row r="49" ht="12.75">
      <c r="E49" s="233"/>
    </row>
    <row r="50" ht="12.75">
      <c r="E50" s="233"/>
    </row>
    <row r="51" ht="12.75">
      <c r="E51" s="233"/>
    </row>
    <row r="52" ht="12.75">
      <c r="E52" s="233"/>
    </row>
    <row r="53" ht="12.75">
      <c r="E53" s="233"/>
    </row>
    <row r="54" ht="12.75">
      <c r="E54" s="233"/>
    </row>
    <row r="55" ht="12.75">
      <c r="E55" s="233"/>
    </row>
    <row r="56" ht="12.75">
      <c r="E56" s="233"/>
    </row>
    <row r="57" ht="12.75">
      <c r="E57" s="233"/>
    </row>
    <row r="58" ht="12.75">
      <c r="E58" s="233"/>
    </row>
    <row r="59" ht="12.75">
      <c r="E59" s="233"/>
    </row>
    <row r="60" ht="12.75">
      <c r="E60" s="233"/>
    </row>
    <row r="61" ht="12.75">
      <c r="E61" s="233"/>
    </row>
    <row r="62" ht="12.75">
      <c r="E62" s="233"/>
    </row>
    <row r="63" ht="12.75">
      <c r="E63" s="233"/>
    </row>
    <row r="64" ht="12.75">
      <c r="E64" s="233"/>
    </row>
    <row r="65" ht="12.75">
      <c r="E65" s="233"/>
    </row>
    <row r="66" ht="12.75">
      <c r="E66" s="233"/>
    </row>
    <row r="67" ht="12.75">
      <c r="E67" s="233"/>
    </row>
    <row r="68" ht="12.75">
      <c r="E68" s="233"/>
    </row>
    <row r="69" ht="12.75">
      <c r="E69" s="233"/>
    </row>
    <row r="70" ht="12.75">
      <c r="E70" s="233"/>
    </row>
    <row r="71" ht="12.75">
      <c r="E71" s="233"/>
    </row>
    <row r="72" ht="12.75">
      <c r="E72" s="233"/>
    </row>
    <row r="73" spans="1:2" ht="12.75">
      <c r="A73" s="288"/>
      <c r="B73" s="288"/>
    </row>
    <row r="74" spans="1:7" ht="12.75">
      <c r="A74" s="277"/>
      <c r="B74" s="277"/>
      <c r="C74" s="289"/>
      <c r="D74" s="289"/>
      <c r="E74" s="290"/>
      <c r="F74" s="289"/>
      <c r="G74" s="291"/>
    </row>
    <row r="75" spans="1:7" ht="12.75">
      <c r="A75" s="292"/>
      <c r="B75" s="292"/>
      <c r="C75" s="277"/>
      <c r="D75" s="277"/>
      <c r="E75" s="293"/>
      <c r="F75" s="277"/>
      <c r="G75" s="277"/>
    </row>
    <row r="76" spans="1:7" ht="12.75">
      <c r="A76" s="277"/>
      <c r="B76" s="277"/>
      <c r="C76" s="277"/>
      <c r="D76" s="277"/>
      <c r="E76" s="293"/>
      <c r="F76" s="277"/>
      <c r="G76" s="277"/>
    </row>
    <row r="77" spans="1:7" ht="12.75">
      <c r="A77" s="277"/>
      <c r="B77" s="277"/>
      <c r="C77" s="277"/>
      <c r="D77" s="277"/>
      <c r="E77" s="293"/>
      <c r="F77" s="277"/>
      <c r="G77" s="277"/>
    </row>
    <row r="78" spans="1:7" ht="12.75">
      <c r="A78" s="277"/>
      <c r="B78" s="277"/>
      <c r="C78" s="277"/>
      <c r="D78" s="277"/>
      <c r="E78" s="293"/>
      <c r="F78" s="277"/>
      <c r="G78" s="277"/>
    </row>
    <row r="79" spans="1:7" ht="12.75">
      <c r="A79" s="277"/>
      <c r="B79" s="277"/>
      <c r="C79" s="277"/>
      <c r="D79" s="277"/>
      <c r="E79" s="293"/>
      <c r="F79" s="277"/>
      <c r="G79" s="277"/>
    </row>
    <row r="80" spans="1:7" ht="12.75">
      <c r="A80" s="277"/>
      <c r="B80" s="277"/>
      <c r="C80" s="277"/>
      <c r="D80" s="277"/>
      <c r="E80" s="293"/>
      <c r="F80" s="277"/>
      <c r="G80" s="277"/>
    </row>
    <row r="81" spans="1:7" ht="12.75">
      <c r="A81" s="277"/>
      <c r="B81" s="277"/>
      <c r="C81" s="277"/>
      <c r="D81" s="277"/>
      <c r="E81" s="293"/>
      <c r="F81" s="277"/>
      <c r="G81" s="277"/>
    </row>
    <row r="82" spans="1:7" ht="12.75">
      <c r="A82" s="277"/>
      <c r="B82" s="277"/>
      <c r="C82" s="277"/>
      <c r="D82" s="277"/>
      <c r="E82" s="293"/>
      <c r="F82" s="277"/>
      <c r="G82" s="277"/>
    </row>
    <row r="83" spans="1:7" ht="12.75">
      <c r="A83" s="277"/>
      <c r="B83" s="277"/>
      <c r="C83" s="277"/>
      <c r="D83" s="277"/>
      <c r="E83" s="293"/>
      <c r="F83" s="277"/>
      <c r="G83" s="277"/>
    </row>
    <row r="84" spans="1:7" ht="12.75">
      <c r="A84" s="277"/>
      <c r="B84" s="277"/>
      <c r="C84" s="277"/>
      <c r="D84" s="277"/>
      <c r="E84" s="293"/>
      <c r="F84" s="277"/>
      <c r="G84" s="277"/>
    </row>
    <row r="85" spans="1:7" ht="12.75">
      <c r="A85" s="277"/>
      <c r="B85" s="277"/>
      <c r="C85" s="277"/>
      <c r="D85" s="277"/>
      <c r="E85" s="293"/>
      <c r="F85" s="277"/>
      <c r="G85" s="277"/>
    </row>
    <row r="86" spans="1:7" ht="12.75">
      <c r="A86" s="277"/>
      <c r="B86" s="277"/>
      <c r="C86" s="277"/>
      <c r="D86" s="277"/>
      <c r="E86" s="293"/>
      <c r="F86" s="277"/>
      <c r="G86" s="277"/>
    </row>
    <row r="87" spans="1:7" ht="12.75">
      <c r="A87" s="277"/>
      <c r="B87" s="277"/>
      <c r="C87" s="277"/>
      <c r="D87" s="277"/>
      <c r="E87" s="293"/>
      <c r="F87" s="277"/>
      <c r="G87" s="277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102</v>
      </c>
      <c r="B1" s="95"/>
      <c r="C1" s="95"/>
      <c r="D1" s="95"/>
      <c r="E1" s="95"/>
      <c r="F1" s="95"/>
      <c r="G1" s="95"/>
    </row>
    <row r="2" spans="1:7" ht="12.75" customHeight="1">
      <c r="A2" s="96" t="s">
        <v>32</v>
      </c>
      <c r="B2" s="97"/>
      <c r="C2" s="98" t="s">
        <v>137</v>
      </c>
      <c r="D2" s="98" t="s">
        <v>138</v>
      </c>
      <c r="E2" s="99"/>
      <c r="F2" s="100" t="s">
        <v>33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34</v>
      </c>
      <c r="B4" s="103"/>
      <c r="C4" s="104"/>
      <c r="D4" s="104"/>
      <c r="E4" s="105"/>
      <c r="F4" s="106" t="s">
        <v>35</v>
      </c>
      <c r="G4" s="109"/>
    </row>
    <row r="5" spans="1:7" ht="12.75" customHeight="1">
      <c r="A5" s="110" t="s">
        <v>107</v>
      </c>
      <c r="B5" s="111"/>
      <c r="C5" s="112" t="s">
        <v>108</v>
      </c>
      <c r="D5" s="113"/>
      <c r="E5" s="111"/>
      <c r="F5" s="106" t="s">
        <v>36</v>
      </c>
      <c r="G5" s="107"/>
    </row>
    <row r="6" spans="1:15" ht="12.75" customHeight="1">
      <c r="A6" s="108" t="s">
        <v>37</v>
      </c>
      <c r="B6" s="103"/>
      <c r="C6" s="104"/>
      <c r="D6" s="104"/>
      <c r="E6" s="105"/>
      <c r="F6" s="114" t="s">
        <v>38</v>
      </c>
      <c r="G6" s="115"/>
      <c r="O6" s="116"/>
    </row>
    <row r="7" spans="1:7" ht="12.75" customHeight="1">
      <c r="A7" s="117" t="s">
        <v>104</v>
      </c>
      <c r="B7" s="118"/>
      <c r="C7" s="119" t="s">
        <v>105</v>
      </c>
      <c r="D7" s="120"/>
      <c r="E7" s="120"/>
      <c r="F7" s="121" t="s">
        <v>39</v>
      </c>
      <c r="G7" s="115">
        <f>IF(G6=0,,ROUND((F30+F32)/G6,1))</f>
        <v>0</v>
      </c>
    </row>
    <row r="8" spans="1:9" ht="12.75">
      <c r="A8" s="122" t="s">
        <v>40</v>
      </c>
      <c r="B8" s="106"/>
      <c r="C8" s="315"/>
      <c r="D8" s="315"/>
      <c r="E8" s="316"/>
      <c r="F8" s="123" t="s">
        <v>41</v>
      </c>
      <c r="G8" s="124"/>
      <c r="H8" s="125"/>
      <c r="I8" s="126"/>
    </row>
    <row r="9" spans="1:8" ht="12.75">
      <c r="A9" s="122" t="s">
        <v>42</v>
      </c>
      <c r="B9" s="106"/>
      <c r="C9" s="315"/>
      <c r="D9" s="315"/>
      <c r="E9" s="316"/>
      <c r="F9" s="106"/>
      <c r="G9" s="127"/>
      <c r="H9" s="128"/>
    </row>
    <row r="10" spans="1:8" ht="12.75">
      <c r="A10" s="122" t="s">
        <v>43</v>
      </c>
      <c r="B10" s="106"/>
      <c r="C10" s="315"/>
      <c r="D10" s="315"/>
      <c r="E10" s="315"/>
      <c r="F10" s="129"/>
      <c r="G10" s="130"/>
      <c r="H10" s="131"/>
    </row>
    <row r="11" spans="1:57" ht="13.5" customHeight="1">
      <c r="A11" s="122" t="s">
        <v>44</v>
      </c>
      <c r="B11" s="106"/>
      <c r="C11" s="315"/>
      <c r="D11" s="315"/>
      <c r="E11" s="315"/>
      <c r="F11" s="132" t="s">
        <v>45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46</v>
      </c>
      <c r="B12" s="103"/>
      <c r="C12" s="317"/>
      <c r="D12" s="317"/>
      <c r="E12" s="317"/>
      <c r="F12" s="136" t="s">
        <v>47</v>
      </c>
      <c r="G12" s="137"/>
      <c r="H12" s="128"/>
    </row>
    <row r="13" spans="1:8" ht="28.5" customHeight="1" thickBot="1">
      <c r="A13" s="138" t="s">
        <v>48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49</v>
      </c>
      <c r="B14" s="143"/>
      <c r="C14" s="144"/>
      <c r="D14" s="145" t="s">
        <v>50</v>
      </c>
      <c r="E14" s="146"/>
      <c r="F14" s="146"/>
      <c r="G14" s="144"/>
    </row>
    <row r="15" spans="1:7" ht="15.75" customHeight="1">
      <c r="A15" s="147"/>
      <c r="B15" s="148" t="s">
        <v>51</v>
      </c>
      <c r="C15" s="149">
        <f>'01 SO01 Rek'!E39</f>
        <v>0</v>
      </c>
      <c r="D15" s="150" t="str">
        <f>'01 SO01 Rek'!A44</f>
        <v>Ztížené výrobní podmínky</v>
      </c>
      <c r="E15" s="151"/>
      <c r="F15" s="152"/>
      <c r="G15" s="149">
        <f>'01 SO01 Rek'!I44</f>
        <v>0</v>
      </c>
    </row>
    <row r="16" spans="1:7" ht="15.75" customHeight="1">
      <c r="A16" s="147" t="s">
        <v>52</v>
      </c>
      <c r="B16" s="148" t="s">
        <v>53</v>
      </c>
      <c r="C16" s="149">
        <f>'01 SO01 Rek'!F39</f>
        <v>0</v>
      </c>
      <c r="D16" s="102" t="str">
        <f>'01 SO01 Rek'!A45</f>
        <v>Oborová přirážka</v>
      </c>
      <c r="E16" s="153"/>
      <c r="F16" s="154"/>
      <c r="G16" s="149">
        <f>'01 SO01 Rek'!I45</f>
        <v>0</v>
      </c>
    </row>
    <row r="17" spans="1:7" ht="15.75" customHeight="1">
      <c r="A17" s="147" t="s">
        <v>54</v>
      </c>
      <c r="B17" s="148" t="s">
        <v>55</v>
      </c>
      <c r="C17" s="149">
        <f>'01 SO01 Rek'!H39</f>
        <v>0</v>
      </c>
      <c r="D17" s="102" t="str">
        <f>'01 SO01 Rek'!A46</f>
        <v>Přesun stavebních kapacit</v>
      </c>
      <c r="E17" s="153"/>
      <c r="F17" s="154"/>
      <c r="G17" s="149">
        <f>'01 SO01 Rek'!I46</f>
        <v>0</v>
      </c>
    </row>
    <row r="18" spans="1:7" ht="15.75" customHeight="1">
      <c r="A18" s="155" t="s">
        <v>56</v>
      </c>
      <c r="B18" s="156" t="s">
        <v>57</v>
      </c>
      <c r="C18" s="149">
        <f>'01 SO01 Rek'!G39</f>
        <v>0</v>
      </c>
      <c r="D18" s="102" t="str">
        <f>'01 SO01 Rek'!A47</f>
        <v>Mimostaveništní doprava</v>
      </c>
      <c r="E18" s="153"/>
      <c r="F18" s="154"/>
      <c r="G18" s="149">
        <f>'01 SO01 Rek'!I47</f>
        <v>0</v>
      </c>
    </row>
    <row r="19" spans="1:7" ht="15.75" customHeight="1">
      <c r="A19" s="157" t="s">
        <v>58</v>
      </c>
      <c r="B19" s="148"/>
      <c r="C19" s="149">
        <f>SUM(C15:C18)</f>
        <v>0</v>
      </c>
      <c r="D19" s="102" t="str">
        <f>'01 SO01 Rek'!A48</f>
        <v>Zařízení staveniště</v>
      </c>
      <c r="E19" s="153"/>
      <c r="F19" s="154"/>
      <c r="G19" s="149">
        <f>'01 SO01 Rek'!I48</f>
        <v>0</v>
      </c>
    </row>
    <row r="20" spans="1:7" ht="15.75" customHeight="1">
      <c r="A20" s="157"/>
      <c r="B20" s="148"/>
      <c r="C20" s="149"/>
      <c r="D20" s="102" t="str">
        <f>'01 SO01 Rek'!A49</f>
        <v>Provoz investora</v>
      </c>
      <c r="E20" s="153"/>
      <c r="F20" s="154"/>
      <c r="G20" s="149">
        <f>'01 SO01 Rek'!I49</f>
        <v>0</v>
      </c>
    </row>
    <row r="21" spans="1:7" ht="15.75" customHeight="1">
      <c r="A21" s="157" t="s">
        <v>29</v>
      </c>
      <c r="B21" s="148"/>
      <c r="C21" s="149">
        <f>'01 SO01 Rek'!I39</f>
        <v>0</v>
      </c>
      <c r="D21" s="102" t="str">
        <f>'01 SO01 Rek'!A50</f>
        <v>Kompletační činnost (IČD)</v>
      </c>
      <c r="E21" s="153"/>
      <c r="F21" s="154"/>
      <c r="G21" s="149">
        <f>'01 SO01 Rek'!I50</f>
        <v>0</v>
      </c>
    </row>
    <row r="22" spans="1:7" ht="15.75" customHeight="1">
      <c r="A22" s="158" t="s">
        <v>59</v>
      </c>
      <c r="B22" s="128"/>
      <c r="C22" s="149">
        <f>C19+C21</f>
        <v>0</v>
      </c>
      <c r="D22" s="102" t="s">
        <v>60</v>
      </c>
      <c r="E22" s="153"/>
      <c r="F22" s="154"/>
      <c r="G22" s="149">
        <f>G23-SUM(G15:G21)</f>
        <v>0</v>
      </c>
    </row>
    <row r="23" spans="1:7" ht="15.75" customHeight="1" thickBot="1">
      <c r="A23" s="318" t="s">
        <v>61</v>
      </c>
      <c r="B23" s="319"/>
      <c r="C23" s="159">
        <f>C22+G23</f>
        <v>0</v>
      </c>
      <c r="D23" s="160" t="s">
        <v>62</v>
      </c>
      <c r="E23" s="161"/>
      <c r="F23" s="162"/>
      <c r="G23" s="149">
        <f>'01 SO01 Rek'!H52</f>
        <v>0</v>
      </c>
    </row>
    <row r="24" spans="1:7" ht="12.75">
      <c r="A24" s="163" t="s">
        <v>63</v>
      </c>
      <c r="B24" s="164"/>
      <c r="C24" s="165"/>
      <c r="D24" s="164" t="s">
        <v>64</v>
      </c>
      <c r="E24" s="164"/>
      <c r="F24" s="166" t="s">
        <v>65</v>
      </c>
      <c r="G24" s="167"/>
    </row>
    <row r="25" spans="1:7" ht="12.75">
      <c r="A25" s="158" t="s">
        <v>66</v>
      </c>
      <c r="B25" s="128"/>
      <c r="C25" s="168"/>
      <c r="D25" s="128" t="s">
        <v>66</v>
      </c>
      <c r="F25" s="169" t="s">
        <v>66</v>
      </c>
      <c r="G25" s="170"/>
    </row>
    <row r="26" spans="1:7" ht="37.5" customHeight="1">
      <c r="A26" s="158" t="s">
        <v>67</v>
      </c>
      <c r="B26" s="171"/>
      <c r="C26" s="168"/>
      <c r="D26" s="128" t="s">
        <v>67</v>
      </c>
      <c r="F26" s="169" t="s">
        <v>67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68</v>
      </c>
      <c r="B28" s="128"/>
      <c r="C28" s="168"/>
      <c r="D28" s="169" t="s">
        <v>69</v>
      </c>
      <c r="E28" s="168"/>
      <c r="F28" s="173" t="s">
        <v>69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11</v>
      </c>
      <c r="B30" s="177"/>
      <c r="C30" s="178">
        <v>21</v>
      </c>
      <c r="D30" s="177" t="s">
        <v>70</v>
      </c>
      <c r="E30" s="179"/>
      <c r="F30" s="310">
        <f>C23-F32</f>
        <v>0</v>
      </c>
      <c r="G30" s="311"/>
    </row>
    <row r="31" spans="1:7" ht="12.75">
      <c r="A31" s="176" t="s">
        <v>71</v>
      </c>
      <c r="B31" s="177"/>
      <c r="C31" s="178">
        <f>C30</f>
        <v>21</v>
      </c>
      <c r="D31" s="177" t="s">
        <v>72</v>
      </c>
      <c r="E31" s="179"/>
      <c r="F31" s="310">
        <f>ROUND(PRODUCT(F30,C31/100),0)</f>
        <v>0</v>
      </c>
      <c r="G31" s="311"/>
    </row>
    <row r="32" spans="1:7" ht="12.75">
      <c r="A32" s="176" t="s">
        <v>11</v>
      </c>
      <c r="B32" s="177"/>
      <c r="C32" s="178">
        <v>0</v>
      </c>
      <c r="D32" s="177" t="s">
        <v>72</v>
      </c>
      <c r="E32" s="179"/>
      <c r="F32" s="310">
        <v>0</v>
      </c>
      <c r="G32" s="311"/>
    </row>
    <row r="33" spans="1:7" ht="12.75">
      <c r="A33" s="176" t="s">
        <v>71</v>
      </c>
      <c r="B33" s="180"/>
      <c r="C33" s="181">
        <f>C32</f>
        <v>0</v>
      </c>
      <c r="D33" s="177" t="s">
        <v>72</v>
      </c>
      <c r="E33" s="154"/>
      <c r="F33" s="310">
        <f>ROUND(PRODUCT(F32,C33/100),0)</f>
        <v>0</v>
      </c>
      <c r="G33" s="311"/>
    </row>
    <row r="34" spans="1:7" s="185" customFormat="1" ht="19.5" customHeight="1" thickBot="1">
      <c r="A34" s="182" t="s">
        <v>73</v>
      </c>
      <c r="B34" s="183"/>
      <c r="C34" s="183"/>
      <c r="D34" s="183"/>
      <c r="E34" s="184"/>
      <c r="F34" s="312">
        <f>ROUND(SUM(F30:F33),0)</f>
        <v>0</v>
      </c>
      <c r="G34" s="313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4"/>
      <c r="C37" s="314"/>
      <c r="D37" s="314"/>
      <c r="E37" s="314"/>
      <c r="F37" s="314"/>
      <c r="G37" s="314"/>
      <c r="H37" s="1" t="s">
        <v>1</v>
      </c>
    </row>
    <row r="38" spans="1:8" ht="12.75" customHeight="1">
      <c r="A38" s="186"/>
      <c r="B38" s="314"/>
      <c r="C38" s="314"/>
      <c r="D38" s="314"/>
      <c r="E38" s="314"/>
      <c r="F38" s="314"/>
      <c r="G38" s="314"/>
      <c r="H38" s="1" t="s">
        <v>1</v>
      </c>
    </row>
    <row r="39" spans="1:8" ht="12.75">
      <c r="A39" s="186"/>
      <c r="B39" s="314"/>
      <c r="C39" s="314"/>
      <c r="D39" s="314"/>
      <c r="E39" s="314"/>
      <c r="F39" s="314"/>
      <c r="G39" s="314"/>
      <c r="H39" s="1" t="s">
        <v>1</v>
      </c>
    </row>
    <row r="40" spans="1:8" ht="12.75">
      <c r="A40" s="186"/>
      <c r="B40" s="314"/>
      <c r="C40" s="314"/>
      <c r="D40" s="314"/>
      <c r="E40" s="314"/>
      <c r="F40" s="314"/>
      <c r="G40" s="314"/>
      <c r="H40" s="1" t="s">
        <v>1</v>
      </c>
    </row>
    <row r="41" spans="1:8" ht="12.75">
      <c r="A41" s="186"/>
      <c r="B41" s="314"/>
      <c r="C41" s="314"/>
      <c r="D41" s="314"/>
      <c r="E41" s="314"/>
      <c r="F41" s="314"/>
      <c r="G41" s="314"/>
      <c r="H41" s="1" t="s">
        <v>1</v>
      </c>
    </row>
    <row r="42" spans="1:8" ht="12.75">
      <c r="A42" s="186"/>
      <c r="B42" s="314"/>
      <c r="C42" s="314"/>
      <c r="D42" s="314"/>
      <c r="E42" s="314"/>
      <c r="F42" s="314"/>
      <c r="G42" s="314"/>
      <c r="H42" s="1" t="s">
        <v>1</v>
      </c>
    </row>
    <row r="43" spans="1:8" ht="12.75">
      <c r="A43" s="186"/>
      <c r="B43" s="314"/>
      <c r="C43" s="314"/>
      <c r="D43" s="314"/>
      <c r="E43" s="314"/>
      <c r="F43" s="314"/>
      <c r="G43" s="314"/>
      <c r="H43" s="1" t="s">
        <v>1</v>
      </c>
    </row>
    <row r="44" spans="1:8" ht="12.75" customHeight="1">
      <c r="A44" s="186"/>
      <c r="B44" s="314"/>
      <c r="C44" s="314"/>
      <c r="D44" s="314"/>
      <c r="E44" s="314"/>
      <c r="F44" s="314"/>
      <c r="G44" s="314"/>
      <c r="H44" s="1" t="s">
        <v>1</v>
      </c>
    </row>
    <row r="45" spans="1:8" ht="12.75" customHeight="1">
      <c r="A45" s="186"/>
      <c r="B45" s="314"/>
      <c r="C45" s="314"/>
      <c r="D45" s="314"/>
      <c r="E45" s="314"/>
      <c r="F45" s="314"/>
      <c r="G45" s="314"/>
      <c r="H45" s="1" t="s">
        <v>1</v>
      </c>
    </row>
    <row r="46" spans="2:7" ht="12.75">
      <c r="B46" s="309"/>
      <c r="C46" s="309"/>
      <c r="D46" s="309"/>
      <c r="E46" s="309"/>
      <c r="F46" s="309"/>
      <c r="G46" s="309"/>
    </row>
    <row r="47" spans="2:7" ht="12.75">
      <c r="B47" s="309"/>
      <c r="C47" s="309"/>
      <c r="D47" s="309"/>
      <c r="E47" s="309"/>
      <c r="F47" s="309"/>
      <c r="G47" s="309"/>
    </row>
    <row r="48" spans="2:7" ht="12.75">
      <c r="B48" s="309"/>
      <c r="C48" s="309"/>
      <c r="D48" s="309"/>
      <c r="E48" s="309"/>
      <c r="F48" s="309"/>
      <c r="G48" s="309"/>
    </row>
    <row r="49" spans="2:7" ht="12.75">
      <c r="B49" s="309"/>
      <c r="C49" s="309"/>
      <c r="D49" s="309"/>
      <c r="E49" s="309"/>
      <c r="F49" s="309"/>
      <c r="G49" s="309"/>
    </row>
    <row r="50" spans="2:7" ht="12.75">
      <c r="B50" s="309"/>
      <c r="C50" s="309"/>
      <c r="D50" s="309"/>
      <c r="E50" s="309"/>
      <c r="F50" s="309"/>
      <c r="G50" s="309"/>
    </row>
    <row r="51" spans="2:7" ht="12.75">
      <c r="B51" s="309"/>
      <c r="C51" s="309"/>
      <c r="D51" s="309"/>
      <c r="E51" s="309"/>
      <c r="F51" s="309"/>
      <c r="G51" s="309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10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0" t="s">
        <v>2</v>
      </c>
      <c r="B1" s="321"/>
      <c r="C1" s="187" t="s">
        <v>106</v>
      </c>
      <c r="D1" s="188"/>
      <c r="E1" s="189"/>
      <c r="F1" s="188"/>
      <c r="G1" s="190" t="s">
        <v>75</v>
      </c>
      <c r="H1" s="191" t="s">
        <v>137</v>
      </c>
      <c r="I1" s="192"/>
    </row>
    <row r="2" spans="1:9" ht="13.5" thickBot="1">
      <c r="A2" s="322" t="s">
        <v>76</v>
      </c>
      <c r="B2" s="323"/>
      <c r="C2" s="193" t="s">
        <v>109</v>
      </c>
      <c r="D2" s="194"/>
      <c r="E2" s="195"/>
      <c r="F2" s="194"/>
      <c r="G2" s="324" t="s">
        <v>138</v>
      </c>
      <c r="H2" s="325"/>
      <c r="I2" s="326"/>
    </row>
    <row r="3" ht="13.5" thickTop="1">
      <c r="F3" s="128"/>
    </row>
    <row r="4" spans="1:9" ht="19.5" customHeight="1">
      <c r="A4" s="196" t="s">
        <v>77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78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9" s="128" customFormat="1" ht="12.75">
      <c r="A7" s="294" t="str">
        <f>'01 SO01 Pol'!B7</f>
        <v>1</v>
      </c>
      <c r="B7" s="62" t="str">
        <f>'01 SO01 Pol'!C7</f>
        <v>Zemní práce</v>
      </c>
      <c r="D7" s="205"/>
      <c r="E7" s="295">
        <f>'01 SO01 Pol'!BA39</f>
        <v>0</v>
      </c>
      <c r="F7" s="296">
        <f>'01 SO01 Pol'!BB39</f>
        <v>0</v>
      </c>
      <c r="G7" s="296">
        <f>'01 SO01 Pol'!BC39</f>
        <v>0</v>
      </c>
      <c r="H7" s="296">
        <f>'01 SO01 Pol'!BD39</f>
        <v>0</v>
      </c>
      <c r="I7" s="297">
        <f>'01 SO01 Pol'!BE39</f>
        <v>0</v>
      </c>
    </row>
    <row r="8" spans="1:9" s="128" customFormat="1" ht="12.75">
      <c r="A8" s="294" t="str">
        <f>'01 SO01 Pol'!B40</f>
        <v>2</v>
      </c>
      <c r="B8" s="62" t="str">
        <f>'01 SO01 Pol'!C40</f>
        <v>Základy a zvláštní zakládání</v>
      </c>
      <c r="D8" s="205"/>
      <c r="E8" s="295">
        <f>'01 SO01 Pol'!BA47</f>
        <v>0</v>
      </c>
      <c r="F8" s="296">
        <f>'01 SO01 Pol'!BB47</f>
        <v>0</v>
      </c>
      <c r="G8" s="296">
        <f>'01 SO01 Pol'!BC47</f>
        <v>0</v>
      </c>
      <c r="H8" s="296">
        <f>'01 SO01 Pol'!BD47</f>
        <v>0</v>
      </c>
      <c r="I8" s="297">
        <f>'01 SO01 Pol'!BE47</f>
        <v>0</v>
      </c>
    </row>
    <row r="9" spans="1:9" s="128" customFormat="1" ht="12.75">
      <c r="A9" s="294" t="str">
        <f>'01 SO01 Pol'!B48</f>
        <v>3</v>
      </c>
      <c r="B9" s="62" t="str">
        <f>'01 SO01 Pol'!C48</f>
        <v>Svislé a kompletní konstrukce</v>
      </c>
      <c r="D9" s="205"/>
      <c r="E9" s="295">
        <f>'01 SO01 Pol'!BA164</f>
        <v>0</v>
      </c>
      <c r="F9" s="296">
        <f>'01 SO01 Pol'!BB164</f>
        <v>0</v>
      </c>
      <c r="G9" s="296">
        <f>'01 SO01 Pol'!BC164</f>
        <v>0</v>
      </c>
      <c r="H9" s="296">
        <f>'01 SO01 Pol'!BD164</f>
        <v>0</v>
      </c>
      <c r="I9" s="297">
        <f>'01 SO01 Pol'!BE164</f>
        <v>0</v>
      </c>
    </row>
    <row r="10" spans="1:9" s="128" customFormat="1" ht="12.75">
      <c r="A10" s="294" t="str">
        <f>'01 SO01 Pol'!B165</f>
        <v>4</v>
      </c>
      <c r="B10" s="62" t="str">
        <f>'01 SO01 Pol'!C165</f>
        <v>Vodorovné konstrukce</v>
      </c>
      <c r="D10" s="205"/>
      <c r="E10" s="295">
        <f>'01 SO01 Pol'!BA168</f>
        <v>0</v>
      </c>
      <c r="F10" s="296">
        <f>'01 SO01 Pol'!BB168</f>
        <v>0</v>
      </c>
      <c r="G10" s="296">
        <f>'01 SO01 Pol'!BC168</f>
        <v>0</v>
      </c>
      <c r="H10" s="296">
        <f>'01 SO01 Pol'!BD168</f>
        <v>0</v>
      </c>
      <c r="I10" s="297">
        <f>'01 SO01 Pol'!BE168</f>
        <v>0</v>
      </c>
    </row>
    <row r="11" spans="1:9" s="128" customFormat="1" ht="12.75">
      <c r="A11" s="294" t="str">
        <f>'01 SO01 Pol'!B169</f>
        <v>5</v>
      </c>
      <c r="B11" s="62" t="str">
        <f>'01 SO01 Pol'!C169</f>
        <v>Komunikace</v>
      </c>
      <c r="D11" s="205"/>
      <c r="E11" s="295">
        <f>'01 SO01 Pol'!BA178</f>
        <v>0</v>
      </c>
      <c r="F11" s="296">
        <f>'01 SO01 Pol'!BB178</f>
        <v>0</v>
      </c>
      <c r="G11" s="296">
        <f>'01 SO01 Pol'!BC178</f>
        <v>0</v>
      </c>
      <c r="H11" s="296">
        <f>'01 SO01 Pol'!BD178</f>
        <v>0</v>
      </c>
      <c r="I11" s="297">
        <f>'01 SO01 Pol'!BE178</f>
        <v>0</v>
      </c>
    </row>
    <row r="12" spans="1:9" s="128" customFormat="1" ht="12.75">
      <c r="A12" s="294" t="str">
        <f>'01 SO01 Pol'!B179</f>
        <v>61</v>
      </c>
      <c r="B12" s="62" t="str">
        <f>'01 SO01 Pol'!C179</f>
        <v>Upravy povrchů vnitřní</v>
      </c>
      <c r="D12" s="205"/>
      <c r="E12" s="295">
        <f>'01 SO01 Pol'!BA376</f>
        <v>0</v>
      </c>
      <c r="F12" s="296">
        <f>'01 SO01 Pol'!BB376</f>
        <v>0</v>
      </c>
      <c r="G12" s="296">
        <f>'01 SO01 Pol'!BC376</f>
        <v>0</v>
      </c>
      <c r="H12" s="296">
        <f>'01 SO01 Pol'!BD376</f>
        <v>0</v>
      </c>
      <c r="I12" s="297">
        <f>'01 SO01 Pol'!BE376</f>
        <v>0</v>
      </c>
    </row>
    <row r="13" spans="1:9" s="128" customFormat="1" ht="12.75">
      <c r="A13" s="294" t="str">
        <f>'01 SO01 Pol'!B377</f>
        <v>62</v>
      </c>
      <c r="B13" s="62" t="str">
        <f>'01 SO01 Pol'!C377</f>
        <v>Úpravy povrchů vnější</v>
      </c>
      <c r="D13" s="205"/>
      <c r="E13" s="295">
        <f>'01 SO01 Pol'!BA527</f>
        <v>0</v>
      </c>
      <c r="F13" s="296">
        <f>'01 SO01 Pol'!BB527</f>
        <v>0</v>
      </c>
      <c r="G13" s="296">
        <f>'01 SO01 Pol'!BC527</f>
        <v>0</v>
      </c>
      <c r="H13" s="296">
        <f>'01 SO01 Pol'!BD527</f>
        <v>0</v>
      </c>
      <c r="I13" s="297">
        <f>'01 SO01 Pol'!BE527</f>
        <v>0</v>
      </c>
    </row>
    <row r="14" spans="1:9" s="128" customFormat="1" ht="12.75">
      <c r="A14" s="294" t="str">
        <f>'01 SO01 Pol'!B528</f>
        <v>63</v>
      </c>
      <c r="B14" s="62" t="str">
        <f>'01 SO01 Pol'!C528</f>
        <v>Podlahy a podlahové konstrukce</v>
      </c>
      <c r="D14" s="205"/>
      <c r="E14" s="295">
        <f>'01 SO01 Pol'!BA624</f>
        <v>0</v>
      </c>
      <c r="F14" s="296">
        <f>'01 SO01 Pol'!BB624</f>
        <v>0</v>
      </c>
      <c r="G14" s="296">
        <f>'01 SO01 Pol'!BC624</f>
        <v>0</v>
      </c>
      <c r="H14" s="296">
        <f>'01 SO01 Pol'!BD624</f>
        <v>0</v>
      </c>
      <c r="I14" s="297">
        <f>'01 SO01 Pol'!BE624</f>
        <v>0</v>
      </c>
    </row>
    <row r="15" spans="1:9" s="128" customFormat="1" ht="12.75">
      <c r="A15" s="294" t="str">
        <f>'01 SO01 Pol'!B625</f>
        <v>8</v>
      </c>
      <c r="B15" s="62" t="str">
        <f>'01 SO01 Pol'!C625</f>
        <v>Trubní vedení</v>
      </c>
      <c r="D15" s="205"/>
      <c r="E15" s="295">
        <f>'01 SO01 Pol'!BA628</f>
        <v>0</v>
      </c>
      <c r="F15" s="296">
        <f>'01 SO01 Pol'!BB628</f>
        <v>0</v>
      </c>
      <c r="G15" s="296">
        <f>'01 SO01 Pol'!BC628</f>
        <v>0</v>
      </c>
      <c r="H15" s="296">
        <f>'01 SO01 Pol'!BD628</f>
        <v>0</v>
      </c>
      <c r="I15" s="297">
        <f>'01 SO01 Pol'!BE628</f>
        <v>0</v>
      </c>
    </row>
    <row r="16" spans="1:9" s="128" customFormat="1" ht="12.75">
      <c r="A16" s="294" t="str">
        <f>'01 SO01 Pol'!B629</f>
        <v>901</v>
      </c>
      <c r="B16" s="62" t="str">
        <f>'01 SO01 Pol'!C629</f>
        <v>Pomocné výpočty neoceňovat</v>
      </c>
      <c r="D16" s="205"/>
      <c r="E16" s="295">
        <f>'01 SO01 Pol'!BA663</f>
        <v>0</v>
      </c>
      <c r="F16" s="296">
        <f>'01 SO01 Pol'!BB663</f>
        <v>0</v>
      </c>
      <c r="G16" s="296">
        <f>'01 SO01 Pol'!BC663</f>
        <v>0</v>
      </c>
      <c r="H16" s="296">
        <f>'01 SO01 Pol'!BD663</f>
        <v>0</v>
      </c>
      <c r="I16" s="297">
        <f>'01 SO01 Pol'!BE663</f>
        <v>0</v>
      </c>
    </row>
    <row r="17" spans="1:9" s="128" customFormat="1" ht="12.75">
      <c r="A17" s="294" t="str">
        <f>'01 SO01 Pol'!B664</f>
        <v>94</v>
      </c>
      <c r="B17" s="62" t="str">
        <f>'01 SO01 Pol'!C664</f>
        <v>Lešení a stavební výtahy</v>
      </c>
      <c r="D17" s="205"/>
      <c r="E17" s="295">
        <f>'01 SO01 Pol'!BA725</f>
        <v>0</v>
      </c>
      <c r="F17" s="296">
        <f>'01 SO01 Pol'!BB725</f>
        <v>0</v>
      </c>
      <c r="G17" s="296">
        <f>'01 SO01 Pol'!BC725</f>
        <v>0</v>
      </c>
      <c r="H17" s="296">
        <f>'01 SO01 Pol'!BD725</f>
        <v>0</v>
      </c>
      <c r="I17" s="297">
        <f>'01 SO01 Pol'!BE725</f>
        <v>0</v>
      </c>
    </row>
    <row r="18" spans="1:9" s="128" customFormat="1" ht="12.75">
      <c r="A18" s="294" t="str">
        <f>'01 SO01 Pol'!B726</f>
        <v>95</v>
      </c>
      <c r="B18" s="62" t="str">
        <f>'01 SO01 Pol'!C726</f>
        <v>Dokončovací konstrukce na pozemních stavbách</v>
      </c>
      <c r="D18" s="205"/>
      <c r="E18" s="295">
        <f>'01 SO01 Pol'!BA729</f>
        <v>0</v>
      </c>
      <c r="F18" s="296">
        <f>'01 SO01 Pol'!BB729</f>
        <v>0</v>
      </c>
      <c r="G18" s="296">
        <f>'01 SO01 Pol'!BC729</f>
        <v>0</v>
      </c>
      <c r="H18" s="296">
        <f>'01 SO01 Pol'!BD729</f>
        <v>0</v>
      </c>
      <c r="I18" s="297">
        <f>'01 SO01 Pol'!BE729</f>
        <v>0</v>
      </c>
    </row>
    <row r="19" spans="1:9" s="128" customFormat="1" ht="12.75">
      <c r="A19" s="294" t="str">
        <f>'01 SO01 Pol'!B730</f>
        <v>96</v>
      </c>
      <c r="B19" s="62" t="str">
        <f>'01 SO01 Pol'!C730</f>
        <v>Bourání konstrukcí</v>
      </c>
      <c r="D19" s="205"/>
      <c r="E19" s="295">
        <f>'01 SO01 Pol'!BA970</f>
        <v>0</v>
      </c>
      <c r="F19" s="296">
        <f>'01 SO01 Pol'!BB970</f>
        <v>0</v>
      </c>
      <c r="G19" s="296">
        <f>'01 SO01 Pol'!BC970</f>
        <v>0</v>
      </c>
      <c r="H19" s="296">
        <f>'01 SO01 Pol'!BD970</f>
        <v>0</v>
      </c>
      <c r="I19" s="297">
        <f>'01 SO01 Pol'!BE970</f>
        <v>0</v>
      </c>
    </row>
    <row r="20" spans="1:9" s="128" customFormat="1" ht="12.75">
      <c r="A20" s="294" t="str">
        <f>'01 SO01 Pol'!B971</f>
        <v>99</v>
      </c>
      <c r="B20" s="62" t="str">
        <f>'01 SO01 Pol'!C971</f>
        <v>Staveništní přesun hmot</v>
      </c>
      <c r="D20" s="205"/>
      <c r="E20" s="295">
        <f>'01 SO01 Pol'!BA973</f>
        <v>0</v>
      </c>
      <c r="F20" s="296">
        <f>'01 SO01 Pol'!BB973</f>
        <v>0</v>
      </c>
      <c r="G20" s="296">
        <f>'01 SO01 Pol'!BC973</f>
        <v>0</v>
      </c>
      <c r="H20" s="296">
        <f>'01 SO01 Pol'!BD973</f>
        <v>0</v>
      </c>
      <c r="I20" s="297">
        <f>'01 SO01 Pol'!BE973</f>
        <v>0</v>
      </c>
    </row>
    <row r="21" spans="1:9" s="128" customFormat="1" ht="12.75">
      <c r="A21" s="294" t="str">
        <f>'01 SO01 Pol'!B974</f>
        <v>711</v>
      </c>
      <c r="B21" s="62" t="str">
        <f>'01 SO01 Pol'!C974</f>
        <v>Izolace proti vodě</v>
      </c>
      <c r="D21" s="205"/>
      <c r="E21" s="295">
        <f>'01 SO01 Pol'!BA1054</f>
        <v>0</v>
      </c>
      <c r="F21" s="296">
        <f>'01 SO01 Pol'!BB1054</f>
        <v>0</v>
      </c>
      <c r="G21" s="296">
        <f>'01 SO01 Pol'!BC1054</f>
        <v>0</v>
      </c>
      <c r="H21" s="296">
        <f>'01 SO01 Pol'!BD1054</f>
        <v>0</v>
      </c>
      <c r="I21" s="297">
        <f>'01 SO01 Pol'!BE1054</f>
        <v>0</v>
      </c>
    </row>
    <row r="22" spans="1:9" s="128" customFormat="1" ht="12.75">
      <c r="A22" s="294" t="str">
        <f>'01 SO01 Pol'!B1055</f>
        <v>712</v>
      </c>
      <c r="B22" s="62" t="str">
        <f>'01 SO01 Pol'!C1055</f>
        <v>Živičné krytiny</v>
      </c>
      <c r="D22" s="205"/>
      <c r="E22" s="295">
        <f>'01 SO01 Pol'!BA1071</f>
        <v>0</v>
      </c>
      <c r="F22" s="296">
        <f>'01 SO01 Pol'!BB1071</f>
        <v>0</v>
      </c>
      <c r="G22" s="296">
        <f>'01 SO01 Pol'!BC1071</f>
        <v>0</v>
      </c>
      <c r="H22" s="296">
        <f>'01 SO01 Pol'!BD1071</f>
        <v>0</v>
      </c>
      <c r="I22" s="297">
        <f>'01 SO01 Pol'!BE1071</f>
        <v>0</v>
      </c>
    </row>
    <row r="23" spans="1:9" s="128" customFormat="1" ht="12.75">
      <c r="A23" s="294" t="str">
        <f>'01 SO01 Pol'!B1072</f>
        <v>713</v>
      </c>
      <c r="B23" s="62" t="str">
        <f>'01 SO01 Pol'!C1072</f>
        <v>Izolace tepelné</v>
      </c>
      <c r="D23" s="205"/>
      <c r="E23" s="295">
        <f>'01 SO01 Pol'!BA1180</f>
        <v>0</v>
      </c>
      <c r="F23" s="296">
        <f>'01 SO01 Pol'!BB1180</f>
        <v>0</v>
      </c>
      <c r="G23" s="296">
        <f>'01 SO01 Pol'!BC1180</f>
        <v>0</v>
      </c>
      <c r="H23" s="296">
        <f>'01 SO01 Pol'!BD1180</f>
        <v>0</v>
      </c>
      <c r="I23" s="297">
        <f>'01 SO01 Pol'!BE1180</f>
        <v>0</v>
      </c>
    </row>
    <row r="24" spans="1:9" s="128" customFormat="1" ht="12.75">
      <c r="A24" s="294" t="str">
        <f>'01 SO01 Pol'!B1181</f>
        <v>720</v>
      </c>
      <c r="B24" s="62" t="str">
        <f>'01 SO01 Pol'!C1181</f>
        <v>Zdravotechnická instalace</v>
      </c>
      <c r="D24" s="205"/>
      <c r="E24" s="295">
        <f>'01 SO01 Pol'!BA1183</f>
        <v>0</v>
      </c>
      <c r="F24" s="296">
        <f>'01 SO01 Pol'!BB1183</f>
        <v>0</v>
      </c>
      <c r="G24" s="296">
        <f>'01 SO01 Pol'!BC1183</f>
        <v>0</v>
      </c>
      <c r="H24" s="296">
        <f>'01 SO01 Pol'!BD1183</f>
        <v>0</v>
      </c>
      <c r="I24" s="297">
        <f>'01 SO01 Pol'!BE1183</f>
        <v>0</v>
      </c>
    </row>
    <row r="25" spans="1:9" s="128" customFormat="1" ht="12.75">
      <c r="A25" s="294" t="str">
        <f>'01 SO01 Pol'!B1184</f>
        <v>723</v>
      </c>
      <c r="B25" s="62" t="str">
        <f>'01 SO01 Pol'!C1184</f>
        <v>Vnitřní plynovod</v>
      </c>
      <c r="D25" s="205"/>
      <c r="E25" s="295">
        <f>'01 SO01 Pol'!BA1186</f>
        <v>0</v>
      </c>
      <c r="F25" s="296">
        <f>'01 SO01 Pol'!BB1186</f>
        <v>0</v>
      </c>
      <c r="G25" s="296">
        <f>'01 SO01 Pol'!BC1186</f>
        <v>0</v>
      </c>
      <c r="H25" s="296">
        <f>'01 SO01 Pol'!BD1186</f>
        <v>0</v>
      </c>
      <c r="I25" s="297">
        <f>'01 SO01 Pol'!BE1186</f>
        <v>0</v>
      </c>
    </row>
    <row r="26" spans="1:9" s="128" customFormat="1" ht="12.75">
      <c r="A26" s="294" t="str">
        <f>'01 SO01 Pol'!B1187</f>
        <v>730</v>
      </c>
      <c r="B26" s="62" t="str">
        <f>'01 SO01 Pol'!C1187</f>
        <v>Ústřední vytápění</v>
      </c>
      <c r="D26" s="205"/>
      <c r="E26" s="295">
        <f>'01 SO01 Pol'!BA1189</f>
        <v>0</v>
      </c>
      <c r="F26" s="296">
        <f>'01 SO01 Pol'!BB1189</f>
        <v>0</v>
      </c>
      <c r="G26" s="296">
        <f>'01 SO01 Pol'!BC1189</f>
        <v>0</v>
      </c>
      <c r="H26" s="296">
        <f>'01 SO01 Pol'!BD1189</f>
        <v>0</v>
      </c>
      <c r="I26" s="297">
        <f>'01 SO01 Pol'!BE1189</f>
        <v>0</v>
      </c>
    </row>
    <row r="27" spans="1:9" s="128" customFormat="1" ht="12.75">
      <c r="A27" s="294" t="str">
        <f>'01 SO01 Pol'!B1190</f>
        <v>762</v>
      </c>
      <c r="B27" s="62" t="str">
        <f>'01 SO01 Pol'!C1190</f>
        <v>Konstrukce tesařské</v>
      </c>
      <c r="D27" s="205"/>
      <c r="E27" s="295">
        <f>'01 SO01 Pol'!BA1198</f>
        <v>0</v>
      </c>
      <c r="F27" s="296">
        <f>'01 SO01 Pol'!BB1198</f>
        <v>0</v>
      </c>
      <c r="G27" s="296">
        <f>'01 SO01 Pol'!BC1198</f>
        <v>0</v>
      </c>
      <c r="H27" s="296">
        <f>'01 SO01 Pol'!BD1198</f>
        <v>0</v>
      </c>
      <c r="I27" s="297">
        <f>'01 SO01 Pol'!BE1198</f>
        <v>0</v>
      </c>
    </row>
    <row r="28" spans="1:9" s="128" customFormat="1" ht="12.75">
      <c r="A28" s="294" t="str">
        <f>'01 SO01 Pol'!B1199</f>
        <v>764</v>
      </c>
      <c r="B28" s="62" t="str">
        <f>'01 SO01 Pol'!C1199</f>
        <v>Konstrukce klempířské</v>
      </c>
      <c r="D28" s="205"/>
      <c r="E28" s="295">
        <f>'01 SO01 Pol'!BA1208</f>
        <v>0</v>
      </c>
      <c r="F28" s="296">
        <f>'01 SO01 Pol'!BB1208</f>
        <v>0</v>
      </c>
      <c r="G28" s="296">
        <f>'01 SO01 Pol'!BC1208</f>
        <v>0</v>
      </c>
      <c r="H28" s="296">
        <f>'01 SO01 Pol'!BD1208</f>
        <v>0</v>
      </c>
      <c r="I28" s="297">
        <f>'01 SO01 Pol'!BE1208</f>
        <v>0</v>
      </c>
    </row>
    <row r="29" spans="1:9" s="128" customFormat="1" ht="12.75">
      <c r="A29" s="294" t="str">
        <f>'01 SO01 Pol'!B1209</f>
        <v>766</v>
      </c>
      <c r="B29" s="62" t="str">
        <f>'01 SO01 Pol'!C1209</f>
        <v>Konstrukce truhlářské</v>
      </c>
      <c r="D29" s="205"/>
      <c r="E29" s="295">
        <f>'01 SO01 Pol'!BA1230</f>
        <v>0</v>
      </c>
      <c r="F29" s="296">
        <f>'01 SO01 Pol'!BB1230</f>
        <v>0</v>
      </c>
      <c r="G29" s="296">
        <f>'01 SO01 Pol'!BC1230</f>
        <v>0</v>
      </c>
      <c r="H29" s="296">
        <f>'01 SO01 Pol'!BD1230</f>
        <v>0</v>
      </c>
      <c r="I29" s="297">
        <f>'01 SO01 Pol'!BE1230</f>
        <v>0</v>
      </c>
    </row>
    <row r="30" spans="1:9" s="128" customFormat="1" ht="12.75">
      <c r="A30" s="294" t="str">
        <f>'01 SO01 Pol'!B1231</f>
        <v>767</v>
      </c>
      <c r="B30" s="62" t="str">
        <f>'01 SO01 Pol'!C1231</f>
        <v>Konstrukce zámečnické</v>
      </c>
      <c r="D30" s="205"/>
      <c r="E30" s="295">
        <f>'01 SO01 Pol'!BA1287</f>
        <v>0</v>
      </c>
      <c r="F30" s="296">
        <f>'01 SO01 Pol'!BB1287</f>
        <v>0</v>
      </c>
      <c r="G30" s="296">
        <f>'01 SO01 Pol'!BC1287</f>
        <v>0</v>
      </c>
      <c r="H30" s="296">
        <f>'01 SO01 Pol'!BD1287</f>
        <v>0</v>
      </c>
      <c r="I30" s="297">
        <f>'01 SO01 Pol'!BE1287</f>
        <v>0</v>
      </c>
    </row>
    <row r="31" spans="1:9" s="128" customFormat="1" ht="12.75">
      <c r="A31" s="294" t="str">
        <f>'01 SO01 Pol'!B1288</f>
        <v>771</v>
      </c>
      <c r="B31" s="62" t="str">
        <f>'01 SO01 Pol'!C1288</f>
        <v>Podlahy z dlaždic a obklady</v>
      </c>
      <c r="D31" s="205"/>
      <c r="E31" s="295">
        <f>'01 SO01 Pol'!BA1339</f>
        <v>0</v>
      </c>
      <c r="F31" s="296">
        <f>'01 SO01 Pol'!BB1339</f>
        <v>0</v>
      </c>
      <c r="G31" s="296">
        <f>'01 SO01 Pol'!BC1339</f>
        <v>0</v>
      </c>
      <c r="H31" s="296">
        <f>'01 SO01 Pol'!BD1339</f>
        <v>0</v>
      </c>
      <c r="I31" s="297">
        <f>'01 SO01 Pol'!BE1339</f>
        <v>0</v>
      </c>
    </row>
    <row r="32" spans="1:9" s="128" customFormat="1" ht="12.75">
      <c r="A32" s="294" t="str">
        <f>'01 SO01 Pol'!B1340</f>
        <v>776</v>
      </c>
      <c r="B32" s="62" t="str">
        <f>'01 SO01 Pol'!C1340</f>
        <v>Podlahy povlakové</v>
      </c>
      <c r="D32" s="205"/>
      <c r="E32" s="295">
        <f>'01 SO01 Pol'!BA1359</f>
        <v>0</v>
      </c>
      <c r="F32" s="296">
        <f>'01 SO01 Pol'!BB1359</f>
        <v>0</v>
      </c>
      <c r="G32" s="296">
        <f>'01 SO01 Pol'!BC1359</f>
        <v>0</v>
      </c>
      <c r="H32" s="296">
        <f>'01 SO01 Pol'!BD1359</f>
        <v>0</v>
      </c>
      <c r="I32" s="297">
        <f>'01 SO01 Pol'!BE1359</f>
        <v>0</v>
      </c>
    </row>
    <row r="33" spans="1:9" s="128" customFormat="1" ht="12.75">
      <c r="A33" s="294" t="str">
        <f>'01 SO01 Pol'!B1360</f>
        <v>781</v>
      </c>
      <c r="B33" s="62" t="str">
        <f>'01 SO01 Pol'!C1360</f>
        <v>Obklady keramické</v>
      </c>
      <c r="D33" s="205"/>
      <c r="E33" s="295">
        <f>'01 SO01 Pol'!BA1410</f>
        <v>0</v>
      </c>
      <c r="F33" s="296">
        <f>'01 SO01 Pol'!BB1410</f>
        <v>0</v>
      </c>
      <c r="G33" s="296">
        <f>'01 SO01 Pol'!BC1410</f>
        <v>0</v>
      </c>
      <c r="H33" s="296">
        <f>'01 SO01 Pol'!BD1410</f>
        <v>0</v>
      </c>
      <c r="I33" s="297">
        <f>'01 SO01 Pol'!BE1410</f>
        <v>0</v>
      </c>
    </row>
    <row r="34" spans="1:9" s="128" customFormat="1" ht="12.75">
      <c r="A34" s="294" t="str">
        <f>'01 SO01 Pol'!B1411</f>
        <v>783</v>
      </c>
      <c r="B34" s="62" t="str">
        <f>'01 SO01 Pol'!C1411</f>
        <v>Nátěry</v>
      </c>
      <c r="D34" s="205"/>
      <c r="E34" s="295">
        <f>'01 SO01 Pol'!BA1418</f>
        <v>0</v>
      </c>
      <c r="F34" s="296">
        <f>'01 SO01 Pol'!BB1418</f>
        <v>0</v>
      </c>
      <c r="G34" s="296">
        <f>'01 SO01 Pol'!BC1418</f>
        <v>0</v>
      </c>
      <c r="H34" s="296">
        <f>'01 SO01 Pol'!BD1418</f>
        <v>0</v>
      </c>
      <c r="I34" s="297">
        <f>'01 SO01 Pol'!BE1418</f>
        <v>0</v>
      </c>
    </row>
    <row r="35" spans="1:9" s="128" customFormat="1" ht="12.75">
      <c r="A35" s="294" t="str">
        <f>'01 SO01 Pol'!B1419</f>
        <v>784</v>
      </c>
      <c r="B35" s="62" t="str">
        <f>'01 SO01 Pol'!C1419</f>
        <v>Malby</v>
      </c>
      <c r="D35" s="205"/>
      <c r="E35" s="295">
        <f>'01 SO01 Pol'!BA1555</f>
        <v>0</v>
      </c>
      <c r="F35" s="296">
        <f>'01 SO01 Pol'!BB1555</f>
        <v>0</v>
      </c>
      <c r="G35" s="296">
        <f>'01 SO01 Pol'!BC1555</f>
        <v>0</v>
      </c>
      <c r="H35" s="296">
        <f>'01 SO01 Pol'!BD1555</f>
        <v>0</v>
      </c>
      <c r="I35" s="297">
        <f>'01 SO01 Pol'!BE1555</f>
        <v>0</v>
      </c>
    </row>
    <row r="36" spans="1:9" s="128" customFormat="1" ht="12.75">
      <c r="A36" s="294" t="str">
        <f>'01 SO01 Pol'!B1556</f>
        <v>M21</v>
      </c>
      <c r="B36" s="62" t="str">
        <f>'01 SO01 Pol'!C1556</f>
        <v>Elektromontáže</v>
      </c>
      <c r="D36" s="205"/>
      <c r="E36" s="295">
        <f>'01 SO01 Pol'!BA1559</f>
        <v>0</v>
      </c>
      <c r="F36" s="296">
        <f>'01 SO01 Pol'!BB1559</f>
        <v>0</v>
      </c>
      <c r="G36" s="296">
        <f>'01 SO01 Pol'!BC1559</f>
        <v>0</v>
      </c>
      <c r="H36" s="296">
        <f>'01 SO01 Pol'!BD1559</f>
        <v>0</v>
      </c>
      <c r="I36" s="297">
        <f>'01 SO01 Pol'!BE1559</f>
        <v>0</v>
      </c>
    </row>
    <row r="37" spans="1:9" s="128" customFormat="1" ht="12.75">
      <c r="A37" s="294" t="str">
        <f>'01 SO01 Pol'!B1560</f>
        <v>M24</v>
      </c>
      <c r="B37" s="62" t="str">
        <f>'01 SO01 Pol'!C1560</f>
        <v>Montáže vzduchotechnických zařízení</v>
      </c>
      <c r="D37" s="205"/>
      <c r="E37" s="295">
        <f>'01 SO01 Pol'!BA1562</f>
        <v>0</v>
      </c>
      <c r="F37" s="296">
        <f>'01 SO01 Pol'!BB1562</f>
        <v>0</v>
      </c>
      <c r="G37" s="296">
        <f>'01 SO01 Pol'!BC1562</f>
        <v>0</v>
      </c>
      <c r="H37" s="296">
        <f>'01 SO01 Pol'!BD1562</f>
        <v>0</v>
      </c>
      <c r="I37" s="297">
        <f>'01 SO01 Pol'!BE1562</f>
        <v>0</v>
      </c>
    </row>
    <row r="38" spans="1:9" s="128" customFormat="1" ht="13.5" thickBot="1">
      <c r="A38" s="294" t="str">
        <f>'01 SO01 Pol'!B1563</f>
        <v>D96</v>
      </c>
      <c r="B38" s="62" t="str">
        <f>'01 SO01 Pol'!C1563</f>
        <v>Přesuny suti a vybouraných hmot</v>
      </c>
      <c r="D38" s="205"/>
      <c r="E38" s="295">
        <f>'01 SO01 Pol'!BA1570</f>
        <v>0</v>
      </c>
      <c r="F38" s="296">
        <f>'01 SO01 Pol'!BB1570</f>
        <v>0</v>
      </c>
      <c r="G38" s="296">
        <f>'01 SO01 Pol'!BC1570</f>
        <v>0</v>
      </c>
      <c r="H38" s="296">
        <f>'01 SO01 Pol'!BD1570</f>
        <v>0</v>
      </c>
      <c r="I38" s="297">
        <f>'01 SO01 Pol'!BE1570</f>
        <v>0</v>
      </c>
    </row>
    <row r="39" spans="1:9" s="14" customFormat="1" ht="13.5" thickBot="1">
      <c r="A39" s="206"/>
      <c r="B39" s="207" t="s">
        <v>79</v>
      </c>
      <c r="C39" s="207"/>
      <c r="D39" s="208"/>
      <c r="E39" s="209">
        <f>SUM(E7:E38)</f>
        <v>0</v>
      </c>
      <c r="F39" s="210">
        <f>SUM(F7:F38)</f>
        <v>0</v>
      </c>
      <c r="G39" s="210">
        <f>SUM(G7:G38)</f>
        <v>0</v>
      </c>
      <c r="H39" s="210">
        <f>SUM(H7:H38)</f>
        <v>0</v>
      </c>
      <c r="I39" s="211">
        <f>SUM(I7:I38)</f>
        <v>0</v>
      </c>
    </row>
    <row r="40" spans="1:9" ht="12.75">
      <c r="A40" s="128"/>
      <c r="B40" s="128"/>
      <c r="C40" s="128"/>
      <c r="D40" s="128"/>
      <c r="E40" s="128"/>
      <c r="F40" s="128"/>
      <c r="G40" s="128"/>
      <c r="H40" s="128"/>
      <c r="I40" s="128"/>
    </row>
    <row r="41" spans="1:57" ht="19.5" customHeight="1">
      <c r="A41" s="197" t="s">
        <v>80</v>
      </c>
      <c r="B41" s="197"/>
      <c r="C41" s="197"/>
      <c r="D41" s="197"/>
      <c r="E41" s="197"/>
      <c r="F41" s="197"/>
      <c r="G41" s="212"/>
      <c r="H41" s="197"/>
      <c r="I41" s="197"/>
      <c r="BA41" s="134"/>
      <c r="BB41" s="134"/>
      <c r="BC41" s="134"/>
      <c r="BD41" s="134"/>
      <c r="BE41" s="134"/>
    </row>
    <row r="42" ht="13.5" thickBot="1"/>
    <row r="43" spans="1:9" ht="12.75">
      <c r="A43" s="163" t="s">
        <v>81</v>
      </c>
      <c r="B43" s="164"/>
      <c r="C43" s="164"/>
      <c r="D43" s="213"/>
      <c r="E43" s="214" t="s">
        <v>82</v>
      </c>
      <c r="F43" s="215" t="s">
        <v>12</v>
      </c>
      <c r="G43" s="216" t="s">
        <v>83</v>
      </c>
      <c r="H43" s="217"/>
      <c r="I43" s="218" t="s">
        <v>82</v>
      </c>
    </row>
    <row r="44" spans="1:53" ht="12.75">
      <c r="A44" s="157" t="s">
        <v>128</v>
      </c>
      <c r="B44" s="148"/>
      <c r="C44" s="148"/>
      <c r="D44" s="219"/>
      <c r="E44" s="220"/>
      <c r="F44" s="221"/>
      <c r="G44" s="222">
        <v>0</v>
      </c>
      <c r="H44" s="223"/>
      <c r="I44" s="224">
        <f aca="true" t="shared" si="0" ref="I44:I51">E44+F44*G44/100</f>
        <v>0</v>
      </c>
      <c r="BA44" s="1">
        <v>0</v>
      </c>
    </row>
    <row r="45" spans="1:53" ht="12.75">
      <c r="A45" s="157" t="s">
        <v>129</v>
      </c>
      <c r="B45" s="148"/>
      <c r="C45" s="148"/>
      <c r="D45" s="219"/>
      <c r="E45" s="220"/>
      <c r="F45" s="221"/>
      <c r="G45" s="222">
        <v>0</v>
      </c>
      <c r="H45" s="223"/>
      <c r="I45" s="224">
        <f t="shared" si="0"/>
        <v>0</v>
      </c>
      <c r="BA45" s="1">
        <v>0</v>
      </c>
    </row>
    <row r="46" spans="1:53" ht="12.75">
      <c r="A46" s="157" t="s">
        <v>130</v>
      </c>
      <c r="B46" s="148"/>
      <c r="C46" s="148"/>
      <c r="D46" s="219"/>
      <c r="E46" s="220"/>
      <c r="F46" s="221"/>
      <c r="G46" s="222">
        <v>0</v>
      </c>
      <c r="H46" s="223"/>
      <c r="I46" s="224">
        <f t="shared" si="0"/>
        <v>0</v>
      </c>
      <c r="BA46" s="1">
        <v>0</v>
      </c>
    </row>
    <row r="47" spans="1:53" ht="12.75">
      <c r="A47" s="157" t="s">
        <v>131</v>
      </c>
      <c r="B47" s="148"/>
      <c r="C47" s="148"/>
      <c r="D47" s="219"/>
      <c r="E47" s="220"/>
      <c r="F47" s="221"/>
      <c r="G47" s="222">
        <v>0</v>
      </c>
      <c r="H47" s="223"/>
      <c r="I47" s="224">
        <f t="shared" si="0"/>
        <v>0</v>
      </c>
      <c r="BA47" s="1">
        <v>0</v>
      </c>
    </row>
    <row r="48" spans="1:53" ht="12.75">
      <c r="A48" s="157" t="s">
        <v>132</v>
      </c>
      <c r="B48" s="148"/>
      <c r="C48" s="148"/>
      <c r="D48" s="219"/>
      <c r="E48" s="220"/>
      <c r="F48" s="221"/>
      <c r="G48" s="222">
        <v>0</v>
      </c>
      <c r="H48" s="223"/>
      <c r="I48" s="224">
        <f t="shared" si="0"/>
        <v>0</v>
      </c>
      <c r="BA48" s="1">
        <v>1</v>
      </c>
    </row>
    <row r="49" spans="1:53" ht="12.75">
      <c r="A49" s="157" t="s">
        <v>133</v>
      </c>
      <c r="B49" s="148"/>
      <c r="C49" s="148"/>
      <c r="D49" s="219"/>
      <c r="E49" s="220"/>
      <c r="F49" s="221"/>
      <c r="G49" s="222">
        <v>0</v>
      </c>
      <c r="H49" s="223"/>
      <c r="I49" s="224">
        <f t="shared" si="0"/>
        <v>0</v>
      </c>
      <c r="BA49" s="1">
        <v>1</v>
      </c>
    </row>
    <row r="50" spans="1:53" ht="12.75">
      <c r="A50" s="157" t="s">
        <v>134</v>
      </c>
      <c r="B50" s="148"/>
      <c r="C50" s="148"/>
      <c r="D50" s="219"/>
      <c r="E50" s="220"/>
      <c r="F50" s="221"/>
      <c r="G50" s="222">
        <v>0</v>
      </c>
      <c r="H50" s="223"/>
      <c r="I50" s="224">
        <f t="shared" si="0"/>
        <v>0</v>
      </c>
      <c r="BA50" s="1">
        <v>2</v>
      </c>
    </row>
    <row r="51" spans="1:53" ht="12.75">
      <c r="A51" s="157" t="s">
        <v>135</v>
      </c>
      <c r="B51" s="148"/>
      <c r="C51" s="148"/>
      <c r="D51" s="219"/>
      <c r="E51" s="220"/>
      <c r="F51" s="221"/>
      <c r="G51" s="222">
        <v>0</v>
      </c>
      <c r="H51" s="223"/>
      <c r="I51" s="224">
        <f t="shared" si="0"/>
        <v>0</v>
      </c>
      <c r="BA51" s="1">
        <v>2</v>
      </c>
    </row>
    <row r="52" spans="1:9" ht="13.5" thickBot="1">
      <c r="A52" s="225"/>
      <c r="B52" s="226" t="s">
        <v>84</v>
      </c>
      <c r="C52" s="227"/>
      <c r="D52" s="228"/>
      <c r="E52" s="229"/>
      <c r="F52" s="230"/>
      <c r="G52" s="230"/>
      <c r="H52" s="327">
        <f>SUM(I44:I51)</f>
        <v>0</v>
      </c>
      <c r="I52" s="328"/>
    </row>
    <row r="54" spans="2:9" ht="12.75">
      <c r="B54" s="14"/>
      <c r="F54" s="231"/>
      <c r="G54" s="232"/>
      <c r="H54" s="232"/>
      <c r="I54" s="46"/>
    </row>
    <row r="55" spans="6:9" ht="12.75">
      <c r="F55" s="231"/>
      <c r="G55" s="232"/>
      <c r="H55" s="232"/>
      <c r="I55" s="46"/>
    </row>
    <row r="56" spans="6:9" ht="12.75">
      <c r="F56" s="231"/>
      <c r="G56" s="232"/>
      <c r="H56" s="232"/>
      <c r="I56" s="46"/>
    </row>
    <row r="57" spans="6:9" ht="12.75">
      <c r="F57" s="231"/>
      <c r="G57" s="232"/>
      <c r="H57" s="232"/>
      <c r="I57" s="46"/>
    </row>
    <row r="58" spans="6:9" ht="12.75">
      <c r="F58" s="231"/>
      <c r="G58" s="232"/>
      <c r="H58" s="232"/>
      <c r="I58" s="46"/>
    </row>
    <row r="59" spans="6:9" ht="12.75">
      <c r="F59" s="231"/>
      <c r="G59" s="232"/>
      <c r="H59" s="232"/>
      <c r="I59" s="46"/>
    </row>
    <row r="60" spans="6:9" ht="12.75">
      <c r="F60" s="231"/>
      <c r="G60" s="232"/>
      <c r="H60" s="232"/>
      <c r="I60" s="46"/>
    </row>
    <row r="61" spans="6:9" ht="12.75">
      <c r="F61" s="231"/>
      <c r="G61" s="232"/>
      <c r="H61" s="232"/>
      <c r="I61" s="46"/>
    </row>
    <row r="62" spans="6:9" ht="12.75">
      <c r="F62" s="231"/>
      <c r="G62" s="232"/>
      <c r="H62" s="232"/>
      <c r="I62" s="46"/>
    </row>
    <row r="63" spans="6:9" ht="12.75">
      <c r="F63" s="231"/>
      <c r="G63" s="232"/>
      <c r="H63" s="232"/>
      <c r="I63" s="46"/>
    </row>
    <row r="64" spans="6:9" ht="12.75">
      <c r="F64" s="231"/>
      <c r="G64" s="232"/>
      <c r="H64" s="232"/>
      <c r="I64" s="46"/>
    </row>
    <row r="65" spans="6:9" ht="12.75">
      <c r="F65" s="231"/>
      <c r="G65" s="232"/>
      <c r="H65" s="232"/>
      <c r="I65" s="46"/>
    </row>
    <row r="66" spans="6:9" ht="12.75">
      <c r="F66" s="231"/>
      <c r="G66" s="232"/>
      <c r="H66" s="232"/>
      <c r="I66" s="46"/>
    </row>
    <row r="67" spans="6:9" ht="12.75">
      <c r="F67" s="231"/>
      <c r="G67" s="232"/>
      <c r="H67" s="232"/>
      <c r="I67" s="46"/>
    </row>
    <row r="68" spans="6:9" ht="12.75">
      <c r="F68" s="231"/>
      <c r="G68" s="232"/>
      <c r="H68" s="232"/>
      <c r="I68" s="46"/>
    </row>
    <row r="69" spans="6:9" ht="12.75">
      <c r="F69" s="231"/>
      <c r="G69" s="232"/>
      <c r="H69" s="232"/>
      <c r="I69" s="46"/>
    </row>
    <row r="70" spans="6:9" ht="12.75">
      <c r="F70" s="231"/>
      <c r="G70" s="232"/>
      <c r="H70" s="232"/>
      <c r="I70" s="46"/>
    </row>
    <row r="71" spans="6:9" ht="12.75">
      <c r="F71" s="231"/>
      <c r="G71" s="232"/>
      <c r="H71" s="232"/>
      <c r="I71" s="46"/>
    </row>
    <row r="72" spans="6:9" ht="12.75">
      <c r="F72" s="231"/>
      <c r="G72" s="232"/>
      <c r="H72" s="232"/>
      <c r="I72" s="46"/>
    </row>
    <row r="73" spans="6:9" ht="12.75">
      <c r="F73" s="231"/>
      <c r="G73" s="232"/>
      <c r="H73" s="232"/>
      <c r="I73" s="46"/>
    </row>
    <row r="74" spans="6:9" ht="12.75">
      <c r="F74" s="231"/>
      <c r="G74" s="232"/>
      <c r="H74" s="232"/>
      <c r="I74" s="46"/>
    </row>
    <row r="75" spans="6:9" ht="12.75">
      <c r="F75" s="231"/>
      <c r="G75" s="232"/>
      <c r="H75" s="232"/>
      <c r="I75" s="46"/>
    </row>
    <row r="76" spans="6:9" ht="12.75">
      <c r="F76" s="231"/>
      <c r="G76" s="232"/>
      <c r="H76" s="232"/>
      <c r="I76" s="46"/>
    </row>
    <row r="77" spans="6:9" ht="12.75">
      <c r="F77" s="231"/>
      <c r="G77" s="232"/>
      <c r="H77" s="232"/>
      <c r="I77" s="46"/>
    </row>
    <row r="78" spans="6:9" ht="12.75">
      <c r="F78" s="231"/>
      <c r="G78" s="232"/>
      <c r="H78" s="232"/>
      <c r="I78" s="46"/>
    </row>
    <row r="79" spans="6:9" ht="12.75">
      <c r="F79" s="231"/>
      <c r="G79" s="232"/>
      <c r="H79" s="232"/>
      <c r="I79" s="46"/>
    </row>
    <row r="80" spans="6:9" ht="12.75">
      <c r="F80" s="231"/>
      <c r="G80" s="232"/>
      <c r="H80" s="232"/>
      <c r="I80" s="46"/>
    </row>
    <row r="81" spans="6:9" ht="12.75">
      <c r="F81" s="231"/>
      <c r="G81" s="232"/>
      <c r="H81" s="232"/>
      <c r="I81" s="46"/>
    </row>
    <row r="82" spans="6:9" ht="12.75">
      <c r="F82" s="231"/>
      <c r="G82" s="232"/>
      <c r="H82" s="232"/>
      <c r="I82" s="46"/>
    </row>
    <row r="83" spans="6:9" ht="12.75">
      <c r="F83" s="231"/>
      <c r="G83" s="232"/>
      <c r="H83" s="232"/>
      <c r="I83" s="46"/>
    </row>
    <row r="84" spans="6:9" ht="12.75">
      <c r="F84" s="231"/>
      <c r="G84" s="232"/>
      <c r="H84" s="232"/>
      <c r="I84" s="46"/>
    </row>
    <row r="85" spans="6:9" ht="12.75">
      <c r="F85" s="231"/>
      <c r="G85" s="232"/>
      <c r="H85" s="232"/>
      <c r="I85" s="46"/>
    </row>
    <row r="86" spans="6:9" ht="12.75">
      <c r="F86" s="231"/>
      <c r="G86" s="232"/>
      <c r="H86" s="232"/>
      <c r="I86" s="46"/>
    </row>
    <row r="87" spans="6:9" ht="12.75">
      <c r="F87" s="231"/>
      <c r="G87" s="232"/>
      <c r="H87" s="232"/>
      <c r="I87" s="46"/>
    </row>
    <row r="88" spans="6:9" ht="12.75">
      <c r="F88" s="231"/>
      <c r="G88" s="232"/>
      <c r="H88" s="232"/>
      <c r="I88" s="46"/>
    </row>
    <row r="89" spans="6:9" ht="12.75">
      <c r="F89" s="231"/>
      <c r="G89" s="232"/>
      <c r="H89" s="232"/>
      <c r="I89" s="46"/>
    </row>
    <row r="90" spans="6:9" ht="12.75">
      <c r="F90" s="231"/>
      <c r="G90" s="232"/>
      <c r="H90" s="232"/>
      <c r="I90" s="46"/>
    </row>
    <row r="91" spans="6:9" ht="12.75">
      <c r="F91" s="231"/>
      <c r="G91" s="232"/>
      <c r="H91" s="232"/>
      <c r="I91" s="46"/>
    </row>
    <row r="92" spans="6:9" ht="12.75">
      <c r="F92" s="231"/>
      <c r="G92" s="232"/>
      <c r="H92" s="232"/>
      <c r="I92" s="46"/>
    </row>
    <row r="93" spans="6:9" ht="12.75">
      <c r="F93" s="231"/>
      <c r="G93" s="232"/>
      <c r="H93" s="232"/>
      <c r="I93" s="46"/>
    </row>
    <row r="94" spans="6:9" ht="12.75">
      <c r="F94" s="231"/>
      <c r="G94" s="232"/>
      <c r="H94" s="232"/>
      <c r="I94" s="46"/>
    </row>
    <row r="95" spans="6:9" ht="12.75">
      <c r="F95" s="231"/>
      <c r="G95" s="232"/>
      <c r="H95" s="232"/>
      <c r="I95" s="46"/>
    </row>
    <row r="96" spans="6:9" ht="12.75">
      <c r="F96" s="231"/>
      <c r="G96" s="232"/>
      <c r="H96" s="232"/>
      <c r="I96" s="46"/>
    </row>
    <row r="97" spans="6:9" ht="12.75">
      <c r="F97" s="231"/>
      <c r="G97" s="232"/>
      <c r="H97" s="232"/>
      <c r="I97" s="46"/>
    </row>
    <row r="98" spans="6:9" ht="12.75">
      <c r="F98" s="231"/>
      <c r="G98" s="232"/>
      <c r="H98" s="232"/>
      <c r="I98" s="46"/>
    </row>
    <row r="99" spans="6:9" ht="12.75">
      <c r="F99" s="231"/>
      <c r="G99" s="232"/>
      <c r="H99" s="232"/>
      <c r="I99" s="46"/>
    </row>
    <row r="100" spans="6:9" ht="12.75">
      <c r="F100" s="231"/>
      <c r="G100" s="232"/>
      <c r="H100" s="232"/>
      <c r="I100" s="46"/>
    </row>
    <row r="101" spans="6:9" ht="12.75">
      <c r="F101" s="231"/>
      <c r="G101" s="232"/>
      <c r="H101" s="232"/>
      <c r="I101" s="46"/>
    </row>
    <row r="102" spans="6:9" ht="12.75">
      <c r="F102" s="231"/>
      <c r="G102" s="232"/>
      <c r="H102" s="232"/>
      <c r="I102" s="46"/>
    </row>
    <row r="103" spans="6:9" ht="12.75">
      <c r="F103" s="231"/>
      <c r="G103" s="232"/>
      <c r="H103" s="232"/>
      <c r="I103" s="46"/>
    </row>
  </sheetData>
  <sheetProtection/>
  <mergeCells count="4">
    <mergeCell ref="A1:B1"/>
    <mergeCell ref="A2:B2"/>
    <mergeCell ref="G2:I2"/>
    <mergeCell ref="H52:I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1643"/>
  <sheetViews>
    <sheetView showGridLines="0" showZeros="0" tabSelected="1" zoomScaleSheetLayoutView="100" zoomScalePageLayoutView="0" workbookViewId="0" topLeftCell="A1204">
      <selection activeCell="L1210" sqref="L1210"/>
    </sheetView>
  </sheetViews>
  <sheetFormatPr defaultColWidth="9.00390625" defaultRowHeight="12.75"/>
  <cols>
    <col min="1" max="1" width="4.375" style="233" customWidth="1"/>
    <col min="2" max="2" width="11.625" style="233" customWidth="1"/>
    <col min="3" max="3" width="40.375" style="233" customWidth="1"/>
    <col min="4" max="4" width="5.625" style="233" customWidth="1"/>
    <col min="5" max="5" width="8.625" style="243" customWidth="1"/>
    <col min="6" max="6" width="9.875" style="233" customWidth="1"/>
    <col min="7" max="7" width="13.875" style="233" customWidth="1"/>
    <col min="8" max="8" width="11.75390625" style="233" hidden="1" customWidth="1"/>
    <col min="9" max="9" width="11.625" style="233" hidden="1" customWidth="1"/>
    <col min="10" max="10" width="11.00390625" style="233" hidden="1" customWidth="1"/>
    <col min="11" max="11" width="10.375" style="233" hidden="1" customWidth="1"/>
    <col min="12" max="12" width="75.375" style="233" customWidth="1"/>
    <col min="13" max="13" width="45.25390625" style="233" customWidth="1"/>
    <col min="14" max="16384" width="9.125" style="233" customWidth="1"/>
  </cols>
  <sheetData>
    <row r="1" spans="1:7" ht="15.75">
      <c r="A1" s="329" t="s">
        <v>103</v>
      </c>
      <c r="B1" s="329"/>
      <c r="C1" s="329"/>
      <c r="D1" s="329"/>
      <c r="E1" s="329"/>
      <c r="F1" s="329"/>
      <c r="G1" s="329"/>
    </row>
    <row r="2" spans="2:7" ht="14.25" customHeight="1" thickBot="1">
      <c r="B2" s="234"/>
      <c r="C2" s="235"/>
      <c r="D2" s="235"/>
      <c r="E2" s="236"/>
      <c r="F2" s="235"/>
      <c r="G2" s="235"/>
    </row>
    <row r="3" spans="1:7" ht="13.5" thickTop="1">
      <c r="A3" s="320" t="s">
        <v>2</v>
      </c>
      <c r="B3" s="321"/>
      <c r="C3" s="187" t="s">
        <v>106</v>
      </c>
      <c r="D3" s="237"/>
      <c r="E3" s="238" t="s">
        <v>85</v>
      </c>
      <c r="F3" s="239" t="str">
        <f>'01 SO01 Rek'!H1</f>
        <v>SO01</v>
      </c>
      <c r="G3" s="240"/>
    </row>
    <row r="4" spans="1:7" ht="13.5" thickBot="1">
      <c r="A4" s="330" t="s">
        <v>76</v>
      </c>
      <c r="B4" s="323"/>
      <c r="C4" s="193" t="s">
        <v>109</v>
      </c>
      <c r="D4" s="241"/>
      <c r="E4" s="331" t="str">
        <f>'01 SO01 Rek'!G2</f>
        <v>Stavební část</v>
      </c>
      <c r="F4" s="332"/>
      <c r="G4" s="333"/>
    </row>
    <row r="5" spans="1:7" ht="13.5" thickTop="1">
      <c r="A5" s="242"/>
      <c r="G5" s="244"/>
    </row>
    <row r="6" spans="1:11" ht="27" customHeight="1">
      <c r="A6" s="245" t="s">
        <v>86</v>
      </c>
      <c r="B6" s="246" t="s">
        <v>87</v>
      </c>
      <c r="C6" s="246" t="s">
        <v>88</v>
      </c>
      <c r="D6" s="246" t="s">
        <v>89</v>
      </c>
      <c r="E6" s="247" t="s">
        <v>90</v>
      </c>
      <c r="F6" s="246" t="s">
        <v>91</v>
      </c>
      <c r="G6" s="248" t="s">
        <v>92</v>
      </c>
      <c r="H6" s="249" t="s">
        <v>93</v>
      </c>
      <c r="I6" s="249" t="s">
        <v>94</v>
      </c>
      <c r="J6" s="249" t="s">
        <v>95</v>
      </c>
      <c r="K6" s="249" t="s">
        <v>96</v>
      </c>
    </row>
    <row r="7" spans="1:15" ht="12.75">
      <c r="A7" s="250" t="s">
        <v>97</v>
      </c>
      <c r="B7" s="251" t="s">
        <v>98</v>
      </c>
      <c r="C7" s="252" t="s">
        <v>99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ht="12.75">
      <c r="A8" s="261">
        <v>1</v>
      </c>
      <c r="B8" s="262" t="s">
        <v>140</v>
      </c>
      <c r="C8" s="263" t="s">
        <v>141</v>
      </c>
      <c r="D8" s="264" t="s">
        <v>142</v>
      </c>
      <c r="E8" s="265">
        <v>182.0813</v>
      </c>
      <c r="F8" s="265">
        <v>0</v>
      </c>
      <c r="G8" s="266">
        <f>E8*F8</f>
        <v>0</v>
      </c>
      <c r="H8" s="267">
        <v>0</v>
      </c>
      <c r="I8" s="268">
        <f>E8*H8</f>
        <v>0</v>
      </c>
      <c r="J8" s="267">
        <v>0</v>
      </c>
      <c r="K8" s="268">
        <f>E8*J8</f>
        <v>0</v>
      </c>
      <c r="O8" s="260">
        <v>2</v>
      </c>
      <c r="AA8" s="233">
        <v>1</v>
      </c>
      <c r="AB8" s="233">
        <v>1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</v>
      </c>
      <c r="CB8" s="260">
        <v>1</v>
      </c>
    </row>
    <row r="9" spans="1:15" ht="12.75">
      <c r="A9" s="269"/>
      <c r="B9" s="272"/>
      <c r="C9" s="336" t="s">
        <v>143</v>
      </c>
      <c r="D9" s="335"/>
      <c r="E9" s="273">
        <v>0</v>
      </c>
      <c r="F9" s="274"/>
      <c r="G9" s="275"/>
      <c r="H9" s="276"/>
      <c r="I9" s="270"/>
      <c r="J9" s="277"/>
      <c r="K9" s="270"/>
      <c r="M9" s="271" t="s">
        <v>143</v>
      </c>
      <c r="O9" s="260"/>
    </row>
    <row r="10" spans="1:15" ht="12.75">
      <c r="A10" s="269"/>
      <c r="B10" s="272"/>
      <c r="C10" s="336" t="s">
        <v>144</v>
      </c>
      <c r="D10" s="335"/>
      <c r="E10" s="273">
        <v>182.0813</v>
      </c>
      <c r="F10" s="274"/>
      <c r="G10" s="275"/>
      <c r="H10" s="276"/>
      <c r="I10" s="270"/>
      <c r="J10" s="277"/>
      <c r="K10" s="270"/>
      <c r="M10" s="271" t="s">
        <v>144</v>
      </c>
      <c r="O10" s="260"/>
    </row>
    <row r="11" spans="1:80" ht="12.75">
      <c r="A11" s="261">
        <v>2</v>
      </c>
      <c r="B11" s="262" t="s">
        <v>145</v>
      </c>
      <c r="C11" s="263" t="s">
        <v>146</v>
      </c>
      <c r="D11" s="264" t="s">
        <v>142</v>
      </c>
      <c r="E11" s="265">
        <v>182.0813</v>
      </c>
      <c r="F11" s="265">
        <v>0</v>
      </c>
      <c r="G11" s="266">
        <f>E11*F11</f>
        <v>0</v>
      </c>
      <c r="H11" s="267">
        <v>0</v>
      </c>
      <c r="I11" s="268">
        <f>E11*H11</f>
        <v>0</v>
      </c>
      <c r="J11" s="267">
        <v>0</v>
      </c>
      <c r="K11" s="268">
        <f>E11*J11</f>
        <v>0</v>
      </c>
      <c r="O11" s="260">
        <v>2</v>
      </c>
      <c r="AA11" s="233">
        <v>1</v>
      </c>
      <c r="AB11" s="233">
        <v>1</v>
      </c>
      <c r="AC11" s="233">
        <v>1</v>
      </c>
      <c r="AZ11" s="233">
        <v>1</v>
      </c>
      <c r="BA11" s="233">
        <f>IF(AZ11=1,G11,0)</f>
        <v>0</v>
      </c>
      <c r="BB11" s="233">
        <f>IF(AZ11=2,G11,0)</f>
        <v>0</v>
      </c>
      <c r="BC11" s="233">
        <f>IF(AZ11=3,G11,0)</f>
        <v>0</v>
      </c>
      <c r="BD11" s="233">
        <f>IF(AZ11=4,G11,0)</f>
        <v>0</v>
      </c>
      <c r="BE11" s="233">
        <f>IF(AZ11=5,G11,0)</f>
        <v>0</v>
      </c>
      <c r="CA11" s="260">
        <v>1</v>
      </c>
      <c r="CB11" s="260">
        <v>1</v>
      </c>
    </row>
    <row r="12" spans="1:15" ht="12.75">
      <c r="A12" s="269"/>
      <c r="B12" s="272"/>
      <c r="C12" s="336" t="s">
        <v>143</v>
      </c>
      <c r="D12" s="335"/>
      <c r="E12" s="273">
        <v>0</v>
      </c>
      <c r="F12" s="274"/>
      <c r="G12" s="275"/>
      <c r="H12" s="276"/>
      <c r="I12" s="270"/>
      <c r="J12" s="277"/>
      <c r="K12" s="270"/>
      <c r="M12" s="271" t="s">
        <v>143</v>
      </c>
      <c r="O12" s="260"/>
    </row>
    <row r="13" spans="1:15" ht="12.75">
      <c r="A13" s="269"/>
      <c r="B13" s="272"/>
      <c r="C13" s="336" t="s">
        <v>144</v>
      </c>
      <c r="D13" s="335"/>
      <c r="E13" s="273">
        <v>182.0813</v>
      </c>
      <c r="F13" s="274"/>
      <c r="G13" s="275"/>
      <c r="H13" s="276"/>
      <c r="I13" s="270"/>
      <c r="J13" s="277"/>
      <c r="K13" s="270"/>
      <c r="M13" s="271" t="s">
        <v>144</v>
      </c>
      <c r="O13" s="260"/>
    </row>
    <row r="14" spans="1:80" ht="12.75">
      <c r="A14" s="261">
        <v>3</v>
      </c>
      <c r="B14" s="262" t="s">
        <v>147</v>
      </c>
      <c r="C14" s="263" t="s">
        <v>148</v>
      </c>
      <c r="D14" s="264" t="s">
        <v>142</v>
      </c>
      <c r="E14" s="265">
        <v>182.0813</v>
      </c>
      <c r="F14" s="265">
        <v>0</v>
      </c>
      <c r="G14" s="266">
        <f>E14*F14</f>
        <v>0</v>
      </c>
      <c r="H14" s="267">
        <v>0</v>
      </c>
      <c r="I14" s="268">
        <f>E14*H14</f>
        <v>0</v>
      </c>
      <c r="J14" s="267">
        <v>0</v>
      </c>
      <c r="K14" s="268">
        <f>E14*J14</f>
        <v>0</v>
      </c>
      <c r="O14" s="260">
        <v>2</v>
      </c>
      <c r="AA14" s="233">
        <v>1</v>
      </c>
      <c r="AB14" s="233">
        <v>1</v>
      </c>
      <c r="AC14" s="233">
        <v>1</v>
      </c>
      <c r="AZ14" s="233">
        <v>1</v>
      </c>
      <c r="BA14" s="233">
        <f>IF(AZ14=1,G14,0)</f>
        <v>0</v>
      </c>
      <c r="BB14" s="233">
        <f>IF(AZ14=2,G14,0)</f>
        <v>0</v>
      </c>
      <c r="BC14" s="233">
        <f>IF(AZ14=3,G14,0)</f>
        <v>0</v>
      </c>
      <c r="BD14" s="233">
        <f>IF(AZ14=4,G14,0)</f>
        <v>0</v>
      </c>
      <c r="BE14" s="233">
        <f>IF(AZ14=5,G14,0)</f>
        <v>0</v>
      </c>
      <c r="CA14" s="260">
        <v>1</v>
      </c>
      <c r="CB14" s="260">
        <v>1</v>
      </c>
    </row>
    <row r="15" spans="1:15" ht="12.75">
      <c r="A15" s="269"/>
      <c r="B15" s="272"/>
      <c r="C15" s="336" t="s">
        <v>143</v>
      </c>
      <c r="D15" s="335"/>
      <c r="E15" s="273">
        <v>0</v>
      </c>
      <c r="F15" s="274"/>
      <c r="G15" s="275"/>
      <c r="H15" s="276"/>
      <c r="I15" s="270"/>
      <c r="J15" s="277"/>
      <c r="K15" s="270"/>
      <c r="M15" s="271" t="s">
        <v>143</v>
      </c>
      <c r="O15" s="260"/>
    </row>
    <row r="16" spans="1:15" ht="12.75">
      <c r="A16" s="269"/>
      <c r="B16" s="272"/>
      <c r="C16" s="336" t="s">
        <v>144</v>
      </c>
      <c r="D16" s="335"/>
      <c r="E16" s="273">
        <v>182.0813</v>
      </c>
      <c r="F16" s="274"/>
      <c r="G16" s="275"/>
      <c r="H16" s="276"/>
      <c r="I16" s="270"/>
      <c r="J16" s="277"/>
      <c r="K16" s="270"/>
      <c r="M16" s="271" t="s">
        <v>144</v>
      </c>
      <c r="O16" s="260"/>
    </row>
    <row r="17" spans="1:80" ht="12.75">
      <c r="A17" s="261">
        <v>4</v>
      </c>
      <c r="B17" s="262" t="s">
        <v>149</v>
      </c>
      <c r="C17" s="263" t="s">
        <v>150</v>
      </c>
      <c r="D17" s="264" t="s">
        <v>151</v>
      </c>
      <c r="E17" s="265">
        <v>242.775</v>
      </c>
      <c r="F17" s="265">
        <v>0</v>
      </c>
      <c r="G17" s="266">
        <f>E17*F17</f>
        <v>0</v>
      </c>
      <c r="H17" s="267">
        <v>0.00086</v>
      </c>
      <c r="I17" s="268">
        <f>E17*H17</f>
        <v>0.20878649999999999</v>
      </c>
      <c r="J17" s="267">
        <v>0</v>
      </c>
      <c r="K17" s="268">
        <f>E17*J17</f>
        <v>0</v>
      </c>
      <c r="O17" s="260">
        <v>2</v>
      </c>
      <c r="AA17" s="233">
        <v>1</v>
      </c>
      <c r="AB17" s="233">
        <v>1</v>
      </c>
      <c r="AC17" s="233">
        <v>1</v>
      </c>
      <c r="AZ17" s="233">
        <v>1</v>
      </c>
      <c r="BA17" s="233">
        <f>IF(AZ17=1,G17,0)</f>
        <v>0</v>
      </c>
      <c r="BB17" s="233">
        <f>IF(AZ17=2,G17,0)</f>
        <v>0</v>
      </c>
      <c r="BC17" s="233">
        <f>IF(AZ17=3,G17,0)</f>
        <v>0</v>
      </c>
      <c r="BD17" s="233">
        <f>IF(AZ17=4,G17,0)</f>
        <v>0</v>
      </c>
      <c r="BE17" s="233">
        <f>IF(AZ17=5,G17,0)</f>
        <v>0</v>
      </c>
      <c r="CA17" s="260">
        <v>1</v>
      </c>
      <c r="CB17" s="260">
        <v>1</v>
      </c>
    </row>
    <row r="18" spans="1:15" ht="12.75">
      <c r="A18" s="269"/>
      <c r="B18" s="272"/>
      <c r="C18" s="336" t="s">
        <v>152</v>
      </c>
      <c r="D18" s="335"/>
      <c r="E18" s="273">
        <v>242.775</v>
      </c>
      <c r="F18" s="274"/>
      <c r="G18" s="275"/>
      <c r="H18" s="276"/>
      <c r="I18" s="270"/>
      <c r="J18" s="277"/>
      <c r="K18" s="270"/>
      <c r="M18" s="271" t="s">
        <v>152</v>
      </c>
      <c r="O18" s="260"/>
    </row>
    <row r="19" spans="1:80" ht="12.75">
      <c r="A19" s="261">
        <v>5</v>
      </c>
      <c r="B19" s="262" t="s">
        <v>153</v>
      </c>
      <c r="C19" s="263" t="s">
        <v>154</v>
      </c>
      <c r="D19" s="264" t="s">
        <v>151</v>
      </c>
      <c r="E19" s="265">
        <v>242.775</v>
      </c>
      <c r="F19" s="265">
        <v>0</v>
      </c>
      <c r="G19" s="266">
        <f>E19*F19</f>
        <v>0</v>
      </c>
      <c r="H19" s="267">
        <v>0</v>
      </c>
      <c r="I19" s="268">
        <f>E19*H19</f>
        <v>0</v>
      </c>
      <c r="J19" s="267">
        <v>0</v>
      </c>
      <c r="K19" s="268">
        <f>E19*J19</f>
        <v>0</v>
      </c>
      <c r="O19" s="260">
        <v>2</v>
      </c>
      <c r="AA19" s="233">
        <v>1</v>
      </c>
      <c r="AB19" s="233">
        <v>1</v>
      </c>
      <c r="AC19" s="233">
        <v>1</v>
      </c>
      <c r="AZ19" s="233">
        <v>1</v>
      </c>
      <c r="BA19" s="233">
        <f>IF(AZ19=1,G19,0)</f>
        <v>0</v>
      </c>
      <c r="BB19" s="233">
        <f>IF(AZ19=2,G19,0)</f>
        <v>0</v>
      </c>
      <c r="BC19" s="233">
        <f>IF(AZ19=3,G19,0)</f>
        <v>0</v>
      </c>
      <c r="BD19" s="233">
        <f>IF(AZ19=4,G19,0)</f>
        <v>0</v>
      </c>
      <c r="BE19" s="233">
        <f>IF(AZ19=5,G19,0)</f>
        <v>0</v>
      </c>
      <c r="CA19" s="260">
        <v>1</v>
      </c>
      <c r="CB19" s="260">
        <v>1</v>
      </c>
    </row>
    <row r="20" spans="1:15" ht="12.75">
      <c r="A20" s="269"/>
      <c r="B20" s="272"/>
      <c r="C20" s="336" t="s">
        <v>152</v>
      </c>
      <c r="D20" s="335"/>
      <c r="E20" s="273">
        <v>242.775</v>
      </c>
      <c r="F20" s="274"/>
      <c r="G20" s="275"/>
      <c r="H20" s="276"/>
      <c r="I20" s="270"/>
      <c r="J20" s="277"/>
      <c r="K20" s="270"/>
      <c r="M20" s="271" t="s">
        <v>152</v>
      </c>
      <c r="O20" s="260"/>
    </row>
    <row r="21" spans="1:80" ht="12.75">
      <c r="A21" s="261">
        <v>6</v>
      </c>
      <c r="B21" s="262" t="s">
        <v>155</v>
      </c>
      <c r="C21" s="263" t="s">
        <v>156</v>
      </c>
      <c r="D21" s="264" t="s">
        <v>142</v>
      </c>
      <c r="E21" s="265">
        <v>182.0813</v>
      </c>
      <c r="F21" s="265">
        <v>0</v>
      </c>
      <c r="G21" s="266">
        <f>E21*F21</f>
        <v>0</v>
      </c>
      <c r="H21" s="267">
        <v>0</v>
      </c>
      <c r="I21" s="268">
        <f>E21*H21</f>
        <v>0</v>
      </c>
      <c r="J21" s="267">
        <v>0</v>
      </c>
      <c r="K21" s="268">
        <f>E21*J21</f>
        <v>0</v>
      </c>
      <c r="O21" s="260">
        <v>2</v>
      </c>
      <c r="AA21" s="233">
        <v>1</v>
      </c>
      <c r="AB21" s="233">
        <v>1</v>
      </c>
      <c r="AC21" s="233">
        <v>1</v>
      </c>
      <c r="AZ21" s="233">
        <v>1</v>
      </c>
      <c r="BA21" s="233">
        <f>IF(AZ21=1,G21,0)</f>
        <v>0</v>
      </c>
      <c r="BB21" s="233">
        <f>IF(AZ21=2,G21,0)</f>
        <v>0</v>
      </c>
      <c r="BC21" s="233">
        <f>IF(AZ21=3,G21,0)</f>
        <v>0</v>
      </c>
      <c r="BD21" s="233">
        <f>IF(AZ21=4,G21,0)</f>
        <v>0</v>
      </c>
      <c r="BE21" s="233">
        <f>IF(AZ21=5,G21,0)</f>
        <v>0</v>
      </c>
      <c r="CA21" s="260">
        <v>1</v>
      </c>
      <c r="CB21" s="260">
        <v>1</v>
      </c>
    </row>
    <row r="22" spans="1:80" ht="12.75">
      <c r="A22" s="261">
        <v>7</v>
      </c>
      <c r="B22" s="262" t="s">
        <v>157</v>
      </c>
      <c r="C22" s="263" t="s">
        <v>158</v>
      </c>
      <c r="D22" s="264" t="s">
        <v>142</v>
      </c>
      <c r="E22" s="265">
        <v>51.12</v>
      </c>
      <c r="F22" s="265">
        <v>0</v>
      </c>
      <c r="G22" s="266">
        <f>E22*F22</f>
        <v>0</v>
      </c>
      <c r="H22" s="267">
        <v>0</v>
      </c>
      <c r="I22" s="268">
        <f>E22*H22</f>
        <v>0</v>
      </c>
      <c r="J22" s="267">
        <v>0</v>
      </c>
      <c r="K22" s="268">
        <f>E22*J22</f>
        <v>0</v>
      </c>
      <c r="O22" s="260">
        <v>2</v>
      </c>
      <c r="AA22" s="233">
        <v>1</v>
      </c>
      <c r="AB22" s="233">
        <v>1</v>
      </c>
      <c r="AC22" s="233">
        <v>1</v>
      </c>
      <c r="AZ22" s="233">
        <v>1</v>
      </c>
      <c r="BA22" s="233">
        <f>IF(AZ22=1,G22,0)</f>
        <v>0</v>
      </c>
      <c r="BB22" s="233">
        <f>IF(AZ22=2,G22,0)</f>
        <v>0</v>
      </c>
      <c r="BC22" s="233">
        <f>IF(AZ22=3,G22,0)</f>
        <v>0</v>
      </c>
      <c r="BD22" s="233">
        <f>IF(AZ22=4,G22,0)</f>
        <v>0</v>
      </c>
      <c r="BE22" s="233">
        <f>IF(AZ22=5,G22,0)</f>
        <v>0</v>
      </c>
      <c r="CA22" s="260">
        <v>1</v>
      </c>
      <c r="CB22" s="260">
        <v>1</v>
      </c>
    </row>
    <row r="23" spans="1:15" ht="12.75">
      <c r="A23" s="269"/>
      <c r="B23" s="272"/>
      <c r="C23" s="336" t="s">
        <v>159</v>
      </c>
      <c r="D23" s="335"/>
      <c r="E23" s="273">
        <v>0</v>
      </c>
      <c r="F23" s="274"/>
      <c r="G23" s="275"/>
      <c r="H23" s="276"/>
      <c r="I23" s="270"/>
      <c r="J23" s="277"/>
      <c r="K23" s="270"/>
      <c r="M23" s="271" t="s">
        <v>159</v>
      </c>
      <c r="O23" s="260"/>
    </row>
    <row r="24" spans="1:15" ht="12.75">
      <c r="A24" s="269"/>
      <c r="B24" s="272"/>
      <c r="C24" s="336" t="s">
        <v>160</v>
      </c>
      <c r="D24" s="335"/>
      <c r="E24" s="273">
        <v>21.12</v>
      </c>
      <c r="F24" s="274"/>
      <c r="G24" s="275"/>
      <c r="H24" s="276"/>
      <c r="I24" s="270"/>
      <c r="J24" s="277"/>
      <c r="K24" s="270"/>
      <c r="M24" s="271" t="s">
        <v>160</v>
      </c>
      <c r="O24" s="260"/>
    </row>
    <row r="25" spans="1:15" ht="12.75">
      <c r="A25" s="269"/>
      <c r="B25" s="272"/>
      <c r="C25" s="336" t="s">
        <v>161</v>
      </c>
      <c r="D25" s="335"/>
      <c r="E25" s="273">
        <v>30</v>
      </c>
      <c r="F25" s="274"/>
      <c r="G25" s="275"/>
      <c r="H25" s="276"/>
      <c r="I25" s="270"/>
      <c r="J25" s="277"/>
      <c r="K25" s="270"/>
      <c r="M25" s="271" t="s">
        <v>161</v>
      </c>
      <c r="O25" s="260"/>
    </row>
    <row r="26" spans="1:80" ht="12.75">
      <c r="A26" s="261">
        <v>8</v>
      </c>
      <c r="B26" s="262" t="s">
        <v>162</v>
      </c>
      <c r="C26" s="263" t="s">
        <v>163</v>
      </c>
      <c r="D26" s="264" t="s">
        <v>142</v>
      </c>
      <c r="E26" s="265">
        <v>766.8</v>
      </c>
      <c r="F26" s="265">
        <v>0</v>
      </c>
      <c r="G26" s="266">
        <f>E26*F26</f>
        <v>0</v>
      </c>
      <c r="H26" s="267">
        <v>0</v>
      </c>
      <c r="I26" s="268">
        <f>E26*H26</f>
        <v>0</v>
      </c>
      <c r="J26" s="267">
        <v>0</v>
      </c>
      <c r="K26" s="268">
        <f>E26*J26</f>
        <v>0</v>
      </c>
      <c r="O26" s="260">
        <v>2</v>
      </c>
      <c r="AA26" s="233">
        <v>1</v>
      </c>
      <c r="AB26" s="233">
        <v>1</v>
      </c>
      <c r="AC26" s="233">
        <v>1</v>
      </c>
      <c r="AZ26" s="233">
        <v>1</v>
      </c>
      <c r="BA26" s="233">
        <f>IF(AZ26=1,G26,0)</f>
        <v>0</v>
      </c>
      <c r="BB26" s="233">
        <f>IF(AZ26=2,G26,0)</f>
        <v>0</v>
      </c>
      <c r="BC26" s="233">
        <f>IF(AZ26=3,G26,0)</f>
        <v>0</v>
      </c>
      <c r="BD26" s="233">
        <f>IF(AZ26=4,G26,0)</f>
        <v>0</v>
      </c>
      <c r="BE26" s="233">
        <f>IF(AZ26=5,G26,0)</f>
        <v>0</v>
      </c>
      <c r="CA26" s="260">
        <v>1</v>
      </c>
      <c r="CB26" s="260">
        <v>1</v>
      </c>
    </row>
    <row r="27" spans="1:15" ht="12.75">
      <c r="A27" s="269"/>
      <c r="B27" s="272"/>
      <c r="C27" s="336" t="s">
        <v>164</v>
      </c>
      <c r="D27" s="335"/>
      <c r="E27" s="273">
        <v>766.8</v>
      </c>
      <c r="F27" s="274"/>
      <c r="G27" s="275"/>
      <c r="H27" s="276"/>
      <c r="I27" s="270"/>
      <c r="J27" s="277"/>
      <c r="K27" s="270"/>
      <c r="M27" s="271" t="s">
        <v>164</v>
      </c>
      <c r="O27" s="260"/>
    </row>
    <row r="28" spans="1:80" ht="12.75">
      <c r="A28" s="261">
        <v>9</v>
      </c>
      <c r="B28" s="262" t="s">
        <v>165</v>
      </c>
      <c r="C28" s="263" t="s">
        <v>166</v>
      </c>
      <c r="D28" s="264" t="s">
        <v>142</v>
      </c>
      <c r="E28" s="265">
        <v>51.12</v>
      </c>
      <c r="F28" s="265">
        <v>0</v>
      </c>
      <c r="G28" s="266">
        <f>E28*F28</f>
        <v>0</v>
      </c>
      <c r="H28" s="267">
        <v>0</v>
      </c>
      <c r="I28" s="268">
        <f>E28*H28</f>
        <v>0</v>
      </c>
      <c r="J28" s="267">
        <v>0</v>
      </c>
      <c r="K28" s="268">
        <f>E28*J28</f>
        <v>0</v>
      </c>
      <c r="O28" s="260">
        <v>2</v>
      </c>
      <c r="AA28" s="233">
        <v>1</v>
      </c>
      <c r="AB28" s="233">
        <v>1</v>
      </c>
      <c r="AC28" s="233">
        <v>1</v>
      </c>
      <c r="AZ28" s="233">
        <v>1</v>
      </c>
      <c r="BA28" s="233">
        <f>IF(AZ28=1,G28,0)</f>
        <v>0</v>
      </c>
      <c r="BB28" s="233">
        <f>IF(AZ28=2,G28,0)</f>
        <v>0</v>
      </c>
      <c r="BC28" s="233">
        <f>IF(AZ28=3,G28,0)</f>
        <v>0</v>
      </c>
      <c r="BD28" s="233">
        <f>IF(AZ28=4,G28,0)</f>
        <v>0</v>
      </c>
      <c r="BE28" s="233">
        <f>IF(AZ28=5,G28,0)</f>
        <v>0</v>
      </c>
      <c r="CA28" s="260">
        <v>1</v>
      </c>
      <c r="CB28" s="260">
        <v>1</v>
      </c>
    </row>
    <row r="29" spans="1:80" ht="12.75">
      <c r="A29" s="261">
        <v>10</v>
      </c>
      <c r="B29" s="262" t="s">
        <v>167</v>
      </c>
      <c r="C29" s="263" t="s">
        <v>168</v>
      </c>
      <c r="D29" s="264" t="s">
        <v>142</v>
      </c>
      <c r="E29" s="265">
        <v>182.0813</v>
      </c>
      <c r="F29" s="265">
        <v>0</v>
      </c>
      <c r="G29" s="266">
        <f>E29*F29</f>
        <v>0</v>
      </c>
      <c r="H29" s="267">
        <v>0</v>
      </c>
      <c r="I29" s="268">
        <f>E29*H29</f>
        <v>0</v>
      </c>
      <c r="J29" s="267">
        <v>0</v>
      </c>
      <c r="K29" s="268">
        <f>E29*J29</f>
        <v>0</v>
      </c>
      <c r="O29" s="260">
        <v>2</v>
      </c>
      <c r="AA29" s="233">
        <v>1</v>
      </c>
      <c r="AB29" s="233">
        <v>1</v>
      </c>
      <c r="AC29" s="233">
        <v>1</v>
      </c>
      <c r="AZ29" s="233">
        <v>1</v>
      </c>
      <c r="BA29" s="233">
        <f>IF(AZ29=1,G29,0)</f>
        <v>0</v>
      </c>
      <c r="BB29" s="233">
        <f>IF(AZ29=2,G29,0)</f>
        <v>0</v>
      </c>
      <c r="BC29" s="233">
        <f>IF(AZ29=3,G29,0)</f>
        <v>0</v>
      </c>
      <c r="BD29" s="233">
        <f>IF(AZ29=4,G29,0)</f>
        <v>0</v>
      </c>
      <c r="BE29" s="233">
        <f>IF(AZ29=5,G29,0)</f>
        <v>0</v>
      </c>
      <c r="CA29" s="260">
        <v>1</v>
      </c>
      <c r="CB29" s="260">
        <v>1</v>
      </c>
    </row>
    <row r="30" spans="1:15" ht="12.75">
      <c r="A30" s="269"/>
      <c r="B30" s="272"/>
      <c r="C30" s="336" t="s">
        <v>143</v>
      </c>
      <c r="D30" s="335"/>
      <c r="E30" s="273">
        <v>0</v>
      </c>
      <c r="F30" s="274"/>
      <c r="G30" s="275"/>
      <c r="H30" s="276"/>
      <c r="I30" s="270"/>
      <c r="J30" s="277"/>
      <c r="K30" s="270"/>
      <c r="M30" s="271" t="s">
        <v>143</v>
      </c>
      <c r="O30" s="260"/>
    </row>
    <row r="31" spans="1:15" ht="12.75">
      <c r="A31" s="269"/>
      <c r="B31" s="272"/>
      <c r="C31" s="336" t="s">
        <v>144</v>
      </c>
      <c r="D31" s="335"/>
      <c r="E31" s="273">
        <v>182.0813</v>
      </c>
      <c r="F31" s="274"/>
      <c r="G31" s="275"/>
      <c r="H31" s="276"/>
      <c r="I31" s="270"/>
      <c r="J31" s="277"/>
      <c r="K31" s="270"/>
      <c r="M31" s="271" t="s">
        <v>144</v>
      </c>
      <c r="O31" s="260"/>
    </row>
    <row r="32" spans="1:80" ht="12.75">
      <c r="A32" s="261">
        <v>11</v>
      </c>
      <c r="B32" s="262" t="s">
        <v>169</v>
      </c>
      <c r="C32" s="263" t="s">
        <v>170</v>
      </c>
      <c r="D32" s="264" t="s">
        <v>142</v>
      </c>
      <c r="E32" s="265">
        <v>182.0813</v>
      </c>
      <c r="F32" s="265">
        <v>0</v>
      </c>
      <c r="G32" s="266">
        <f>E32*F32</f>
        <v>0</v>
      </c>
      <c r="H32" s="267">
        <v>0</v>
      </c>
      <c r="I32" s="268">
        <f>E32*H32</f>
        <v>0</v>
      </c>
      <c r="J32" s="267">
        <v>0</v>
      </c>
      <c r="K32" s="268">
        <f>E32*J32</f>
        <v>0</v>
      </c>
      <c r="O32" s="260">
        <v>2</v>
      </c>
      <c r="AA32" s="233">
        <v>1</v>
      </c>
      <c r="AB32" s="233">
        <v>1</v>
      </c>
      <c r="AC32" s="233">
        <v>1</v>
      </c>
      <c r="AZ32" s="233">
        <v>1</v>
      </c>
      <c r="BA32" s="233">
        <f>IF(AZ32=1,G32,0)</f>
        <v>0</v>
      </c>
      <c r="BB32" s="233">
        <f>IF(AZ32=2,G32,0)</f>
        <v>0</v>
      </c>
      <c r="BC32" s="233">
        <f>IF(AZ32=3,G32,0)</f>
        <v>0</v>
      </c>
      <c r="BD32" s="233">
        <f>IF(AZ32=4,G32,0)</f>
        <v>0</v>
      </c>
      <c r="BE32" s="233">
        <f>IF(AZ32=5,G32,0)</f>
        <v>0</v>
      </c>
      <c r="CA32" s="260">
        <v>1</v>
      </c>
      <c r="CB32" s="260">
        <v>1</v>
      </c>
    </row>
    <row r="33" spans="1:15" ht="12.75">
      <c r="A33" s="269"/>
      <c r="B33" s="272"/>
      <c r="C33" s="336" t="s">
        <v>143</v>
      </c>
      <c r="D33" s="335"/>
      <c r="E33" s="273">
        <v>0</v>
      </c>
      <c r="F33" s="274"/>
      <c r="G33" s="275"/>
      <c r="H33" s="276"/>
      <c r="I33" s="270"/>
      <c r="J33" s="277"/>
      <c r="K33" s="270"/>
      <c r="M33" s="271" t="s">
        <v>143</v>
      </c>
      <c r="O33" s="260"/>
    </row>
    <row r="34" spans="1:15" ht="12.75">
      <c r="A34" s="269"/>
      <c r="B34" s="272"/>
      <c r="C34" s="336" t="s">
        <v>144</v>
      </c>
      <c r="D34" s="335"/>
      <c r="E34" s="273">
        <v>182.0813</v>
      </c>
      <c r="F34" s="274"/>
      <c r="G34" s="275"/>
      <c r="H34" s="276"/>
      <c r="I34" s="270"/>
      <c r="J34" s="277"/>
      <c r="K34" s="270"/>
      <c r="M34" s="271" t="s">
        <v>144</v>
      </c>
      <c r="O34" s="260"/>
    </row>
    <row r="35" spans="1:80" ht="12.75">
      <c r="A35" s="261">
        <v>12</v>
      </c>
      <c r="B35" s="262" t="s">
        <v>171</v>
      </c>
      <c r="C35" s="263" t="s">
        <v>172</v>
      </c>
      <c r="D35" s="264" t="s">
        <v>142</v>
      </c>
      <c r="E35" s="265">
        <v>51.12</v>
      </c>
      <c r="F35" s="265">
        <v>0</v>
      </c>
      <c r="G35" s="266">
        <f>E35*F35</f>
        <v>0</v>
      </c>
      <c r="H35" s="267">
        <v>0</v>
      </c>
      <c r="I35" s="268">
        <f>E35*H35</f>
        <v>0</v>
      </c>
      <c r="J35" s="267">
        <v>0</v>
      </c>
      <c r="K35" s="268">
        <f>E35*J35</f>
        <v>0</v>
      </c>
      <c r="O35" s="260">
        <v>2</v>
      </c>
      <c r="AA35" s="233">
        <v>1</v>
      </c>
      <c r="AB35" s="233">
        <v>1</v>
      </c>
      <c r="AC35" s="233">
        <v>1</v>
      </c>
      <c r="AZ35" s="233">
        <v>1</v>
      </c>
      <c r="BA35" s="233">
        <f>IF(AZ35=1,G35,0)</f>
        <v>0</v>
      </c>
      <c r="BB35" s="233">
        <f>IF(AZ35=2,G35,0)</f>
        <v>0</v>
      </c>
      <c r="BC35" s="233">
        <f>IF(AZ35=3,G35,0)</f>
        <v>0</v>
      </c>
      <c r="BD35" s="233">
        <f>IF(AZ35=4,G35,0)</f>
        <v>0</v>
      </c>
      <c r="BE35" s="233">
        <f>IF(AZ35=5,G35,0)</f>
        <v>0</v>
      </c>
      <c r="CA35" s="260">
        <v>1</v>
      </c>
      <c r="CB35" s="260">
        <v>1</v>
      </c>
    </row>
    <row r="36" spans="1:80" ht="22.5">
      <c r="A36" s="261">
        <v>13</v>
      </c>
      <c r="B36" s="262" t="s">
        <v>173</v>
      </c>
      <c r="C36" s="263" t="s">
        <v>174</v>
      </c>
      <c r="D36" s="264" t="s">
        <v>142</v>
      </c>
      <c r="E36" s="265">
        <v>21.12</v>
      </c>
      <c r="F36" s="265">
        <v>0</v>
      </c>
      <c r="G36" s="266">
        <f>E36*F36</f>
        <v>0</v>
      </c>
      <c r="H36" s="267">
        <v>1.67</v>
      </c>
      <c r="I36" s="268">
        <f>E36*H36</f>
        <v>35.2704</v>
      </c>
      <c r="J36" s="267">
        <v>0</v>
      </c>
      <c r="K36" s="268">
        <f>E36*J36</f>
        <v>0</v>
      </c>
      <c r="O36" s="260">
        <v>2</v>
      </c>
      <c r="AA36" s="233">
        <v>2</v>
      </c>
      <c r="AB36" s="233">
        <v>1</v>
      </c>
      <c r="AC36" s="233">
        <v>1</v>
      </c>
      <c r="AZ36" s="233">
        <v>1</v>
      </c>
      <c r="BA36" s="233">
        <f>IF(AZ36=1,G36,0)</f>
        <v>0</v>
      </c>
      <c r="BB36" s="233">
        <f>IF(AZ36=2,G36,0)</f>
        <v>0</v>
      </c>
      <c r="BC36" s="233">
        <f>IF(AZ36=3,G36,0)</f>
        <v>0</v>
      </c>
      <c r="BD36" s="233">
        <f>IF(AZ36=4,G36,0)</f>
        <v>0</v>
      </c>
      <c r="BE36" s="233">
        <f>IF(AZ36=5,G36,0)</f>
        <v>0</v>
      </c>
      <c r="CA36" s="260">
        <v>2</v>
      </c>
      <c r="CB36" s="260">
        <v>1</v>
      </c>
    </row>
    <row r="37" spans="1:15" ht="12.75">
      <c r="A37" s="269"/>
      <c r="B37" s="272"/>
      <c r="C37" s="336" t="s">
        <v>175</v>
      </c>
      <c r="D37" s="335"/>
      <c r="E37" s="273">
        <v>0</v>
      </c>
      <c r="F37" s="274"/>
      <c r="G37" s="275"/>
      <c r="H37" s="276"/>
      <c r="I37" s="270"/>
      <c r="J37" s="277"/>
      <c r="K37" s="270"/>
      <c r="M37" s="271" t="s">
        <v>175</v>
      </c>
      <c r="O37" s="260"/>
    </row>
    <row r="38" spans="1:15" ht="12.75">
      <c r="A38" s="269"/>
      <c r="B38" s="272"/>
      <c r="C38" s="336" t="s">
        <v>176</v>
      </c>
      <c r="D38" s="335"/>
      <c r="E38" s="273">
        <v>21.12</v>
      </c>
      <c r="F38" s="274"/>
      <c r="G38" s="275"/>
      <c r="H38" s="276"/>
      <c r="I38" s="270"/>
      <c r="J38" s="277"/>
      <c r="K38" s="270"/>
      <c r="M38" s="271" t="s">
        <v>176</v>
      </c>
      <c r="O38" s="260"/>
    </row>
    <row r="39" spans="1:57" ht="12.75">
      <c r="A39" s="278"/>
      <c r="B39" s="279" t="s">
        <v>101</v>
      </c>
      <c r="C39" s="280" t="s">
        <v>139</v>
      </c>
      <c r="D39" s="281"/>
      <c r="E39" s="282"/>
      <c r="F39" s="283"/>
      <c r="G39" s="284">
        <f>SUM(G7:G38)</f>
        <v>0</v>
      </c>
      <c r="H39" s="285"/>
      <c r="I39" s="286">
        <f>SUM(I7:I38)</f>
        <v>35.479186500000004</v>
      </c>
      <c r="J39" s="285"/>
      <c r="K39" s="286">
        <f>SUM(K7:K38)</f>
        <v>0</v>
      </c>
      <c r="O39" s="260">
        <v>4</v>
      </c>
      <c r="BA39" s="287">
        <f>SUM(BA7:BA38)</f>
        <v>0</v>
      </c>
      <c r="BB39" s="287">
        <f>SUM(BB7:BB38)</f>
        <v>0</v>
      </c>
      <c r="BC39" s="287">
        <f>SUM(BC7:BC38)</f>
        <v>0</v>
      </c>
      <c r="BD39" s="287">
        <f>SUM(BD7:BD38)</f>
        <v>0</v>
      </c>
      <c r="BE39" s="287">
        <f>SUM(BE7:BE38)</f>
        <v>0</v>
      </c>
    </row>
    <row r="40" spans="1:15" ht="12.75">
      <c r="A40" s="250" t="s">
        <v>97</v>
      </c>
      <c r="B40" s="251" t="s">
        <v>177</v>
      </c>
      <c r="C40" s="252" t="s">
        <v>178</v>
      </c>
      <c r="D40" s="253"/>
      <c r="E40" s="254"/>
      <c r="F40" s="254"/>
      <c r="G40" s="255"/>
      <c r="H40" s="256"/>
      <c r="I40" s="257"/>
      <c r="J40" s="258"/>
      <c r="K40" s="259"/>
      <c r="O40" s="260">
        <v>1</v>
      </c>
    </row>
    <row r="41" spans="1:80" ht="12.75">
      <c r="A41" s="261">
        <v>14</v>
      </c>
      <c r="B41" s="262" t="s">
        <v>180</v>
      </c>
      <c r="C41" s="263" t="s">
        <v>181</v>
      </c>
      <c r="D41" s="264" t="s">
        <v>151</v>
      </c>
      <c r="E41" s="265">
        <v>15.6</v>
      </c>
      <c r="F41" s="265">
        <v>0</v>
      </c>
      <c r="G41" s="266">
        <f>E41*F41</f>
        <v>0</v>
      </c>
      <c r="H41" s="267">
        <v>0.0005</v>
      </c>
      <c r="I41" s="268">
        <f>E41*H41</f>
        <v>0.0078</v>
      </c>
      <c r="J41" s="267">
        <v>0</v>
      </c>
      <c r="K41" s="268">
        <f>E41*J41</f>
        <v>0</v>
      </c>
      <c r="O41" s="260">
        <v>2</v>
      </c>
      <c r="AA41" s="233">
        <v>1</v>
      </c>
      <c r="AB41" s="233">
        <v>1</v>
      </c>
      <c r="AC41" s="233">
        <v>1</v>
      </c>
      <c r="AZ41" s="233">
        <v>1</v>
      </c>
      <c r="BA41" s="233">
        <f>IF(AZ41=1,G41,0)</f>
        <v>0</v>
      </c>
      <c r="BB41" s="233">
        <f>IF(AZ41=2,G41,0)</f>
        <v>0</v>
      </c>
      <c r="BC41" s="233">
        <f>IF(AZ41=3,G41,0)</f>
        <v>0</v>
      </c>
      <c r="BD41" s="233">
        <f>IF(AZ41=4,G41,0)</f>
        <v>0</v>
      </c>
      <c r="BE41" s="233">
        <f>IF(AZ41=5,G41,0)</f>
        <v>0</v>
      </c>
      <c r="CA41" s="260">
        <v>1</v>
      </c>
      <c r="CB41" s="260">
        <v>1</v>
      </c>
    </row>
    <row r="42" spans="1:15" ht="12.75">
      <c r="A42" s="269"/>
      <c r="B42" s="272"/>
      <c r="C42" s="336" t="s">
        <v>182</v>
      </c>
      <c r="D42" s="335"/>
      <c r="E42" s="273">
        <v>0</v>
      </c>
      <c r="F42" s="274"/>
      <c r="G42" s="275"/>
      <c r="H42" s="276"/>
      <c r="I42" s="270"/>
      <c r="J42" s="277"/>
      <c r="K42" s="270"/>
      <c r="M42" s="271" t="s">
        <v>182</v>
      </c>
      <c r="O42" s="260"/>
    </row>
    <row r="43" spans="1:15" ht="12.75">
      <c r="A43" s="269"/>
      <c r="B43" s="272"/>
      <c r="C43" s="336" t="s">
        <v>183</v>
      </c>
      <c r="D43" s="335"/>
      <c r="E43" s="273">
        <v>15.6</v>
      </c>
      <c r="F43" s="274"/>
      <c r="G43" s="275"/>
      <c r="H43" s="276"/>
      <c r="I43" s="270"/>
      <c r="J43" s="277"/>
      <c r="K43" s="270"/>
      <c r="M43" s="271" t="s">
        <v>183</v>
      </c>
      <c r="O43" s="260"/>
    </row>
    <row r="44" spans="1:80" ht="22.5">
      <c r="A44" s="261">
        <v>15</v>
      </c>
      <c r="B44" s="262" t="s">
        <v>184</v>
      </c>
      <c r="C44" s="263" t="s">
        <v>185</v>
      </c>
      <c r="D44" s="264" t="s">
        <v>186</v>
      </c>
      <c r="E44" s="265">
        <v>75.2</v>
      </c>
      <c r="F44" s="265">
        <v>0</v>
      </c>
      <c r="G44" s="266">
        <f>E44*F44</f>
        <v>0</v>
      </c>
      <c r="H44" s="267">
        <v>0</v>
      </c>
      <c r="I44" s="268">
        <f>E44*H44</f>
        <v>0</v>
      </c>
      <c r="J44" s="267">
        <v>0</v>
      </c>
      <c r="K44" s="268">
        <f>E44*J44</f>
        <v>0</v>
      </c>
      <c r="O44" s="260">
        <v>2</v>
      </c>
      <c r="AA44" s="233">
        <v>2</v>
      </c>
      <c r="AB44" s="233">
        <v>1</v>
      </c>
      <c r="AC44" s="233">
        <v>1</v>
      </c>
      <c r="AZ44" s="233">
        <v>1</v>
      </c>
      <c r="BA44" s="233">
        <f>IF(AZ44=1,G44,0)</f>
        <v>0</v>
      </c>
      <c r="BB44" s="233">
        <f>IF(AZ44=2,G44,0)</f>
        <v>0</v>
      </c>
      <c r="BC44" s="233">
        <f>IF(AZ44=3,G44,0)</f>
        <v>0</v>
      </c>
      <c r="BD44" s="233">
        <f>IF(AZ44=4,G44,0)</f>
        <v>0</v>
      </c>
      <c r="BE44" s="233">
        <f>IF(AZ44=5,G44,0)</f>
        <v>0</v>
      </c>
      <c r="CA44" s="260">
        <v>2</v>
      </c>
      <c r="CB44" s="260">
        <v>1</v>
      </c>
    </row>
    <row r="45" spans="1:15" ht="12.75">
      <c r="A45" s="269"/>
      <c r="B45" s="272"/>
      <c r="C45" s="336" t="s">
        <v>187</v>
      </c>
      <c r="D45" s="335"/>
      <c r="E45" s="273">
        <v>75.2</v>
      </c>
      <c r="F45" s="274"/>
      <c r="G45" s="275"/>
      <c r="H45" s="276"/>
      <c r="I45" s="270"/>
      <c r="J45" s="277"/>
      <c r="K45" s="270"/>
      <c r="M45" s="271" t="s">
        <v>187</v>
      </c>
      <c r="O45" s="260"/>
    </row>
    <row r="46" spans="1:80" ht="12.75">
      <c r="A46" s="261">
        <v>16</v>
      </c>
      <c r="B46" s="262" t="s">
        <v>188</v>
      </c>
      <c r="C46" s="263" t="s">
        <v>189</v>
      </c>
      <c r="D46" s="264" t="s">
        <v>186</v>
      </c>
      <c r="E46" s="265">
        <v>5</v>
      </c>
      <c r="F46" s="265">
        <v>0</v>
      </c>
      <c r="G46" s="266">
        <f>E46*F46</f>
        <v>0</v>
      </c>
      <c r="H46" s="267">
        <v>0.06026</v>
      </c>
      <c r="I46" s="268">
        <f>E46*H46</f>
        <v>0.3013</v>
      </c>
      <c r="J46" s="267">
        <v>0</v>
      </c>
      <c r="K46" s="268">
        <f>E46*J46</f>
        <v>0</v>
      </c>
      <c r="O46" s="260">
        <v>2</v>
      </c>
      <c r="AA46" s="233">
        <v>2</v>
      </c>
      <c r="AB46" s="233">
        <v>1</v>
      </c>
      <c r="AC46" s="233">
        <v>1</v>
      </c>
      <c r="AZ46" s="233">
        <v>1</v>
      </c>
      <c r="BA46" s="233">
        <f>IF(AZ46=1,G46,0)</f>
        <v>0</v>
      </c>
      <c r="BB46" s="233">
        <f>IF(AZ46=2,G46,0)</f>
        <v>0</v>
      </c>
      <c r="BC46" s="233">
        <f>IF(AZ46=3,G46,0)</f>
        <v>0</v>
      </c>
      <c r="BD46" s="233">
        <f>IF(AZ46=4,G46,0)</f>
        <v>0</v>
      </c>
      <c r="BE46" s="233">
        <f>IF(AZ46=5,G46,0)</f>
        <v>0</v>
      </c>
      <c r="CA46" s="260">
        <v>2</v>
      </c>
      <c r="CB46" s="260">
        <v>1</v>
      </c>
    </row>
    <row r="47" spans="1:57" ht="12.75">
      <c r="A47" s="278"/>
      <c r="B47" s="279" t="s">
        <v>101</v>
      </c>
      <c r="C47" s="280" t="s">
        <v>179</v>
      </c>
      <c r="D47" s="281"/>
      <c r="E47" s="282"/>
      <c r="F47" s="283"/>
      <c r="G47" s="284">
        <f>SUM(G40:G46)</f>
        <v>0</v>
      </c>
      <c r="H47" s="285"/>
      <c r="I47" s="286">
        <f>SUM(I40:I46)</f>
        <v>0.3091</v>
      </c>
      <c r="J47" s="285"/>
      <c r="K47" s="286">
        <f>SUM(K40:K46)</f>
        <v>0</v>
      </c>
      <c r="O47" s="260">
        <v>4</v>
      </c>
      <c r="BA47" s="287">
        <f>SUM(BA40:BA46)</f>
        <v>0</v>
      </c>
      <c r="BB47" s="287">
        <f>SUM(BB40:BB46)</f>
        <v>0</v>
      </c>
      <c r="BC47" s="287">
        <f>SUM(BC40:BC46)</f>
        <v>0</v>
      </c>
      <c r="BD47" s="287">
        <f>SUM(BD40:BD46)</f>
        <v>0</v>
      </c>
      <c r="BE47" s="287">
        <f>SUM(BE40:BE46)</f>
        <v>0</v>
      </c>
    </row>
    <row r="48" spans="1:15" ht="12.75">
      <c r="A48" s="250" t="s">
        <v>97</v>
      </c>
      <c r="B48" s="251" t="s">
        <v>190</v>
      </c>
      <c r="C48" s="252" t="s">
        <v>191</v>
      </c>
      <c r="D48" s="253"/>
      <c r="E48" s="254"/>
      <c r="F48" s="254"/>
      <c r="G48" s="255"/>
      <c r="H48" s="256"/>
      <c r="I48" s="257"/>
      <c r="J48" s="258"/>
      <c r="K48" s="259"/>
      <c r="O48" s="260">
        <v>1</v>
      </c>
    </row>
    <row r="49" spans="1:80" ht="12.75">
      <c r="A49" s="261">
        <v>17</v>
      </c>
      <c r="B49" s="262" t="s">
        <v>193</v>
      </c>
      <c r="C49" s="263" t="s">
        <v>194</v>
      </c>
      <c r="D49" s="264" t="s">
        <v>142</v>
      </c>
      <c r="E49" s="265">
        <v>5.4649</v>
      </c>
      <c r="F49" s="265">
        <v>0</v>
      </c>
      <c r="G49" s="266">
        <f>E49*F49</f>
        <v>0</v>
      </c>
      <c r="H49" s="267">
        <v>1.95352</v>
      </c>
      <c r="I49" s="268">
        <f>E49*H49</f>
        <v>10.675791448</v>
      </c>
      <c r="J49" s="267">
        <v>0</v>
      </c>
      <c r="K49" s="268">
        <f>E49*J49</f>
        <v>0</v>
      </c>
      <c r="O49" s="260">
        <v>2</v>
      </c>
      <c r="AA49" s="233">
        <v>1</v>
      </c>
      <c r="AB49" s="233">
        <v>1</v>
      </c>
      <c r="AC49" s="233">
        <v>1</v>
      </c>
      <c r="AZ49" s="233">
        <v>1</v>
      </c>
      <c r="BA49" s="233">
        <f>IF(AZ49=1,G49,0)</f>
        <v>0</v>
      </c>
      <c r="BB49" s="233">
        <f>IF(AZ49=2,G49,0)</f>
        <v>0</v>
      </c>
      <c r="BC49" s="233">
        <f>IF(AZ49=3,G49,0)</f>
        <v>0</v>
      </c>
      <c r="BD49" s="233">
        <f>IF(AZ49=4,G49,0)</f>
        <v>0</v>
      </c>
      <c r="BE49" s="233">
        <f>IF(AZ49=5,G49,0)</f>
        <v>0</v>
      </c>
      <c r="CA49" s="260">
        <v>1</v>
      </c>
      <c r="CB49" s="260">
        <v>1</v>
      </c>
    </row>
    <row r="50" spans="1:15" ht="12.75">
      <c r="A50" s="269"/>
      <c r="B50" s="272"/>
      <c r="C50" s="336" t="s">
        <v>195</v>
      </c>
      <c r="D50" s="335"/>
      <c r="E50" s="273">
        <v>0</v>
      </c>
      <c r="F50" s="274"/>
      <c r="G50" s="275"/>
      <c r="H50" s="276"/>
      <c r="I50" s="270"/>
      <c r="J50" s="277"/>
      <c r="K50" s="270"/>
      <c r="M50" s="271" t="s">
        <v>195</v>
      </c>
      <c r="O50" s="260"/>
    </row>
    <row r="51" spans="1:15" ht="12.75">
      <c r="A51" s="269"/>
      <c r="B51" s="272"/>
      <c r="C51" s="336" t="s">
        <v>196</v>
      </c>
      <c r="D51" s="335"/>
      <c r="E51" s="273">
        <v>0</v>
      </c>
      <c r="F51" s="274"/>
      <c r="G51" s="275"/>
      <c r="H51" s="276"/>
      <c r="I51" s="270"/>
      <c r="J51" s="277"/>
      <c r="K51" s="270"/>
      <c r="M51" s="271" t="s">
        <v>196</v>
      </c>
      <c r="O51" s="260"/>
    </row>
    <row r="52" spans="1:15" ht="12.75">
      <c r="A52" s="269"/>
      <c r="B52" s="272"/>
      <c r="C52" s="336" t="s">
        <v>197</v>
      </c>
      <c r="D52" s="335"/>
      <c r="E52" s="273">
        <v>1.1925</v>
      </c>
      <c r="F52" s="274"/>
      <c r="G52" s="275"/>
      <c r="H52" s="276"/>
      <c r="I52" s="270"/>
      <c r="J52" s="277"/>
      <c r="K52" s="270"/>
      <c r="M52" s="271" t="s">
        <v>197</v>
      </c>
      <c r="O52" s="260"/>
    </row>
    <row r="53" spans="1:15" ht="12.75">
      <c r="A53" s="269"/>
      <c r="B53" s="272"/>
      <c r="C53" s="336" t="s">
        <v>198</v>
      </c>
      <c r="D53" s="335"/>
      <c r="E53" s="273">
        <v>3.7556</v>
      </c>
      <c r="F53" s="274"/>
      <c r="G53" s="275"/>
      <c r="H53" s="276"/>
      <c r="I53" s="270"/>
      <c r="J53" s="277"/>
      <c r="K53" s="270"/>
      <c r="M53" s="271" t="s">
        <v>198</v>
      </c>
      <c r="O53" s="260"/>
    </row>
    <row r="54" spans="1:15" ht="12.75">
      <c r="A54" s="269"/>
      <c r="B54" s="272"/>
      <c r="C54" s="336" t="s">
        <v>199</v>
      </c>
      <c r="D54" s="335"/>
      <c r="E54" s="273">
        <v>0</v>
      </c>
      <c r="F54" s="274"/>
      <c r="G54" s="275"/>
      <c r="H54" s="276"/>
      <c r="I54" s="270"/>
      <c r="J54" s="277"/>
      <c r="K54" s="270"/>
      <c r="M54" s="271" t="s">
        <v>199</v>
      </c>
      <c r="O54" s="260"/>
    </row>
    <row r="55" spans="1:15" ht="12.75">
      <c r="A55" s="269"/>
      <c r="B55" s="272"/>
      <c r="C55" s="336" t="s">
        <v>200</v>
      </c>
      <c r="D55" s="335"/>
      <c r="E55" s="273">
        <v>0.5167</v>
      </c>
      <c r="F55" s="274"/>
      <c r="G55" s="275"/>
      <c r="H55" s="276"/>
      <c r="I55" s="270"/>
      <c r="J55" s="277"/>
      <c r="K55" s="270"/>
      <c r="M55" s="271" t="s">
        <v>200</v>
      </c>
      <c r="O55" s="260"/>
    </row>
    <row r="56" spans="1:80" ht="12.75">
      <c r="A56" s="261">
        <v>18</v>
      </c>
      <c r="B56" s="262" t="s">
        <v>201</v>
      </c>
      <c r="C56" s="263" t="s">
        <v>202</v>
      </c>
      <c r="D56" s="264" t="s">
        <v>151</v>
      </c>
      <c r="E56" s="265">
        <v>92.5138</v>
      </c>
      <c r="F56" s="265">
        <v>0</v>
      </c>
      <c r="G56" s="266">
        <f>E56*F56</f>
        <v>0</v>
      </c>
      <c r="H56" s="267">
        <v>0.28463</v>
      </c>
      <c r="I56" s="268">
        <f>E56*H56</f>
        <v>26.332202894</v>
      </c>
      <c r="J56" s="267">
        <v>0</v>
      </c>
      <c r="K56" s="268">
        <f>E56*J56</f>
        <v>0</v>
      </c>
      <c r="O56" s="260">
        <v>2</v>
      </c>
      <c r="AA56" s="233">
        <v>1</v>
      </c>
      <c r="AB56" s="233">
        <v>1</v>
      </c>
      <c r="AC56" s="233">
        <v>1</v>
      </c>
      <c r="AZ56" s="233">
        <v>1</v>
      </c>
      <c r="BA56" s="233">
        <f>IF(AZ56=1,G56,0)</f>
        <v>0</v>
      </c>
      <c r="BB56" s="233">
        <f>IF(AZ56=2,G56,0)</f>
        <v>0</v>
      </c>
      <c r="BC56" s="233">
        <f>IF(AZ56=3,G56,0)</f>
        <v>0</v>
      </c>
      <c r="BD56" s="233">
        <f>IF(AZ56=4,G56,0)</f>
        <v>0</v>
      </c>
      <c r="BE56" s="233">
        <f>IF(AZ56=5,G56,0)</f>
        <v>0</v>
      </c>
      <c r="CA56" s="260">
        <v>1</v>
      </c>
      <c r="CB56" s="260">
        <v>1</v>
      </c>
    </row>
    <row r="57" spans="1:15" ht="12.75">
      <c r="A57" s="269"/>
      <c r="B57" s="272"/>
      <c r="C57" s="336" t="s">
        <v>196</v>
      </c>
      <c r="D57" s="335"/>
      <c r="E57" s="273">
        <v>0</v>
      </c>
      <c r="F57" s="274"/>
      <c r="G57" s="275"/>
      <c r="H57" s="276"/>
      <c r="I57" s="270"/>
      <c r="J57" s="277"/>
      <c r="K57" s="270"/>
      <c r="M57" s="271" t="s">
        <v>196</v>
      </c>
      <c r="O57" s="260"/>
    </row>
    <row r="58" spans="1:15" ht="12.75">
      <c r="A58" s="269"/>
      <c r="B58" s="272"/>
      <c r="C58" s="336" t="s">
        <v>203</v>
      </c>
      <c r="D58" s="335"/>
      <c r="E58" s="273">
        <v>1.1138</v>
      </c>
      <c r="F58" s="274"/>
      <c r="G58" s="275"/>
      <c r="H58" s="276"/>
      <c r="I58" s="270"/>
      <c r="J58" s="277"/>
      <c r="K58" s="270"/>
      <c r="M58" s="271" t="s">
        <v>203</v>
      </c>
      <c r="O58" s="260"/>
    </row>
    <row r="59" spans="1:15" ht="12.75">
      <c r="A59" s="269"/>
      <c r="B59" s="272"/>
      <c r="C59" s="336" t="s">
        <v>204</v>
      </c>
      <c r="D59" s="335"/>
      <c r="E59" s="273">
        <v>0</v>
      </c>
      <c r="F59" s="274"/>
      <c r="G59" s="275"/>
      <c r="H59" s="276"/>
      <c r="I59" s="270"/>
      <c r="J59" s="277"/>
      <c r="K59" s="270"/>
      <c r="M59" s="271" t="s">
        <v>204</v>
      </c>
      <c r="O59" s="260"/>
    </row>
    <row r="60" spans="1:15" ht="12.75">
      <c r="A60" s="269"/>
      <c r="B60" s="272"/>
      <c r="C60" s="336" t="s">
        <v>205</v>
      </c>
      <c r="D60" s="335"/>
      <c r="E60" s="273">
        <v>142.56</v>
      </c>
      <c r="F60" s="274"/>
      <c r="G60" s="275"/>
      <c r="H60" s="276"/>
      <c r="I60" s="270"/>
      <c r="J60" s="277"/>
      <c r="K60" s="270"/>
      <c r="M60" s="271" t="s">
        <v>205</v>
      </c>
      <c r="O60" s="260"/>
    </row>
    <row r="61" spans="1:15" ht="12.75">
      <c r="A61" s="269"/>
      <c r="B61" s="272"/>
      <c r="C61" s="336" t="s">
        <v>206</v>
      </c>
      <c r="D61" s="335"/>
      <c r="E61" s="273">
        <v>-55.36</v>
      </c>
      <c r="F61" s="274"/>
      <c r="G61" s="275"/>
      <c r="H61" s="276"/>
      <c r="I61" s="270"/>
      <c r="J61" s="277"/>
      <c r="K61" s="270"/>
      <c r="M61" s="271" t="s">
        <v>206</v>
      </c>
      <c r="O61" s="260"/>
    </row>
    <row r="62" spans="1:15" ht="12.75">
      <c r="A62" s="269"/>
      <c r="B62" s="272"/>
      <c r="C62" s="336" t="s">
        <v>207</v>
      </c>
      <c r="D62" s="335"/>
      <c r="E62" s="273">
        <v>5.28</v>
      </c>
      <c r="F62" s="274"/>
      <c r="G62" s="275"/>
      <c r="H62" s="276"/>
      <c r="I62" s="270"/>
      <c r="J62" s="277"/>
      <c r="K62" s="270"/>
      <c r="M62" s="271" t="s">
        <v>207</v>
      </c>
      <c r="O62" s="260"/>
    </row>
    <row r="63" spans="1:15" ht="12.75">
      <c r="A63" s="269"/>
      <c r="B63" s="272"/>
      <c r="C63" s="336" t="s">
        <v>208</v>
      </c>
      <c r="D63" s="335"/>
      <c r="E63" s="273">
        <v>-1.08</v>
      </c>
      <c r="F63" s="274"/>
      <c r="G63" s="275"/>
      <c r="H63" s="276"/>
      <c r="I63" s="270"/>
      <c r="J63" s="277"/>
      <c r="K63" s="270"/>
      <c r="M63" s="271" t="s">
        <v>208</v>
      </c>
      <c r="O63" s="260"/>
    </row>
    <row r="64" spans="1:80" ht="12.75">
      <c r="A64" s="261">
        <v>19</v>
      </c>
      <c r="B64" s="262" t="s">
        <v>209</v>
      </c>
      <c r="C64" s="263" t="s">
        <v>210</v>
      </c>
      <c r="D64" s="264" t="s">
        <v>211</v>
      </c>
      <c r="E64" s="265">
        <v>7</v>
      </c>
      <c r="F64" s="265">
        <v>0</v>
      </c>
      <c r="G64" s="266">
        <f>E64*F64</f>
        <v>0</v>
      </c>
      <c r="H64" s="267">
        <v>0.01726</v>
      </c>
      <c r="I64" s="268">
        <f>E64*H64</f>
        <v>0.12082000000000001</v>
      </c>
      <c r="J64" s="267">
        <v>0</v>
      </c>
      <c r="K64" s="268">
        <f>E64*J64</f>
        <v>0</v>
      </c>
      <c r="O64" s="260">
        <v>2</v>
      </c>
      <c r="AA64" s="233">
        <v>1</v>
      </c>
      <c r="AB64" s="233">
        <v>1</v>
      </c>
      <c r="AC64" s="233">
        <v>1</v>
      </c>
      <c r="AZ64" s="233">
        <v>1</v>
      </c>
      <c r="BA64" s="233">
        <f>IF(AZ64=1,G64,0)</f>
        <v>0</v>
      </c>
      <c r="BB64" s="233">
        <f>IF(AZ64=2,G64,0)</f>
        <v>0</v>
      </c>
      <c r="BC64" s="233">
        <f>IF(AZ64=3,G64,0)</f>
        <v>0</v>
      </c>
      <c r="BD64" s="233">
        <f>IF(AZ64=4,G64,0)</f>
        <v>0</v>
      </c>
      <c r="BE64" s="233">
        <f>IF(AZ64=5,G64,0)</f>
        <v>0</v>
      </c>
      <c r="CA64" s="260">
        <v>1</v>
      </c>
      <c r="CB64" s="260">
        <v>1</v>
      </c>
    </row>
    <row r="65" spans="1:15" ht="12.75">
      <c r="A65" s="269"/>
      <c r="B65" s="272"/>
      <c r="C65" s="336" t="s">
        <v>196</v>
      </c>
      <c r="D65" s="335"/>
      <c r="E65" s="273">
        <v>0</v>
      </c>
      <c r="F65" s="274"/>
      <c r="G65" s="275"/>
      <c r="H65" s="276"/>
      <c r="I65" s="270"/>
      <c r="J65" s="277"/>
      <c r="K65" s="270"/>
      <c r="M65" s="271" t="s">
        <v>196</v>
      </c>
      <c r="O65" s="260"/>
    </row>
    <row r="66" spans="1:15" ht="12.75">
      <c r="A66" s="269"/>
      <c r="B66" s="272"/>
      <c r="C66" s="336" t="s">
        <v>177</v>
      </c>
      <c r="D66" s="335"/>
      <c r="E66" s="273">
        <v>2</v>
      </c>
      <c r="F66" s="274"/>
      <c r="G66" s="275"/>
      <c r="H66" s="276"/>
      <c r="I66" s="270"/>
      <c r="J66" s="277"/>
      <c r="K66" s="270"/>
      <c r="M66" s="271">
        <v>2</v>
      </c>
      <c r="O66" s="260"/>
    </row>
    <row r="67" spans="1:15" ht="12.75">
      <c r="A67" s="269"/>
      <c r="B67" s="272"/>
      <c r="C67" s="336" t="s">
        <v>204</v>
      </c>
      <c r="D67" s="335"/>
      <c r="E67" s="273">
        <v>0</v>
      </c>
      <c r="F67" s="274"/>
      <c r="G67" s="275"/>
      <c r="H67" s="276"/>
      <c r="I67" s="270"/>
      <c r="J67" s="277"/>
      <c r="K67" s="270"/>
      <c r="M67" s="271" t="s">
        <v>204</v>
      </c>
      <c r="O67" s="260"/>
    </row>
    <row r="68" spans="1:15" ht="12.75">
      <c r="A68" s="269"/>
      <c r="B68" s="272"/>
      <c r="C68" s="336" t="s">
        <v>212</v>
      </c>
      <c r="D68" s="335"/>
      <c r="E68" s="273">
        <v>5</v>
      </c>
      <c r="F68" s="274"/>
      <c r="G68" s="275"/>
      <c r="H68" s="276"/>
      <c r="I68" s="270"/>
      <c r="J68" s="277"/>
      <c r="K68" s="270"/>
      <c r="M68" s="271">
        <v>5</v>
      </c>
      <c r="O68" s="260"/>
    </row>
    <row r="69" spans="1:80" ht="12.75">
      <c r="A69" s="261">
        <v>20</v>
      </c>
      <c r="B69" s="262" t="s">
        <v>213</v>
      </c>
      <c r="C69" s="263" t="s">
        <v>214</v>
      </c>
      <c r="D69" s="264" t="s">
        <v>211</v>
      </c>
      <c r="E69" s="265">
        <v>28</v>
      </c>
      <c r="F69" s="265">
        <v>0</v>
      </c>
      <c r="G69" s="266">
        <f>E69*F69</f>
        <v>0</v>
      </c>
      <c r="H69" s="267">
        <v>0.02288</v>
      </c>
      <c r="I69" s="268">
        <f>E69*H69</f>
        <v>0.64064</v>
      </c>
      <c r="J69" s="267">
        <v>0</v>
      </c>
      <c r="K69" s="268">
        <f>E69*J69</f>
        <v>0</v>
      </c>
      <c r="O69" s="260">
        <v>2</v>
      </c>
      <c r="AA69" s="233">
        <v>1</v>
      </c>
      <c r="AB69" s="233">
        <v>1</v>
      </c>
      <c r="AC69" s="233">
        <v>1</v>
      </c>
      <c r="AZ69" s="233">
        <v>1</v>
      </c>
      <c r="BA69" s="233">
        <f>IF(AZ69=1,G69,0)</f>
        <v>0</v>
      </c>
      <c r="BB69" s="233">
        <f>IF(AZ69=2,G69,0)</f>
        <v>0</v>
      </c>
      <c r="BC69" s="233">
        <f>IF(AZ69=3,G69,0)</f>
        <v>0</v>
      </c>
      <c r="BD69" s="233">
        <f>IF(AZ69=4,G69,0)</f>
        <v>0</v>
      </c>
      <c r="BE69" s="233">
        <f>IF(AZ69=5,G69,0)</f>
        <v>0</v>
      </c>
      <c r="CA69" s="260">
        <v>1</v>
      </c>
      <c r="CB69" s="260">
        <v>1</v>
      </c>
    </row>
    <row r="70" spans="1:15" ht="12.75">
      <c r="A70" s="269"/>
      <c r="B70" s="272"/>
      <c r="C70" s="336" t="s">
        <v>196</v>
      </c>
      <c r="D70" s="335"/>
      <c r="E70" s="273">
        <v>0</v>
      </c>
      <c r="F70" s="274"/>
      <c r="G70" s="275"/>
      <c r="H70" s="276"/>
      <c r="I70" s="270"/>
      <c r="J70" s="277"/>
      <c r="K70" s="270"/>
      <c r="M70" s="271" t="s">
        <v>196</v>
      </c>
      <c r="O70" s="260"/>
    </row>
    <row r="71" spans="1:15" ht="12.75">
      <c r="A71" s="269"/>
      <c r="B71" s="272"/>
      <c r="C71" s="336" t="s">
        <v>215</v>
      </c>
      <c r="D71" s="335"/>
      <c r="E71" s="273">
        <v>16</v>
      </c>
      <c r="F71" s="274"/>
      <c r="G71" s="275"/>
      <c r="H71" s="276"/>
      <c r="I71" s="270"/>
      <c r="J71" s="277"/>
      <c r="K71" s="270"/>
      <c r="M71" s="271" t="s">
        <v>215</v>
      </c>
      <c r="O71" s="260"/>
    </row>
    <row r="72" spans="1:15" ht="12.75">
      <c r="A72" s="269"/>
      <c r="B72" s="272"/>
      <c r="C72" s="336" t="s">
        <v>204</v>
      </c>
      <c r="D72" s="335"/>
      <c r="E72" s="273">
        <v>0</v>
      </c>
      <c r="F72" s="274"/>
      <c r="G72" s="275"/>
      <c r="H72" s="276"/>
      <c r="I72" s="270"/>
      <c r="J72" s="277"/>
      <c r="K72" s="270"/>
      <c r="M72" s="271" t="s">
        <v>204</v>
      </c>
      <c r="O72" s="260"/>
    </row>
    <row r="73" spans="1:15" ht="12.75">
      <c r="A73" s="269"/>
      <c r="B73" s="272"/>
      <c r="C73" s="336" t="s">
        <v>216</v>
      </c>
      <c r="D73" s="335"/>
      <c r="E73" s="273">
        <v>12</v>
      </c>
      <c r="F73" s="274"/>
      <c r="G73" s="275"/>
      <c r="H73" s="276"/>
      <c r="I73" s="270"/>
      <c r="J73" s="277"/>
      <c r="K73" s="270"/>
      <c r="M73" s="271" t="s">
        <v>216</v>
      </c>
      <c r="O73" s="260"/>
    </row>
    <row r="74" spans="1:80" ht="12.75">
      <c r="A74" s="261">
        <v>21</v>
      </c>
      <c r="B74" s="262" t="s">
        <v>217</v>
      </c>
      <c r="C74" s="263" t="s">
        <v>218</v>
      </c>
      <c r="D74" s="264" t="s">
        <v>211</v>
      </c>
      <c r="E74" s="265">
        <v>1</v>
      </c>
      <c r="F74" s="265">
        <v>0</v>
      </c>
      <c r="G74" s="266">
        <f>E74*F74</f>
        <v>0</v>
      </c>
      <c r="H74" s="267">
        <v>0.02696</v>
      </c>
      <c r="I74" s="268">
        <f>E74*H74</f>
        <v>0.02696</v>
      </c>
      <c r="J74" s="267">
        <v>0</v>
      </c>
      <c r="K74" s="268">
        <f>E74*J74</f>
        <v>0</v>
      </c>
      <c r="O74" s="260">
        <v>2</v>
      </c>
      <c r="AA74" s="233">
        <v>1</v>
      </c>
      <c r="AB74" s="233">
        <v>1</v>
      </c>
      <c r="AC74" s="233">
        <v>1</v>
      </c>
      <c r="AZ74" s="233">
        <v>1</v>
      </c>
      <c r="BA74" s="233">
        <f>IF(AZ74=1,G74,0)</f>
        <v>0</v>
      </c>
      <c r="BB74" s="233">
        <f>IF(AZ74=2,G74,0)</f>
        <v>0</v>
      </c>
      <c r="BC74" s="233">
        <f>IF(AZ74=3,G74,0)</f>
        <v>0</v>
      </c>
      <c r="BD74" s="233">
        <f>IF(AZ74=4,G74,0)</f>
        <v>0</v>
      </c>
      <c r="BE74" s="233">
        <f>IF(AZ74=5,G74,0)</f>
        <v>0</v>
      </c>
      <c r="CA74" s="260">
        <v>1</v>
      </c>
      <c r="CB74" s="260">
        <v>1</v>
      </c>
    </row>
    <row r="75" spans="1:15" ht="12.75">
      <c r="A75" s="269"/>
      <c r="B75" s="272"/>
      <c r="C75" s="336" t="s">
        <v>196</v>
      </c>
      <c r="D75" s="335"/>
      <c r="E75" s="273">
        <v>0</v>
      </c>
      <c r="F75" s="274"/>
      <c r="G75" s="275"/>
      <c r="H75" s="276"/>
      <c r="I75" s="270"/>
      <c r="J75" s="277"/>
      <c r="K75" s="270"/>
      <c r="M75" s="271" t="s">
        <v>196</v>
      </c>
      <c r="O75" s="260"/>
    </row>
    <row r="76" spans="1:15" ht="12.75">
      <c r="A76" s="269"/>
      <c r="B76" s="272"/>
      <c r="C76" s="336" t="s">
        <v>98</v>
      </c>
      <c r="D76" s="335"/>
      <c r="E76" s="273">
        <v>1</v>
      </c>
      <c r="F76" s="274"/>
      <c r="G76" s="275"/>
      <c r="H76" s="276"/>
      <c r="I76" s="270"/>
      <c r="J76" s="277"/>
      <c r="K76" s="270"/>
      <c r="M76" s="271">
        <v>1</v>
      </c>
      <c r="O76" s="260"/>
    </row>
    <row r="77" spans="1:80" ht="12.75">
      <c r="A77" s="261">
        <v>22</v>
      </c>
      <c r="B77" s="262" t="s">
        <v>219</v>
      </c>
      <c r="C77" s="263" t="s">
        <v>220</v>
      </c>
      <c r="D77" s="264" t="s">
        <v>211</v>
      </c>
      <c r="E77" s="265">
        <v>8</v>
      </c>
      <c r="F77" s="265">
        <v>0</v>
      </c>
      <c r="G77" s="266">
        <f>E77*F77</f>
        <v>0</v>
      </c>
      <c r="H77" s="267">
        <v>0.03104</v>
      </c>
      <c r="I77" s="268">
        <f>E77*H77</f>
        <v>0.24832</v>
      </c>
      <c r="J77" s="267">
        <v>0</v>
      </c>
      <c r="K77" s="268">
        <f>E77*J77</f>
        <v>0</v>
      </c>
      <c r="O77" s="260">
        <v>2</v>
      </c>
      <c r="AA77" s="233">
        <v>1</v>
      </c>
      <c r="AB77" s="233">
        <v>1</v>
      </c>
      <c r="AC77" s="233">
        <v>1</v>
      </c>
      <c r="AZ77" s="233">
        <v>1</v>
      </c>
      <c r="BA77" s="233">
        <f>IF(AZ77=1,G77,0)</f>
        <v>0</v>
      </c>
      <c r="BB77" s="233">
        <f>IF(AZ77=2,G77,0)</f>
        <v>0</v>
      </c>
      <c r="BC77" s="233">
        <f>IF(AZ77=3,G77,0)</f>
        <v>0</v>
      </c>
      <c r="BD77" s="233">
        <f>IF(AZ77=4,G77,0)</f>
        <v>0</v>
      </c>
      <c r="BE77" s="233">
        <f>IF(AZ77=5,G77,0)</f>
        <v>0</v>
      </c>
      <c r="CA77" s="260">
        <v>1</v>
      </c>
      <c r="CB77" s="260">
        <v>1</v>
      </c>
    </row>
    <row r="78" spans="1:15" ht="12.75">
      <c r="A78" s="269"/>
      <c r="B78" s="272"/>
      <c r="C78" s="336" t="s">
        <v>196</v>
      </c>
      <c r="D78" s="335"/>
      <c r="E78" s="273">
        <v>0</v>
      </c>
      <c r="F78" s="274"/>
      <c r="G78" s="275"/>
      <c r="H78" s="276"/>
      <c r="I78" s="270"/>
      <c r="J78" s="277"/>
      <c r="K78" s="270"/>
      <c r="M78" s="271" t="s">
        <v>196</v>
      </c>
      <c r="O78" s="260"/>
    </row>
    <row r="79" spans="1:15" ht="12.75">
      <c r="A79" s="269"/>
      <c r="B79" s="272"/>
      <c r="C79" s="336" t="s">
        <v>98</v>
      </c>
      <c r="D79" s="335"/>
      <c r="E79" s="273">
        <v>1</v>
      </c>
      <c r="F79" s="274"/>
      <c r="G79" s="275"/>
      <c r="H79" s="276"/>
      <c r="I79" s="270"/>
      <c r="J79" s="277"/>
      <c r="K79" s="270"/>
      <c r="M79" s="271">
        <v>1</v>
      </c>
      <c r="O79" s="260"/>
    </row>
    <row r="80" spans="1:15" ht="12.75">
      <c r="A80" s="269"/>
      <c r="B80" s="272"/>
      <c r="C80" s="336" t="s">
        <v>204</v>
      </c>
      <c r="D80" s="335"/>
      <c r="E80" s="273">
        <v>0</v>
      </c>
      <c r="F80" s="274"/>
      <c r="G80" s="275"/>
      <c r="H80" s="276"/>
      <c r="I80" s="270"/>
      <c r="J80" s="277"/>
      <c r="K80" s="270"/>
      <c r="M80" s="271" t="s">
        <v>204</v>
      </c>
      <c r="O80" s="260"/>
    </row>
    <row r="81" spans="1:15" ht="12.75">
      <c r="A81" s="269"/>
      <c r="B81" s="272"/>
      <c r="C81" s="336" t="s">
        <v>221</v>
      </c>
      <c r="D81" s="335"/>
      <c r="E81" s="273">
        <v>7</v>
      </c>
      <c r="F81" s="274"/>
      <c r="G81" s="275"/>
      <c r="H81" s="276"/>
      <c r="I81" s="270"/>
      <c r="J81" s="277"/>
      <c r="K81" s="270"/>
      <c r="M81" s="271" t="s">
        <v>221</v>
      </c>
      <c r="O81" s="260"/>
    </row>
    <row r="82" spans="1:80" ht="12.75">
      <c r="A82" s="261">
        <v>23</v>
      </c>
      <c r="B82" s="262" t="s">
        <v>222</v>
      </c>
      <c r="C82" s="263" t="s">
        <v>223</v>
      </c>
      <c r="D82" s="264" t="s">
        <v>211</v>
      </c>
      <c r="E82" s="265">
        <v>32</v>
      </c>
      <c r="F82" s="265">
        <v>0</v>
      </c>
      <c r="G82" s="266">
        <f>E82*F82</f>
        <v>0</v>
      </c>
      <c r="H82" s="267">
        <v>0.04496</v>
      </c>
      <c r="I82" s="268">
        <f>E82*H82</f>
        <v>1.43872</v>
      </c>
      <c r="J82" s="267">
        <v>0</v>
      </c>
      <c r="K82" s="268">
        <f>E82*J82</f>
        <v>0</v>
      </c>
      <c r="O82" s="260">
        <v>2</v>
      </c>
      <c r="AA82" s="233">
        <v>1</v>
      </c>
      <c r="AB82" s="233">
        <v>1</v>
      </c>
      <c r="AC82" s="233">
        <v>1</v>
      </c>
      <c r="AZ82" s="233">
        <v>1</v>
      </c>
      <c r="BA82" s="233">
        <f>IF(AZ82=1,G82,0)</f>
        <v>0</v>
      </c>
      <c r="BB82" s="233">
        <f>IF(AZ82=2,G82,0)</f>
        <v>0</v>
      </c>
      <c r="BC82" s="233">
        <f>IF(AZ82=3,G82,0)</f>
        <v>0</v>
      </c>
      <c r="BD82" s="233">
        <f>IF(AZ82=4,G82,0)</f>
        <v>0</v>
      </c>
      <c r="BE82" s="233">
        <f>IF(AZ82=5,G82,0)</f>
        <v>0</v>
      </c>
      <c r="CA82" s="260">
        <v>1</v>
      </c>
      <c r="CB82" s="260">
        <v>1</v>
      </c>
    </row>
    <row r="83" spans="1:15" ht="12.75">
      <c r="A83" s="269"/>
      <c r="B83" s="272"/>
      <c r="C83" s="336" t="s">
        <v>204</v>
      </c>
      <c r="D83" s="335"/>
      <c r="E83" s="273">
        <v>0</v>
      </c>
      <c r="F83" s="274"/>
      <c r="G83" s="275"/>
      <c r="H83" s="276"/>
      <c r="I83" s="270"/>
      <c r="J83" s="277"/>
      <c r="K83" s="270"/>
      <c r="M83" s="271" t="s">
        <v>204</v>
      </c>
      <c r="O83" s="260"/>
    </row>
    <row r="84" spans="1:15" ht="12.75">
      <c r="A84" s="269"/>
      <c r="B84" s="272"/>
      <c r="C84" s="336" t="s">
        <v>224</v>
      </c>
      <c r="D84" s="335"/>
      <c r="E84" s="273">
        <v>32</v>
      </c>
      <c r="F84" s="274"/>
      <c r="G84" s="275"/>
      <c r="H84" s="276"/>
      <c r="I84" s="270"/>
      <c r="J84" s="277"/>
      <c r="K84" s="270"/>
      <c r="M84" s="271" t="s">
        <v>224</v>
      </c>
      <c r="O84" s="260"/>
    </row>
    <row r="85" spans="1:80" ht="12.75">
      <c r="A85" s="261">
        <v>24</v>
      </c>
      <c r="B85" s="262" t="s">
        <v>225</v>
      </c>
      <c r="C85" s="263" t="s">
        <v>226</v>
      </c>
      <c r="D85" s="264" t="s">
        <v>211</v>
      </c>
      <c r="E85" s="265">
        <v>3</v>
      </c>
      <c r="F85" s="265">
        <v>0</v>
      </c>
      <c r="G85" s="266">
        <f>E85*F85</f>
        <v>0</v>
      </c>
      <c r="H85" s="267">
        <v>0.01962</v>
      </c>
      <c r="I85" s="268">
        <f>E85*H85</f>
        <v>0.058859999999999996</v>
      </c>
      <c r="J85" s="267">
        <v>0</v>
      </c>
      <c r="K85" s="268">
        <f>E85*J85</f>
        <v>0</v>
      </c>
      <c r="O85" s="260">
        <v>2</v>
      </c>
      <c r="AA85" s="233">
        <v>1</v>
      </c>
      <c r="AB85" s="233">
        <v>1</v>
      </c>
      <c r="AC85" s="233">
        <v>1</v>
      </c>
      <c r="AZ85" s="233">
        <v>1</v>
      </c>
      <c r="BA85" s="233">
        <f>IF(AZ85=1,G85,0)</f>
        <v>0</v>
      </c>
      <c r="BB85" s="233">
        <f>IF(AZ85=2,G85,0)</f>
        <v>0</v>
      </c>
      <c r="BC85" s="233">
        <f>IF(AZ85=3,G85,0)</f>
        <v>0</v>
      </c>
      <c r="BD85" s="233">
        <f>IF(AZ85=4,G85,0)</f>
        <v>0</v>
      </c>
      <c r="BE85" s="233">
        <f>IF(AZ85=5,G85,0)</f>
        <v>0</v>
      </c>
      <c r="CA85" s="260">
        <v>1</v>
      </c>
      <c r="CB85" s="260">
        <v>1</v>
      </c>
    </row>
    <row r="86" spans="1:15" ht="12.75">
      <c r="A86" s="269"/>
      <c r="B86" s="272"/>
      <c r="C86" s="336" t="s">
        <v>204</v>
      </c>
      <c r="D86" s="335"/>
      <c r="E86" s="273">
        <v>0</v>
      </c>
      <c r="F86" s="274"/>
      <c r="G86" s="275"/>
      <c r="H86" s="276"/>
      <c r="I86" s="270"/>
      <c r="J86" s="277"/>
      <c r="K86" s="270"/>
      <c r="M86" s="271" t="s">
        <v>204</v>
      </c>
      <c r="O86" s="260"/>
    </row>
    <row r="87" spans="1:15" ht="12.75">
      <c r="A87" s="269"/>
      <c r="B87" s="272"/>
      <c r="C87" s="336" t="s">
        <v>190</v>
      </c>
      <c r="D87" s="335"/>
      <c r="E87" s="273">
        <v>3</v>
      </c>
      <c r="F87" s="274"/>
      <c r="G87" s="275"/>
      <c r="H87" s="276"/>
      <c r="I87" s="270"/>
      <c r="J87" s="277"/>
      <c r="K87" s="270"/>
      <c r="M87" s="271">
        <v>3</v>
      </c>
      <c r="O87" s="260"/>
    </row>
    <row r="88" spans="1:80" ht="12.75">
      <c r="A88" s="261">
        <v>25</v>
      </c>
      <c r="B88" s="262" t="s">
        <v>227</v>
      </c>
      <c r="C88" s="263" t="s">
        <v>228</v>
      </c>
      <c r="D88" s="264" t="s">
        <v>211</v>
      </c>
      <c r="E88" s="265">
        <v>7</v>
      </c>
      <c r="F88" s="265">
        <v>0</v>
      </c>
      <c r="G88" s="266">
        <f>E88*F88</f>
        <v>0</v>
      </c>
      <c r="H88" s="267">
        <v>0.02575</v>
      </c>
      <c r="I88" s="268">
        <f>E88*H88</f>
        <v>0.18025</v>
      </c>
      <c r="J88" s="267">
        <v>0</v>
      </c>
      <c r="K88" s="268">
        <f>E88*J88</f>
        <v>0</v>
      </c>
      <c r="O88" s="260">
        <v>2</v>
      </c>
      <c r="AA88" s="233">
        <v>1</v>
      </c>
      <c r="AB88" s="233">
        <v>1</v>
      </c>
      <c r="AC88" s="233">
        <v>1</v>
      </c>
      <c r="AZ88" s="233">
        <v>1</v>
      </c>
      <c r="BA88" s="233">
        <f>IF(AZ88=1,G88,0)</f>
        <v>0</v>
      </c>
      <c r="BB88" s="233">
        <f>IF(AZ88=2,G88,0)</f>
        <v>0</v>
      </c>
      <c r="BC88" s="233">
        <f>IF(AZ88=3,G88,0)</f>
        <v>0</v>
      </c>
      <c r="BD88" s="233">
        <f>IF(AZ88=4,G88,0)</f>
        <v>0</v>
      </c>
      <c r="BE88" s="233">
        <f>IF(AZ88=5,G88,0)</f>
        <v>0</v>
      </c>
      <c r="CA88" s="260">
        <v>1</v>
      </c>
      <c r="CB88" s="260">
        <v>1</v>
      </c>
    </row>
    <row r="89" spans="1:15" ht="12.75">
      <c r="A89" s="269"/>
      <c r="B89" s="272"/>
      <c r="C89" s="336" t="s">
        <v>204</v>
      </c>
      <c r="D89" s="335"/>
      <c r="E89" s="273">
        <v>0</v>
      </c>
      <c r="F89" s="274"/>
      <c r="G89" s="275"/>
      <c r="H89" s="276"/>
      <c r="I89" s="270"/>
      <c r="J89" s="277"/>
      <c r="K89" s="270"/>
      <c r="M89" s="271" t="s">
        <v>204</v>
      </c>
      <c r="O89" s="260"/>
    </row>
    <row r="90" spans="1:15" ht="12.75">
      <c r="A90" s="269"/>
      <c r="B90" s="272"/>
      <c r="C90" s="336" t="s">
        <v>229</v>
      </c>
      <c r="D90" s="335"/>
      <c r="E90" s="273">
        <v>7</v>
      </c>
      <c r="F90" s="274"/>
      <c r="G90" s="275"/>
      <c r="H90" s="276"/>
      <c r="I90" s="270"/>
      <c r="J90" s="277"/>
      <c r="K90" s="270"/>
      <c r="M90" s="271">
        <v>7</v>
      </c>
      <c r="O90" s="260"/>
    </row>
    <row r="91" spans="1:80" ht="12.75">
      <c r="A91" s="261">
        <v>26</v>
      </c>
      <c r="B91" s="262" t="s">
        <v>230</v>
      </c>
      <c r="C91" s="263" t="s">
        <v>231</v>
      </c>
      <c r="D91" s="264" t="s">
        <v>211</v>
      </c>
      <c r="E91" s="265">
        <v>16</v>
      </c>
      <c r="F91" s="265">
        <v>0</v>
      </c>
      <c r="G91" s="266">
        <f>E91*F91</f>
        <v>0</v>
      </c>
      <c r="H91" s="267">
        <v>0.05077</v>
      </c>
      <c r="I91" s="268">
        <f>E91*H91</f>
        <v>0.81232</v>
      </c>
      <c r="J91" s="267">
        <v>0</v>
      </c>
      <c r="K91" s="268">
        <f>E91*J91</f>
        <v>0</v>
      </c>
      <c r="O91" s="260">
        <v>2</v>
      </c>
      <c r="AA91" s="233">
        <v>1</v>
      </c>
      <c r="AB91" s="233">
        <v>1</v>
      </c>
      <c r="AC91" s="233">
        <v>1</v>
      </c>
      <c r="AZ91" s="233">
        <v>1</v>
      </c>
      <c r="BA91" s="233">
        <f>IF(AZ91=1,G91,0)</f>
        <v>0</v>
      </c>
      <c r="BB91" s="233">
        <f>IF(AZ91=2,G91,0)</f>
        <v>0</v>
      </c>
      <c r="BC91" s="233">
        <f>IF(AZ91=3,G91,0)</f>
        <v>0</v>
      </c>
      <c r="BD91" s="233">
        <f>IF(AZ91=4,G91,0)</f>
        <v>0</v>
      </c>
      <c r="BE91" s="233">
        <f>IF(AZ91=5,G91,0)</f>
        <v>0</v>
      </c>
      <c r="CA91" s="260">
        <v>1</v>
      </c>
      <c r="CB91" s="260">
        <v>1</v>
      </c>
    </row>
    <row r="92" spans="1:15" ht="12.75">
      <c r="A92" s="269"/>
      <c r="B92" s="272"/>
      <c r="C92" s="336" t="s">
        <v>204</v>
      </c>
      <c r="D92" s="335"/>
      <c r="E92" s="273">
        <v>0</v>
      </c>
      <c r="F92" s="274"/>
      <c r="G92" s="275"/>
      <c r="H92" s="276"/>
      <c r="I92" s="270"/>
      <c r="J92" s="277"/>
      <c r="K92" s="270"/>
      <c r="M92" s="271" t="s">
        <v>204</v>
      </c>
      <c r="O92" s="260"/>
    </row>
    <row r="93" spans="1:15" ht="12.75">
      <c r="A93" s="269"/>
      <c r="B93" s="272"/>
      <c r="C93" s="336" t="s">
        <v>232</v>
      </c>
      <c r="D93" s="335"/>
      <c r="E93" s="273">
        <v>16</v>
      </c>
      <c r="F93" s="274"/>
      <c r="G93" s="275"/>
      <c r="H93" s="276"/>
      <c r="I93" s="270"/>
      <c r="J93" s="277"/>
      <c r="K93" s="270"/>
      <c r="M93" s="271">
        <v>16</v>
      </c>
      <c r="O93" s="260"/>
    </row>
    <row r="94" spans="1:80" ht="12.75">
      <c r="A94" s="261">
        <v>27</v>
      </c>
      <c r="B94" s="262" t="s">
        <v>233</v>
      </c>
      <c r="C94" s="263" t="s">
        <v>234</v>
      </c>
      <c r="D94" s="264" t="s">
        <v>211</v>
      </c>
      <c r="E94" s="265">
        <v>3</v>
      </c>
      <c r="F94" s="265">
        <v>0</v>
      </c>
      <c r="G94" s="266">
        <f>E94*F94</f>
        <v>0</v>
      </c>
      <c r="H94" s="267">
        <v>0.04529</v>
      </c>
      <c r="I94" s="268">
        <f>E94*H94</f>
        <v>0.13587</v>
      </c>
      <c r="J94" s="267">
        <v>0</v>
      </c>
      <c r="K94" s="268">
        <f>E94*J94</f>
        <v>0</v>
      </c>
      <c r="O94" s="260">
        <v>2</v>
      </c>
      <c r="AA94" s="233">
        <v>1</v>
      </c>
      <c r="AB94" s="233">
        <v>1</v>
      </c>
      <c r="AC94" s="233">
        <v>1</v>
      </c>
      <c r="AZ94" s="233">
        <v>1</v>
      </c>
      <c r="BA94" s="233">
        <f>IF(AZ94=1,G94,0)</f>
        <v>0</v>
      </c>
      <c r="BB94" s="233">
        <f>IF(AZ94=2,G94,0)</f>
        <v>0</v>
      </c>
      <c r="BC94" s="233">
        <f>IF(AZ94=3,G94,0)</f>
        <v>0</v>
      </c>
      <c r="BD94" s="233">
        <f>IF(AZ94=4,G94,0)</f>
        <v>0</v>
      </c>
      <c r="BE94" s="233">
        <f>IF(AZ94=5,G94,0)</f>
        <v>0</v>
      </c>
      <c r="CA94" s="260">
        <v>1</v>
      </c>
      <c r="CB94" s="260">
        <v>1</v>
      </c>
    </row>
    <row r="95" spans="1:15" ht="12.75">
      <c r="A95" s="269"/>
      <c r="B95" s="272"/>
      <c r="C95" s="336" t="s">
        <v>196</v>
      </c>
      <c r="D95" s="335"/>
      <c r="E95" s="273">
        <v>0</v>
      </c>
      <c r="F95" s="274"/>
      <c r="G95" s="275"/>
      <c r="H95" s="276"/>
      <c r="I95" s="270"/>
      <c r="J95" s="277"/>
      <c r="K95" s="270"/>
      <c r="M95" s="271" t="s">
        <v>196</v>
      </c>
      <c r="O95" s="260"/>
    </row>
    <row r="96" spans="1:15" ht="12.75">
      <c r="A96" s="269"/>
      <c r="B96" s="272"/>
      <c r="C96" s="336" t="s">
        <v>190</v>
      </c>
      <c r="D96" s="335"/>
      <c r="E96" s="273">
        <v>3</v>
      </c>
      <c r="F96" s="274"/>
      <c r="G96" s="275"/>
      <c r="H96" s="276"/>
      <c r="I96" s="270"/>
      <c r="J96" s="277"/>
      <c r="K96" s="270"/>
      <c r="M96" s="271">
        <v>3</v>
      </c>
      <c r="O96" s="260"/>
    </row>
    <row r="97" spans="1:80" ht="12.75">
      <c r="A97" s="261">
        <v>28</v>
      </c>
      <c r="B97" s="262" t="s">
        <v>235</v>
      </c>
      <c r="C97" s="263" t="s">
        <v>236</v>
      </c>
      <c r="D97" s="264" t="s">
        <v>211</v>
      </c>
      <c r="E97" s="265">
        <v>3</v>
      </c>
      <c r="F97" s="265">
        <v>0</v>
      </c>
      <c r="G97" s="266">
        <f>E97*F97</f>
        <v>0</v>
      </c>
      <c r="H97" s="267">
        <v>0.12569</v>
      </c>
      <c r="I97" s="268">
        <f>E97*H97</f>
        <v>0.37707</v>
      </c>
      <c r="J97" s="267">
        <v>0</v>
      </c>
      <c r="K97" s="268">
        <f>E97*J97</f>
        <v>0</v>
      </c>
      <c r="O97" s="260">
        <v>2</v>
      </c>
      <c r="AA97" s="233">
        <v>1</v>
      </c>
      <c r="AB97" s="233">
        <v>1</v>
      </c>
      <c r="AC97" s="233">
        <v>1</v>
      </c>
      <c r="AZ97" s="233">
        <v>1</v>
      </c>
      <c r="BA97" s="233">
        <f>IF(AZ97=1,G97,0)</f>
        <v>0</v>
      </c>
      <c r="BB97" s="233">
        <f>IF(AZ97=2,G97,0)</f>
        <v>0</v>
      </c>
      <c r="BC97" s="233">
        <f>IF(AZ97=3,G97,0)</f>
        <v>0</v>
      </c>
      <c r="BD97" s="233">
        <f>IF(AZ97=4,G97,0)</f>
        <v>0</v>
      </c>
      <c r="BE97" s="233">
        <f>IF(AZ97=5,G97,0)</f>
        <v>0</v>
      </c>
      <c r="CA97" s="260">
        <v>1</v>
      </c>
      <c r="CB97" s="260">
        <v>1</v>
      </c>
    </row>
    <row r="98" spans="1:15" ht="12.75">
      <c r="A98" s="269"/>
      <c r="B98" s="272"/>
      <c r="C98" s="336" t="s">
        <v>196</v>
      </c>
      <c r="D98" s="335"/>
      <c r="E98" s="273">
        <v>0</v>
      </c>
      <c r="F98" s="274"/>
      <c r="G98" s="275"/>
      <c r="H98" s="276"/>
      <c r="I98" s="270"/>
      <c r="J98" s="277"/>
      <c r="K98" s="270"/>
      <c r="M98" s="271" t="s">
        <v>196</v>
      </c>
      <c r="O98" s="260"/>
    </row>
    <row r="99" spans="1:15" ht="12.75">
      <c r="A99" s="269"/>
      <c r="B99" s="272"/>
      <c r="C99" s="336" t="s">
        <v>190</v>
      </c>
      <c r="D99" s="335"/>
      <c r="E99" s="273">
        <v>3</v>
      </c>
      <c r="F99" s="274"/>
      <c r="G99" s="275"/>
      <c r="H99" s="276"/>
      <c r="I99" s="270"/>
      <c r="J99" s="277"/>
      <c r="K99" s="270"/>
      <c r="M99" s="271">
        <v>3</v>
      </c>
      <c r="O99" s="260"/>
    </row>
    <row r="100" spans="1:80" ht="22.5">
      <c r="A100" s="261">
        <v>29</v>
      </c>
      <c r="B100" s="262" t="s">
        <v>237</v>
      </c>
      <c r="C100" s="263" t="s">
        <v>238</v>
      </c>
      <c r="D100" s="264" t="s">
        <v>142</v>
      </c>
      <c r="E100" s="265">
        <v>2.1956</v>
      </c>
      <c r="F100" s="265">
        <v>0</v>
      </c>
      <c r="G100" s="266">
        <f>E100*F100</f>
        <v>0</v>
      </c>
      <c r="H100" s="267">
        <v>1.796</v>
      </c>
      <c r="I100" s="268">
        <f>E100*H100</f>
        <v>3.9432976000000006</v>
      </c>
      <c r="J100" s="267">
        <v>0</v>
      </c>
      <c r="K100" s="268">
        <f>E100*J100</f>
        <v>0</v>
      </c>
      <c r="O100" s="260">
        <v>2</v>
      </c>
      <c r="AA100" s="233">
        <v>1</v>
      </c>
      <c r="AB100" s="233">
        <v>1</v>
      </c>
      <c r="AC100" s="233">
        <v>1</v>
      </c>
      <c r="AZ100" s="233">
        <v>1</v>
      </c>
      <c r="BA100" s="233">
        <f>IF(AZ100=1,G100,0)</f>
        <v>0</v>
      </c>
      <c r="BB100" s="233">
        <f>IF(AZ100=2,G100,0)</f>
        <v>0</v>
      </c>
      <c r="BC100" s="233">
        <f>IF(AZ100=3,G100,0)</f>
        <v>0</v>
      </c>
      <c r="BD100" s="233">
        <f>IF(AZ100=4,G100,0)</f>
        <v>0</v>
      </c>
      <c r="BE100" s="233">
        <f>IF(AZ100=5,G100,0)</f>
        <v>0</v>
      </c>
      <c r="CA100" s="260">
        <v>1</v>
      </c>
      <c r="CB100" s="260">
        <v>1</v>
      </c>
    </row>
    <row r="101" spans="1:15" ht="12.75">
      <c r="A101" s="269"/>
      <c r="B101" s="272"/>
      <c r="C101" s="336" t="s">
        <v>196</v>
      </c>
      <c r="D101" s="335"/>
      <c r="E101" s="273">
        <v>0</v>
      </c>
      <c r="F101" s="274"/>
      <c r="G101" s="275"/>
      <c r="H101" s="276"/>
      <c r="I101" s="270"/>
      <c r="J101" s="277"/>
      <c r="K101" s="270"/>
      <c r="M101" s="271" t="s">
        <v>196</v>
      </c>
      <c r="O101" s="260"/>
    </row>
    <row r="102" spans="1:15" ht="12.75">
      <c r="A102" s="269"/>
      <c r="B102" s="272"/>
      <c r="C102" s="336" t="s">
        <v>239</v>
      </c>
      <c r="D102" s="335"/>
      <c r="E102" s="273">
        <v>0.84</v>
      </c>
      <c r="F102" s="274"/>
      <c r="G102" s="275"/>
      <c r="H102" s="276"/>
      <c r="I102" s="270"/>
      <c r="J102" s="277"/>
      <c r="K102" s="270"/>
      <c r="M102" s="271" t="s">
        <v>239</v>
      </c>
      <c r="O102" s="260"/>
    </row>
    <row r="103" spans="1:15" ht="12.75">
      <c r="A103" s="269"/>
      <c r="B103" s="272"/>
      <c r="C103" s="336" t="s">
        <v>240</v>
      </c>
      <c r="D103" s="335"/>
      <c r="E103" s="273">
        <v>0.8471</v>
      </c>
      <c r="F103" s="274"/>
      <c r="G103" s="275"/>
      <c r="H103" s="276"/>
      <c r="I103" s="270"/>
      <c r="J103" s="277"/>
      <c r="K103" s="270"/>
      <c r="M103" s="271" t="s">
        <v>240</v>
      </c>
      <c r="O103" s="260"/>
    </row>
    <row r="104" spans="1:15" ht="12.75">
      <c r="A104" s="269"/>
      <c r="B104" s="272"/>
      <c r="C104" s="336" t="s">
        <v>241</v>
      </c>
      <c r="D104" s="335"/>
      <c r="E104" s="273">
        <v>0.5085</v>
      </c>
      <c r="F104" s="274"/>
      <c r="G104" s="275"/>
      <c r="H104" s="276"/>
      <c r="I104" s="270"/>
      <c r="J104" s="277"/>
      <c r="K104" s="270"/>
      <c r="M104" s="271" t="s">
        <v>241</v>
      </c>
      <c r="O104" s="260"/>
    </row>
    <row r="105" spans="1:80" ht="22.5">
      <c r="A105" s="261">
        <v>30</v>
      </c>
      <c r="B105" s="262" t="s">
        <v>242</v>
      </c>
      <c r="C105" s="263" t="s">
        <v>243</v>
      </c>
      <c r="D105" s="264" t="s">
        <v>244</v>
      </c>
      <c r="E105" s="265">
        <v>0.3203</v>
      </c>
      <c r="F105" s="265">
        <v>0</v>
      </c>
      <c r="G105" s="266">
        <f>E105*F105</f>
        <v>0</v>
      </c>
      <c r="H105" s="267">
        <v>1.09709</v>
      </c>
      <c r="I105" s="268">
        <f>E105*H105</f>
        <v>0.35139792699999994</v>
      </c>
      <c r="J105" s="267">
        <v>0</v>
      </c>
      <c r="K105" s="268">
        <f>E105*J105</f>
        <v>0</v>
      </c>
      <c r="O105" s="260">
        <v>2</v>
      </c>
      <c r="AA105" s="233">
        <v>1</v>
      </c>
      <c r="AB105" s="233">
        <v>1</v>
      </c>
      <c r="AC105" s="233">
        <v>1</v>
      </c>
      <c r="AZ105" s="233">
        <v>1</v>
      </c>
      <c r="BA105" s="233">
        <f>IF(AZ105=1,G105,0)</f>
        <v>0</v>
      </c>
      <c r="BB105" s="233">
        <f>IF(AZ105=2,G105,0)</f>
        <v>0</v>
      </c>
      <c r="BC105" s="233">
        <f>IF(AZ105=3,G105,0)</f>
        <v>0</v>
      </c>
      <c r="BD105" s="233">
        <f>IF(AZ105=4,G105,0)</f>
        <v>0</v>
      </c>
      <c r="BE105" s="233">
        <f>IF(AZ105=5,G105,0)</f>
        <v>0</v>
      </c>
      <c r="CA105" s="260">
        <v>1</v>
      </c>
      <c r="CB105" s="260">
        <v>1</v>
      </c>
    </row>
    <row r="106" spans="1:15" ht="12.75">
      <c r="A106" s="269"/>
      <c r="B106" s="272"/>
      <c r="C106" s="336" t="s">
        <v>196</v>
      </c>
      <c r="D106" s="335"/>
      <c r="E106" s="273">
        <v>0</v>
      </c>
      <c r="F106" s="274"/>
      <c r="G106" s="275"/>
      <c r="H106" s="276"/>
      <c r="I106" s="270"/>
      <c r="J106" s="277"/>
      <c r="K106" s="270"/>
      <c r="M106" s="271" t="s">
        <v>196</v>
      </c>
      <c r="O106" s="260"/>
    </row>
    <row r="107" spans="1:15" ht="12.75">
      <c r="A107" s="269"/>
      <c r="B107" s="272"/>
      <c r="C107" s="336" t="s">
        <v>245</v>
      </c>
      <c r="D107" s="335"/>
      <c r="E107" s="273">
        <v>0.3203</v>
      </c>
      <c r="F107" s="274"/>
      <c r="G107" s="275"/>
      <c r="H107" s="276"/>
      <c r="I107" s="270"/>
      <c r="J107" s="277"/>
      <c r="K107" s="270"/>
      <c r="M107" s="271" t="s">
        <v>245</v>
      </c>
      <c r="O107" s="260"/>
    </row>
    <row r="108" spans="1:80" ht="12.75">
      <c r="A108" s="261">
        <v>31</v>
      </c>
      <c r="B108" s="262" t="s">
        <v>246</v>
      </c>
      <c r="C108" s="263" t="s">
        <v>247</v>
      </c>
      <c r="D108" s="264" t="s">
        <v>151</v>
      </c>
      <c r="E108" s="265">
        <v>422.5225</v>
      </c>
      <c r="F108" s="265">
        <v>0</v>
      </c>
      <c r="G108" s="266">
        <f>E108*F108</f>
        <v>0</v>
      </c>
      <c r="H108" s="267">
        <v>0.09487</v>
      </c>
      <c r="I108" s="268">
        <f>E108*H108</f>
        <v>40.084709575</v>
      </c>
      <c r="J108" s="267">
        <v>0</v>
      </c>
      <c r="K108" s="268">
        <f>E108*J108</f>
        <v>0</v>
      </c>
      <c r="O108" s="260">
        <v>2</v>
      </c>
      <c r="AA108" s="233">
        <v>1</v>
      </c>
      <c r="AB108" s="233">
        <v>1</v>
      </c>
      <c r="AC108" s="233">
        <v>1</v>
      </c>
      <c r="AZ108" s="233">
        <v>1</v>
      </c>
      <c r="BA108" s="233">
        <f>IF(AZ108=1,G108,0)</f>
        <v>0</v>
      </c>
      <c r="BB108" s="233">
        <f>IF(AZ108=2,G108,0)</f>
        <v>0</v>
      </c>
      <c r="BC108" s="233">
        <f>IF(AZ108=3,G108,0)</f>
        <v>0</v>
      </c>
      <c r="BD108" s="233">
        <f>IF(AZ108=4,G108,0)</f>
        <v>0</v>
      </c>
      <c r="BE108" s="233">
        <f>IF(AZ108=5,G108,0)</f>
        <v>0</v>
      </c>
      <c r="CA108" s="260">
        <v>1</v>
      </c>
      <c r="CB108" s="260">
        <v>1</v>
      </c>
    </row>
    <row r="109" spans="1:15" ht="12.75">
      <c r="A109" s="269"/>
      <c r="B109" s="272"/>
      <c r="C109" s="336" t="s">
        <v>196</v>
      </c>
      <c r="D109" s="335"/>
      <c r="E109" s="273">
        <v>0</v>
      </c>
      <c r="F109" s="274"/>
      <c r="G109" s="275"/>
      <c r="H109" s="276"/>
      <c r="I109" s="270"/>
      <c r="J109" s="277"/>
      <c r="K109" s="270"/>
      <c r="M109" s="271" t="s">
        <v>196</v>
      </c>
      <c r="O109" s="260"/>
    </row>
    <row r="110" spans="1:15" ht="12.75">
      <c r="A110" s="269"/>
      <c r="B110" s="272"/>
      <c r="C110" s="336" t="s">
        <v>248</v>
      </c>
      <c r="D110" s="335"/>
      <c r="E110" s="273">
        <v>7.95</v>
      </c>
      <c r="F110" s="274"/>
      <c r="G110" s="275"/>
      <c r="H110" s="276"/>
      <c r="I110" s="270"/>
      <c r="J110" s="277"/>
      <c r="K110" s="270"/>
      <c r="M110" s="271" t="s">
        <v>248</v>
      </c>
      <c r="O110" s="260"/>
    </row>
    <row r="111" spans="1:15" ht="12.75">
      <c r="A111" s="269"/>
      <c r="B111" s="272"/>
      <c r="C111" s="336" t="s">
        <v>249</v>
      </c>
      <c r="D111" s="335"/>
      <c r="E111" s="273">
        <v>9.568</v>
      </c>
      <c r="F111" s="274"/>
      <c r="G111" s="275"/>
      <c r="H111" s="276"/>
      <c r="I111" s="270"/>
      <c r="J111" s="277"/>
      <c r="K111" s="270"/>
      <c r="M111" s="271" t="s">
        <v>249</v>
      </c>
      <c r="O111" s="260"/>
    </row>
    <row r="112" spans="1:15" ht="12.75">
      <c r="A112" s="269"/>
      <c r="B112" s="272"/>
      <c r="C112" s="336" t="s">
        <v>250</v>
      </c>
      <c r="D112" s="335"/>
      <c r="E112" s="273">
        <v>4.619</v>
      </c>
      <c r="F112" s="274"/>
      <c r="G112" s="275"/>
      <c r="H112" s="276"/>
      <c r="I112" s="270"/>
      <c r="J112" s="277"/>
      <c r="K112" s="270"/>
      <c r="M112" s="271" t="s">
        <v>250</v>
      </c>
      <c r="O112" s="260"/>
    </row>
    <row r="113" spans="1:15" ht="12.75">
      <c r="A113" s="269"/>
      <c r="B113" s="272"/>
      <c r="C113" s="336" t="s">
        <v>251</v>
      </c>
      <c r="D113" s="335"/>
      <c r="E113" s="273">
        <v>1.8065</v>
      </c>
      <c r="F113" s="274"/>
      <c r="G113" s="275"/>
      <c r="H113" s="276"/>
      <c r="I113" s="270"/>
      <c r="J113" s="277"/>
      <c r="K113" s="270"/>
      <c r="M113" s="271" t="s">
        <v>251</v>
      </c>
      <c r="O113" s="260"/>
    </row>
    <row r="114" spans="1:15" ht="12.75">
      <c r="A114" s="269"/>
      <c r="B114" s="272"/>
      <c r="C114" s="336" t="s">
        <v>252</v>
      </c>
      <c r="D114" s="335"/>
      <c r="E114" s="273">
        <v>2.924</v>
      </c>
      <c r="F114" s="274"/>
      <c r="G114" s="275"/>
      <c r="H114" s="276"/>
      <c r="I114" s="270"/>
      <c r="J114" s="277"/>
      <c r="K114" s="270"/>
      <c r="M114" s="271" t="s">
        <v>252</v>
      </c>
      <c r="O114" s="260"/>
    </row>
    <row r="115" spans="1:15" ht="12.75">
      <c r="A115" s="269"/>
      <c r="B115" s="272"/>
      <c r="C115" s="336" t="s">
        <v>253</v>
      </c>
      <c r="D115" s="335"/>
      <c r="E115" s="273">
        <v>2.957</v>
      </c>
      <c r="F115" s="274"/>
      <c r="G115" s="275"/>
      <c r="H115" s="276"/>
      <c r="I115" s="270"/>
      <c r="J115" s="277"/>
      <c r="K115" s="270"/>
      <c r="M115" s="271" t="s">
        <v>253</v>
      </c>
      <c r="O115" s="260"/>
    </row>
    <row r="116" spans="1:15" ht="12.75">
      <c r="A116" s="269"/>
      <c r="B116" s="272"/>
      <c r="C116" s="336" t="s">
        <v>254</v>
      </c>
      <c r="D116" s="335"/>
      <c r="E116" s="273">
        <v>7.0365</v>
      </c>
      <c r="F116" s="274"/>
      <c r="G116" s="275"/>
      <c r="H116" s="276"/>
      <c r="I116" s="270"/>
      <c r="J116" s="277"/>
      <c r="K116" s="270"/>
      <c r="M116" s="271" t="s">
        <v>254</v>
      </c>
      <c r="O116" s="260"/>
    </row>
    <row r="117" spans="1:15" ht="12.75">
      <c r="A117" s="269"/>
      <c r="B117" s="272"/>
      <c r="C117" s="336" t="s">
        <v>255</v>
      </c>
      <c r="D117" s="335"/>
      <c r="E117" s="273">
        <v>72.345</v>
      </c>
      <c r="F117" s="274"/>
      <c r="G117" s="275"/>
      <c r="H117" s="276"/>
      <c r="I117" s="270"/>
      <c r="J117" s="277"/>
      <c r="K117" s="270"/>
      <c r="M117" s="271" t="s">
        <v>255</v>
      </c>
      <c r="O117" s="260"/>
    </row>
    <row r="118" spans="1:15" ht="12.75">
      <c r="A118" s="269"/>
      <c r="B118" s="272"/>
      <c r="C118" s="336" t="s">
        <v>256</v>
      </c>
      <c r="D118" s="335"/>
      <c r="E118" s="273">
        <v>40.035</v>
      </c>
      <c r="F118" s="274"/>
      <c r="G118" s="275"/>
      <c r="H118" s="276"/>
      <c r="I118" s="270"/>
      <c r="J118" s="277"/>
      <c r="K118" s="270"/>
      <c r="M118" s="271" t="s">
        <v>256</v>
      </c>
      <c r="O118" s="260"/>
    </row>
    <row r="119" spans="1:15" ht="12.75">
      <c r="A119" s="269"/>
      <c r="B119" s="272"/>
      <c r="C119" s="336" t="s">
        <v>257</v>
      </c>
      <c r="D119" s="335"/>
      <c r="E119" s="273">
        <v>-2.364</v>
      </c>
      <c r="F119" s="274"/>
      <c r="G119" s="275"/>
      <c r="H119" s="276"/>
      <c r="I119" s="270"/>
      <c r="J119" s="277"/>
      <c r="K119" s="270"/>
      <c r="M119" s="271" t="s">
        <v>257</v>
      </c>
      <c r="O119" s="260"/>
    </row>
    <row r="120" spans="1:15" ht="12.75">
      <c r="A120" s="269"/>
      <c r="B120" s="272"/>
      <c r="C120" s="336" t="s">
        <v>258</v>
      </c>
      <c r="D120" s="335"/>
      <c r="E120" s="273">
        <v>-4.137</v>
      </c>
      <c r="F120" s="274"/>
      <c r="G120" s="275"/>
      <c r="H120" s="276"/>
      <c r="I120" s="270"/>
      <c r="J120" s="277"/>
      <c r="K120" s="270"/>
      <c r="M120" s="271" t="s">
        <v>258</v>
      </c>
      <c r="O120" s="260"/>
    </row>
    <row r="121" spans="1:15" ht="12.75">
      <c r="A121" s="269"/>
      <c r="B121" s="272"/>
      <c r="C121" s="336" t="s">
        <v>259</v>
      </c>
      <c r="D121" s="335"/>
      <c r="E121" s="273">
        <v>-4.728</v>
      </c>
      <c r="F121" s="274"/>
      <c r="G121" s="275"/>
      <c r="H121" s="276"/>
      <c r="I121" s="270"/>
      <c r="J121" s="277"/>
      <c r="K121" s="270"/>
      <c r="M121" s="271" t="s">
        <v>259</v>
      </c>
      <c r="O121" s="260"/>
    </row>
    <row r="122" spans="1:15" ht="12.75">
      <c r="A122" s="269"/>
      <c r="B122" s="272"/>
      <c r="C122" s="336" t="s">
        <v>260</v>
      </c>
      <c r="D122" s="335"/>
      <c r="E122" s="273">
        <v>-1.773</v>
      </c>
      <c r="F122" s="274"/>
      <c r="G122" s="275"/>
      <c r="H122" s="276"/>
      <c r="I122" s="270"/>
      <c r="J122" s="277"/>
      <c r="K122" s="270"/>
      <c r="M122" s="271" t="s">
        <v>260</v>
      </c>
      <c r="O122" s="260"/>
    </row>
    <row r="123" spans="1:15" ht="12.75">
      <c r="A123" s="269"/>
      <c r="B123" s="272"/>
      <c r="C123" s="336" t="s">
        <v>261</v>
      </c>
      <c r="D123" s="335"/>
      <c r="E123" s="273">
        <v>0</v>
      </c>
      <c r="F123" s="274"/>
      <c r="G123" s="275"/>
      <c r="H123" s="276"/>
      <c r="I123" s="270"/>
      <c r="J123" s="277"/>
      <c r="K123" s="270"/>
      <c r="M123" s="271" t="s">
        <v>261</v>
      </c>
      <c r="O123" s="260"/>
    </row>
    <row r="124" spans="1:15" ht="12.75">
      <c r="A124" s="269"/>
      <c r="B124" s="272"/>
      <c r="C124" s="336" t="s">
        <v>262</v>
      </c>
      <c r="D124" s="335"/>
      <c r="E124" s="273">
        <v>24.3</v>
      </c>
      <c r="F124" s="274"/>
      <c r="G124" s="275"/>
      <c r="H124" s="276"/>
      <c r="I124" s="270"/>
      <c r="J124" s="277"/>
      <c r="K124" s="270"/>
      <c r="M124" s="271" t="s">
        <v>262</v>
      </c>
      <c r="O124" s="260"/>
    </row>
    <row r="125" spans="1:15" ht="12.75">
      <c r="A125" s="269"/>
      <c r="B125" s="272"/>
      <c r="C125" s="336" t="s">
        <v>263</v>
      </c>
      <c r="D125" s="335"/>
      <c r="E125" s="273">
        <v>-3.24</v>
      </c>
      <c r="F125" s="274"/>
      <c r="G125" s="275"/>
      <c r="H125" s="276"/>
      <c r="I125" s="270"/>
      <c r="J125" s="277"/>
      <c r="K125" s="270"/>
      <c r="M125" s="271" t="s">
        <v>263</v>
      </c>
      <c r="O125" s="260"/>
    </row>
    <row r="126" spans="1:15" ht="12.75">
      <c r="A126" s="269"/>
      <c r="B126" s="272"/>
      <c r="C126" s="336" t="s">
        <v>204</v>
      </c>
      <c r="D126" s="335"/>
      <c r="E126" s="273">
        <v>0</v>
      </c>
      <c r="F126" s="274"/>
      <c r="G126" s="275"/>
      <c r="H126" s="276"/>
      <c r="I126" s="270"/>
      <c r="J126" s="277"/>
      <c r="K126" s="270"/>
      <c r="M126" s="271" t="s">
        <v>204</v>
      </c>
      <c r="O126" s="260"/>
    </row>
    <row r="127" spans="1:15" ht="12.75">
      <c r="A127" s="269"/>
      <c r="B127" s="272"/>
      <c r="C127" s="336" t="s">
        <v>264</v>
      </c>
      <c r="D127" s="335"/>
      <c r="E127" s="273">
        <v>6.97</v>
      </c>
      <c r="F127" s="274"/>
      <c r="G127" s="275"/>
      <c r="H127" s="276"/>
      <c r="I127" s="270"/>
      <c r="J127" s="277"/>
      <c r="K127" s="270"/>
      <c r="M127" s="271" t="s">
        <v>264</v>
      </c>
      <c r="O127" s="260"/>
    </row>
    <row r="128" spans="1:15" ht="22.5">
      <c r="A128" s="269"/>
      <c r="B128" s="272"/>
      <c r="C128" s="336" t="s">
        <v>265</v>
      </c>
      <c r="D128" s="335"/>
      <c r="E128" s="273">
        <v>201.228</v>
      </c>
      <c r="F128" s="274"/>
      <c r="G128" s="275"/>
      <c r="H128" s="276"/>
      <c r="I128" s="270"/>
      <c r="J128" s="277"/>
      <c r="K128" s="270"/>
      <c r="M128" s="271" t="s">
        <v>265</v>
      </c>
      <c r="O128" s="260"/>
    </row>
    <row r="129" spans="1:15" ht="12.75">
      <c r="A129" s="269"/>
      <c r="B129" s="272"/>
      <c r="C129" s="336" t="s">
        <v>266</v>
      </c>
      <c r="D129" s="335"/>
      <c r="E129" s="273">
        <v>70.4715</v>
      </c>
      <c r="F129" s="274"/>
      <c r="G129" s="275"/>
      <c r="H129" s="276"/>
      <c r="I129" s="270"/>
      <c r="J129" s="277"/>
      <c r="K129" s="270"/>
      <c r="M129" s="271" t="s">
        <v>266</v>
      </c>
      <c r="O129" s="260"/>
    </row>
    <row r="130" spans="1:15" ht="12.75">
      <c r="A130" s="269"/>
      <c r="B130" s="272"/>
      <c r="C130" s="336" t="s">
        <v>267</v>
      </c>
      <c r="D130" s="335"/>
      <c r="E130" s="273">
        <v>3.51</v>
      </c>
      <c r="F130" s="274"/>
      <c r="G130" s="275"/>
      <c r="H130" s="276"/>
      <c r="I130" s="270"/>
      <c r="J130" s="277"/>
      <c r="K130" s="270"/>
      <c r="M130" s="271" t="s">
        <v>267</v>
      </c>
      <c r="O130" s="260"/>
    </row>
    <row r="131" spans="1:15" ht="12.75">
      <c r="A131" s="269"/>
      <c r="B131" s="272"/>
      <c r="C131" s="336" t="s">
        <v>268</v>
      </c>
      <c r="D131" s="335"/>
      <c r="E131" s="273">
        <v>2.16</v>
      </c>
      <c r="F131" s="274"/>
      <c r="G131" s="275"/>
      <c r="H131" s="276"/>
      <c r="I131" s="270"/>
      <c r="J131" s="277"/>
      <c r="K131" s="270"/>
      <c r="M131" s="271" t="s">
        <v>268</v>
      </c>
      <c r="O131" s="260"/>
    </row>
    <row r="132" spans="1:15" ht="12.75">
      <c r="A132" s="269"/>
      <c r="B132" s="272"/>
      <c r="C132" s="336" t="s">
        <v>269</v>
      </c>
      <c r="D132" s="335"/>
      <c r="E132" s="273">
        <v>-5.91</v>
      </c>
      <c r="F132" s="274"/>
      <c r="G132" s="275"/>
      <c r="H132" s="276"/>
      <c r="I132" s="270"/>
      <c r="J132" s="277"/>
      <c r="K132" s="270"/>
      <c r="M132" s="271" t="s">
        <v>269</v>
      </c>
      <c r="O132" s="260"/>
    </row>
    <row r="133" spans="1:15" ht="12.75">
      <c r="A133" s="269"/>
      <c r="B133" s="272"/>
      <c r="C133" s="336" t="s">
        <v>270</v>
      </c>
      <c r="D133" s="335"/>
      <c r="E133" s="273">
        <v>-9.456</v>
      </c>
      <c r="F133" s="274"/>
      <c r="G133" s="275"/>
      <c r="H133" s="276"/>
      <c r="I133" s="270"/>
      <c r="J133" s="277"/>
      <c r="K133" s="270"/>
      <c r="M133" s="271" t="s">
        <v>270</v>
      </c>
      <c r="O133" s="260"/>
    </row>
    <row r="134" spans="1:15" ht="12.75">
      <c r="A134" s="269"/>
      <c r="B134" s="272"/>
      <c r="C134" s="336" t="s">
        <v>271</v>
      </c>
      <c r="D134" s="335"/>
      <c r="E134" s="273">
        <v>-3.75</v>
      </c>
      <c r="F134" s="274"/>
      <c r="G134" s="275"/>
      <c r="H134" s="276"/>
      <c r="I134" s="270"/>
      <c r="J134" s="277"/>
      <c r="K134" s="270"/>
      <c r="M134" s="271" t="s">
        <v>271</v>
      </c>
      <c r="O134" s="260"/>
    </row>
    <row r="135" spans="1:80" ht="12.75">
      <c r="A135" s="261">
        <v>32</v>
      </c>
      <c r="B135" s="262" t="s">
        <v>272</v>
      </c>
      <c r="C135" s="263" t="s">
        <v>273</v>
      </c>
      <c r="D135" s="264" t="s">
        <v>151</v>
      </c>
      <c r="E135" s="265">
        <v>15.54</v>
      </c>
      <c r="F135" s="265">
        <v>0</v>
      </c>
      <c r="G135" s="266">
        <f>E135*F135</f>
        <v>0</v>
      </c>
      <c r="H135" s="267">
        <v>0.10793</v>
      </c>
      <c r="I135" s="268">
        <f>E135*H135</f>
        <v>1.6772322</v>
      </c>
      <c r="J135" s="267">
        <v>0</v>
      </c>
      <c r="K135" s="268">
        <f>E135*J135</f>
        <v>0</v>
      </c>
      <c r="O135" s="260">
        <v>2</v>
      </c>
      <c r="AA135" s="233">
        <v>1</v>
      </c>
      <c r="AB135" s="233">
        <v>1</v>
      </c>
      <c r="AC135" s="233">
        <v>1</v>
      </c>
      <c r="AZ135" s="233">
        <v>1</v>
      </c>
      <c r="BA135" s="233">
        <f>IF(AZ135=1,G135,0)</f>
        <v>0</v>
      </c>
      <c r="BB135" s="233">
        <f>IF(AZ135=2,G135,0)</f>
        <v>0</v>
      </c>
      <c r="BC135" s="233">
        <f>IF(AZ135=3,G135,0)</f>
        <v>0</v>
      </c>
      <c r="BD135" s="233">
        <f>IF(AZ135=4,G135,0)</f>
        <v>0</v>
      </c>
      <c r="BE135" s="233">
        <f>IF(AZ135=5,G135,0)</f>
        <v>0</v>
      </c>
      <c r="CA135" s="260">
        <v>1</v>
      </c>
      <c r="CB135" s="260">
        <v>1</v>
      </c>
    </row>
    <row r="136" spans="1:15" ht="12.75">
      <c r="A136" s="269"/>
      <c r="B136" s="272"/>
      <c r="C136" s="336" t="s">
        <v>274</v>
      </c>
      <c r="D136" s="335"/>
      <c r="E136" s="273">
        <v>15.54</v>
      </c>
      <c r="F136" s="274"/>
      <c r="G136" s="275"/>
      <c r="H136" s="276"/>
      <c r="I136" s="270"/>
      <c r="J136" s="277"/>
      <c r="K136" s="270"/>
      <c r="M136" s="271" t="s">
        <v>274</v>
      </c>
      <c r="O136" s="260"/>
    </row>
    <row r="137" spans="1:80" ht="12.75">
      <c r="A137" s="261">
        <v>33</v>
      </c>
      <c r="B137" s="262" t="s">
        <v>275</v>
      </c>
      <c r="C137" s="263" t="s">
        <v>276</v>
      </c>
      <c r="D137" s="264" t="s">
        <v>151</v>
      </c>
      <c r="E137" s="265">
        <v>11.7</v>
      </c>
      <c r="F137" s="265">
        <v>0</v>
      </c>
      <c r="G137" s="266">
        <f>E137*F137</f>
        <v>0</v>
      </c>
      <c r="H137" s="267">
        <v>0.0706</v>
      </c>
      <c r="I137" s="268">
        <f>E137*H137</f>
        <v>0.8260199999999999</v>
      </c>
      <c r="J137" s="267">
        <v>0</v>
      </c>
      <c r="K137" s="268">
        <f>E137*J137</f>
        <v>0</v>
      </c>
      <c r="O137" s="260">
        <v>2</v>
      </c>
      <c r="AA137" s="233">
        <v>1</v>
      </c>
      <c r="AB137" s="233">
        <v>1</v>
      </c>
      <c r="AC137" s="233">
        <v>1</v>
      </c>
      <c r="AZ137" s="233">
        <v>1</v>
      </c>
      <c r="BA137" s="233">
        <f>IF(AZ137=1,G137,0)</f>
        <v>0</v>
      </c>
      <c r="BB137" s="233">
        <f>IF(AZ137=2,G137,0)</f>
        <v>0</v>
      </c>
      <c r="BC137" s="233">
        <f>IF(AZ137=3,G137,0)</f>
        <v>0</v>
      </c>
      <c r="BD137" s="233">
        <f>IF(AZ137=4,G137,0)</f>
        <v>0</v>
      </c>
      <c r="BE137" s="233">
        <f>IF(AZ137=5,G137,0)</f>
        <v>0</v>
      </c>
      <c r="CA137" s="260">
        <v>1</v>
      </c>
      <c r="CB137" s="260">
        <v>1</v>
      </c>
    </row>
    <row r="138" spans="1:15" ht="12.75">
      <c r="A138" s="269"/>
      <c r="B138" s="272"/>
      <c r="C138" s="336" t="s">
        <v>196</v>
      </c>
      <c r="D138" s="335"/>
      <c r="E138" s="273">
        <v>0</v>
      </c>
      <c r="F138" s="274"/>
      <c r="G138" s="275"/>
      <c r="H138" s="276"/>
      <c r="I138" s="270"/>
      <c r="J138" s="277"/>
      <c r="K138" s="270"/>
      <c r="M138" s="271" t="s">
        <v>196</v>
      </c>
      <c r="O138" s="260"/>
    </row>
    <row r="139" spans="1:15" ht="12.75">
      <c r="A139" s="269"/>
      <c r="B139" s="272"/>
      <c r="C139" s="336" t="s">
        <v>277</v>
      </c>
      <c r="D139" s="335"/>
      <c r="E139" s="273">
        <v>11.7</v>
      </c>
      <c r="F139" s="274"/>
      <c r="G139" s="275"/>
      <c r="H139" s="276"/>
      <c r="I139" s="270"/>
      <c r="J139" s="277"/>
      <c r="K139" s="270"/>
      <c r="M139" s="271" t="s">
        <v>277</v>
      </c>
      <c r="O139" s="260"/>
    </row>
    <row r="140" spans="1:80" ht="12.75">
      <c r="A140" s="261">
        <v>34</v>
      </c>
      <c r="B140" s="262" t="s">
        <v>278</v>
      </c>
      <c r="C140" s="263" t="s">
        <v>279</v>
      </c>
      <c r="D140" s="264" t="s">
        <v>151</v>
      </c>
      <c r="E140" s="265">
        <v>5.7805</v>
      </c>
      <c r="F140" s="265">
        <v>0</v>
      </c>
      <c r="G140" s="266">
        <f>E140*F140</f>
        <v>0</v>
      </c>
      <c r="H140" s="267">
        <v>0.1055</v>
      </c>
      <c r="I140" s="268">
        <f>E140*H140</f>
        <v>0.60984275</v>
      </c>
      <c r="J140" s="267">
        <v>0</v>
      </c>
      <c r="K140" s="268">
        <f>E140*J140</f>
        <v>0</v>
      </c>
      <c r="O140" s="260">
        <v>2</v>
      </c>
      <c r="AA140" s="233">
        <v>1</v>
      </c>
      <c r="AB140" s="233">
        <v>1</v>
      </c>
      <c r="AC140" s="233">
        <v>1</v>
      </c>
      <c r="AZ140" s="233">
        <v>1</v>
      </c>
      <c r="BA140" s="233">
        <f>IF(AZ140=1,G140,0)</f>
        <v>0</v>
      </c>
      <c r="BB140" s="233">
        <f>IF(AZ140=2,G140,0)</f>
        <v>0</v>
      </c>
      <c r="BC140" s="233">
        <f>IF(AZ140=3,G140,0)</f>
        <v>0</v>
      </c>
      <c r="BD140" s="233">
        <f>IF(AZ140=4,G140,0)</f>
        <v>0</v>
      </c>
      <c r="BE140" s="233">
        <f>IF(AZ140=5,G140,0)</f>
        <v>0</v>
      </c>
      <c r="CA140" s="260">
        <v>1</v>
      </c>
      <c r="CB140" s="260">
        <v>1</v>
      </c>
    </row>
    <row r="141" spans="1:15" ht="12.75">
      <c r="A141" s="269"/>
      <c r="B141" s="272"/>
      <c r="C141" s="336" t="s">
        <v>280</v>
      </c>
      <c r="D141" s="335"/>
      <c r="E141" s="273">
        <v>0</v>
      </c>
      <c r="F141" s="274"/>
      <c r="G141" s="275"/>
      <c r="H141" s="276"/>
      <c r="I141" s="270"/>
      <c r="J141" s="277"/>
      <c r="K141" s="270"/>
      <c r="M141" s="271" t="s">
        <v>280</v>
      </c>
      <c r="O141" s="260"/>
    </row>
    <row r="142" spans="1:15" ht="12.75">
      <c r="A142" s="269"/>
      <c r="B142" s="272"/>
      <c r="C142" s="336" t="s">
        <v>281</v>
      </c>
      <c r="D142" s="335"/>
      <c r="E142" s="273">
        <v>5.7805</v>
      </c>
      <c r="F142" s="274"/>
      <c r="G142" s="275"/>
      <c r="H142" s="276"/>
      <c r="I142" s="270"/>
      <c r="J142" s="277"/>
      <c r="K142" s="270"/>
      <c r="M142" s="271" t="s">
        <v>281</v>
      </c>
      <c r="O142" s="260"/>
    </row>
    <row r="143" spans="1:80" ht="12.75">
      <c r="A143" s="261">
        <v>35</v>
      </c>
      <c r="B143" s="262" t="s">
        <v>282</v>
      </c>
      <c r="C143" s="263" t="s">
        <v>283</v>
      </c>
      <c r="D143" s="264" t="s">
        <v>186</v>
      </c>
      <c r="E143" s="265">
        <v>186.9</v>
      </c>
      <c r="F143" s="265">
        <v>0</v>
      </c>
      <c r="G143" s="266">
        <f>E143*F143</f>
        <v>0</v>
      </c>
      <c r="H143" s="267">
        <v>0.00102</v>
      </c>
      <c r="I143" s="268">
        <f>E143*H143</f>
        <v>0.19063800000000003</v>
      </c>
      <c r="J143" s="267">
        <v>0</v>
      </c>
      <c r="K143" s="268">
        <f>E143*J143</f>
        <v>0</v>
      </c>
      <c r="O143" s="260">
        <v>2</v>
      </c>
      <c r="AA143" s="233">
        <v>1</v>
      </c>
      <c r="AB143" s="233">
        <v>1</v>
      </c>
      <c r="AC143" s="233">
        <v>1</v>
      </c>
      <c r="AZ143" s="233">
        <v>1</v>
      </c>
      <c r="BA143" s="233">
        <f>IF(AZ143=1,G143,0)</f>
        <v>0</v>
      </c>
      <c r="BB143" s="233">
        <f>IF(AZ143=2,G143,0)</f>
        <v>0</v>
      </c>
      <c r="BC143" s="233">
        <f>IF(AZ143=3,G143,0)</f>
        <v>0</v>
      </c>
      <c r="BD143" s="233">
        <f>IF(AZ143=4,G143,0)</f>
        <v>0</v>
      </c>
      <c r="BE143" s="233">
        <f>IF(AZ143=5,G143,0)</f>
        <v>0</v>
      </c>
      <c r="CA143" s="260">
        <v>1</v>
      </c>
      <c r="CB143" s="260">
        <v>1</v>
      </c>
    </row>
    <row r="144" spans="1:15" ht="12.75">
      <c r="A144" s="269"/>
      <c r="B144" s="272"/>
      <c r="C144" s="336" t="s">
        <v>196</v>
      </c>
      <c r="D144" s="335"/>
      <c r="E144" s="273">
        <v>0</v>
      </c>
      <c r="F144" s="274"/>
      <c r="G144" s="275"/>
      <c r="H144" s="276"/>
      <c r="I144" s="270"/>
      <c r="J144" s="277"/>
      <c r="K144" s="270"/>
      <c r="M144" s="271" t="s">
        <v>196</v>
      </c>
      <c r="O144" s="260"/>
    </row>
    <row r="145" spans="1:15" ht="12.75">
      <c r="A145" s="269"/>
      <c r="B145" s="272"/>
      <c r="C145" s="336" t="s">
        <v>284</v>
      </c>
      <c r="D145" s="335"/>
      <c r="E145" s="273">
        <v>45</v>
      </c>
      <c r="F145" s="274"/>
      <c r="G145" s="275"/>
      <c r="H145" s="276"/>
      <c r="I145" s="270"/>
      <c r="J145" s="277"/>
      <c r="K145" s="270"/>
      <c r="M145" s="271" t="s">
        <v>284</v>
      </c>
      <c r="O145" s="260"/>
    </row>
    <row r="146" spans="1:15" ht="12.75">
      <c r="A146" s="269"/>
      <c r="B146" s="272"/>
      <c r="C146" s="336" t="s">
        <v>285</v>
      </c>
      <c r="D146" s="335"/>
      <c r="E146" s="273">
        <v>26.5</v>
      </c>
      <c r="F146" s="274"/>
      <c r="G146" s="275"/>
      <c r="H146" s="276"/>
      <c r="I146" s="270"/>
      <c r="J146" s="277"/>
      <c r="K146" s="270"/>
      <c r="M146" s="271" t="s">
        <v>285</v>
      </c>
      <c r="O146" s="260"/>
    </row>
    <row r="147" spans="1:15" ht="12.75">
      <c r="A147" s="269"/>
      <c r="B147" s="272"/>
      <c r="C147" s="336" t="s">
        <v>286</v>
      </c>
      <c r="D147" s="335"/>
      <c r="E147" s="273">
        <v>4.4</v>
      </c>
      <c r="F147" s="274"/>
      <c r="G147" s="275"/>
      <c r="H147" s="276"/>
      <c r="I147" s="270"/>
      <c r="J147" s="277"/>
      <c r="K147" s="270"/>
      <c r="M147" s="271" t="s">
        <v>286</v>
      </c>
      <c r="O147" s="260"/>
    </row>
    <row r="148" spans="1:15" ht="12.75">
      <c r="A148" s="269"/>
      <c r="B148" s="272"/>
      <c r="C148" s="336" t="s">
        <v>287</v>
      </c>
      <c r="D148" s="335"/>
      <c r="E148" s="273">
        <v>4.1</v>
      </c>
      <c r="F148" s="274"/>
      <c r="G148" s="275"/>
      <c r="H148" s="276"/>
      <c r="I148" s="270"/>
      <c r="J148" s="277"/>
      <c r="K148" s="270"/>
      <c r="M148" s="271" t="s">
        <v>287</v>
      </c>
      <c r="O148" s="260"/>
    </row>
    <row r="149" spans="1:15" ht="12.75">
      <c r="A149" s="269"/>
      <c r="B149" s="272"/>
      <c r="C149" s="336" t="s">
        <v>204</v>
      </c>
      <c r="D149" s="335"/>
      <c r="E149" s="273">
        <v>0</v>
      </c>
      <c r="F149" s="274"/>
      <c r="G149" s="275"/>
      <c r="H149" s="276"/>
      <c r="I149" s="270"/>
      <c r="J149" s="277"/>
      <c r="K149" s="270"/>
      <c r="M149" s="271" t="s">
        <v>204</v>
      </c>
      <c r="O149" s="260"/>
    </row>
    <row r="150" spans="1:15" ht="12.75">
      <c r="A150" s="269"/>
      <c r="B150" s="272"/>
      <c r="C150" s="336" t="s">
        <v>288</v>
      </c>
      <c r="D150" s="335"/>
      <c r="E150" s="273">
        <v>64</v>
      </c>
      <c r="F150" s="274"/>
      <c r="G150" s="275"/>
      <c r="H150" s="276"/>
      <c r="I150" s="270"/>
      <c r="J150" s="277"/>
      <c r="K150" s="270"/>
      <c r="M150" s="271" t="s">
        <v>288</v>
      </c>
      <c r="O150" s="260"/>
    </row>
    <row r="151" spans="1:15" ht="12.75">
      <c r="A151" s="269"/>
      <c r="B151" s="272"/>
      <c r="C151" s="336" t="s">
        <v>289</v>
      </c>
      <c r="D151" s="335"/>
      <c r="E151" s="273">
        <v>42.9</v>
      </c>
      <c r="F151" s="274"/>
      <c r="G151" s="275"/>
      <c r="H151" s="276"/>
      <c r="I151" s="270"/>
      <c r="J151" s="277"/>
      <c r="K151" s="270"/>
      <c r="M151" s="271" t="s">
        <v>289</v>
      </c>
      <c r="O151" s="260"/>
    </row>
    <row r="152" spans="1:80" ht="22.5">
      <c r="A152" s="261">
        <v>36</v>
      </c>
      <c r="B152" s="262" t="s">
        <v>290</v>
      </c>
      <c r="C152" s="263" t="s">
        <v>291</v>
      </c>
      <c r="D152" s="264" t="s">
        <v>151</v>
      </c>
      <c r="E152" s="265">
        <v>11.71</v>
      </c>
      <c r="F152" s="265">
        <v>0</v>
      </c>
      <c r="G152" s="266">
        <f>E152*F152</f>
        <v>0</v>
      </c>
      <c r="H152" s="267">
        <v>0.1656</v>
      </c>
      <c r="I152" s="268">
        <f>E152*H152</f>
        <v>1.939176</v>
      </c>
      <c r="J152" s="267">
        <v>0</v>
      </c>
      <c r="K152" s="268">
        <f>E152*J152</f>
        <v>0</v>
      </c>
      <c r="O152" s="260">
        <v>2</v>
      </c>
      <c r="AA152" s="233">
        <v>1</v>
      </c>
      <c r="AB152" s="233">
        <v>1</v>
      </c>
      <c r="AC152" s="233">
        <v>1</v>
      </c>
      <c r="AZ152" s="233">
        <v>1</v>
      </c>
      <c r="BA152" s="233">
        <f>IF(AZ152=1,G152,0)</f>
        <v>0</v>
      </c>
      <c r="BB152" s="233">
        <f>IF(AZ152=2,G152,0)</f>
        <v>0</v>
      </c>
      <c r="BC152" s="233">
        <f>IF(AZ152=3,G152,0)</f>
        <v>0</v>
      </c>
      <c r="BD152" s="233">
        <f>IF(AZ152=4,G152,0)</f>
        <v>0</v>
      </c>
      <c r="BE152" s="233">
        <f>IF(AZ152=5,G152,0)</f>
        <v>0</v>
      </c>
      <c r="CA152" s="260">
        <v>1</v>
      </c>
      <c r="CB152" s="260">
        <v>1</v>
      </c>
    </row>
    <row r="153" spans="1:15" ht="12.75">
      <c r="A153" s="269"/>
      <c r="B153" s="272"/>
      <c r="C153" s="336" t="s">
        <v>196</v>
      </c>
      <c r="D153" s="335"/>
      <c r="E153" s="273">
        <v>0</v>
      </c>
      <c r="F153" s="274"/>
      <c r="G153" s="275"/>
      <c r="H153" s="276"/>
      <c r="I153" s="270"/>
      <c r="J153" s="277"/>
      <c r="K153" s="270"/>
      <c r="M153" s="271" t="s">
        <v>196</v>
      </c>
      <c r="O153" s="260"/>
    </row>
    <row r="154" spans="1:15" ht="12.75">
      <c r="A154" s="269"/>
      <c r="B154" s="272"/>
      <c r="C154" s="336" t="s">
        <v>292</v>
      </c>
      <c r="D154" s="335"/>
      <c r="E154" s="273">
        <v>4.48</v>
      </c>
      <c r="F154" s="274"/>
      <c r="G154" s="275"/>
      <c r="H154" s="276"/>
      <c r="I154" s="270"/>
      <c r="J154" s="277"/>
      <c r="K154" s="270"/>
      <c r="M154" s="271" t="s">
        <v>292</v>
      </c>
      <c r="O154" s="260"/>
    </row>
    <row r="155" spans="1:15" ht="12.75">
      <c r="A155" s="269"/>
      <c r="B155" s="272"/>
      <c r="C155" s="336" t="s">
        <v>293</v>
      </c>
      <c r="D155" s="335"/>
      <c r="E155" s="273">
        <v>4.518</v>
      </c>
      <c r="F155" s="274"/>
      <c r="G155" s="275"/>
      <c r="H155" s="276"/>
      <c r="I155" s="270"/>
      <c r="J155" s="277"/>
      <c r="K155" s="270"/>
      <c r="M155" s="271" t="s">
        <v>293</v>
      </c>
      <c r="O155" s="260"/>
    </row>
    <row r="156" spans="1:15" ht="12.75">
      <c r="A156" s="269"/>
      <c r="B156" s="272"/>
      <c r="C156" s="336" t="s">
        <v>294</v>
      </c>
      <c r="D156" s="335"/>
      <c r="E156" s="273">
        <v>2.712</v>
      </c>
      <c r="F156" s="274"/>
      <c r="G156" s="275"/>
      <c r="H156" s="276"/>
      <c r="I156" s="270"/>
      <c r="J156" s="277"/>
      <c r="K156" s="270"/>
      <c r="M156" s="271" t="s">
        <v>294</v>
      </c>
      <c r="O156" s="260"/>
    </row>
    <row r="157" spans="1:80" ht="22.5">
      <c r="A157" s="261">
        <v>37</v>
      </c>
      <c r="B157" s="262" t="s">
        <v>295</v>
      </c>
      <c r="C157" s="263" t="s">
        <v>296</v>
      </c>
      <c r="D157" s="264" t="s">
        <v>151</v>
      </c>
      <c r="E157" s="265">
        <v>23.5525</v>
      </c>
      <c r="F157" s="265">
        <v>0</v>
      </c>
      <c r="G157" s="266">
        <f>E157*F157</f>
        <v>0</v>
      </c>
      <c r="H157" s="267">
        <v>0.00617</v>
      </c>
      <c r="I157" s="268">
        <f>E157*H157</f>
        <v>0.145318925</v>
      </c>
      <c r="J157" s="267">
        <v>0</v>
      </c>
      <c r="K157" s="268">
        <f>E157*J157</f>
        <v>0</v>
      </c>
      <c r="O157" s="260">
        <v>2</v>
      </c>
      <c r="AA157" s="233">
        <v>1</v>
      </c>
      <c r="AB157" s="233">
        <v>1</v>
      </c>
      <c r="AC157" s="233">
        <v>1</v>
      </c>
      <c r="AZ157" s="233">
        <v>1</v>
      </c>
      <c r="BA157" s="233">
        <f>IF(AZ157=1,G157,0)</f>
        <v>0</v>
      </c>
      <c r="BB157" s="233">
        <f>IF(AZ157=2,G157,0)</f>
        <v>0</v>
      </c>
      <c r="BC157" s="233">
        <f>IF(AZ157=3,G157,0)</f>
        <v>0</v>
      </c>
      <c r="BD157" s="233">
        <f>IF(AZ157=4,G157,0)</f>
        <v>0</v>
      </c>
      <c r="BE157" s="233">
        <f>IF(AZ157=5,G157,0)</f>
        <v>0</v>
      </c>
      <c r="CA157" s="260">
        <v>1</v>
      </c>
      <c r="CB157" s="260">
        <v>1</v>
      </c>
    </row>
    <row r="158" spans="1:15" ht="12.75">
      <c r="A158" s="269"/>
      <c r="B158" s="272"/>
      <c r="C158" s="336" t="s">
        <v>196</v>
      </c>
      <c r="D158" s="335"/>
      <c r="E158" s="273">
        <v>0</v>
      </c>
      <c r="F158" s="274"/>
      <c r="G158" s="275"/>
      <c r="H158" s="276"/>
      <c r="I158" s="270"/>
      <c r="J158" s="277"/>
      <c r="K158" s="270"/>
      <c r="M158" s="271" t="s">
        <v>196</v>
      </c>
      <c r="O158" s="260"/>
    </row>
    <row r="159" spans="1:15" ht="12.75">
      <c r="A159" s="269"/>
      <c r="B159" s="272"/>
      <c r="C159" s="336" t="s">
        <v>297</v>
      </c>
      <c r="D159" s="335"/>
      <c r="E159" s="273">
        <v>8.68</v>
      </c>
      <c r="F159" s="274"/>
      <c r="G159" s="275"/>
      <c r="H159" s="276"/>
      <c r="I159" s="270"/>
      <c r="J159" s="277"/>
      <c r="K159" s="270"/>
      <c r="M159" s="271" t="s">
        <v>297</v>
      </c>
      <c r="O159" s="260"/>
    </row>
    <row r="160" spans="1:15" ht="12.75">
      <c r="A160" s="269"/>
      <c r="B160" s="272"/>
      <c r="C160" s="336" t="s">
        <v>298</v>
      </c>
      <c r="D160" s="335"/>
      <c r="E160" s="273">
        <v>7.3418</v>
      </c>
      <c r="F160" s="274"/>
      <c r="G160" s="275"/>
      <c r="H160" s="276"/>
      <c r="I160" s="270"/>
      <c r="J160" s="277"/>
      <c r="K160" s="270"/>
      <c r="M160" s="271" t="s">
        <v>298</v>
      </c>
      <c r="O160" s="260"/>
    </row>
    <row r="161" spans="1:15" ht="12.75">
      <c r="A161" s="269"/>
      <c r="B161" s="272"/>
      <c r="C161" s="336" t="s">
        <v>299</v>
      </c>
      <c r="D161" s="335"/>
      <c r="E161" s="273">
        <v>4.8308</v>
      </c>
      <c r="F161" s="274"/>
      <c r="G161" s="275"/>
      <c r="H161" s="276"/>
      <c r="I161" s="270"/>
      <c r="J161" s="277"/>
      <c r="K161" s="270"/>
      <c r="M161" s="271" t="s">
        <v>299</v>
      </c>
      <c r="O161" s="260"/>
    </row>
    <row r="162" spans="1:15" ht="12.75">
      <c r="A162" s="269"/>
      <c r="B162" s="272"/>
      <c r="C162" s="336" t="s">
        <v>300</v>
      </c>
      <c r="D162" s="335"/>
      <c r="E162" s="273">
        <v>0</v>
      </c>
      <c r="F162" s="274"/>
      <c r="G162" s="275"/>
      <c r="H162" s="276"/>
      <c r="I162" s="270"/>
      <c r="J162" s="277"/>
      <c r="K162" s="270"/>
      <c r="M162" s="271" t="s">
        <v>300</v>
      </c>
      <c r="O162" s="260"/>
    </row>
    <row r="163" spans="1:15" ht="12.75">
      <c r="A163" s="269"/>
      <c r="B163" s="272"/>
      <c r="C163" s="336" t="s">
        <v>301</v>
      </c>
      <c r="D163" s="335"/>
      <c r="E163" s="273">
        <v>2.7</v>
      </c>
      <c r="F163" s="274"/>
      <c r="G163" s="275"/>
      <c r="H163" s="276"/>
      <c r="I163" s="270"/>
      <c r="J163" s="277"/>
      <c r="K163" s="270"/>
      <c r="M163" s="271" t="s">
        <v>301</v>
      </c>
      <c r="O163" s="260"/>
    </row>
    <row r="164" spans="1:57" ht="12.75">
      <c r="A164" s="278"/>
      <c r="B164" s="279" t="s">
        <v>101</v>
      </c>
      <c r="C164" s="280" t="s">
        <v>192</v>
      </c>
      <c r="D164" s="281"/>
      <c r="E164" s="282"/>
      <c r="F164" s="283"/>
      <c r="G164" s="284">
        <f>SUM(G48:G163)</f>
        <v>0</v>
      </c>
      <c r="H164" s="285"/>
      <c r="I164" s="286">
        <f>SUM(I48:I163)</f>
        <v>90.81545731900002</v>
      </c>
      <c r="J164" s="285"/>
      <c r="K164" s="286">
        <f>SUM(K48:K163)</f>
        <v>0</v>
      </c>
      <c r="O164" s="260">
        <v>4</v>
      </c>
      <c r="BA164" s="287">
        <f>SUM(BA48:BA163)</f>
        <v>0</v>
      </c>
      <c r="BB164" s="287">
        <f>SUM(BB48:BB163)</f>
        <v>0</v>
      </c>
      <c r="BC164" s="287">
        <f>SUM(BC48:BC163)</f>
        <v>0</v>
      </c>
      <c r="BD164" s="287">
        <f>SUM(BD48:BD163)</f>
        <v>0</v>
      </c>
      <c r="BE164" s="287">
        <f>SUM(BE48:BE163)</f>
        <v>0</v>
      </c>
    </row>
    <row r="165" spans="1:15" ht="12.75">
      <c r="A165" s="250" t="s">
        <v>97</v>
      </c>
      <c r="B165" s="251" t="s">
        <v>302</v>
      </c>
      <c r="C165" s="252" t="s">
        <v>303</v>
      </c>
      <c r="D165" s="253"/>
      <c r="E165" s="254"/>
      <c r="F165" s="254"/>
      <c r="G165" s="255"/>
      <c r="H165" s="256"/>
      <c r="I165" s="257"/>
      <c r="J165" s="258"/>
      <c r="K165" s="259"/>
      <c r="O165" s="260">
        <v>1</v>
      </c>
    </row>
    <row r="166" spans="1:80" ht="22.5">
      <c r="A166" s="261">
        <v>38</v>
      </c>
      <c r="B166" s="262" t="s">
        <v>305</v>
      </c>
      <c r="C166" s="263" t="s">
        <v>306</v>
      </c>
      <c r="D166" s="264" t="s">
        <v>151</v>
      </c>
      <c r="E166" s="265">
        <v>0.445</v>
      </c>
      <c r="F166" s="265">
        <v>0</v>
      </c>
      <c r="G166" s="266">
        <f>E166*F166</f>
        <v>0</v>
      </c>
      <c r="H166" s="267">
        <v>0</v>
      </c>
      <c r="I166" s="268">
        <f>E166*H166</f>
        <v>0</v>
      </c>
      <c r="J166" s="267">
        <v>0</v>
      </c>
      <c r="K166" s="268">
        <f>E166*J166</f>
        <v>0</v>
      </c>
      <c r="O166" s="260">
        <v>2</v>
      </c>
      <c r="AA166" s="233">
        <v>1</v>
      </c>
      <c r="AB166" s="233">
        <v>1</v>
      </c>
      <c r="AC166" s="233">
        <v>1</v>
      </c>
      <c r="AZ166" s="233">
        <v>1</v>
      </c>
      <c r="BA166" s="233">
        <f>IF(AZ166=1,G166,0)</f>
        <v>0</v>
      </c>
      <c r="BB166" s="233">
        <f>IF(AZ166=2,G166,0)</f>
        <v>0</v>
      </c>
      <c r="BC166" s="233">
        <f>IF(AZ166=3,G166,0)</f>
        <v>0</v>
      </c>
      <c r="BD166" s="233">
        <f>IF(AZ166=4,G166,0)</f>
        <v>0</v>
      </c>
      <c r="BE166" s="233">
        <f>IF(AZ166=5,G166,0)</f>
        <v>0</v>
      </c>
      <c r="CA166" s="260">
        <v>1</v>
      </c>
      <c r="CB166" s="260">
        <v>1</v>
      </c>
    </row>
    <row r="167" spans="1:15" ht="12.75">
      <c r="A167" s="269"/>
      <c r="B167" s="272"/>
      <c r="C167" s="336" t="s">
        <v>307</v>
      </c>
      <c r="D167" s="335"/>
      <c r="E167" s="273">
        <v>0.445</v>
      </c>
      <c r="F167" s="274"/>
      <c r="G167" s="275"/>
      <c r="H167" s="276"/>
      <c r="I167" s="270"/>
      <c r="J167" s="277"/>
      <c r="K167" s="270"/>
      <c r="M167" s="271" t="s">
        <v>307</v>
      </c>
      <c r="O167" s="260"/>
    </row>
    <row r="168" spans="1:57" ht="12.75">
      <c r="A168" s="278"/>
      <c r="B168" s="279" t="s">
        <v>101</v>
      </c>
      <c r="C168" s="280" t="s">
        <v>304</v>
      </c>
      <c r="D168" s="281"/>
      <c r="E168" s="282"/>
      <c r="F168" s="283"/>
      <c r="G168" s="284">
        <f>SUM(G165:G167)</f>
        <v>0</v>
      </c>
      <c r="H168" s="285"/>
      <c r="I168" s="286">
        <f>SUM(I165:I167)</f>
        <v>0</v>
      </c>
      <c r="J168" s="285"/>
      <c r="K168" s="286">
        <f>SUM(K165:K167)</f>
        <v>0</v>
      </c>
      <c r="O168" s="260">
        <v>4</v>
      </c>
      <c r="BA168" s="287">
        <f>SUM(BA165:BA167)</f>
        <v>0</v>
      </c>
      <c r="BB168" s="287">
        <f>SUM(BB165:BB167)</f>
        <v>0</v>
      </c>
      <c r="BC168" s="287">
        <f>SUM(BC165:BC167)</f>
        <v>0</v>
      </c>
      <c r="BD168" s="287">
        <f>SUM(BD165:BD167)</f>
        <v>0</v>
      </c>
      <c r="BE168" s="287">
        <f>SUM(BE165:BE167)</f>
        <v>0</v>
      </c>
    </row>
    <row r="169" spans="1:15" ht="12.75">
      <c r="A169" s="250" t="s">
        <v>97</v>
      </c>
      <c r="B169" s="251" t="s">
        <v>212</v>
      </c>
      <c r="C169" s="252" t="s">
        <v>308</v>
      </c>
      <c r="D169" s="253"/>
      <c r="E169" s="254"/>
      <c r="F169" s="254"/>
      <c r="G169" s="255"/>
      <c r="H169" s="256"/>
      <c r="I169" s="257"/>
      <c r="J169" s="258"/>
      <c r="K169" s="259"/>
      <c r="O169" s="260">
        <v>1</v>
      </c>
    </row>
    <row r="170" spans="1:80" ht="12.75">
      <c r="A170" s="261">
        <v>39</v>
      </c>
      <c r="B170" s="262" t="s">
        <v>310</v>
      </c>
      <c r="C170" s="263" t="s">
        <v>311</v>
      </c>
      <c r="D170" s="264" t="s">
        <v>186</v>
      </c>
      <c r="E170" s="265">
        <v>9.375</v>
      </c>
      <c r="F170" s="265">
        <v>0</v>
      </c>
      <c r="G170" s="266">
        <f>E170*F170</f>
        <v>0</v>
      </c>
      <c r="H170" s="267">
        <v>0</v>
      </c>
      <c r="I170" s="268">
        <f>E170*H170</f>
        <v>0</v>
      </c>
      <c r="J170" s="267">
        <v>0</v>
      </c>
      <c r="K170" s="268">
        <f>E170*J170</f>
        <v>0</v>
      </c>
      <c r="O170" s="260">
        <v>2</v>
      </c>
      <c r="AA170" s="233">
        <v>1</v>
      </c>
      <c r="AB170" s="233">
        <v>1</v>
      </c>
      <c r="AC170" s="233">
        <v>1</v>
      </c>
      <c r="AZ170" s="233">
        <v>1</v>
      </c>
      <c r="BA170" s="233">
        <f>IF(AZ170=1,G170,0)</f>
        <v>0</v>
      </c>
      <c r="BB170" s="233">
        <f>IF(AZ170=2,G170,0)</f>
        <v>0</v>
      </c>
      <c r="BC170" s="233">
        <f>IF(AZ170=3,G170,0)</f>
        <v>0</v>
      </c>
      <c r="BD170" s="233">
        <f>IF(AZ170=4,G170,0)</f>
        <v>0</v>
      </c>
      <c r="BE170" s="233">
        <f>IF(AZ170=5,G170,0)</f>
        <v>0</v>
      </c>
      <c r="CA170" s="260">
        <v>1</v>
      </c>
      <c r="CB170" s="260">
        <v>1</v>
      </c>
    </row>
    <row r="171" spans="1:15" ht="12.75">
      <c r="A171" s="269"/>
      <c r="B171" s="272"/>
      <c r="C171" s="336" t="s">
        <v>312</v>
      </c>
      <c r="D171" s="335"/>
      <c r="E171" s="273">
        <v>9.375</v>
      </c>
      <c r="F171" s="274"/>
      <c r="G171" s="275"/>
      <c r="H171" s="276"/>
      <c r="I171" s="270"/>
      <c r="J171" s="277"/>
      <c r="K171" s="270"/>
      <c r="M171" s="271" t="s">
        <v>312</v>
      </c>
      <c r="O171" s="260"/>
    </row>
    <row r="172" spans="1:80" ht="12.75">
      <c r="A172" s="261">
        <v>40</v>
      </c>
      <c r="B172" s="262" t="s">
        <v>313</v>
      </c>
      <c r="C172" s="263" t="s">
        <v>314</v>
      </c>
      <c r="D172" s="264" t="s">
        <v>151</v>
      </c>
      <c r="E172" s="265">
        <v>12.66</v>
      </c>
      <c r="F172" s="265">
        <v>0</v>
      </c>
      <c r="G172" s="266">
        <f>E172*F172</f>
        <v>0</v>
      </c>
      <c r="H172" s="267">
        <v>0.0739</v>
      </c>
      <c r="I172" s="268">
        <f>E172*H172</f>
        <v>0.9355739999999999</v>
      </c>
      <c r="J172" s="267">
        <v>0</v>
      </c>
      <c r="K172" s="268">
        <f>E172*J172</f>
        <v>0</v>
      </c>
      <c r="O172" s="260">
        <v>2</v>
      </c>
      <c r="AA172" s="233">
        <v>1</v>
      </c>
      <c r="AB172" s="233">
        <v>1</v>
      </c>
      <c r="AC172" s="233">
        <v>1</v>
      </c>
      <c r="AZ172" s="233">
        <v>1</v>
      </c>
      <c r="BA172" s="233">
        <f>IF(AZ172=1,G172,0)</f>
        <v>0</v>
      </c>
      <c r="BB172" s="233">
        <f>IF(AZ172=2,G172,0)</f>
        <v>0</v>
      </c>
      <c r="BC172" s="233">
        <f>IF(AZ172=3,G172,0)</f>
        <v>0</v>
      </c>
      <c r="BD172" s="233">
        <f>IF(AZ172=4,G172,0)</f>
        <v>0</v>
      </c>
      <c r="BE172" s="233">
        <f>IF(AZ172=5,G172,0)</f>
        <v>0</v>
      </c>
      <c r="CA172" s="260">
        <v>1</v>
      </c>
      <c r="CB172" s="260">
        <v>1</v>
      </c>
    </row>
    <row r="173" spans="1:15" ht="12.75">
      <c r="A173" s="269"/>
      <c r="B173" s="272"/>
      <c r="C173" s="336" t="s">
        <v>315</v>
      </c>
      <c r="D173" s="335"/>
      <c r="E173" s="273">
        <v>0</v>
      </c>
      <c r="F173" s="274"/>
      <c r="G173" s="275"/>
      <c r="H173" s="276"/>
      <c r="I173" s="270"/>
      <c r="J173" s="277"/>
      <c r="K173" s="270"/>
      <c r="M173" s="271" t="s">
        <v>315</v>
      </c>
      <c r="O173" s="260"/>
    </row>
    <row r="174" spans="1:15" ht="12.75">
      <c r="A174" s="269"/>
      <c r="B174" s="272"/>
      <c r="C174" s="336" t="s">
        <v>316</v>
      </c>
      <c r="D174" s="335"/>
      <c r="E174" s="273">
        <v>12.66</v>
      </c>
      <c r="F174" s="274"/>
      <c r="G174" s="275"/>
      <c r="H174" s="276"/>
      <c r="I174" s="270"/>
      <c r="J174" s="277"/>
      <c r="K174" s="270"/>
      <c r="M174" s="271" t="s">
        <v>316</v>
      </c>
      <c r="O174" s="260"/>
    </row>
    <row r="175" spans="1:80" ht="12.75">
      <c r="A175" s="261">
        <v>41</v>
      </c>
      <c r="B175" s="262" t="s">
        <v>317</v>
      </c>
      <c r="C175" s="263" t="s">
        <v>318</v>
      </c>
      <c r="D175" s="264" t="s">
        <v>151</v>
      </c>
      <c r="E175" s="265">
        <v>13.926</v>
      </c>
      <c r="F175" s="265">
        <v>0</v>
      </c>
      <c r="G175" s="266">
        <f>E175*F175</f>
        <v>0</v>
      </c>
      <c r="H175" s="267">
        <v>0.1296</v>
      </c>
      <c r="I175" s="268">
        <f>E175*H175</f>
        <v>1.8048096</v>
      </c>
      <c r="J175" s="267"/>
      <c r="K175" s="268">
        <f>E175*J175</f>
        <v>0</v>
      </c>
      <c r="O175" s="260">
        <v>2</v>
      </c>
      <c r="AA175" s="233">
        <v>3</v>
      </c>
      <c r="AB175" s="233">
        <v>1</v>
      </c>
      <c r="AC175" s="233">
        <v>59245020</v>
      </c>
      <c r="AZ175" s="233">
        <v>1</v>
      </c>
      <c r="BA175" s="233">
        <f>IF(AZ175=1,G175,0)</f>
        <v>0</v>
      </c>
      <c r="BB175" s="233">
        <f>IF(AZ175=2,G175,0)</f>
        <v>0</v>
      </c>
      <c r="BC175" s="233">
        <f>IF(AZ175=3,G175,0)</f>
        <v>0</v>
      </c>
      <c r="BD175" s="233">
        <f>IF(AZ175=4,G175,0)</f>
        <v>0</v>
      </c>
      <c r="BE175" s="233">
        <f>IF(AZ175=5,G175,0)</f>
        <v>0</v>
      </c>
      <c r="CA175" s="260">
        <v>3</v>
      </c>
      <c r="CB175" s="260">
        <v>1</v>
      </c>
    </row>
    <row r="176" spans="1:15" ht="12.75">
      <c r="A176" s="269"/>
      <c r="B176" s="272"/>
      <c r="C176" s="336" t="s">
        <v>315</v>
      </c>
      <c r="D176" s="335"/>
      <c r="E176" s="273">
        <v>0</v>
      </c>
      <c r="F176" s="274"/>
      <c r="G176" s="275"/>
      <c r="H176" s="276"/>
      <c r="I176" s="270"/>
      <c r="J176" s="277"/>
      <c r="K176" s="270"/>
      <c r="M176" s="271" t="s">
        <v>315</v>
      </c>
      <c r="O176" s="260"/>
    </row>
    <row r="177" spans="1:15" ht="12.75">
      <c r="A177" s="269"/>
      <c r="B177" s="272"/>
      <c r="C177" s="336" t="s">
        <v>319</v>
      </c>
      <c r="D177" s="335"/>
      <c r="E177" s="273">
        <v>13.926</v>
      </c>
      <c r="F177" s="274"/>
      <c r="G177" s="275"/>
      <c r="H177" s="276"/>
      <c r="I177" s="270"/>
      <c r="J177" s="277"/>
      <c r="K177" s="270"/>
      <c r="M177" s="271" t="s">
        <v>319</v>
      </c>
      <c r="O177" s="260"/>
    </row>
    <row r="178" spans="1:57" ht="12.75">
      <c r="A178" s="278"/>
      <c r="B178" s="279" t="s">
        <v>101</v>
      </c>
      <c r="C178" s="280" t="s">
        <v>309</v>
      </c>
      <c r="D178" s="281"/>
      <c r="E178" s="282"/>
      <c r="F178" s="283"/>
      <c r="G178" s="284">
        <f>SUM(G169:G177)</f>
        <v>0</v>
      </c>
      <c r="H178" s="285"/>
      <c r="I178" s="286">
        <f>SUM(I169:I177)</f>
        <v>2.7403836</v>
      </c>
      <c r="J178" s="285"/>
      <c r="K178" s="286">
        <f>SUM(K169:K177)</f>
        <v>0</v>
      </c>
      <c r="O178" s="260">
        <v>4</v>
      </c>
      <c r="BA178" s="287">
        <f>SUM(BA169:BA177)</f>
        <v>0</v>
      </c>
      <c r="BB178" s="287">
        <f>SUM(BB169:BB177)</f>
        <v>0</v>
      </c>
      <c r="BC178" s="287">
        <f>SUM(BC169:BC177)</f>
        <v>0</v>
      </c>
      <c r="BD178" s="287">
        <f>SUM(BD169:BD177)</f>
        <v>0</v>
      </c>
      <c r="BE178" s="287">
        <f>SUM(BE169:BE177)</f>
        <v>0</v>
      </c>
    </row>
    <row r="179" spans="1:15" ht="12.75">
      <c r="A179" s="250" t="s">
        <v>97</v>
      </c>
      <c r="B179" s="251" t="s">
        <v>320</v>
      </c>
      <c r="C179" s="252" t="s">
        <v>321</v>
      </c>
      <c r="D179" s="253"/>
      <c r="E179" s="254"/>
      <c r="F179" s="254"/>
      <c r="G179" s="255"/>
      <c r="H179" s="256"/>
      <c r="I179" s="257"/>
      <c r="J179" s="258"/>
      <c r="K179" s="259"/>
      <c r="O179" s="260">
        <v>1</v>
      </c>
    </row>
    <row r="180" spans="1:80" ht="22.5">
      <c r="A180" s="261">
        <v>42</v>
      </c>
      <c r="B180" s="262" t="s">
        <v>323</v>
      </c>
      <c r="C180" s="263" t="s">
        <v>324</v>
      </c>
      <c r="D180" s="264" t="s">
        <v>151</v>
      </c>
      <c r="E180" s="265">
        <v>56.0644</v>
      </c>
      <c r="F180" s="265">
        <v>0</v>
      </c>
      <c r="G180" s="266">
        <f>E180*F180</f>
        <v>0</v>
      </c>
      <c r="H180" s="267">
        <v>0</v>
      </c>
      <c r="I180" s="268">
        <f>E180*H180</f>
        <v>0</v>
      </c>
      <c r="J180" s="267">
        <v>0</v>
      </c>
      <c r="K180" s="268">
        <f>E180*J180</f>
        <v>0</v>
      </c>
      <c r="O180" s="260">
        <v>2</v>
      </c>
      <c r="AA180" s="233">
        <v>1</v>
      </c>
      <c r="AB180" s="233">
        <v>1</v>
      </c>
      <c r="AC180" s="233">
        <v>1</v>
      </c>
      <c r="AZ180" s="233">
        <v>1</v>
      </c>
      <c r="BA180" s="233">
        <f>IF(AZ180=1,G180,0)</f>
        <v>0</v>
      </c>
      <c r="BB180" s="233">
        <f>IF(AZ180=2,G180,0)</f>
        <v>0</v>
      </c>
      <c r="BC180" s="233">
        <f>IF(AZ180=3,G180,0)</f>
        <v>0</v>
      </c>
      <c r="BD180" s="233">
        <f>IF(AZ180=4,G180,0)</f>
        <v>0</v>
      </c>
      <c r="BE180" s="233">
        <f>IF(AZ180=5,G180,0)</f>
        <v>0</v>
      </c>
      <c r="CA180" s="260">
        <v>1</v>
      </c>
      <c r="CB180" s="260">
        <v>1</v>
      </c>
    </row>
    <row r="181" spans="1:15" ht="12.75">
      <c r="A181" s="269"/>
      <c r="B181" s="272"/>
      <c r="C181" s="336" t="s">
        <v>196</v>
      </c>
      <c r="D181" s="335"/>
      <c r="E181" s="273">
        <v>0</v>
      </c>
      <c r="F181" s="274"/>
      <c r="G181" s="275"/>
      <c r="H181" s="276"/>
      <c r="I181" s="270"/>
      <c r="J181" s="277"/>
      <c r="K181" s="270"/>
      <c r="M181" s="271" t="s">
        <v>196</v>
      </c>
      <c r="O181" s="260"/>
    </row>
    <row r="182" spans="1:15" ht="12.75">
      <c r="A182" s="269"/>
      <c r="B182" s="272"/>
      <c r="C182" s="336" t="s">
        <v>325</v>
      </c>
      <c r="D182" s="335"/>
      <c r="E182" s="273">
        <v>0</v>
      </c>
      <c r="F182" s="274"/>
      <c r="G182" s="275"/>
      <c r="H182" s="276"/>
      <c r="I182" s="270"/>
      <c r="J182" s="277"/>
      <c r="K182" s="270"/>
      <c r="M182" s="271" t="s">
        <v>325</v>
      </c>
      <c r="O182" s="260"/>
    </row>
    <row r="183" spans="1:15" ht="12.75">
      <c r="A183" s="269"/>
      <c r="B183" s="272"/>
      <c r="C183" s="336" t="s">
        <v>326</v>
      </c>
      <c r="D183" s="335"/>
      <c r="E183" s="273">
        <v>6.9656</v>
      </c>
      <c r="F183" s="274"/>
      <c r="G183" s="275"/>
      <c r="H183" s="276"/>
      <c r="I183" s="270"/>
      <c r="J183" s="277"/>
      <c r="K183" s="270"/>
      <c r="M183" s="271" t="s">
        <v>326</v>
      </c>
      <c r="O183" s="260"/>
    </row>
    <row r="184" spans="1:15" ht="22.5">
      <c r="A184" s="269"/>
      <c r="B184" s="272"/>
      <c r="C184" s="336" t="s">
        <v>327</v>
      </c>
      <c r="D184" s="335"/>
      <c r="E184" s="273">
        <v>1.7844</v>
      </c>
      <c r="F184" s="274"/>
      <c r="G184" s="275"/>
      <c r="H184" s="276"/>
      <c r="I184" s="270"/>
      <c r="J184" s="277"/>
      <c r="K184" s="270"/>
      <c r="M184" s="271" t="s">
        <v>327</v>
      </c>
      <c r="O184" s="260"/>
    </row>
    <row r="185" spans="1:15" ht="12.75">
      <c r="A185" s="269"/>
      <c r="B185" s="272"/>
      <c r="C185" s="336" t="s">
        <v>328</v>
      </c>
      <c r="D185" s="335"/>
      <c r="E185" s="273">
        <v>0</v>
      </c>
      <c r="F185" s="274"/>
      <c r="G185" s="275"/>
      <c r="H185" s="276"/>
      <c r="I185" s="270"/>
      <c r="J185" s="277"/>
      <c r="K185" s="270"/>
      <c r="M185" s="271" t="s">
        <v>328</v>
      </c>
      <c r="O185" s="260"/>
    </row>
    <row r="186" spans="1:15" ht="12.75">
      <c r="A186" s="269"/>
      <c r="B186" s="272"/>
      <c r="C186" s="336" t="s">
        <v>329</v>
      </c>
      <c r="D186" s="335"/>
      <c r="E186" s="273">
        <v>24.2062</v>
      </c>
      <c r="F186" s="274"/>
      <c r="G186" s="275"/>
      <c r="H186" s="276"/>
      <c r="I186" s="270"/>
      <c r="J186" s="277"/>
      <c r="K186" s="270"/>
      <c r="M186" s="271" t="s">
        <v>329</v>
      </c>
      <c r="O186" s="260"/>
    </row>
    <row r="187" spans="1:15" ht="22.5">
      <c r="A187" s="269"/>
      <c r="B187" s="272"/>
      <c r="C187" s="336" t="s">
        <v>330</v>
      </c>
      <c r="D187" s="335"/>
      <c r="E187" s="273">
        <v>12.5494</v>
      </c>
      <c r="F187" s="274"/>
      <c r="G187" s="275"/>
      <c r="H187" s="276"/>
      <c r="I187" s="270"/>
      <c r="J187" s="277"/>
      <c r="K187" s="270"/>
      <c r="M187" s="271" t="s">
        <v>330</v>
      </c>
      <c r="O187" s="260"/>
    </row>
    <row r="188" spans="1:15" ht="12.75">
      <c r="A188" s="269"/>
      <c r="B188" s="272"/>
      <c r="C188" s="336" t="s">
        <v>331</v>
      </c>
      <c r="D188" s="335"/>
      <c r="E188" s="273">
        <v>1.8075</v>
      </c>
      <c r="F188" s="274"/>
      <c r="G188" s="275"/>
      <c r="H188" s="276"/>
      <c r="I188" s="270"/>
      <c r="J188" s="277"/>
      <c r="K188" s="270"/>
      <c r="M188" s="271" t="s">
        <v>331</v>
      </c>
      <c r="O188" s="260"/>
    </row>
    <row r="189" spans="1:15" ht="12.75">
      <c r="A189" s="269"/>
      <c r="B189" s="272"/>
      <c r="C189" s="336" t="s">
        <v>332</v>
      </c>
      <c r="D189" s="335"/>
      <c r="E189" s="273">
        <v>3.6313</v>
      </c>
      <c r="F189" s="274"/>
      <c r="G189" s="275"/>
      <c r="H189" s="276"/>
      <c r="I189" s="270"/>
      <c r="J189" s="277"/>
      <c r="K189" s="270"/>
      <c r="M189" s="271" t="s">
        <v>332</v>
      </c>
      <c r="O189" s="260"/>
    </row>
    <row r="190" spans="1:15" ht="12.75">
      <c r="A190" s="269"/>
      <c r="B190" s="272"/>
      <c r="C190" s="336" t="s">
        <v>333</v>
      </c>
      <c r="D190" s="335"/>
      <c r="E190" s="273">
        <v>2.07</v>
      </c>
      <c r="F190" s="274"/>
      <c r="G190" s="275"/>
      <c r="H190" s="276"/>
      <c r="I190" s="270"/>
      <c r="J190" s="277"/>
      <c r="K190" s="270"/>
      <c r="M190" s="271" t="s">
        <v>333</v>
      </c>
      <c r="O190" s="260"/>
    </row>
    <row r="191" spans="1:15" ht="12.75">
      <c r="A191" s="269"/>
      <c r="B191" s="272"/>
      <c r="C191" s="336" t="s">
        <v>334</v>
      </c>
      <c r="D191" s="335"/>
      <c r="E191" s="273">
        <v>1.3906</v>
      </c>
      <c r="F191" s="274"/>
      <c r="G191" s="275"/>
      <c r="H191" s="276"/>
      <c r="I191" s="270"/>
      <c r="J191" s="277"/>
      <c r="K191" s="270"/>
      <c r="M191" s="271" t="s">
        <v>334</v>
      </c>
      <c r="O191" s="260"/>
    </row>
    <row r="192" spans="1:15" ht="12.75">
      <c r="A192" s="269"/>
      <c r="B192" s="272"/>
      <c r="C192" s="336" t="s">
        <v>335</v>
      </c>
      <c r="D192" s="335"/>
      <c r="E192" s="273">
        <v>0</v>
      </c>
      <c r="F192" s="274"/>
      <c r="G192" s="275"/>
      <c r="H192" s="276"/>
      <c r="I192" s="270"/>
      <c r="J192" s="277"/>
      <c r="K192" s="270"/>
      <c r="M192" s="271" t="s">
        <v>335</v>
      </c>
      <c r="O192" s="260"/>
    </row>
    <row r="193" spans="1:15" ht="12.75">
      <c r="A193" s="269"/>
      <c r="B193" s="272"/>
      <c r="C193" s="336" t="s">
        <v>336</v>
      </c>
      <c r="D193" s="335"/>
      <c r="E193" s="273">
        <v>1.6594</v>
      </c>
      <c r="F193" s="274"/>
      <c r="G193" s="275"/>
      <c r="H193" s="276"/>
      <c r="I193" s="270"/>
      <c r="J193" s="277"/>
      <c r="K193" s="270"/>
      <c r="M193" s="271" t="s">
        <v>336</v>
      </c>
      <c r="O193" s="260"/>
    </row>
    <row r="194" spans="1:15" ht="12.75">
      <c r="A194" s="269"/>
      <c r="B194" s="272"/>
      <c r="C194" s="334" t="s">
        <v>337</v>
      </c>
      <c r="D194" s="335"/>
      <c r="E194" s="298">
        <v>56.06439999999999</v>
      </c>
      <c r="F194" s="274"/>
      <c r="G194" s="275"/>
      <c r="H194" s="276"/>
      <c r="I194" s="270"/>
      <c r="J194" s="277"/>
      <c r="K194" s="270"/>
      <c r="M194" s="271" t="s">
        <v>337</v>
      </c>
      <c r="O194" s="260"/>
    </row>
    <row r="195" spans="1:80" ht="22.5">
      <c r="A195" s="261">
        <v>43</v>
      </c>
      <c r="B195" s="262" t="s">
        <v>338</v>
      </c>
      <c r="C195" s="263" t="s">
        <v>339</v>
      </c>
      <c r="D195" s="264" t="s">
        <v>151</v>
      </c>
      <c r="E195" s="265">
        <v>4.5</v>
      </c>
      <c r="F195" s="265">
        <v>0</v>
      </c>
      <c r="G195" s="266">
        <f>E195*F195</f>
        <v>0</v>
      </c>
      <c r="H195" s="267">
        <v>0</v>
      </c>
      <c r="I195" s="268">
        <f>E195*H195</f>
        <v>0</v>
      </c>
      <c r="J195" s="267">
        <v>0</v>
      </c>
      <c r="K195" s="268">
        <f>E195*J195</f>
        <v>0</v>
      </c>
      <c r="O195" s="260">
        <v>2</v>
      </c>
      <c r="AA195" s="233">
        <v>1</v>
      </c>
      <c r="AB195" s="233">
        <v>1</v>
      </c>
      <c r="AC195" s="233">
        <v>1</v>
      </c>
      <c r="AZ195" s="233">
        <v>1</v>
      </c>
      <c r="BA195" s="233">
        <f>IF(AZ195=1,G195,0)</f>
        <v>0</v>
      </c>
      <c r="BB195" s="233">
        <f>IF(AZ195=2,G195,0)</f>
        <v>0</v>
      </c>
      <c r="BC195" s="233">
        <f>IF(AZ195=3,G195,0)</f>
        <v>0</v>
      </c>
      <c r="BD195" s="233">
        <f>IF(AZ195=4,G195,0)</f>
        <v>0</v>
      </c>
      <c r="BE195" s="233">
        <f>IF(AZ195=5,G195,0)</f>
        <v>0</v>
      </c>
      <c r="CA195" s="260">
        <v>1</v>
      </c>
      <c r="CB195" s="260">
        <v>1</v>
      </c>
    </row>
    <row r="196" spans="1:15" ht="12.75">
      <c r="A196" s="269"/>
      <c r="B196" s="272"/>
      <c r="C196" s="336" t="s">
        <v>196</v>
      </c>
      <c r="D196" s="335"/>
      <c r="E196" s="273">
        <v>0</v>
      </c>
      <c r="F196" s="274"/>
      <c r="G196" s="275"/>
      <c r="H196" s="276"/>
      <c r="I196" s="270"/>
      <c r="J196" s="277"/>
      <c r="K196" s="270"/>
      <c r="M196" s="271" t="s">
        <v>196</v>
      </c>
      <c r="O196" s="260"/>
    </row>
    <row r="197" spans="1:15" ht="12.75">
      <c r="A197" s="269"/>
      <c r="B197" s="272"/>
      <c r="C197" s="336" t="s">
        <v>340</v>
      </c>
      <c r="D197" s="335"/>
      <c r="E197" s="273">
        <v>4.5</v>
      </c>
      <c r="F197" s="274"/>
      <c r="G197" s="275"/>
      <c r="H197" s="276"/>
      <c r="I197" s="270"/>
      <c r="J197" s="277"/>
      <c r="K197" s="270"/>
      <c r="M197" s="271" t="s">
        <v>340</v>
      </c>
      <c r="O197" s="260"/>
    </row>
    <row r="198" spans="1:80" ht="22.5">
      <c r="A198" s="261">
        <v>44</v>
      </c>
      <c r="B198" s="262" t="s">
        <v>341</v>
      </c>
      <c r="C198" s="263" t="s">
        <v>342</v>
      </c>
      <c r="D198" s="264" t="s">
        <v>151</v>
      </c>
      <c r="E198" s="265">
        <v>26.6075</v>
      </c>
      <c r="F198" s="265">
        <v>0</v>
      </c>
      <c r="G198" s="266">
        <f>E198*F198</f>
        <v>0</v>
      </c>
      <c r="H198" s="267">
        <v>0</v>
      </c>
      <c r="I198" s="268">
        <f>E198*H198</f>
        <v>0</v>
      </c>
      <c r="J198" s="267">
        <v>0</v>
      </c>
      <c r="K198" s="268">
        <f>E198*J198</f>
        <v>0</v>
      </c>
      <c r="O198" s="260">
        <v>2</v>
      </c>
      <c r="AA198" s="233">
        <v>1</v>
      </c>
      <c r="AB198" s="233">
        <v>0</v>
      </c>
      <c r="AC198" s="233">
        <v>0</v>
      </c>
      <c r="AZ198" s="233">
        <v>1</v>
      </c>
      <c r="BA198" s="233">
        <f>IF(AZ198=1,G198,0)</f>
        <v>0</v>
      </c>
      <c r="BB198" s="233">
        <f>IF(AZ198=2,G198,0)</f>
        <v>0</v>
      </c>
      <c r="BC198" s="233">
        <f>IF(AZ198=3,G198,0)</f>
        <v>0</v>
      </c>
      <c r="BD198" s="233">
        <f>IF(AZ198=4,G198,0)</f>
        <v>0</v>
      </c>
      <c r="BE198" s="233">
        <f>IF(AZ198=5,G198,0)</f>
        <v>0</v>
      </c>
      <c r="CA198" s="260">
        <v>1</v>
      </c>
      <c r="CB198" s="260">
        <v>0</v>
      </c>
    </row>
    <row r="199" spans="1:15" ht="12.75">
      <c r="A199" s="269"/>
      <c r="B199" s="272"/>
      <c r="C199" s="336" t="s">
        <v>196</v>
      </c>
      <c r="D199" s="335"/>
      <c r="E199" s="273">
        <v>0</v>
      </c>
      <c r="F199" s="274"/>
      <c r="G199" s="275"/>
      <c r="H199" s="276"/>
      <c r="I199" s="270"/>
      <c r="J199" s="277"/>
      <c r="K199" s="270"/>
      <c r="M199" s="271" t="s">
        <v>196</v>
      </c>
      <c r="O199" s="260"/>
    </row>
    <row r="200" spans="1:15" ht="12.75">
      <c r="A200" s="269"/>
      <c r="B200" s="272"/>
      <c r="C200" s="336" t="s">
        <v>343</v>
      </c>
      <c r="D200" s="335"/>
      <c r="E200" s="273">
        <v>26.6075</v>
      </c>
      <c r="F200" s="274"/>
      <c r="G200" s="275"/>
      <c r="H200" s="276"/>
      <c r="I200" s="270"/>
      <c r="J200" s="277"/>
      <c r="K200" s="270"/>
      <c r="M200" s="271" t="s">
        <v>343</v>
      </c>
      <c r="O200" s="260"/>
    </row>
    <row r="201" spans="1:80" ht="22.5">
      <c r="A201" s="261">
        <v>45</v>
      </c>
      <c r="B201" s="262" t="s">
        <v>344</v>
      </c>
      <c r="C201" s="263" t="s">
        <v>345</v>
      </c>
      <c r="D201" s="264" t="s">
        <v>151</v>
      </c>
      <c r="E201" s="265">
        <v>26.6075</v>
      </c>
      <c r="F201" s="265">
        <v>0</v>
      </c>
      <c r="G201" s="266">
        <f>E201*F201</f>
        <v>0</v>
      </c>
      <c r="H201" s="267">
        <v>0</v>
      </c>
      <c r="I201" s="268">
        <f>E201*H201</f>
        <v>0</v>
      </c>
      <c r="J201" s="267">
        <v>0</v>
      </c>
      <c r="K201" s="268">
        <f>E201*J201</f>
        <v>0</v>
      </c>
      <c r="O201" s="260">
        <v>2</v>
      </c>
      <c r="AA201" s="233">
        <v>1</v>
      </c>
      <c r="AB201" s="233">
        <v>1</v>
      </c>
      <c r="AC201" s="233">
        <v>1</v>
      </c>
      <c r="AZ201" s="233">
        <v>1</v>
      </c>
      <c r="BA201" s="233">
        <f>IF(AZ201=1,G201,0)</f>
        <v>0</v>
      </c>
      <c r="BB201" s="233">
        <f>IF(AZ201=2,G201,0)</f>
        <v>0</v>
      </c>
      <c r="BC201" s="233">
        <f>IF(AZ201=3,G201,0)</f>
        <v>0</v>
      </c>
      <c r="BD201" s="233">
        <f>IF(AZ201=4,G201,0)</f>
        <v>0</v>
      </c>
      <c r="BE201" s="233">
        <f>IF(AZ201=5,G201,0)</f>
        <v>0</v>
      </c>
      <c r="CA201" s="260">
        <v>1</v>
      </c>
      <c r="CB201" s="260">
        <v>1</v>
      </c>
    </row>
    <row r="202" spans="1:15" ht="12.75">
      <c r="A202" s="269"/>
      <c r="B202" s="272"/>
      <c r="C202" s="336" t="s">
        <v>196</v>
      </c>
      <c r="D202" s="335"/>
      <c r="E202" s="273">
        <v>0</v>
      </c>
      <c r="F202" s="274"/>
      <c r="G202" s="275"/>
      <c r="H202" s="276"/>
      <c r="I202" s="270"/>
      <c r="J202" s="277"/>
      <c r="K202" s="270"/>
      <c r="M202" s="271" t="s">
        <v>196</v>
      </c>
      <c r="O202" s="260"/>
    </row>
    <row r="203" spans="1:15" ht="12.75">
      <c r="A203" s="269"/>
      <c r="B203" s="272"/>
      <c r="C203" s="336" t="s">
        <v>343</v>
      </c>
      <c r="D203" s="335"/>
      <c r="E203" s="273">
        <v>26.6075</v>
      </c>
      <c r="F203" s="274"/>
      <c r="G203" s="275"/>
      <c r="H203" s="276"/>
      <c r="I203" s="270"/>
      <c r="J203" s="277"/>
      <c r="K203" s="270"/>
      <c r="M203" s="271" t="s">
        <v>343</v>
      </c>
      <c r="O203" s="260"/>
    </row>
    <row r="204" spans="1:80" ht="22.5">
      <c r="A204" s="261">
        <v>46</v>
      </c>
      <c r="B204" s="262" t="s">
        <v>346</v>
      </c>
      <c r="C204" s="263" t="s">
        <v>347</v>
      </c>
      <c r="D204" s="264" t="s">
        <v>151</v>
      </c>
      <c r="E204" s="265">
        <v>65.4513</v>
      </c>
      <c r="F204" s="265">
        <v>0</v>
      </c>
      <c r="G204" s="266">
        <f>E204*F204</f>
        <v>0</v>
      </c>
      <c r="H204" s="267">
        <v>0</v>
      </c>
      <c r="I204" s="268">
        <f>E204*H204</f>
        <v>0</v>
      </c>
      <c r="J204" s="267">
        <v>0</v>
      </c>
      <c r="K204" s="268">
        <f>E204*J204</f>
        <v>0</v>
      </c>
      <c r="O204" s="260">
        <v>2</v>
      </c>
      <c r="AA204" s="233">
        <v>1</v>
      </c>
      <c r="AB204" s="233">
        <v>1</v>
      </c>
      <c r="AC204" s="233">
        <v>1</v>
      </c>
      <c r="AZ204" s="233">
        <v>1</v>
      </c>
      <c r="BA204" s="233">
        <f>IF(AZ204=1,G204,0)</f>
        <v>0</v>
      </c>
      <c r="BB204" s="233">
        <f>IF(AZ204=2,G204,0)</f>
        <v>0</v>
      </c>
      <c r="BC204" s="233">
        <f>IF(AZ204=3,G204,0)</f>
        <v>0</v>
      </c>
      <c r="BD204" s="233">
        <f>IF(AZ204=4,G204,0)</f>
        <v>0</v>
      </c>
      <c r="BE204" s="233">
        <f>IF(AZ204=5,G204,0)</f>
        <v>0</v>
      </c>
      <c r="CA204" s="260">
        <v>1</v>
      </c>
      <c r="CB204" s="260">
        <v>1</v>
      </c>
    </row>
    <row r="205" spans="1:15" ht="12.75">
      <c r="A205" s="269"/>
      <c r="B205" s="272"/>
      <c r="C205" s="336" t="s">
        <v>196</v>
      </c>
      <c r="D205" s="335"/>
      <c r="E205" s="273">
        <v>0</v>
      </c>
      <c r="F205" s="274"/>
      <c r="G205" s="275"/>
      <c r="H205" s="276"/>
      <c r="I205" s="270"/>
      <c r="J205" s="277"/>
      <c r="K205" s="270"/>
      <c r="M205" s="271" t="s">
        <v>196</v>
      </c>
      <c r="O205" s="260"/>
    </row>
    <row r="206" spans="1:15" ht="12.75">
      <c r="A206" s="269"/>
      <c r="B206" s="272"/>
      <c r="C206" s="336" t="s">
        <v>348</v>
      </c>
      <c r="D206" s="335"/>
      <c r="E206" s="273">
        <v>46.0955</v>
      </c>
      <c r="F206" s="274"/>
      <c r="G206" s="275"/>
      <c r="H206" s="276"/>
      <c r="I206" s="270"/>
      <c r="J206" s="277"/>
      <c r="K206" s="270"/>
      <c r="M206" s="271" t="s">
        <v>348</v>
      </c>
      <c r="O206" s="260"/>
    </row>
    <row r="207" spans="1:15" ht="12.75">
      <c r="A207" s="269"/>
      <c r="B207" s="272"/>
      <c r="C207" s="336" t="s">
        <v>349</v>
      </c>
      <c r="D207" s="335"/>
      <c r="E207" s="273">
        <v>4.7871</v>
      </c>
      <c r="F207" s="274"/>
      <c r="G207" s="275"/>
      <c r="H207" s="276"/>
      <c r="I207" s="270"/>
      <c r="J207" s="277"/>
      <c r="K207" s="270"/>
      <c r="M207" s="271" t="s">
        <v>349</v>
      </c>
      <c r="O207" s="260"/>
    </row>
    <row r="208" spans="1:15" ht="12.75">
      <c r="A208" s="269"/>
      <c r="B208" s="272"/>
      <c r="C208" s="336" t="s">
        <v>350</v>
      </c>
      <c r="D208" s="335"/>
      <c r="E208" s="273">
        <v>0</v>
      </c>
      <c r="F208" s="274"/>
      <c r="G208" s="275"/>
      <c r="H208" s="276"/>
      <c r="I208" s="270"/>
      <c r="J208" s="277"/>
      <c r="K208" s="270"/>
      <c r="M208" s="271" t="s">
        <v>350</v>
      </c>
      <c r="O208" s="260"/>
    </row>
    <row r="209" spans="1:15" ht="12.75">
      <c r="A209" s="269"/>
      <c r="B209" s="272"/>
      <c r="C209" s="336" t="s">
        <v>351</v>
      </c>
      <c r="D209" s="335"/>
      <c r="E209" s="273">
        <v>6.75</v>
      </c>
      <c r="F209" s="274"/>
      <c r="G209" s="275"/>
      <c r="H209" s="276"/>
      <c r="I209" s="270"/>
      <c r="J209" s="277"/>
      <c r="K209" s="270"/>
      <c r="M209" s="271" t="s">
        <v>351</v>
      </c>
      <c r="O209" s="260"/>
    </row>
    <row r="210" spans="1:15" ht="12.75">
      <c r="A210" s="269"/>
      <c r="B210" s="272"/>
      <c r="C210" s="336" t="s">
        <v>352</v>
      </c>
      <c r="D210" s="335"/>
      <c r="E210" s="273">
        <v>3.975</v>
      </c>
      <c r="F210" s="274"/>
      <c r="G210" s="275"/>
      <c r="H210" s="276"/>
      <c r="I210" s="270"/>
      <c r="J210" s="277"/>
      <c r="K210" s="270"/>
      <c r="M210" s="271" t="s">
        <v>352</v>
      </c>
      <c r="O210" s="260"/>
    </row>
    <row r="211" spans="1:15" ht="12.75">
      <c r="A211" s="269"/>
      <c r="B211" s="272"/>
      <c r="C211" s="336" t="s">
        <v>353</v>
      </c>
      <c r="D211" s="335"/>
      <c r="E211" s="273">
        <v>0.66</v>
      </c>
      <c r="F211" s="274"/>
      <c r="G211" s="275"/>
      <c r="H211" s="276"/>
      <c r="I211" s="270"/>
      <c r="J211" s="277"/>
      <c r="K211" s="270"/>
      <c r="M211" s="271" t="s">
        <v>353</v>
      </c>
      <c r="O211" s="260"/>
    </row>
    <row r="212" spans="1:15" ht="12.75">
      <c r="A212" s="269"/>
      <c r="B212" s="272"/>
      <c r="C212" s="336" t="s">
        <v>354</v>
      </c>
      <c r="D212" s="335"/>
      <c r="E212" s="273">
        <v>0.615</v>
      </c>
      <c r="F212" s="274"/>
      <c r="G212" s="275"/>
      <c r="H212" s="276"/>
      <c r="I212" s="270"/>
      <c r="J212" s="277"/>
      <c r="K212" s="270"/>
      <c r="M212" s="271" t="s">
        <v>354</v>
      </c>
      <c r="O212" s="260"/>
    </row>
    <row r="213" spans="1:15" ht="12.75">
      <c r="A213" s="269"/>
      <c r="B213" s="272"/>
      <c r="C213" s="336" t="s">
        <v>204</v>
      </c>
      <c r="D213" s="335"/>
      <c r="E213" s="273">
        <v>0</v>
      </c>
      <c r="F213" s="274"/>
      <c r="G213" s="275"/>
      <c r="H213" s="276"/>
      <c r="I213" s="270"/>
      <c r="J213" s="277"/>
      <c r="K213" s="270"/>
      <c r="M213" s="271" t="s">
        <v>204</v>
      </c>
      <c r="O213" s="260"/>
    </row>
    <row r="214" spans="1:15" ht="12.75">
      <c r="A214" s="269"/>
      <c r="B214" s="272"/>
      <c r="C214" s="336" t="s">
        <v>355</v>
      </c>
      <c r="D214" s="335"/>
      <c r="E214" s="273">
        <v>2.0625</v>
      </c>
      <c r="F214" s="274"/>
      <c r="G214" s="275"/>
      <c r="H214" s="276"/>
      <c r="I214" s="270"/>
      <c r="J214" s="277"/>
      <c r="K214" s="270"/>
      <c r="M214" s="271" t="s">
        <v>355</v>
      </c>
      <c r="O214" s="260"/>
    </row>
    <row r="215" spans="1:15" ht="12.75">
      <c r="A215" s="269"/>
      <c r="B215" s="272"/>
      <c r="C215" s="336" t="s">
        <v>356</v>
      </c>
      <c r="D215" s="335"/>
      <c r="E215" s="273">
        <v>0.5062</v>
      </c>
      <c r="F215" s="274"/>
      <c r="G215" s="275"/>
      <c r="H215" s="276"/>
      <c r="I215" s="270"/>
      <c r="J215" s="277"/>
      <c r="K215" s="270"/>
      <c r="M215" s="271" t="s">
        <v>356</v>
      </c>
      <c r="O215" s="260"/>
    </row>
    <row r="216" spans="1:80" ht="22.5">
      <c r="A216" s="261">
        <v>47</v>
      </c>
      <c r="B216" s="262" t="s">
        <v>357</v>
      </c>
      <c r="C216" s="263" t="s">
        <v>358</v>
      </c>
      <c r="D216" s="264" t="s">
        <v>151</v>
      </c>
      <c r="E216" s="265">
        <v>523.9895</v>
      </c>
      <c r="F216" s="265">
        <v>0</v>
      </c>
      <c r="G216" s="266">
        <f>E216*F216</f>
        <v>0</v>
      </c>
      <c r="H216" s="267">
        <v>0.0264</v>
      </c>
      <c r="I216" s="268">
        <f>E216*H216</f>
        <v>13.833322800000001</v>
      </c>
      <c r="J216" s="267">
        <v>0</v>
      </c>
      <c r="K216" s="268">
        <f>E216*J216</f>
        <v>0</v>
      </c>
      <c r="O216" s="260">
        <v>2</v>
      </c>
      <c r="AA216" s="233">
        <v>1</v>
      </c>
      <c r="AB216" s="233">
        <v>1</v>
      </c>
      <c r="AC216" s="233">
        <v>1</v>
      </c>
      <c r="AZ216" s="233">
        <v>1</v>
      </c>
      <c r="BA216" s="233">
        <f>IF(AZ216=1,G216,0)</f>
        <v>0</v>
      </c>
      <c r="BB216" s="233">
        <f>IF(AZ216=2,G216,0)</f>
        <v>0</v>
      </c>
      <c r="BC216" s="233">
        <f>IF(AZ216=3,G216,0)</f>
        <v>0</v>
      </c>
      <c r="BD216" s="233">
        <f>IF(AZ216=4,G216,0)</f>
        <v>0</v>
      </c>
      <c r="BE216" s="233">
        <f>IF(AZ216=5,G216,0)</f>
        <v>0</v>
      </c>
      <c r="CA216" s="260">
        <v>1</v>
      </c>
      <c r="CB216" s="260">
        <v>1</v>
      </c>
    </row>
    <row r="217" spans="1:15" ht="12.75">
      <c r="A217" s="269"/>
      <c r="B217" s="272"/>
      <c r="C217" s="336" t="s">
        <v>196</v>
      </c>
      <c r="D217" s="335"/>
      <c r="E217" s="273">
        <v>0</v>
      </c>
      <c r="F217" s="274"/>
      <c r="G217" s="275"/>
      <c r="H217" s="276"/>
      <c r="I217" s="270"/>
      <c r="J217" s="277"/>
      <c r="K217" s="270"/>
      <c r="M217" s="271" t="s">
        <v>196</v>
      </c>
      <c r="O217" s="260"/>
    </row>
    <row r="218" spans="1:15" ht="22.5">
      <c r="A218" s="269"/>
      <c r="B218" s="272"/>
      <c r="C218" s="336" t="s">
        <v>359</v>
      </c>
      <c r="D218" s="335"/>
      <c r="E218" s="273">
        <v>137.808</v>
      </c>
      <c r="F218" s="274"/>
      <c r="G218" s="275"/>
      <c r="H218" s="276"/>
      <c r="I218" s="270"/>
      <c r="J218" s="277"/>
      <c r="K218" s="270"/>
      <c r="M218" s="271" t="s">
        <v>359</v>
      </c>
      <c r="O218" s="260"/>
    </row>
    <row r="219" spans="1:15" ht="22.5">
      <c r="A219" s="269"/>
      <c r="B219" s="272"/>
      <c r="C219" s="336" t="s">
        <v>360</v>
      </c>
      <c r="D219" s="335"/>
      <c r="E219" s="273">
        <v>113.477</v>
      </c>
      <c r="F219" s="274"/>
      <c r="G219" s="275"/>
      <c r="H219" s="276"/>
      <c r="I219" s="270"/>
      <c r="J219" s="277"/>
      <c r="K219" s="270"/>
      <c r="M219" s="271" t="s">
        <v>360</v>
      </c>
      <c r="O219" s="260"/>
    </row>
    <row r="220" spans="1:15" ht="12.75">
      <c r="A220" s="269"/>
      <c r="B220" s="272"/>
      <c r="C220" s="336" t="s">
        <v>361</v>
      </c>
      <c r="D220" s="335"/>
      <c r="E220" s="273">
        <v>17.1825</v>
      </c>
      <c r="F220" s="274"/>
      <c r="G220" s="275"/>
      <c r="H220" s="276"/>
      <c r="I220" s="270"/>
      <c r="J220" s="277"/>
      <c r="K220" s="270"/>
      <c r="M220" s="271" t="s">
        <v>361</v>
      </c>
      <c r="O220" s="260"/>
    </row>
    <row r="221" spans="1:15" ht="12.75">
      <c r="A221" s="269"/>
      <c r="B221" s="272"/>
      <c r="C221" s="336" t="s">
        <v>362</v>
      </c>
      <c r="D221" s="335"/>
      <c r="E221" s="273">
        <v>364.2</v>
      </c>
      <c r="F221" s="274"/>
      <c r="G221" s="275"/>
      <c r="H221" s="276"/>
      <c r="I221" s="270"/>
      <c r="J221" s="277"/>
      <c r="K221" s="270"/>
      <c r="M221" s="271" t="s">
        <v>362</v>
      </c>
      <c r="O221" s="260"/>
    </row>
    <row r="222" spans="1:15" ht="22.5">
      <c r="A222" s="269"/>
      <c r="B222" s="272"/>
      <c r="C222" s="336" t="s">
        <v>363</v>
      </c>
      <c r="D222" s="335"/>
      <c r="E222" s="273">
        <v>-61.504</v>
      </c>
      <c r="F222" s="274"/>
      <c r="G222" s="275"/>
      <c r="H222" s="276"/>
      <c r="I222" s="270"/>
      <c r="J222" s="277"/>
      <c r="K222" s="270"/>
      <c r="M222" s="271" t="s">
        <v>363</v>
      </c>
      <c r="O222" s="260"/>
    </row>
    <row r="223" spans="1:15" ht="12.75">
      <c r="A223" s="269"/>
      <c r="B223" s="272"/>
      <c r="C223" s="336" t="s">
        <v>364</v>
      </c>
      <c r="D223" s="335"/>
      <c r="E223" s="273">
        <v>-75.864</v>
      </c>
      <c r="F223" s="274"/>
      <c r="G223" s="275"/>
      <c r="H223" s="276"/>
      <c r="I223" s="270"/>
      <c r="J223" s="277"/>
      <c r="K223" s="270"/>
      <c r="M223" s="271" t="s">
        <v>364</v>
      </c>
      <c r="O223" s="260"/>
    </row>
    <row r="224" spans="1:15" ht="12.75">
      <c r="A224" s="269"/>
      <c r="B224" s="272"/>
      <c r="C224" s="336" t="s">
        <v>204</v>
      </c>
      <c r="D224" s="335"/>
      <c r="E224" s="273">
        <v>0</v>
      </c>
      <c r="F224" s="274"/>
      <c r="G224" s="275"/>
      <c r="H224" s="276"/>
      <c r="I224" s="270"/>
      <c r="J224" s="277"/>
      <c r="K224" s="270"/>
      <c r="M224" s="271" t="s">
        <v>204</v>
      </c>
      <c r="O224" s="260"/>
    </row>
    <row r="225" spans="1:15" ht="12.75">
      <c r="A225" s="269"/>
      <c r="B225" s="272"/>
      <c r="C225" s="336" t="s">
        <v>365</v>
      </c>
      <c r="D225" s="335"/>
      <c r="E225" s="273">
        <v>28.69</v>
      </c>
      <c r="F225" s="274"/>
      <c r="G225" s="275"/>
      <c r="H225" s="276"/>
      <c r="I225" s="270"/>
      <c r="J225" s="277"/>
      <c r="K225" s="270"/>
      <c r="M225" s="271" t="s">
        <v>365</v>
      </c>
      <c r="O225" s="260"/>
    </row>
    <row r="226" spans="1:80" ht="22.5">
      <c r="A226" s="261">
        <v>48</v>
      </c>
      <c r="B226" s="262" t="s">
        <v>366</v>
      </c>
      <c r="C226" s="263" t="s">
        <v>367</v>
      </c>
      <c r="D226" s="264" t="s">
        <v>151</v>
      </c>
      <c r="E226" s="265">
        <v>381.98</v>
      </c>
      <c r="F226" s="265">
        <v>0</v>
      </c>
      <c r="G226" s="266">
        <f>E226*F226</f>
        <v>0</v>
      </c>
      <c r="H226" s="267">
        <v>0.00358</v>
      </c>
      <c r="I226" s="268">
        <f>E226*H226</f>
        <v>1.3674884</v>
      </c>
      <c r="J226" s="267">
        <v>0</v>
      </c>
      <c r="K226" s="268">
        <f>E226*J226</f>
        <v>0</v>
      </c>
      <c r="O226" s="260">
        <v>2</v>
      </c>
      <c r="AA226" s="233">
        <v>1</v>
      </c>
      <c r="AB226" s="233">
        <v>1</v>
      </c>
      <c r="AC226" s="233">
        <v>1</v>
      </c>
      <c r="AZ226" s="233">
        <v>1</v>
      </c>
      <c r="BA226" s="233">
        <f>IF(AZ226=1,G226,0)</f>
        <v>0</v>
      </c>
      <c r="BB226" s="233">
        <f>IF(AZ226=2,G226,0)</f>
        <v>0</v>
      </c>
      <c r="BC226" s="233">
        <f>IF(AZ226=3,G226,0)</f>
        <v>0</v>
      </c>
      <c r="BD226" s="233">
        <f>IF(AZ226=4,G226,0)</f>
        <v>0</v>
      </c>
      <c r="BE226" s="233">
        <f>IF(AZ226=5,G226,0)</f>
        <v>0</v>
      </c>
      <c r="CA226" s="260">
        <v>1</v>
      </c>
      <c r="CB226" s="260">
        <v>1</v>
      </c>
    </row>
    <row r="227" spans="1:15" ht="12.75">
      <c r="A227" s="269"/>
      <c r="B227" s="272"/>
      <c r="C227" s="336" t="s">
        <v>196</v>
      </c>
      <c r="D227" s="335"/>
      <c r="E227" s="273">
        <v>0</v>
      </c>
      <c r="F227" s="274"/>
      <c r="G227" s="275"/>
      <c r="H227" s="276"/>
      <c r="I227" s="270"/>
      <c r="J227" s="277"/>
      <c r="K227" s="270"/>
      <c r="M227" s="271" t="s">
        <v>196</v>
      </c>
      <c r="O227" s="260"/>
    </row>
    <row r="228" spans="1:15" ht="22.5">
      <c r="A228" s="269"/>
      <c r="B228" s="272"/>
      <c r="C228" s="336" t="s">
        <v>368</v>
      </c>
      <c r="D228" s="335"/>
      <c r="E228" s="273">
        <v>266.43</v>
      </c>
      <c r="F228" s="274"/>
      <c r="G228" s="275"/>
      <c r="H228" s="276"/>
      <c r="I228" s="270"/>
      <c r="J228" s="277"/>
      <c r="K228" s="270"/>
      <c r="M228" s="271" t="s">
        <v>368</v>
      </c>
      <c r="O228" s="260"/>
    </row>
    <row r="229" spans="1:15" ht="22.5">
      <c r="A229" s="269"/>
      <c r="B229" s="272"/>
      <c r="C229" s="336" t="s">
        <v>369</v>
      </c>
      <c r="D229" s="335"/>
      <c r="E229" s="273">
        <v>81.77</v>
      </c>
      <c r="F229" s="274"/>
      <c r="G229" s="275"/>
      <c r="H229" s="276"/>
      <c r="I229" s="270"/>
      <c r="J229" s="277"/>
      <c r="K229" s="270"/>
      <c r="M229" s="271" t="s">
        <v>369</v>
      </c>
      <c r="O229" s="260"/>
    </row>
    <row r="230" spans="1:15" ht="12.75">
      <c r="A230" s="269"/>
      <c r="B230" s="272"/>
      <c r="C230" s="336" t="s">
        <v>370</v>
      </c>
      <c r="D230" s="335"/>
      <c r="E230" s="273">
        <v>33.78</v>
      </c>
      <c r="F230" s="274"/>
      <c r="G230" s="275"/>
      <c r="H230" s="276"/>
      <c r="I230" s="270"/>
      <c r="J230" s="277"/>
      <c r="K230" s="270"/>
      <c r="M230" s="271" t="s">
        <v>370</v>
      </c>
      <c r="O230" s="260"/>
    </row>
    <row r="231" spans="1:80" ht="12.75">
      <c r="A231" s="261">
        <v>49</v>
      </c>
      <c r="B231" s="262" t="s">
        <v>371</v>
      </c>
      <c r="C231" s="263" t="s">
        <v>372</v>
      </c>
      <c r="D231" s="264" t="s">
        <v>151</v>
      </c>
      <c r="E231" s="265">
        <v>111.143</v>
      </c>
      <c r="F231" s="265">
        <v>0</v>
      </c>
      <c r="G231" s="266">
        <f>E231*F231</f>
        <v>0</v>
      </c>
      <c r="H231" s="267">
        <v>0.02075</v>
      </c>
      <c r="I231" s="268">
        <f>E231*H231</f>
        <v>2.30621725</v>
      </c>
      <c r="J231" s="267">
        <v>0</v>
      </c>
      <c r="K231" s="268">
        <f>E231*J231</f>
        <v>0</v>
      </c>
      <c r="O231" s="260">
        <v>2</v>
      </c>
      <c r="AA231" s="233">
        <v>1</v>
      </c>
      <c r="AB231" s="233">
        <v>1</v>
      </c>
      <c r="AC231" s="233">
        <v>1</v>
      </c>
      <c r="AZ231" s="233">
        <v>1</v>
      </c>
      <c r="BA231" s="233">
        <f>IF(AZ231=1,G231,0)</f>
        <v>0</v>
      </c>
      <c r="BB231" s="233">
        <f>IF(AZ231=2,G231,0)</f>
        <v>0</v>
      </c>
      <c r="BC231" s="233">
        <f>IF(AZ231=3,G231,0)</f>
        <v>0</v>
      </c>
      <c r="BD231" s="233">
        <f>IF(AZ231=4,G231,0)</f>
        <v>0</v>
      </c>
      <c r="BE231" s="233">
        <f>IF(AZ231=5,G231,0)</f>
        <v>0</v>
      </c>
      <c r="CA231" s="260">
        <v>1</v>
      </c>
      <c r="CB231" s="260">
        <v>1</v>
      </c>
    </row>
    <row r="232" spans="1:15" ht="12.75">
      <c r="A232" s="269"/>
      <c r="B232" s="272"/>
      <c r="C232" s="336" t="s">
        <v>196</v>
      </c>
      <c r="D232" s="335"/>
      <c r="E232" s="273">
        <v>0</v>
      </c>
      <c r="F232" s="274"/>
      <c r="G232" s="275"/>
      <c r="H232" s="276"/>
      <c r="I232" s="270"/>
      <c r="J232" s="277"/>
      <c r="K232" s="270"/>
      <c r="M232" s="271" t="s">
        <v>196</v>
      </c>
      <c r="O232" s="260"/>
    </row>
    <row r="233" spans="1:15" ht="12.75">
      <c r="A233" s="269"/>
      <c r="B233" s="272"/>
      <c r="C233" s="336" t="s">
        <v>373</v>
      </c>
      <c r="D233" s="335"/>
      <c r="E233" s="273">
        <v>0</v>
      </c>
      <c r="F233" s="274"/>
      <c r="G233" s="275"/>
      <c r="H233" s="276"/>
      <c r="I233" s="270"/>
      <c r="J233" s="277"/>
      <c r="K233" s="270"/>
      <c r="M233" s="271" t="s">
        <v>373</v>
      </c>
      <c r="O233" s="260"/>
    </row>
    <row r="234" spans="1:15" ht="12.75">
      <c r="A234" s="269"/>
      <c r="B234" s="272"/>
      <c r="C234" s="336" t="s">
        <v>374</v>
      </c>
      <c r="D234" s="335"/>
      <c r="E234" s="273">
        <v>13.42</v>
      </c>
      <c r="F234" s="274"/>
      <c r="G234" s="275"/>
      <c r="H234" s="276"/>
      <c r="I234" s="270"/>
      <c r="J234" s="277"/>
      <c r="K234" s="270"/>
      <c r="M234" s="271" t="s">
        <v>374</v>
      </c>
      <c r="O234" s="260"/>
    </row>
    <row r="235" spans="1:15" ht="12.75">
      <c r="A235" s="269"/>
      <c r="B235" s="272"/>
      <c r="C235" s="336" t="s">
        <v>375</v>
      </c>
      <c r="D235" s="335"/>
      <c r="E235" s="273">
        <v>-1.379</v>
      </c>
      <c r="F235" s="274"/>
      <c r="G235" s="275"/>
      <c r="H235" s="276"/>
      <c r="I235" s="270"/>
      <c r="J235" s="277"/>
      <c r="K235" s="270"/>
      <c r="M235" s="271" t="s">
        <v>375</v>
      </c>
      <c r="O235" s="260"/>
    </row>
    <row r="236" spans="1:15" ht="12.75">
      <c r="A236" s="269"/>
      <c r="B236" s="272"/>
      <c r="C236" s="336" t="s">
        <v>376</v>
      </c>
      <c r="D236" s="335"/>
      <c r="E236" s="273">
        <v>0</v>
      </c>
      <c r="F236" s="274"/>
      <c r="G236" s="275"/>
      <c r="H236" s="276"/>
      <c r="I236" s="270"/>
      <c r="J236" s="277"/>
      <c r="K236" s="270"/>
      <c r="M236" s="271" t="s">
        <v>376</v>
      </c>
      <c r="O236" s="260"/>
    </row>
    <row r="237" spans="1:15" ht="12.75">
      <c r="A237" s="269"/>
      <c r="B237" s="272"/>
      <c r="C237" s="336" t="s">
        <v>377</v>
      </c>
      <c r="D237" s="335"/>
      <c r="E237" s="273">
        <v>13.5</v>
      </c>
      <c r="F237" s="274"/>
      <c r="G237" s="275"/>
      <c r="H237" s="276"/>
      <c r="I237" s="270"/>
      <c r="J237" s="277"/>
      <c r="K237" s="270"/>
      <c r="M237" s="271" t="s">
        <v>377</v>
      </c>
      <c r="O237" s="260"/>
    </row>
    <row r="238" spans="1:15" ht="12.75">
      <c r="A238" s="269"/>
      <c r="B238" s="272"/>
      <c r="C238" s="336" t="s">
        <v>378</v>
      </c>
      <c r="D238" s="335"/>
      <c r="E238" s="273">
        <v>0</v>
      </c>
      <c r="F238" s="274"/>
      <c r="G238" s="275"/>
      <c r="H238" s="276"/>
      <c r="I238" s="270"/>
      <c r="J238" s="277"/>
      <c r="K238" s="270"/>
      <c r="M238" s="271" t="s">
        <v>378</v>
      </c>
      <c r="O238" s="260"/>
    </row>
    <row r="239" spans="1:15" ht="12.75">
      <c r="A239" s="269"/>
      <c r="B239" s="272"/>
      <c r="C239" s="336" t="s">
        <v>379</v>
      </c>
      <c r="D239" s="335"/>
      <c r="E239" s="273">
        <v>10.34</v>
      </c>
      <c r="F239" s="274"/>
      <c r="G239" s="275"/>
      <c r="H239" s="276"/>
      <c r="I239" s="270"/>
      <c r="J239" s="277"/>
      <c r="K239" s="270"/>
      <c r="M239" s="271" t="s">
        <v>379</v>
      </c>
      <c r="O239" s="260"/>
    </row>
    <row r="240" spans="1:15" ht="12.75">
      <c r="A240" s="269"/>
      <c r="B240" s="272"/>
      <c r="C240" s="336" t="s">
        <v>380</v>
      </c>
      <c r="D240" s="335"/>
      <c r="E240" s="273">
        <v>-1.182</v>
      </c>
      <c r="F240" s="274"/>
      <c r="G240" s="275"/>
      <c r="H240" s="276"/>
      <c r="I240" s="270"/>
      <c r="J240" s="277"/>
      <c r="K240" s="270"/>
      <c r="M240" s="271" t="s">
        <v>380</v>
      </c>
      <c r="O240" s="260"/>
    </row>
    <row r="241" spans="1:15" ht="12.75">
      <c r="A241" s="269"/>
      <c r="B241" s="272"/>
      <c r="C241" s="336" t="s">
        <v>381</v>
      </c>
      <c r="D241" s="335"/>
      <c r="E241" s="273">
        <v>0</v>
      </c>
      <c r="F241" s="274"/>
      <c r="G241" s="275"/>
      <c r="H241" s="276"/>
      <c r="I241" s="270"/>
      <c r="J241" s="277"/>
      <c r="K241" s="270"/>
      <c r="M241" s="271" t="s">
        <v>381</v>
      </c>
      <c r="O241" s="260"/>
    </row>
    <row r="242" spans="1:15" ht="12.75">
      <c r="A242" s="269"/>
      <c r="B242" s="272"/>
      <c r="C242" s="336" t="s">
        <v>382</v>
      </c>
      <c r="D242" s="335"/>
      <c r="E242" s="273">
        <v>15.6</v>
      </c>
      <c r="F242" s="274"/>
      <c r="G242" s="275"/>
      <c r="H242" s="276"/>
      <c r="I242" s="270"/>
      <c r="J242" s="277"/>
      <c r="K242" s="270"/>
      <c r="M242" s="271" t="s">
        <v>382</v>
      </c>
      <c r="O242" s="260"/>
    </row>
    <row r="243" spans="1:15" ht="12.75">
      <c r="A243" s="269"/>
      <c r="B243" s="272"/>
      <c r="C243" s="336" t="s">
        <v>383</v>
      </c>
      <c r="D243" s="335"/>
      <c r="E243" s="273">
        <v>0</v>
      </c>
      <c r="F243" s="274"/>
      <c r="G243" s="275"/>
      <c r="H243" s="276"/>
      <c r="I243" s="270"/>
      <c r="J243" s="277"/>
      <c r="K243" s="270"/>
      <c r="M243" s="271" t="s">
        <v>383</v>
      </c>
      <c r="O243" s="260"/>
    </row>
    <row r="244" spans="1:15" ht="12.75">
      <c r="A244" s="269"/>
      <c r="B244" s="272"/>
      <c r="C244" s="336" t="s">
        <v>384</v>
      </c>
      <c r="D244" s="335"/>
      <c r="E244" s="273">
        <v>10.1</v>
      </c>
      <c r="F244" s="274"/>
      <c r="G244" s="275"/>
      <c r="H244" s="276"/>
      <c r="I244" s="270"/>
      <c r="J244" s="277"/>
      <c r="K244" s="270"/>
      <c r="M244" s="271" t="s">
        <v>384</v>
      </c>
      <c r="O244" s="260"/>
    </row>
    <row r="245" spans="1:15" ht="12.75">
      <c r="A245" s="269"/>
      <c r="B245" s="272"/>
      <c r="C245" s="336" t="s">
        <v>380</v>
      </c>
      <c r="D245" s="335"/>
      <c r="E245" s="273">
        <v>-1.182</v>
      </c>
      <c r="F245" s="274"/>
      <c r="G245" s="275"/>
      <c r="H245" s="276"/>
      <c r="I245" s="270"/>
      <c r="J245" s="277"/>
      <c r="K245" s="270"/>
      <c r="M245" s="271" t="s">
        <v>380</v>
      </c>
      <c r="O245" s="260"/>
    </row>
    <row r="246" spans="1:15" ht="12.75">
      <c r="A246" s="269"/>
      <c r="B246" s="272"/>
      <c r="C246" s="336" t="s">
        <v>204</v>
      </c>
      <c r="D246" s="335"/>
      <c r="E246" s="273">
        <v>0</v>
      </c>
      <c r="F246" s="274"/>
      <c r="G246" s="275"/>
      <c r="H246" s="276"/>
      <c r="I246" s="270"/>
      <c r="J246" s="277"/>
      <c r="K246" s="270"/>
      <c r="M246" s="271" t="s">
        <v>204</v>
      </c>
      <c r="O246" s="260"/>
    </row>
    <row r="247" spans="1:15" ht="12.75">
      <c r="A247" s="269"/>
      <c r="B247" s="272"/>
      <c r="C247" s="336" t="s">
        <v>385</v>
      </c>
      <c r="D247" s="335"/>
      <c r="E247" s="273">
        <v>0</v>
      </c>
      <c r="F247" s="274"/>
      <c r="G247" s="275"/>
      <c r="H247" s="276"/>
      <c r="I247" s="270"/>
      <c r="J247" s="277"/>
      <c r="K247" s="270"/>
      <c r="M247" s="299">
        <v>4.875</v>
      </c>
      <c r="O247" s="260"/>
    </row>
    <row r="248" spans="1:15" ht="12.75">
      <c r="A248" s="269"/>
      <c r="B248" s="272"/>
      <c r="C248" s="336" t="s">
        <v>386</v>
      </c>
      <c r="D248" s="335"/>
      <c r="E248" s="273">
        <v>4.37</v>
      </c>
      <c r="F248" s="274"/>
      <c r="G248" s="275"/>
      <c r="H248" s="276"/>
      <c r="I248" s="270"/>
      <c r="J248" s="277"/>
      <c r="K248" s="270"/>
      <c r="M248" s="271" t="s">
        <v>386</v>
      </c>
      <c r="O248" s="260"/>
    </row>
    <row r="249" spans="1:15" ht="12.75">
      <c r="A249" s="269"/>
      <c r="B249" s="272"/>
      <c r="C249" s="336" t="s">
        <v>387</v>
      </c>
      <c r="D249" s="335"/>
      <c r="E249" s="273">
        <v>0</v>
      </c>
      <c r="F249" s="274"/>
      <c r="G249" s="275"/>
      <c r="H249" s="276"/>
      <c r="I249" s="270"/>
      <c r="J249" s="277"/>
      <c r="K249" s="270"/>
      <c r="M249" s="299">
        <v>4.916666666666667</v>
      </c>
      <c r="O249" s="260"/>
    </row>
    <row r="250" spans="1:15" ht="12.75">
      <c r="A250" s="269"/>
      <c r="B250" s="272"/>
      <c r="C250" s="336" t="s">
        <v>388</v>
      </c>
      <c r="D250" s="335"/>
      <c r="E250" s="273">
        <v>11.5</v>
      </c>
      <c r="F250" s="274"/>
      <c r="G250" s="275"/>
      <c r="H250" s="276"/>
      <c r="I250" s="270"/>
      <c r="J250" s="277"/>
      <c r="K250" s="270"/>
      <c r="M250" s="271" t="s">
        <v>388</v>
      </c>
      <c r="O250" s="260"/>
    </row>
    <row r="251" spans="1:15" ht="12.75">
      <c r="A251" s="269"/>
      <c r="B251" s="272"/>
      <c r="C251" s="336" t="s">
        <v>380</v>
      </c>
      <c r="D251" s="335"/>
      <c r="E251" s="273">
        <v>-1.182</v>
      </c>
      <c r="F251" s="274"/>
      <c r="G251" s="275"/>
      <c r="H251" s="276"/>
      <c r="I251" s="270"/>
      <c r="J251" s="277"/>
      <c r="K251" s="270"/>
      <c r="M251" s="271" t="s">
        <v>380</v>
      </c>
      <c r="O251" s="260"/>
    </row>
    <row r="252" spans="1:15" ht="12.75">
      <c r="A252" s="269"/>
      <c r="B252" s="272"/>
      <c r="C252" s="336" t="s">
        <v>389</v>
      </c>
      <c r="D252" s="335"/>
      <c r="E252" s="273">
        <v>0</v>
      </c>
      <c r="F252" s="274"/>
      <c r="G252" s="275"/>
      <c r="H252" s="276"/>
      <c r="I252" s="270"/>
      <c r="J252" s="277"/>
      <c r="K252" s="270"/>
      <c r="M252" s="299">
        <v>4.958333333333333</v>
      </c>
      <c r="O252" s="260"/>
    </row>
    <row r="253" spans="1:15" ht="12.75">
      <c r="A253" s="269"/>
      <c r="B253" s="272"/>
      <c r="C253" s="336" t="s">
        <v>390</v>
      </c>
      <c r="D253" s="335"/>
      <c r="E253" s="273">
        <v>10.472</v>
      </c>
      <c r="F253" s="274"/>
      <c r="G253" s="275"/>
      <c r="H253" s="276"/>
      <c r="I253" s="270"/>
      <c r="J253" s="277"/>
      <c r="K253" s="270"/>
      <c r="M253" s="271" t="s">
        <v>390</v>
      </c>
      <c r="O253" s="260"/>
    </row>
    <row r="254" spans="1:15" ht="12.75">
      <c r="A254" s="269"/>
      <c r="B254" s="272"/>
      <c r="C254" s="336" t="s">
        <v>380</v>
      </c>
      <c r="D254" s="335"/>
      <c r="E254" s="273">
        <v>-1.182</v>
      </c>
      <c r="F254" s="274"/>
      <c r="G254" s="275"/>
      <c r="H254" s="276"/>
      <c r="I254" s="270"/>
      <c r="J254" s="277"/>
      <c r="K254" s="270"/>
      <c r="M254" s="271" t="s">
        <v>380</v>
      </c>
      <c r="O254" s="260"/>
    </row>
    <row r="255" spans="1:15" ht="12.75">
      <c r="A255" s="269"/>
      <c r="B255" s="272"/>
      <c r="C255" s="336" t="s">
        <v>391</v>
      </c>
      <c r="D255" s="335"/>
      <c r="E255" s="273">
        <v>0</v>
      </c>
      <c r="F255" s="274"/>
      <c r="G255" s="275"/>
      <c r="H255" s="276"/>
      <c r="I255" s="270"/>
      <c r="J255" s="277"/>
      <c r="K255" s="270"/>
      <c r="M255" s="299">
        <v>5</v>
      </c>
      <c r="O255" s="260"/>
    </row>
    <row r="256" spans="1:15" ht="12.75">
      <c r="A256" s="269"/>
      <c r="B256" s="272"/>
      <c r="C256" s="336" t="s">
        <v>386</v>
      </c>
      <c r="D256" s="335"/>
      <c r="E256" s="273">
        <v>4.37</v>
      </c>
      <c r="F256" s="274"/>
      <c r="G256" s="275"/>
      <c r="H256" s="276"/>
      <c r="I256" s="270"/>
      <c r="J256" s="277"/>
      <c r="K256" s="270"/>
      <c r="M256" s="271" t="s">
        <v>386</v>
      </c>
      <c r="O256" s="260"/>
    </row>
    <row r="257" spans="1:15" ht="12.75">
      <c r="A257" s="269"/>
      <c r="B257" s="272"/>
      <c r="C257" s="336" t="s">
        <v>392</v>
      </c>
      <c r="D257" s="335"/>
      <c r="E257" s="273">
        <v>0</v>
      </c>
      <c r="F257" s="274"/>
      <c r="G257" s="275"/>
      <c r="H257" s="276"/>
      <c r="I257" s="270"/>
      <c r="J257" s="277"/>
      <c r="K257" s="270"/>
      <c r="M257" s="299">
        <v>5.041666666666667</v>
      </c>
      <c r="O257" s="260"/>
    </row>
    <row r="258" spans="1:15" ht="12.75">
      <c r="A258" s="269"/>
      <c r="B258" s="272"/>
      <c r="C258" s="336" t="s">
        <v>390</v>
      </c>
      <c r="D258" s="335"/>
      <c r="E258" s="273">
        <v>10.472</v>
      </c>
      <c r="F258" s="274"/>
      <c r="G258" s="275"/>
      <c r="H258" s="276"/>
      <c r="I258" s="270"/>
      <c r="J258" s="277"/>
      <c r="K258" s="270"/>
      <c r="M258" s="271" t="s">
        <v>390</v>
      </c>
      <c r="O258" s="260"/>
    </row>
    <row r="259" spans="1:15" ht="12.75">
      <c r="A259" s="269"/>
      <c r="B259" s="272"/>
      <c r="C259" s="336" t="s">
        <v>380</v>
      </c>
      <c r="D259" s="335"/>
      <c r="E259" s="273">
        <v>-1.182</v>
      </c>
      <c r="F259" s="274"/>
      <c r="G259" s="275"/>
      <c r="H259" s="276"/>
      <c r="I259" s="270"/>
      <c r="J259" s="277"/>
      <c r="K259" s="270"/>
      <c r="M259" s="271" t="s">
        <v>380</v>
      </c>
      <c r="O259" s="260"/>
    </row>
    <row r="260" spans="1:15" ht="12.75">
      <c r="A260" s="269"/>
      <c r="B260" s="272"/>
      <c r="C260" s="336" t="s">
        <v>393</v>
      </c>
      <c r="D260" s="335"/>
      <c r="E260" s="273">
        <v>0</v>
      </c>
      <c r="F260" s="274"/>
      <c r="G260" s="275"/>
      <c r="H260" s="276"/>
      <c r="I260" s="270"/>
      <c r="J260" s="277"/>
      <c r="K260" s="270"/>
      <c r="M260" s="299">
        <v>5.083333333333333</v>
      </c>
      <c r="O260" s="260"/>
    </row>
    <row r="261" spans="1:15" ht="12.75">
      <c r="A261" s="269"/>
      <c r="B261" s="272"/>
      <c r="C261" s="336" t="s">
        <v>394</v>
      </c>
      <c r="D261" s="335"/>
      <c r="E261" s="273">
        <v>15.47</v>
      </c>
      <c r="F261" s="274"/>
      <c r="G261" s="275"/>
      <c r="H261" s="276"/>
      <c r="I261" s="270"/>
      <c r="J261" s="277"/>
      <c r="K261" s="270"/>
      <c r="M261" s="271" t="s">
        <v>394</v>
      </c>
      <c r="O261" s="260"/>
    </row>
    <row r="262" spans="1:15" ht="12.75">
      <c r="A262" s="269"/>
      <c r="B262" s="272"/>
      <c r="C262" s="336" t="s">
        <v>380</v>
      </c>
      <c r="D262" s="335"/>
      <c r="E262" s="273">
        <v>-1.182</v>
      </c>
      <c r="F262" s="274"/>
      <c r="G262" s="275"/>
      <c r="H262" s="276"/>
      <c r="I262" s="270"/>
      <c r="J262" s="277"/>
      <c r="K262" s="270"/>
      <c r="M262" s="271" t="s">
        <v>380</v>
      </c>
      <c r="O262" s="260"/>
    </row>
    <row r="263" spans="1:80" ht="12.75">
      <c r="A263" s="261">
        <v>50</v>
      </c>
      <c r="B263" s="262" t="s">
        <v>395</v>
      </c>
      <c r="C263" s="263" t="s">
        <v>396</v>
      </c>
      <c r="D263" s="264" t="s">
        <v>151</v>
      </c>
      <c r="E263" s="265">
        <v>1293.3064</v>
      </c>
      <c r="F263" s="265">
        <v>0</v>
      </c>
      <c r="G263" s="266">
        <f>E263*F263</f>
        <v>0</v>
      </c>
      <c r="H263" s="267">
        <v>0.02798</v>
      </c>
      <c r="I263" s="268">
        <f>E263*H263</f>
        <v>36.186713072</v>
      </c>
      <c r="J263" s="267">
        <v>0</v>
      </c>
      <c r="K263" s="268">
        <f>E263*J263</f>
        <v>0</v>
      </c>
      <c r="O263" s="260">
        <v>2</v>
      </c>
      <c r="AA263" s="233">
        <v>1</v>
      </c>
      <c r="AB263" s="233">
        <v>1</v>
      </c>
      <c r="AC263" s="233">
        <v>1</v>
      </c>
      <c r="AZ263" s="233">
        <v>1</v>
      </c>
      <c r="BA263" s="233">
        <f>IF(AZ263=1,G263,0)</f>
        <v>0</v>
      </c>
      <c r="BB263" s="233">
        <f>IF(AZ263=2,G263,0)</f>
        <v>0</v>
      </c>
      <c r="BC263" s="233">
        <f>IF(AZ263=3,G263,0)</f>
        <v>0</v>
      </c>
      <c r="BD263" s="233">
        <f>IF(AZ263=4,G263,0)</f>
        <v>0</v>
      </c>
      <c r="BE263" s="233">
        <f>IF(AZ263=5,G263,0)</f>
        <v>0</v>
      </c>
      <c r="CA263" s="260">
        <v>1</v>
      </c>
      <c r="CB263" s="260">
        <v>1</v>
      </c>
    </row>
    <row r="264" spans="1:15" ht="12.75">
      <c r="A264" s="269"/>
      <c r="B264" s="272"/>
      <c r="C264" s="336" t="s">
        <v>397</v>
      </c>
      <c r="D264" s="335"/>
      <c r="E264" s="273">
        <v>0</v>
      </c>
      <c r="F264" s="274"/>
      <c r="G264" s="275"/>
      <c r="H264" s="276"/>
      <c r="I264" s="270"/>
      <c r="J264" s="277"/>
      <c r="K264" s="270"/>
      <c r="M264" s="271" t="s">
        <v>397</v>
      </c>
      <c r="O264" s="260"/>
    </row>
    <row r="265" spans="1:15" ht="12.75">
      <c r="A265" s="269"/>
      <c r="B265" s="272"/>
      <c r="C265" s="336" t="s">
        <v>398</v>
      </c>
      <c r="D265" s="335"/>
      <c r="E265" s="273">
        <v>163.89</v>
      </c>
      <c r="F265" s="274"/>
      <c r="G265" s="275"/>
      <c r="H265" s="276"/>
      <c r="I265" s="270"/>
      <c r="J265" s="277"/>
      <c r="K265" s="270"/>
      <c r="M265" s="271" t="s">
        <v>398</v>
      </c>
      <c r="O265" s="260"/>
    </row>
    <row r="266" spans="1:15" ht="12.75">
      <c r="A266" s="269"/>
      <c r="B266" s="272"/>
      <c r="C266" s="336" t="s">
        <v>399</v>
      </c>
      <c r="D266" s="335"/>
      <c r="E266" s="273">
        <v>-10.4</v>
      </c>
      <c r="F266" s="274"/>
      <c r="G266" s="275"/>
      <c r="H266" s="276"/>
      <c r="I266" s="270"/>
      <c r="J266" s="277"/>
      <c r="K266" s="270"/>
      <c r="M266" s="271" t="s">
        <v>399</v>
      </c>
      <c r="O266" s="260"/>
    </row>
    <row r="267" spans="1:15" ht="12.75">
      <c r="A267" s="269"/>
      <c r="B267" s="272"/>
      <c r="C267" s="336" t="s">
        <v>400</v>
      </c>
      <c r="D267" s="335"/>
      <c r="E267" s="273">
        <v>-16.419</v>
      </c>
      <c r="F267" s="274"/>
      <c r="G267" s="275"/>
      <c r="H267" s="276"/>
      <c r="I267" s="270"/>
      <c r="J267" s="277"/>
      <c r="K267" s="270"/>
      <c r="M267" s="271" t="s">
        <v>400</v>
      </c>
      <c r="O267" s="260"/>
    </row>
    <row r="268" spans="1:15" ht="12.75">
      <c r="A268" s="269"/>
      <c r="B268" s="272"/>
      <c r="C268" s="336" t="s">
        <v>401</v>
      </c>
      <c r="D268" s="335"/>
      <c r="E268" s="273">
        <v>0</v>
      </c>
      <c r="F268" s="274"/>
      <c r="G268" s="275"/>
      <c r="H268" s="276"/>
      <c r="I268" s="270"/>
      <c r="J268" s="277"/>
      <c r="K268" s="270"/>
      <c r="M268" s="271" t="s">
        <v>401</v>
      </c>
      <c r="O268" s="260"/>
    </row>
    <row r="269" spans="1:15" ht="12.75">
      <c r="A269" s="269"/>
      <c r="B269" s="272"/>
      <c r="C269" s="336" t="s">
        <v>196</v>
      </c>
      <c r="D269" s="335"/>
      <c r="E269" s="273">
        <v>0</v>
      </c>
      <c r="F269" s="274"/>
      <c r="G269" s="275"/>
      <c r="H269" s="276"/>
      <c r="I269" s="270"/>
      <c r="J269" s="277"/>
      <c r="K269" s="270"/>
      <c r="M269" s="271" t="s">
        <v>196</v>
      </c>
      <c r="O269" s="260"/>
    </row>
    <row r="270" spans="1:15" ht="12.75">
      <c r="A270" s="269"/>
      <c r="B270" s="272"/>
      <c r="C270" s="336" t="s">
        <v>402</v>
      </c>
      <c r="D270" s="335"/>
      <c r="E270" s="273">
        <v>27.525</v>
      </c>
      <c r="F270" s="274"/>
      <c r="G270" s="275"/>
      <c r="H270" s="276"/>
      <c r="I270" s="270"/>
      <c r="J270" s="277"/>
      <c r="K270" s="270"/>
      <c r="M270" s="271" t="s">
        <v>402</v>
      </c>
      <c r="O270" s="260"/>
    </row>
    <row r="271" spans="1:15" ht="12.75">
      <c r="A271" s="269"/>
      <c r="B271" s="272"/>
      <c r="C271" s="336" t="s">
        <v>403</v>
      </c>
      <c r="D271" s="335"/>
      <c r="E271" s="273">
        <v>0</v>
      </c>
      <c r="F271" s="274"/>
      <c r="G271" s="275"/>
      <c r="H271" s="276"/>
      <c r="I271" s="270"/>
      <c r="J271" s="277"/>
      <c r="K271" s="270"/>
      <c r="M271" s="271" t="s">
        <v>403</v>
      </c>
      <c r="O271" s="260"/>
    </row>
    <row r="272" spans="1:15" ht="12.75">
      <c r="A272" s="269"/>
      <c r="B272" s="272"/>
      <c r="C272" s="336" t="s">
        <v>404</v>
      </c>
      <c r="D272" s="335"/>
      <c r="E272" s="273">
        <v>0</v>
      </c>
      <c r="F272" s="274"/>
      <c r="G272" s="275"/>
      <c r="H272" s="276"/>
      <c r="I272" s="270"/>
      <c r="J272" s="277"/>
      <c r="K272" s="270"/>
      <c r="M272" s="271" t="s">
        <v>404</v>
      </c>
      <c r="O272" s="260"/>
    </row>
    <row r="273" spans="1:15" ht="12.75">
      <c r="A273" s="269"/>
      <c r="B273" s="272"/>
      <c r="C273" s="336" t="s">
        <v>405</v>
      </c>
      <c r="D273" s="335"/>
      <c r="E273" s="273">
        <v>6.945</v>
      </c>
      <c r="F273" s="274"/>
      <c r="G273" s="275"/>
      <c r="H273" s="276"/>
      <c r="I273" s="270"/>
      <c r="J273" s="277"/>
      <c r="K273" s="270"/>
      <c r="M273" s="271" t="s">
        <v>405</v>
      </c>
      <c r="O273" s="260"/>
    </row>
    <row r="274" spans="1:15" ht="12.75">
      <c r="A274" s="269"/>
      <c r="B274" s="272"/>
      <c r="C274" s="336" t="s">
        <v>406</v>
      </c>
      <c r="D274" s="335"/>
      <c r="E274" s="273">
        <v>20.03</v>
      </c>
      <c r="F274" s="274"/>
      <c r="G274" s="275"/>
      <c r="H274" s="276"/>
      <c r="I274" s="270"/>
      <c r="J274" s="277"/>
      <c r="K274" s="270"/>
      <c r="M274" s="271" t="s">
        <v>406</v>
      </c>
      <c r="O274" s="260"/>
    </row>
    <row r="275" spans="1:15" ht="12.75">
      <c r="A275" s="269"/>
      <c r="B275" s="272"/>
      <c r="C275" s="336" t="s">
        <v>407</v>
      </c>
      <c r="D275" s="335"/>
      <c r="E275" s="273">
        <v>0</v>
      </c>
      <c r="F275" s="274"/>
      <c r="G275" s="275"/>
      <c r="H275" s="276"/>
      <c r="I275" s="270"/>
      <c r="J275" s="277"/>
      <c r="K275" s="270"/>
      <c r="M275" s="271" t="s">
        <v>407</v>
      </c>
      <c r="O275" s="260"/>
    </row>
    <row r="276" spans="1:15" ht="12.75">
      <c r="A276" s="269"/>
      <c r="B276" s="272"/>
      <c r="C276" s="336" t="s">
        <v>408</v>
      </c>
      <c r="D276" s="335"/>
      <c r="E276" s="273">
        <v>15.9</v>
      </c>
      <c r="F276" s="274"/>
      <c r="G276" s="275"/>
      <c r="H276" s="276"/>
      <c r="I276" s="270"/>
      <c r="J276" s="277"/>
      <c r="K276" s="270"/>
      <c r="M276" s="271" t="s">
        <v>408</v>
      </c>
      <c r="O276" s="260"/>
    </row>
    <row r="277" spans="1:15" ht="12.75">
      <c r="A277" s="269"/>
      <c r="B277" s="272"/>
      <c r="C277" s="336" t="s">
        <v>409</v>
      </c>
      <c r="D277" s="335"/>
      <c r="E277" s="273">
        <v>19.136</v>
      </c>
      <c r="F277" s="274"/>
      <c r="G277" s="275"/>
      <c r="H277" s="276"/>
      <c r="I277" s="270"/>
      <c r="J277" s="277"/>
      <c r="K277" s="270"/>
      <c r="M277" s="271" t="s">
        <v>409</v>
      </c>
      <c r="O277" s="260"/>
    </row>
    <row r="278" spans="1:15" ht="12.75">
      <c r="A278" s="269"/>
      <c r="B278" s="272"/>
      <c r="C278" s="336" t="s">
        <v>410</v>
      </c>
      <c r="D278" s="335"/>
      <c r="E278" s="273">
        <v>9.238</v>
      </c>
      <c r="F278" s="274"/>
      <c r="G278" s="275"/>
      <c r="H278" s="276"/>
      <c r="I278" s="270"/>
      <c r="J278" s="277"/>
      <c r="K278" s="270"/>
      <c r="M278" s="271" t="s">
        <v>410</v>
      </c>
      <c r="O278" s="260"/>
    </row>
    <row r="279" spans="1:15" ht="12.75">
      <c r="A279" s="269"/>
      <c r="B279" s="272"/>
      <c r="C279" s="336" t="s">
        <v>411</v>
      </c>
      <c r="D279" s="335"/>
      <c r="E279" s="273">
        <v>3.613</v>
      </c>
      <c r="F279" s="274"/>
      <c r="G279" s="275"/>
      <c r="H279" s="276"/>
      <c r="I279" s="270"/>
      <c r="J279" s="277"/>
      <c r="K279" s="270"/>
      <c r="M279" s="271" t="s">
        <v>411</v>
      </c>
      <c r="O279" s="260"/>
    </row>
    <row r="280" spans="1:15" ht="12.75">
      <c r="A280" s="269"/>
      <c r="B280" s="272"/>
      <c r="C280" s="336" t="s">
        <v>412</v>
      </c>
      <c r="D280" s="335"/>
      <c r="E280" s="273">
        <v>5.848</v>
      </c>
      <c r="F280" s="274"/>
      <c r="G280" s="275"/>
      <c r="H280" s="276"/>
      <c r="I280" s="270"/>
      <c r="J280" s="277"/>
      <c r="K280" s="270"/>
      <c r="M280" s="271" t="s">
        <v>412</v>
      </c>
      <c r="O280" s="260"/>
    </row>
    <row r="281" spans="1:15" ht="12.75">
      <c r="A281" s="269"/>
      <c r="B281" s="272"/>
      <c r="C281" s="336" t="s">
        <v>413</v>
      </c>
      <c r="D281" s="335"/>
      <c r="E281" s="273">
        <v>5.914</v>
      </c>
      <c r="F281" s="274"/>
      <c r="G281" s="275"/>
      <c r="H281" s="276"/>
      <c r="I281" s="270"/>
      <c r="J281" s="277"/>
      <c r="K281" s="270"/>
      <c r="M281" s="271" t="s">
        <v>413</v>
      </c>
      <c r="O281" s="260"/>
    </row>
    <row r="282" spans="1:15" ht="12.75">
      <c r="A282" s="269"/>
      <c r="B282" s="272"/>
      <c r="C282" s="336" t="s">
        <v>414</v>
      </c>
      <c r="D282" s="335"/>
      <c r="E282" s="273">
        <v>14.073</v>
      </c>
      <c r="F282" s="274"/>
      <c r="G282" s="275"/>
      <c r="H282" s="276"/>
      <c r="I282" s="270"/>
      <c r="J282" s="277"/>
      <c r="K282" s="270"/>
      <c r="M282" s="271" t="s">
        <v>414</v>
      </c>
      <c r="O282" s="260"/>
    </row>
    <row r="283" spans="1:15" ht="12.75">
      <c r="A283" s="269"/>
      <c r="B283" s="272"/>
      <c r="C283" s="336" t="s">
        <v>415</v>
      </c>
      <c r="D283" s="335"/>
      <c r="E283" s="273">
        <v>144.69</v>
      </c>
      <c r="F283" s="274"/>
      <c r="G283" s="275"/>
      <c r="H283" s="276"/>
      <c r="I283" s="270"/>
      <c r="J283" s="277"/>
      <c r="K283" s="270"/>
      <c r="M283" s="271" t="s">
        <v>415</v>
      </c>
      <c r="O283" s="260"/>
    </row>
    <row r="284" spans="1:15" ht="12.75">
      <c r="A284" s="269"/>
      <c r="B284" s="272"/>
      <c r="C284" s="336" t="s">
        <v>416</v>
      </c>
      <c r="D284" s="335"/>
      <c r="E284" s="273">
        <v>80.07</v>
      </c>
      <c r="F284" s="274"/>
      <c r="G284" s="275"/>
      <c r="H284" s="276"/>
      <c r="I284" s="270"/>
      <c r="J284" s="277"/>
      <c r="K284" s="270"/>
      <c r="M284" s="271" t="s">
        <v>416</v>
      </c>
      <c r="O284" s="260"/>
    </row>
    <row r="285" spans="1:15" ht="12.75">
      <c r="A285" s="269"/>
      <c r="B285" s="272"/>
      <c r="C285" s="336" t="s">
        <v>417</v>
      </c>
      <c r="D285" s="335"/>
      <c r="E285" s="273">
        <v>-4.728</v>
      </c>
      <c r="F285" s="274"/>
      <c r="G285" s="275"/>
      <c r="H285" s="276"/>
      <c r="I285" s="270"/>
      <c r="J285" s="277"/>
      <c r="K285" s="270"/>
      <c r="M285" s="271" t="s">
        <v>417</v>
      </c>
      <c r="O285" s="260"/>
    </row>
    <row r="286" spans="1:15" ht="12.75">
      <c r="A286" s="269"/>
      <c r="B286" s="272"/>
      <c r="C286" s="336" t="s">
        <v>418</v>
      </c>
      <c r="D286" s="335"/>
      <c r="E286" s="273">
        <v>-8.274</v>
      </c>
      <c r="F286" s="274"/>
      <c r="G286" s="275"/>
      <c r="H286" s="276"/>
      <c r="I286" s="270"/>
      <c r="J286" s="277"/>
      <c r="K286" s="270"/>
      <c r="M286" s="271" t="s">
        <v>418</v>
      </c>
      <c r="O286" s="260"/>
    </row>
    <row r="287" spans="1:15" ht="12.75">
      <c r="A287" s="269"/>
      <c r="B287" s="272"/>
      <c r="C287" s="336" t="s">
        <v>419</v>
      </c>
      <c r="D287" s="335"/>
      <c r="E287" s="273">
        <v>-9.456</v>
      </c>
      <c r="F287" s="274"/>
      <c r="G287" s="275"/>
      <c r="H287" s="276"/>
      <c r="I287" s="270"/>
      <c r="J287" s="277"/>
      <c r="K287" s="270"/>
      <c r="M287" s="271" t="s">
        <v>419</v>
      </c>
      <c r="O287" s="260"/>
    </row>
    <row r="288" spans="1:15" ht="12.75">
      <c r="A288" s="269"/>
      <c r="B288" s="272"/>
      <c r="C288" s="336" t="s">
        <v>420</v>
      </c>
      <c r="D288" s="335"/>
      <c r="E288" s="273">
        <v>-3.546</v>
      </c>
      <c r="F288" s="274"/>
      <c r="G288" s="275"/>
      <c r="H288" s="276"/>
      <c r="I288" s="270"/>
      <c r="J288" s="277"/>
      <c r="K288" s="270"/>
      <c r="M288" s="271" t="s">
        <v>420</v>
      </c>
      <c r="O288" s="260"/>
    </row>
    <row r="289" spans="1:15" ht="12.75">
      <c r="A289" s="269"/>
      <c r="B289" s="272"/>
      <c r="C289" s="336" t="s">
        <v>421</v>
      </c>
      <c r="D289" s="335"/>
      <c r="E289" s="273">
        <v>31.08</v>
      </c>
      <c r="F289" s="274"/>
      <c r="G289" s="275"/>
      <c r="H289" s="276"/>
      <c r="I289" s="270"/>
      <c r="J289" s="277"/>
      <c r="K289" s="270"/>
      <c r="M289" s="271" t="s">
        <v>421</v>
      </c>
      <c r="O289" s="260"/>
    </row>
    <row r="290" spans="1:15" ht="12.75">
      <c r="A290" s="269"/>
      <c r="B290" s="272"/>
      <c r="C290" s="334" t="s">
        <v>337</v>
      </c>
      <c r="D290" s="335"/>
      <c r="E290" s="298">
        <v>495.1289999999999</v>
      </c>
      <c r="F290" s="274"/>
      <c r="G290" s="275"/>
      <c r="H290" s="276"/>
      <c r="I290" s="270"/>
      <c r="J290" s="277"/>
      <c r="K290" s="270"/>
      <c r="M290" s="271" t="s">
        <v>337</v>
      </c>
      <c r="O290" s="260"/>
    </row>
    <row r="291" spans="1:15" ht="12.75">
      <c r="A291" s="269"/>
      <c r="B291" s="272"/>
      <c r="C291" s="336" t="s">
        <v>204</v>
      </c>
      <c r="D291" s="335"/>
      <c r="E291" s="273">
        <v>0</v>
      </c>
      <c r="F291" s="274"/>
      <c r="G291" s="275"/>
      <c r="H291" s="276"/>
      <c r="I291" s="270"/>
      <c r="J291" s="277"/>
      <c r="K291" s="270"/>
      <c r="M291" s="271" t="s">
        <v>204</v>
      </c>
      <c r="O291" s="260"/>
    </row>
    <row r="292" spans="1:15" ht="12.75">
      <c r="A292" s="269"/>
      <c r="B292" s="272"/>
      <c r="C292" s="336" t="s">
        <v>422</v>
      </c>
      <c r="D292" s="335"/>
      <c r="E292" s="273">
        <v>0</v>
      </c>
      <c r="F292" s="274"/>
      <c r="G292" s="275"/>
      <c r="H292" s="276"/>
      <c r="I292" s="270"/>
      <c r="J292" s="277"/>
      <c r="K292" s="270"/>
      <c r="M292" s="299">
        <v>4.25</v>
      </c>
      <c r="O292" s="260"/>
    </row>
    <row r="293" spans="1:15" ht="12.75">
      <c r="A293" s="269"/>
      <c r="B293" s="272"/>
      <c r="C293" s="336" t="s">
        <v>423</v>
      </c>
      <c r="D293" s="335"/>
      <c r="E293" s="273">
        <v>10.56</v>
      </c>
      <c r="F293" s="274"/>
      <c r="G293" s="275"/>
      <c r="H293" s="276"/>
      <c r="I293" s="270"/>
      <c r="J293" s="277"/>
      <c r="K293" s="270"/>
      <c r="M293" s="271" t="s">
        <v>423</v>
      </c>
      <c r="O293" s="260"/>
    </row>
    <row r="294" spans="1:15" ht="12.75">
      <c r="A294" s="269"/>
      <c r="B294" s="272"/>
      <c r="C294" s="336" t="s">
        <v>424</v>
      </c>
      <c r="D294" s="335"/>
      <c r="E294" s="273">
        <v>0</v>
      </c>
      <c r="F294" s="274"/>
      <c r="G294" s="275"/>
      <c r="H294" s="276"/>
      <c r="I294" s="270"/>
      <c r="J294" s="277"/>
      <c r="K294" s="270"/>
      <c r="M294" s="299">
        <v>4.291666666666667</v>
      </c>
      <c r="O294" s="260"/>
    </row>
    <row r="295" spans="1:15" ht="12.75">
      <c r="A295" s="269"/>
      <c r="B295" s="272"/>
      <c r="C295" s="336" t="s">
        <v>425</v>
      </c>
      <c r="D295" s="335"/>
      <c r="E295" s="273">
        <v>50</v>
      </c>
      <c r="F295" s="274"/>
      <c r="G295" s="275"/>
      <c r="H295" s="276"/>
      <c r="I295" s="270"/>
      <c r="J295" s="277"/>
      <c r="K295" s="270"/>
      <c r="M295" s="271" t="s">
        <v>425</v>
      </c>
      <c r="O295" s="260"/>
    </row>
    <row r="296" spans="1:15" ht="12.75">
      <c r="A296" s="269"/>
      <c r="B296" s="272"/>
      <c r="C296" s="336" t="s">
        <v>426</v>
      </c>
      <c r="D296" s="335"/>
      <c r="E296" s="273">
        <v>-6.92</v>
      </c>
      <c r="F296" s="274"/>
      <c r="G296" s="275"/>
      <c r="H296" s="276"/>
      <c r="I296" s="270"/>
      <c r="J296" s="277"/>
      <c r="K296" s="270"/>
      <c r="M296" s="271" t="s">
        <v>426</v>
      </c>
      <c r="O296" s="260"/>
    </row>
    <row r="297" spans="1:15" ht="12.75">
      <c r="A297" s="269"/>
      <c r="B297" s="272"/>
      <c r="C297" s="336" t="s">
        <v>427</v>
      </c>
      <c r="D297" s="335"/>
      <c r="E297" s="273">
        <v>0</v>
      </c>
      <c r="F297" s="274"/>
      <c r="G297" s="275"/>
      <c r="H297" s="276"/>
      <c r="I297" s="270"/>
      <c r="J297" s="277"/>
      <c r="K297" s="270"/>
      <c r="M297" s="299">
        <v>4.333333333333333</v>
      </c>
      <c r="O297" s="260"/>
    </row>
    <row r="298" spans="1:15" ht="12.75">
      <c r="A298" s="269"/>
      <c r="B298" s="272"/>
      <c r="C298" s="336" t="s">
        <v>428</v>
      </c>
      <c r="D298" s="335"/>
      <c r="E298" s="273">
        <v>18.432</v>
      </c>
      <c r="F298" s="274"/>
      <c r="G298" s="275"/>
      <c r="H298" s="276"/>
      <c r="I298" s="270"/>
      <c r="J298" s="277"/>
      <c r="K298" s="270"/>
      <c r="M298" s="271" t="s">
        <v>428</v>
      </c>
      <c r="O298" s="260"/>
    </row>
    <row r="299" spans="1:15" ht="12.75">
      <c r="A299" s="269"/>
      <c r="B299" s="272"/>
      <c r="C299" s="336" t="s">
        <v>429</v>
      </c>
      <c r="D299" s="335"/>
      <c r="E299" s="273">
        <v>0</v>
      </c>
      <c r="F299" s="274"/>
      <c r="G299" s="275"/>
      <c r="H299" s="276"/>
      <c r="I299" s="270"/>
      <c r="J299" s="277"/>
      <c r="K299" s="270"/>
      <c r="M299" s="299">
        <v>4.375</v>
      </c>
      <c r="O299" s="260"/>
    </row>
    <row r="300" spans="1:15" ht="12.75">
      <c r="A300" s="269"/>
      <c r="B300" s="272"/>
      <c r="C300" s="336" t="s">
        <v>430</v>
      </c>
      <c r="D300" s="335"/>
      <c r="E300" s="273">
        <v>86.496</v>
      </c>
      <c r="F300" s="274"/>
      <c r="G300" s="275"/>
      <c r="H300" s="276"/>
      <c r="I300" s="270"/>
      <c r="J300" s="277"/>
      <c r="K300" s="270"/>
      <c r="M300" s="271" t="s">
        <v>430</v>
      </c>
      <c r="O300" s="260"/>
    </row>
    <row r="301" spans="1:15" ht="12.75">
      <c r="A301" s="269"/>
      <c r="B301" s="272"/>
      <c r="C301" s="336" t="s">
        <v>431</v>
      </c>
      <c r="D301" s="335"/>
      <c r="E301" s="273">
        <v>-6</v>
      </c>
      <c r="F301" s="274"/>
      <c r="G301" s="275"/>
      <c r="H301" s="276"/>
      <c r="I301" s="270"/>
      <c r="J301" s="277"/>
      <c r="K301" s="270"/>
      <c r="M301" s="271" t="s">
        <v>431</v>
      </c>
      <c r="O301" s="260"/>
    </row>
    <row r="302" spans="1:15" ht="12.75">
      <c r="A302" s="269"/>
      <c r="B302" s="272"/>
      <c r="C302" s="336" t="s">
        <v>270</v>
      </c>
      <c r="D302" s="335"/>
      <c r="E302" s="273">
        <v>-9.456</v>
      </c>
      <c r="F302" s="274"/>
      <c r="G302" s="275"/>
      <c r="H302" s="276"/>
      <c r="I302" s="270"/>
      <c r="J302" s="277"/>
      <c r="K302" s="270"/>
      <c r="M302" s="271" t="s">
        <v>270</v>
      </c>
      <c r="O302" s="260"/>
    </row>
    <row r="303" spans="1:15" ht="12.75">
      <c r="A303" s="269"/>
      <c r="B303" s="272"/>
      <c r="C303" s="336" t="s">
        <v>432</v>
      </c>
      <c r="D303" s="335"/>
      <c r="E303" s="273">
        <v>0</v>
      </c>
      <c r="F303" s="274"/>
      <c r="G303" s="275"/>
      <c r="H303" s="276"/>
      <c r="I303" s="270"/>
      <c r="J303" s="277"/>
      <c r="K303" s="270"/>
      <c r="M303" s="299">
        <v>4.416666666666667</v>
      </c>
      <c r="O303" s="260"/>
    </row>
    <row r="304" spans="1:15" ht="12.75">
      <c r="A304" s="269"/>
      <c r="B304" s="272"/>
      <c r="C304" s="336" t="s">
        <v>433</v>
      </c>
      <c r="D304" s="335"/>
      <c r="E304" s="273">
        <v>42</v>
      </c>
      <c r="F304" s="274"/>
      <c r="G304" s="275"/>
      <c r="H304" s="276"/>
      <c r="I304" s="270"/>
      <c r="J304" s="277"/>
      <c r="K304" s="270"/>
      <c r="M304" s="271" t="s">
        <v>433</v>
      </c>
      <c r="O304" s="260"/>
    </row>
    <row r="305" spans="1:15" ht="12.75">
      <c r="A305" s="269"/>
      <c r="B305" s="272"/>
      <c r="C305" s="336" t="s">
        <v>258</v>
      </c>
      <c r="D305" s="335"/>
      <c r="E305" s="273">
        <v>-4.137</v>
      </c>
      <c r="F305" s="274"/>
      <c r="G305" s="275"/>
      <c r="H305" s="276"/>
      <c r="I305" s="270"/>
      <c r="J305" s="277"/>
      <c r="K305" s="270"/>
      <c r="M305" s="271" t="s">
        <v>258</v>
      </c>
      <c r="O305" s="260"/>
    </row>
    <row r="306" spans="1:15" ht="12.75">
      <c r="A306" s="269"/>
      <c r="B306" s="272"/>
      <c r="C306" s="336" t="s">
        <v>434</v>
      </c>
      <c r="D306" s="335"/>
      <c r="E306" s="273">
        <v>0</v>
      </c>
      <c r="F306" s="274"/>
      <c r="G306" s="275"/>
      <c r="H306" s="276"/>
      <c r="I306" s="270"/>
      <c r="J306" s="277"/>
      <c r="K306" s="270"/>
      <c r="M306" s="299">
        <v>4.458333333333333</v>
      </c>
      <c r="O306" s="260"/>
    </row>
    <row r="307" spans="1:15" ht="12.75">
      <c r="A307" s="269"/>
      <c r="B307" s="272"/>
      <c r="C307" s="336" t="s">
        <v>435</v>
      </c>
      <c r="D307" s="335"/>
      <c r="E307" s="273">
        <v>73.28</v>
      </c>
      <c r="F307" s="274"/>
      <c r="G307" s="275"/>
      <c r="H307" s="276"/>
      <c r="I307" s="270"/>
      <c r="J307" s="277"/>
      <c r="K307" s="270"/>
      <c r="M307" s="271" t="s">
        <v>435</v>
      </c>
      <c r="O307" s="260"/>
    </row>
    <row r="308" spans="1:15" ht="12.75">
      <c r="A308" s="269"/>
      <c r="B308" s="272"/>
      <c r="C308" s="336" t="s">
        <v>436</v>
      </c>
      <c r="D308" s="335"/>
      <c r="E308" s="273">
        <v>-1.576</v>
      </c>
      <c r="F308" s="274"/>
      <c r="G308" s="275"/>
      <c r="H308" s="276"/>
      <c r="I308" s="270"/>
      <c r="J308" s="277"/>
      <c r="K308" s="270"/>
      <c r="M308" s="271" t="s">
        <v>436</v>
      </c>
      <c r="O308" s="260"/>
    </row>
    <row r="309" spans="1:15" ht="12.75">
      <c r="A309" s="269"/>
      <c r="B309" s="272"/>
      <c r="C309" s="336" t="s">
        <v>426</v>
      </c>
      <c r="D309" s="335"/>
      <c r="E309" s="273">
        <v>-6.92</v>
      </c>
      <c r="F309" s="274"/>
      <c r="G309" s="275"/>
      <c r="H309" s="276"/>
      <c r="I309" s="270"/>
      <c r="J309" s="277"/>
      <c r="K309" s="270"/>
      <c r="M309" s="271" t="s">
        <v>426</v>
      </c>
      <c r="O309" s="260"/>
    </row>
    <row r="310" spans="1:15" ht="12.75">
      <c r="A310" s="269"/>
      <c r="B310" s="272"/>
      <c r="C310" s="336" t="s">
        <v>437</v>
      </c>
      <c r="D310" s="335"/>
      <c r="E310" s="273">
        <v>0</v>
      </c>
      <c r="F310" s="274"/>
      <c r="G310" s="275"/>
      <c r="H310" s="276"/>
      <c r="I310" s="270"/>
      <c r="J310" s="277"/>
      <c r="K310" s="270"/>
      <c r="M310" s="299">
        <v>4.5</v>
      </c>
      <c r="O310" s="260"/>
    </row>
    <row r="311" spans="1:15" ht="12.75">
      <c r="A311" s="269"/>
      <c r="B311" s="272"/>
      <c r="C311" s="336" t="s">
        <v>438</v>
      </c>
      <c r="D311" s="335"/>
      <c r="E311" s="273">
        <v>57.12</v>
      </c>
      <c r="F311" s="274"/>
      <c r="G311" s="275"/>
      <c r="H311" s="276"/>
      <c r="I311" s="270"/>
      <c r="J311" s="277"/>
      <c r="K311" s="270"/>
      <c r="M311" s="271" t="s">
        <v>438</v>
      </c>
      <c r="O311" s="260"/>
    </row>
    <row r="312" spans="1:15" ht="12.75">
      <c r="A312" s="269"/>
      <c r="B312" s="272"/>
      <c r="C312" s="336" t="s">
        <v>439</v>
      </c>
      <c r="D312" s="335"/>
      <c r="E312" s="273">
        <v>-3.152</v>
      </c>
      <c r="F312" s="274"/>
      <c r="G312" s="275"/>
      <c r="H312" s="276"/>
      <c r="I312" s="270"/>
      <c r="J312" s="277"/>
      <c r="K312" s="270"/>
      <c r="M312" s="271" t="s">
        <v>439</v>
      </c>
      <c r="O312" s="260"/>
    </row>
    <row r="313" spans="1:15" ht="12.75">
      <c r="A313" s="269"/>
      <c r="B313" s="272"/>
      <c r="C313" s="336" t="s">
        <v>440</v>
      </c>
      <c r="D313" s="335"/>
      <c r="E313" s="273">
        <v>-3.46</v>
      </c>
      <c r="F313" s="274"/>
      <c r="G313" s="275"/>
      <c r="H313" s="276"/>
      <c r="I313" s="270"/>
      <c r="J313" s="277"/>
      <c r="K313" s="270"/>
      <c r="M313" s="271" t="s">
        <v>440</v>
      </c>
      <c r="O313" s="260"/>
    </row>
    <row r="314" spans="1:15" ht="12.75">
      <c r="A314" s="269"/>
      <c r="B314" s="272"/>
      <c r="C314" s="336" t="s">
        <v>441</v>
      </c>
      <c r="D314" s="335"/>
      <c r="E314" s="273">
        <v>0</v>
      </c>
      <c r="F314" s="274"/>
      <c r="G314" s="275"/>
      <c r="H314" s="276"/>
      <c r="I314" s="270"/>
      <c r="J314" s="277"/>
      <c r="K314" s="270"/>
      <c r="M314" s="299">
        <v>4.541666666666667</v>
      </c>
      <c r="O314" s="260"/>
    </row>
    <row r="315" spans="1:15" ht="12.75">
      <c r="A315" s="269"/>
      <c r="B315" s="272"/>
      <c r="C315" s="336" t="s">
        <v>442</v>
      </c>
      <c r="D315" s="335"/>
      <c r="E315" s="273">
        <v>68.48</v>
      </c>
      <c r="F315" s="274"/>
      <c r="G315" s="275"/>
      <c r="H315" s="276"/>
      <c r="I315" s="270"/>
      <c r="J315" s="277"/>
      <c r="K315" s="270"/>
      <c r="M315" s="271" t="s">
        <v>442</v>
      </c>
      <c r="O315" s="260"/>
    </row>
    <row r="316" spans="1:15" ht="12.75">
      <c r="A316" s="269"/>
      <c r="B316" s="272"/>
      <c r="C316" s="336" t="s">
        <v>426</v>
      </c>
      <c r="D316" s="335"/>
      <c r="E316" s="273">
        <v>-6.92</v>
      </c>
      <c r="F316" s="274"/>
      <c r="G316" s="275"/>
      <c r="H316" s="276"/>
      <c r="I316" s="270"/>
      <c r="J316" s="277"/>
      <c r="K316" s="270"/>
      <c r="M316" s="271" t="s">
        <v>426</v>
      </c>
      <c r="O316" s="260"/>
    </row>
    <row r="317" spans="1:15" ht="12.75">
      <c r="A317" s="269"/>
      <c r="B317" s="272"/>
      <c r="C317" s="336" t="s">
        <v>380</v>
      </c>
      <c r="D317" s="335"/>
      <c r="E317" s="273">
        <v>-1.182</v>
      </c>
      <c r="F317" s="274"/>
      <c r="G317" s="275"/>
      <c r="H317" s="276"/>
      <c r="I317" s="270"/>
      <c r="J317" s="277"/>
      <c r="K317" s="270"/>
      <c r="M317" s="271" t="s">
        <v>380</v>
      </c>
      <c r="O317" s="260"/>
    </row>
    <row r="318" spans="1:15" ht="12.75">
      <c r="A318" s="269"/>
      <c r="B318" s="272"/>
      <c r="C318" s="336" t="s">
        <v>436</v>
      </c>
      <c r="D318" s="335"/>
      <c r="E318" s="273">
        <v>-1.576</v>
      </c>
      <c r="F318" s="274"/>
      <c r="G318" s="275"/>
      <c r="H318" s="276"/>
      <c r="I318" s="270"/>
      <c r="J318" s="277"/>
      <c r="K318" s="270"/>
      <c r="M318" s="271" t="s">
        <v>436</v>
      </c>
      <c r="O318" s="260"/>
    </row>
    <row r="319" spans="1:15" ht="12.75">
      <c r="A319" s="269"/>
      <c r="B319" s="272"/>
      <c r="C319" s="336" t="s">
        <v>443</v>
      </c>
      <c r="D319" s="335"/>
      <c r="E319" s="273">
        <v>0</v>
      </c>
      <c r="F319" s="274"/>
      <c r="G319" s="275"/>
      <c r="H319" s="276"/>
      <c r="I319" s="270"/>
      <c r="J319" s="277"/>
      <c r="K319" s="270"/>
      <c r="M319" s="299">
        <v>4.583333333333333</v>
      </c>
      <c r="O319" s="260"/>
    </row>
    <row r="320" spans="1:15" ht="12.75">
      <c r="A320" s="269"/>
      <c r="B320" s="272"/>
      <c r="C320" s="336" t="s">
        <v>444</v>
      </c>
      <c r="D320" s="335"/>
      <c r="E320" s="273">
        <v>29.024</v>
      </c>
      <c r="F320" s="274"/>
      <c r="G320" s="275"/>
      <c r="H320" s="276"/>
      <c r="I320" s="270"/>
      <c r="J320" s="277"/>
      <c r="K320" s="270"/>
      <c r="M320" s="271" t="s">
        <v>444</v>
      </c>
      <c r="O320" s="260"/>
    </row>
    <row r="321" spans="1:15" ht="12.75">
      <c r="A321" s="269"/>
      <c r="B321" s="272"/>
      <c r="C321" s="336" t="s">
        <v>436</v>
      </c>
      <c r="D321" s="335"/>
      <c r="E321" s="273">
        <v>-1.576</v>
      </c>
      <c r="F321" s="274"/>
      <c r="G321" s="275"/>
      <c r="H321" s="276"/>
      <c r="I321" s="270"/>
      <c r="J321" s="277"/>
      <c r="K321" s="270"/>
      <c r="M321" s="271" t="s">
        <v>436</v>
      </c>
      <c r="O321" s="260"/>
    </row>
    <row r="322" spans="1:15" ht="12.75">
      <c r="A322" s="269"/>
      <c r="B322" s="272"/>
      <c r="C322" s="336" t="s">
        <v>445</v>
      </c>
      <c r="D322" s="335"/>
      <c r="E322" s="273">
        <v>0</v>
      </c>
      <c r="F322" s="274"/>
      <c r="G322" s="275"/>
      <c r="H322" s="276"/>
      <c r="I322" s="270"/>
      <c r="J322" s="277"/>
      <c r="K322" s="270"/>
      <c r="M322" s="299">
        <v>4.625</v>
      </c>
      <c r="O322" s="260"/>
    </row>
    <row r="323" spans="1:15" ht="12.75">
      <c r="A323" s="269"/>
      <c r="B323" s="272"/>
      <c r="C323" s="336" t="s">
        <v>446</v>
      </c>
      <c r="D323" s="335"/>
      <c r="E323" s="273">
        <v>129.792</v>
      </c>
      <c r="F323" s="274"/>
      <c r="G323" s="275"/>
      <c r="H323" s="276"/>
      <c r="I323" s="270"/>
      <c r="J323" s="277"/>
      <c r="K323" s="270"/>
      <c r="M323" s="271" t="s">
        <v>446</v>
      </c>
      <c r="O323" s="260"/>
    </row>
    <row r="324" spans="1:15" ht="12.75">
      <c r="A324" s="269"/>
      <c r="B324" s="272"/>
      <c r="C324" s="336" t="s">
        <v>260</v>
      </c>
      <c r="D324" s="335"/>
      <c r="E324" s="273">
        <v>-1.773</v>
      </c>
      <c r="F324" s="274"/>
      <c r="G324" s="275"/>
      <c r="H324" s="276"/>
      <c r="I324" s="270"/>
      <c r="J324" s="277"/>
      <c r="K324" s="270"/>
      <c r="M324" s="271" t="s">
        <v>260</v>
      </c>
      <c r="O324" s="260"/>
    </row>
    <row r="325" spans="1:15" ht="12.75">
      <c r="A325" s="269"/>
      <c r="B325" s="272"/>
      <c r="C325" s="336" t="s">
        <v>447</v>
      </c>
      <c r="D325" s="335"/>
      <c r="E325" s="273">
        <v>-2.94</v>
      </c>
      <c r="F325" s="274"/>
      <c r="G325" s="275"/>
      <c r="H325" s="276"/>
      <c r="I325" s="270"/>
      <c r="J325" s="277"/>
      <c r="K325" s="270"/>
      <c r="M325" s="271" t="s">
        <v>447</v>
      </c>
      <c r="O325" s="260"/>
    </row>
    <row r="326" spans="1:15" ht="12.75">
      <c r="A326" s="269"/>
      <c r="B326" s="272"/>
      <c r="C326" s="336" t="s">
        <v>448</v>
      </c>
      <c r="D326" s="335"/>
      <c r="E326" s="273">
        <v>-10.38</v>
      </c>
      <c r="F326" s="274"/>
      <c r="G326" s="275"/>
      <c r="H326" s="276"/>
      <c r="I326" s="270"/>
      <c r="J326" s="277"/>
      <c r="K326" s="270"/>
      <c r="M326" s="271" t="s">
        <v>448</v>
      </c>
      <c r="O326" s="260"/>
    </row>
    <row r="327" spans="1:15" ht="12.75">
      <c r="A327" s="269"/>
      <c r="B327" s="272"/>
      <c r="C327" s="336" t="s">
        <v>449</v>
      </c>
      <c r="D327" s="335"/>
      <c r="E327" s="273">
        <v>0</v>
      </c>
      <c r="F327" s="274"/>
      <c r="G327" s="275"/>
      <c r="H327" s="276"/>
      <c r="I327" s="270"/>
      <c r="J327" s="277"/>
      <c r="K327" s="270"/>
      <c r="M327" s="271" t="s">
        <v>449</v>
      </c>
      <c r="O327" s="260"/>
    </row>
    <row r="328" spans="1:15" ht="12.75">
      <c r="A328" s="269"/>
      <c r="B328" s="272"/>
      <c r="C328" s="336" t="s">
        <v>450</v>
      </c>
      <c r="D328" s="335"/>
      <c r="E328" s="273">
        <v>130.112</v>
      </c>
      <c r="F328" s="274"/>
      <c r="G328" s="275"/>
      <c r="H328" s="276"/>
      <c r="I328" s="270"/>
      <c r="J328" s="277"/>
      <c r="K328" s="270"/>
      <c r="M328" s="271" t="s">
        <v>450</v>
      </c>
      <c r="O328" s="260"/>
    </row>
    <row r="329" spans="1:15" ht="12.75">
      <c r="A329" s="269"/>
      <c r="B329" s="272"/>
      <c r="C329" s="336" t="s">
        <v>451</v>
      </c>
      <c r="D329" s="335"/>
      <c r="E329" s="273">
        <v>-2.25</v>
      </c>
      <c r="F329" s="274"/>
      <c r="G329" s="275"/>
      <c r="H329" s="276"/>
      <c r="I329" s="270"/>
      <c r="J329" s="277"/>
      <c r="K329" s="270"/>
      <c r="M329" s="271" t="s">
        <v>451</v>
      </c>
      <c r="O329" s="260"/>
    </row>
    <row r="330" spans="1:15" ht="12.75">
      <c r="A330" s="269"/>
      <c r="B330" s="272"/>
      <c r="C330" s="336" t="s">
        <v>271</v>
      </c>
      <c r="D330" s="335"/>
      <c r="E330" s="273">
        <v>-3.75</v>
      </c>
      <c r="F330" s="274"/>
      <c r="G330" s="275"/>
      <c r="H330" s="276"/>
      <c r="I330" s="270"/>
      <c r="J330" s="277"/>
      <c r="K330" s="270"/>
      <c r="M330" s="271" t="s">
        <v>271</v>
      </c>
      <c r="O330" s="260"/>
    </row>
    <row r="331" spans="1:15" ht="12.75">
      <c r="A331" s="269"/>
      <c r="B331" s="272"/>
      <c r="C331" s="336" t="s">
        <v>448</v>
      </c>
      <c r="D331" s="335"/>
      <c r="E331" s="273">
        <v>-10.38</v>
      </c>
      <c r="F331" s="274"/>
      <c r="G331" s="275"/>
      <c r="H331" s="276"/>
      <c r="I331" s="270"/>
      <c r="J331" s="277"/>
      <c r="K331" s="270"/>
      <c r="M331" s="271" t="s">
        <v>448</v>
      </c>
      <c r="O331" s="260"/>
    </row>
    <row r="332" spans="1:15" ht="12.75">
      <c r="A332" s="269"/>
      <c r="B332" s="272"/>
      <c r="C332" s="336" t="s">
        <v>260</v>
      </c>
      <c r="D332" s="335"/>
      <c r="E332" s="273">
        <v>-1.773</v>
      </c>
      <c r="F332" s="274"/>
      <c r="G332" s="275"/>
      <c r="H332" s="276"/>
      <c r="I332" s="270"/>
      <c r="J332" s="277"/>
      <c r="K332" s="270"/>
      <c r="M332" s="271" t="s">
        <v>260</v>
      </c>
      <c r="O332" s="260"/>
    </row>
    <row r="333" spans="1:15" ht="12.75">
      <c r="A333" s="269"/>
      <c r="B333" s="272"/>
      <c r="C333" s="336" t="s">
        <v>436</v>
      </c>
      <c r="D333" s="335"/>
      <c r="E333" s="273">
        <v>-1.576</v>
      </c>
      <c r="F333" s="274"/>
      <c r="G333" s="275"/>
      <c r="H333" s="276"/>
      <c r="I333" s="270"/>
      <c r="J333" s="277"/>
      <c r="K333" s="270"/>
      <c r="M333" s="271" t="s">
        <v>436</v>
      </c>
      <c r="O333" s="260"/>
    </row>
    <row r="334" spans="1:15" ht="12.75">
      <c r="A334" s="269"/>
      <c r="B334" s="272"/>
      <c r="C334" s="336" t="s">
        <v>452</v>
      </c>
      <c r="D334" s="335"/>
      <c r="E334" s="273">
        <v>0</v>
      </c>
      <c r="F334" s="274"/>
      <c r="G334" s="275"/>
      <c r="H334" s="276"/>
      <c r="I334" s="270"/>
      <c r="J334" s="277"/>
      <c r="K334" s="270"/>
      <c r="M334" s="299">
        <v>4.75</v>
      </c>
      <c r="O334" s="260"/>
    </row>
    <row r="335" spans="1:15" ht="12.75">
      <c r="A335" s="269"/>
      <c r="B335" s="272"/>
      <c r="C335" s="336" t="s">
        <v>453</v>
      </c>
      <c r="D335" s="335"/>
      <c r="E335" s="273">
        <v>58.048</v>
      </c>
      <c r="F335" s="274"/>
      <c r="G335" s="275"/>
      <c r="H335" s="276"/>
      <c r="I335" s="270"/>
      <c r="J335" s="277"/>
      <c r="K335" s="270"/>
      <c r="M335" s="271" t="s">
        <v>453</v>
      </c>
      <c r="O335" s="260"/>
    </row>
    <row r="336" spans="1:15" ht="12.75">
      <c r="A336" s="269"/>
      <c r="B336" s="272"/>
      <c r="C336" s="336" t="s">
        <v>440</v>
      </c>
      <c r="D336" s="335"/>
      <c r="E336" s="273">
        <v>-3.46</v>
      </c>
      <c r="F336" s="274"/>
      <c r="G336" s="275"/>
      <c r="H336" s="276"/>
      <c r="I336" s="270"/>
      <c r="J336" s="277"/>
      <c r="K336" s="270"/>
      <c r="M336" s="271" t="s">
        <v>440</v>
      </c>
      <c r="O336" s="260"/>
    </row>
    <row r="337" spans="1:15" ht="12.75">
      <c r="A337" s="269"/>
      <c r="B337" s="272"/>
      <c r="C337" s="336" t="s">
        <v>436</v>
      </c>
      <c r="D337" s="335"/>
      <c r="E337" s="273">
        <v>-1.576</v>
      </c>
      <c r="F337" s="274"/>
      <c r="G337" s="275"/>
      <c r="H337" s="276"/>
      <c r="I337" s="270"/>
      <c r="J337" s="277"/>
      <c r="K337" s="270"/>
      <c r="M337" s="271" t="s">
        <v>436</v>
      </c>
      <c r="O337" s="260"/>
    </row>
    <row r="338" spans="1:15" ht="12.75">
      <c r="A338" s="269"/>
      <c r="B338" s="272"/>
      <c r="C338" s="336" t="s">
        <v>454</v>
      </c>
      <c r="D338" s="335"/>
      <c r="E338" s="273">
        <v>0</v>
      </c>
      <c r="F338" s="274"/>
      <c r="G338" s="275"/>
      <c r="H338" s="276"/>
      <c r="I338" s="270"/>
      <c r="J338" s="277"/>
      <c r="K338" s="270"/>
      <c r="M338" s="299">
        <v>4.791666666666667</v>
      </c>
      <c r="O338" s="260"/>
    </row>
    <row r="339" spans="1:15" ht="12.75">
      <c r="A339" s="269"/>
      <c r="B339" s="272"/>
      <c r="C339" s="336" t="s">
        <v>455</v>
      </c>
      <c r="D339" s="335"/>
      <c r="E339" s="273">
        <v>73.12</v>
      </c>
      <c r="F339" s="274"/>
      <c r="G339" s="275"/>
      <c r="H339" s="276"/>
      <c r="I339" s="270"/>
      <c r="J339" s="277"/>
      <c r="K339" s="270"/>
      <c r="M339" s="271" t="s">
        <v>455</v>
      </c>
      <c r="O339" s="260"/>
    </row>
    <row r="340" spans="1:15" ht="12.75">
      <c r="A340" s="269"/>
      <c r="B340" s="272"/>
      <c r="C340" s="336" t="s">
        <v>426</v>
      </c>
      <c r="D340" s="335"/>
      <c r="E340" s="273">
        <v>-6.92</v>
      </c>
      <c r="F340" s="274"/>
      <c r="G340" s="275"/>
      <c r="H340" s="276"/>
      <c r="I340" s="270"/>
      <c r="J340" s="277"/>
      <c r="K340" s="270"/>
      <c r="M340" s="271" t="s">
        <v>426</v>
      </c>
      <c r="O340" s="260"/>
    </row>
    <row r="341" spans="1:15" ht="12.75">
      <c r="A341" s="269"/>
      <c r="B341" s="272"/>
      <c r="C341" s="336" t="s">
        <v>436</v>
      </c>
      <c r="D341" s="335"/>
      <c r="E341" s="273">
        <v>-1.576</v>
      </c>
      <c r="F341" s="274"/>
      <c r="G341" s="275"/>
      <c r="H341" s="276"/>
      <c r="I341" s="270"/>
      <c r="J341" s="277"/>
      <c r="K341" s="270"/>
      <c r="M341" s="271" t="s">
        <v>436</v>
      </c>
      <c r="O341" s="260"/>
    </row>
    <row r="342" spans="1:15" ht="12.75">
      <c r="A342" s="269"/>
      <c r="B342" s="272"/>
      <c r="C342" s="336" t="s">
        <v>456</v>
      </c>
      <c r="D342" s="335"/>
      <c r="E342" s="273">
        <v>0</v>
      </c>
      <c r="F342" s="274"/>
      <c r="G342" s="275"/>
      <c r="H342" s="276"/>
      <c r="I342" s="270"/>
      <c r="J342" s="277"/>
      <c r="K342" s="270"/>
      <c r="M342" s="299">
        <v>4.833333333333333</v>
      </c>
      <c r="O342" s="260"/>
    </row>
    <row r="343" spans="1:15" ht="12.75">
      <c r="A343" s="269"/>
      <c r="B343" s="272"/>
      <c r="C343" s="336" t="s">
        <v>457</v>
      </c>
      <c r="D343" s="335"/>
      <c r="E343" s="273">
        <v>38.144</v>
      </c>
      <c r="F343" s="274"/>
      <c r="G343" s="275"/>
      <c r="H343" s="276"/>
      <c r="I343" s="270"/>
      <c r="J343" s="277"/>
      <c r="K343" s="270"/>
      <c r="M343" s="271" t="s">
        <v>457</v>
      </c>
      <c r="O343" s="260"/>
    </row>
    <row r="344" spans="1:15" ht="12.75">
      <c r="A344" s="269"/>
      <c r="B344" s="272"/>
      <c r="C344" s="336" t="s">
        <v>375</v>
      </c>
      <c r="D344" s="335"/>
      <c r="E344" s="273">
        <v>-1.379</v>
      </c>
      <c r="F344" s="274"/>
      <c r="G344" s="275"/>
      <c r="H344" s="276"/>
      <c r="I344" s="270"/>
      <c r="J344" s="277"/>
      <c r="K344" s="270"/>
      <c r="M344" s="271" t="s">
        <v>375</v>
      </c>
      <c r="O344" s="260"/>
    </row>
    <row r="345" spans="1:15" ht="12.75">
      <c r="A345" s="269"/>
      <c r="B345" s="272"/>
      <c r="C345" s="336" t="s">
        <v>385</v>
      </c>
      <c r="D345" s="335"/>
      <c r="E345" s="273">
        <v>0</v>
      </c>
      <c r="F345" s="274"/>
      <c r="G345" s="275"/>
      <c r="H345" s="276"/>
      <c r="I345" s="270"/>
      <c r="J345" s="277"/>
      <c r="K345" s="270"/>
      <c r="M345" s="299">
        <v>4.875</v>
      </c>
      <c r="O345" s="260"/>
    </row>
    <row r="346" spans="1:15" ht="12.75">
      <c r="A346" s="269"/>
      <c r="B346" s="272"/>
      <c r="C346" s="336" t="s">
        <v>458</v>
      </c>
      <c r="D346" s="335"/>
      <c r="E346" s="273">
        <v>31.104</v>
      </c>
      <c r="F346" s="274"/>
      <c r="G346" s="275"/>
      <c r="H346" s="276"/>
      <c r="I346" s="270"/>
      <c r="J346" s="277"/>
      <c r="K346" s="270"/>
      <c r="M346" s="271" t="s">
        <v>458</v>
      </c>
      <c r="O346" s="260"/>
    </row>
    <row r="347" spans="1:15" ht="12.75">
      <c r="A347" s="269"/>
      <c r="B347" s="272"/>
      <c r="C347" s="336" t="s">
        <v>257</v>
      </c>
      <c r="D347" s="335"/>
      <c r="E347" s="273">
        <v>-2.364</v>
      </c>
      <c r="F347" s="274"/>
      <c r="G347" s="275"/>
      <c r="H347" s="276"/>
      <c r="I347" s="270"/>
      <c r="J347" s="277"/>
      <c r="K347" s="270"/>
      <c r="M347" s="271" t="s">
        <v>257</v>
      </c>
      <c r="O347" s="260"/>
    </row>
    <row r="348" spans="1:15" ht="12.75">
      <c r="A348" s="269"/>
      <c r="B348" s="272"/>
      <c r="C348" s="336" t="s">
        <v>375</v>
      </c>
      <c r="D348" s="335"/>
      <c r="E348" s="273">
        <v>-1.379</v>
      </c>
      <c r="F348" s="274"/>
      <c r="G348" s="275"/>
      <c r="H348" s="276"/>
      <c r="I348" s="270"/>
      <c r="J348" s="277"/>
      <c r="K348" s="270"/>
      <c r="M348" s="271" t="s">
        <v>375</v>
      </c>
      <c r="O348" s="260"/>
    </row>
    <row r="349" spans="1:15" ht="12.75">
      <c r="A349" s="269"/>
      <c r="B349" s="272"/>
      <c r="C349" s="336" t="s">
        <v>387</v>
      </c>
      <c r="D349" s="335"/>
      <c r="E349" s="273">
        <v>0</v>
      </c>
      <c r="F349" s="274"/>
      <c r="G349" s="275"/>
      <c r="H349" s="276"/>
      <c r="I349" s="270"/>
      <c r="J349" s="277"/>
      <c r="K349" s="270"/>
      <c r="M349" s="299">
        <v>4.916666666666667</v>
      </c>
      <c r="O349" s="260"/>
    </row>
    <row r="350" spans="1:15" ht="12.75">
      <c r="A350" s="269"/>
      <c r="B350" s="272"/>
      <c r="C350" s="336" t="s">
        <v>459</v>
      </c>
      <c r="D350" s="335"/>
      <c r="E350" s="273">
        <v>18.4</v>
      </c>
      <c r="F350" s="274"/>
      <c r="G350" s="275"/>
      <c r="H350" s="276"/>
      <c r="I350" s="270"/>
      <c r="J350" s="277"/>
      <c r="K350" s="270"/>
      <c r="M350" s="271" t="s">
        <v>459</v>
      </c>
      <c r="O350" s="260"/>
    </row>
    <row r="351" spans="1:15" ht="12.75">
      <c r="A351" s="269"/>
      <c r="B351" s="272"/>
      <c r="C351" s="336" t="s">
        <v>380</v>
      </c>
      <c r="D351" s="335"/>
      <c r="E351" s="273">
        <v>-1.182</v>
      </c>
      <c r="F351" s="274"/>
      <c r="G351" s="275"/>
      <c r="H351" s="276"/>
      <c r="I351" s="270"/>
      <c r="J351" s="277"/>
      <c r="K351" s="270"/>
      <c r="M351" s="271" t="s">
        <v>380</v>
      </c>
      <c r="O351" s="260"/>
    </row>
    <row r="352" spans="1:15" ht="12.75">
      <c r="A352" s="269"/>
      <c r="B352" s="272"/>
      <c r="C352" s="336" t="s">
        <v>389</v>
      </c>
      <c r="D352" s="335"/>
      <c r="E352" s="273">
        <v>0</v>
      </c>
      <c r="F352" s="274"/>
      <c r="G352" s="275"/>
      <c r="H352" s="276"/>
      <c r="I352" s="270"/>
      <c r="J352" s="277"/>
      <c r="K352" s="270"/>
      <c r="M352" s="299">
        <v>4.958333333333333</v>
      </c>
      <c r="O352" s="260"/>
    </row>
    <row r="353" spans="1:15" ht="12.75">
      <c r="A353" s="269"/>
      <c r="B353" s="272"/>
      <c r="C353" s="336" t="s">
        <v>460</v>
      </c>
      <c r="D353" s="335"/>
      <c r="E353" s="273">
        <v>17.184</v>
      </c>
      <c r="F353" s="274"/>
      <c r="G353" s="275"/>
      <c r="H353" s="276"/>
      <c r="I353" s="270"/>
      <c r="J353" s="277"/>
      <c r="K353" s="270"/>
      <c r="M353" s="271" t="s">
        <v>460</v>
      </c>
      <c r="O353" s="260"/>
    </row>
    <row r="354" spans="1:15" ht="12.75">
      <c r="A354" s="269"/>
      <c r="B354" s="272"/>
      <c r="C354" s="336" t="s">
        <v>380</v>
      </c>
      <c r="D354" s="335"/>
      <c r="E354" s="273">
        <v>-1.182</v>
      </c>
      <c r="F354" s="274"/>
      <c r="G354" s="275"/>
      <c r="H354" s="276"/>
      <c r="I354" s="270"/>
      <c r="J354" s="277"/>
      <c r="K354" s="270"/>
      <c r="M354" s="271" t="s">
        <v>380</v>
      </c>
      <c r="O354" s="260"/>
    </row>
    <row r="355" spans="1:15" ht="12.75">
      <c r="A355" s="269"/>
      <c r="B355" s="272"/>
      <c r="C355" s="336" t="s">
        <v>391</v>
      </c>
      <c r="D355" s="335"/>
      <c r="E355" s="273">
        <v>0</v>
      </c>
      <c r="F355" s="274"/>
      <c r="G355" s="275"/>
      <c r="H355" s="276"/>
      <c r="I355" s="270"/>
      <c r="J355" s="277"/>
      <c r="K355" s="270"/>
      <c r="M355" s="299">
        <v>5</v>
      </c>
      <c r="O355" s="260"/>
    </row>
    <row r="356" spans="1:15" ht="12.75">
      <c r="A356" s="269"/>
      <c r="B356" s="272"/>
      <c r="C356" s="336" t="s">
        <v>461</v>
      </c>
      <c r="D356" s="335"/>
      <c r="E356" s="273">
        <v>31.1264</v>
      </c>
      <c r="F356" s="274"/>
      <c r="G356" s="275"/>
      <c r="H356" s="276"/>
      <c r="I356" s="270"/>
      <c r="J356" s="277"/>
      <c r="K356" s="270"/>
      <c r="M356" s="271" t="s">
        <v>461</v>
      </c>
      <c r="O356" s="260"/>
    </row>
    <row r="357" spans="1:15" ht="12.75">
      <c r="A357" s="269"/>
      <c r="B357" s="272"/>
      <c r="C357" s="336" t="s">
        <v>375</v>
      </c>
      <c r="D357" s="335"/>
      <c r="E357" s="273">
        <v>-1.379</v>
      </c>
      <c r="F357" s="274"/>
      <c r="G357" s="275"/>
      <c r="H357" s="276"/>
      <c r="I357" s="270"/>
      <c r="J357" s="277"/>
      <c r="K357" s="270"/>
      <c r="M357" s="271" t="s">
        <v>375</v>
      </c>
      <c r="O357" s="260"/>
    </row>
    <row r="358" spans="1:15" ht="12.75">
      <c r="A358" s="269"/>
      <c r="B358" s="272"/>
      <c r="C358" s="336" t="s">
        <v>257</v>
      </c>
      <c r="D358" s="335"/>
      <c r="E358" s="273">
        <v>-2.364</v>
      </c>
      <c r="F358" s="274"/>
      <c r="G358" s="275"/>
      <c r="H358" s="276"/>
      <c r="I358" s="270"/>
      <c r="J358" s="277"/>
      <c r="K358" s="270"/>
      <c r="M358" s="271" t="s">
        <v>257</v>
      </c>
      <c r="O358" s="260"/>
    </row>
    <row r="359" spans="1:15" ht="12.75">
      <c r="A359" s="269"/>
      <c r="B359" s="272"/>
      <c r="C359" s="336" t="s">
        <v>392</v>
      </c>
      <c r="D359" s="335"/>
      <c r="E359" s="273">
        <v>0</v>
      </c>
      <c r="F359" s="274"/>
      <c r="G359" s="275"/>
      <c r="H359" s="276"/>
      <c r="I359" s="270"/>
      <c r="J359" s="277"/>
      <c r="K359" s="270"/>
      <c r="M359" s="299">
        <v>5.041666666666667</v>
      </c>
      <c r="O359" s="260"/>
    </row>
    <row r="360" spans="1:15" ht="12.75">
      <c r="A360" s="269"/>
      <c r="B360" s="272"/>
      <c r="C360" s="336" t="s">
        <v>460</v>
      </c>
      <c r="D360" s="335"/>
      <c r="E360" s="273">
        <v>17.184</v>
      </c>
      <c r="F360" s="274"/>
      <c r="G360" s="275"/>
      <c r="H360" s="276"/>
      <c r="I360" s="270"/>
      <c r="J360" s="277"/>
      <c r="K360" s="270"/>
      <c r="M360" s="271" t="s">
        <v>460</v>
      </c>
      <c r="O360" s="260"/>
    </row>
    <row r="361" spans="1:15" ht="12.75">
      <c r="A361" s="269"/>
      <c r="B361" s="272"/>
      <c r="C361" s="336" t="s">
        <v>380</v>
      </c>
      <c r="D361" s="335"/>
      <c r="E361" s="273">
        <v>-1.182</v>
      </c>
      <c r="F361" s="274"/>
      <c r="G361" s="275"/>
      <c r="H361" s="276"/>
      <c r="I361" s="270"/>
      <c r="J361" s="277"/>
      <c r="K361" s="270"/>
      <c r="M361" s="271" t="s">
        <v>380</v>
      </c>
      <c r="O361" s="260"/>
    </row>
    <row r="362" spans="1:15" ht="12.75">
      <c r="A362" s="269"/>
      <c r="B362" s="272"/>
      <c r="C362" s="336" t="s">
        <v>393</v>
      </c>
      <c r="D362" s="335"/>
      <c r="E362" s="273">
        <v>0</v>
      </c>
      <c r="F362" s="274"/>
      <c r="G362" s="275"/>
      <c r="H362" s="276"/>
      <c r="I362" s="270"/>
      <c r="J362" s="277"/>
      <c r="K362" s="270"/>
      <c r="M362" s="299">
        <v>5.083333333333333</v>
      </c>
      <c r="O362" s="260"/>
    </row>
    <row r="363" spans="1:15" ht="12.75">
      <c r="A363" s="269"/>
      <c r="B363" s="272"/>
      <c r="C363" s="336" t="s">
        <v>462</v>
      </c>
      <c r="D363" s="335"/>
      <c r="E363" s="273">
        <v>25.392</v>
      </c>
      <c r="F363" s="274"/>
      <c r="G363" s="275"/>
      <c r="H363" s="276"/>
      <c r="I363" s="270"/>
      <c r="J363" s="277"/>
      <c r="K363" s="270"/>
      <c r="M363" s="271" t="s">
        <v>462</v>
      </c>
      <c r="O363" s="260"/>
    </row>
    <row r="364" spans="1:15" ht="12.75">
      <c r="A364" s="269"/>
      <c r="B364" s="272"/>
      <c r="C364" s="336" t="s">
        <v>380</v>
      </c>
      <c r="D364" s="335"/>
      <c r="E364" s="273">
        <v>-1.182</v>
      </c>
      <c r="F364" s="274"/>
      <c r="G364" s="275"/>
      <c r="H364" s="276"/>
      <c r="I364" s="270"/>
      <c r="J364" s="277"/>
      <c r="K364" s="270"/>
      <c r="M364" s="271" t="s">
        <v>380</v>
      </c>
      <c r="O364" s="260"/>
    </row>
    <row r="365" spans="1:15" ht="12.75">
      <c r="A365" s="269"/>
      <c r="B365" s="272"/>
      <c r="C365" s="336" t="s">
        <v>463</v>
      </c>
      <c r="D365" s="335"/>
      <c r="E365" s="273">
        <v>0</v>
      </c>
      <c r="F365" s="274"/>
      <c r="G365" s="275"/>
      <c r="H365" s="276"/>
      <c r="I365" s="270"/>
      <c r="J365" s="277"/>
      <c r="K365" s="270"/>
      <c r="M365" s="299">
        <v>5.125</v>
      </c>
      <c r="O365" s="260"/>
    </row>
    <row r="366" spans="1:15" ht="12.75">
      <c r="A366" s="269"/>
      <c r="B366" s="272"/>
      <c r="C366" s="336" t="s">
        <v>464</v>
      </c>
      <c r="D366" s="335"/>
      <c r="E366" s="273">
        <v>22.512</v>
      </c>
      <c r="F366" s="274"/>
      <c r="G366" s="275"/>
      <c r="H366" s="276"/>
      <c r="I366" s="270"/>
      <c r="J366" s="277"/>
      <c r="K366" s="270"/>
      <c r="M366" s="271" t="s">
        <v>464</v>
      </c>
      <c r="O366" s="260"/>
    </row>
    <row r="367" spans="1:15" ht="12.75">
      <c r="A367" s="269"/>
      <c r="B367" s="272"/>
      <c r="C367" s="336" t="s">
        <v>465</v>
      </c>
      <c r="D367" s="335"/>
      <c r="E367" s="273">
        <v>-3.36</v>
      </c>
      <c r="F367" s="274"/>
      <c r="G367" s="275"/>
      <c r="H367" s="276"/>
      <c r="I367" s="270"/>
      <c r="J367" s="277"/>
      <c r="K367" s="270"/>
      <c r="M367" s="271" t="s">
        <v>465</v>
      </c>
      <c r="O367" s="260"/>
    </row>
    <row r="368" spans="1:15" ht="12.75">
      <c r="A368" s="269"/>
      <c r="B368" s="272"/>
      <c r="C368" s="336" t="s">
        <v>271</v>
      </c>
      <c r="D368" s="335"/>
      <c r="E368" s="273">
        <v>-3.75</v>
      </c>
      <c r="F368" s="274"/>
      <c r="G368" s="275"/>
      <c r="H368" s="276"/>
      <c r="I368" s="270"/>
      <c r="J368" s="277"/>
      <c r="K368" s="270"/>
      <c r="M368" s="271" t="s">
        <v>271</v>
      </c>
      <c r="O368" s="260"/>
    </row>
    <row r="369" spans="1:15" ht="12.75">
      <c r="A369" s="269"/>
      <c r="B369" s="272"/>
      <c r="C369" s="336" t="s">
        <v>466</v>
      </c>
      <c r="D369" s="335"/>
      <c r="E369" s="273">
        <v>0</v>
      </c>
      <c r="F369" s="274"/>
      <c r="G369" s="275"/>
      <c r="H369" s="276"/>
      <c r="I369" s="270"/>
      <c r="J369" s="277"/>
      <c r="K369" s="270"/>
      <c r="M369" s="299">
        <v>5.166666666666667</v>
      </c>
      <c r="O369" s="260"/>
    </row>
    <row r="370" spans="1:15" ht="12.75">
      <c r="A370" s="269"/>
      <c r="B370" s="272"/>
      <c r="C370" s="336" t="s">
        <v>467</v>
      </c>
      <c r="D370" s="335"/>
      <c r="E370" s="273">
        <v>32.432</v>
      </c>
      <c r="F370" s="274"/>
      <c r="G370" s="275"/>
      <c r="H370" s="276"/>
      <c r="I370" s="270"/>
      <c r="J370" s="277"/>
      <c r="K370" s="270"/>
      <c r="M370" s="271" t="s">
        <v>467</v>
      </c>
      <c r="O370" s="260"/>
    </row>
    <row r="371" spans="1:15" ht="12.75">
      <c r="A371" s="269"/>
      <c r="B371" s="272"/>
      <c r="C371" s="336" t="s">
        <v>468</v>
      </c>
      <c r="D371" s="335"/>
      <c r="E371" s="273">
        <v>0</v>
      </c>
      <c r="F371" s="274"/>
      <c r="G371" s="275"/>
      <c r="H371" s="276"/>
      <c r="I371" s="270"/>
      <c r="J371" s="277"/>
      <c r="K371" s="270"/>
      <c r="M371" s="271" t="s">
        <v>468</v>
      </c>
      <c r="O371" s="260"/>
    </row>
    <row r="372" spans="1:15" ht="12.75">
      <c r="A372" s="269"/>
      <c r="B372" s="272"/>
      <c r="C372" s="336" t="s">
        <v>469</v>
      </c>
      <c r="D372" s="335"/>
      <c r="E372" s="273">
        <v>-28.69</v>
      </c>
      <c r="F372" s="274"/>
      <c r="G372" s="275"/>
      <c r="H372" s="276"/>
      <c r="I372" s="270"/>
      <c r="J372" s="277"/>
      <c r="K372" s="270"/>
      <c r="M372" s="271" t="s">
        <v>469</v>
      </c>
      <c r="O372" s="260"/>
    </row>
    <row r="373" spans="1:15" ht="12.75">
      <c r="A373" s="269"/>
      <c r="B373" s="272"/>
      <c r="C373" s="334" t="s">
        <v>337</v>
      </c>
      <c r="D373" s="335"/>
      <c r="E373" s="298">
        <v>909.3203999999997</v>
      </c>
      <c r="F373" s="274"/>
      <c r="G373" s="275"/>
      <c r="H373" s="276"/>
      <c r="I373" s="270"/>
      <c r="J373" s="277"/>
      <c r="K373" s="270"/>
      <c r="M373" s="271" t="s">
        <v>337</v>
      </c>
      <c r="O373" s="260"/>
    </row>
    <row r="374" spans="1:15" ht="12.75">
      <c r="A374" s="269"/>
      <c r="B374" s="272"/>
      <c r="C374" s="336" t="s">
        <v>470</v>
      </c>
      <c r="D374" s="335"/>
      <c r="E374" s="273">
        <v>-111.143</v>
      </c>
      <c r="F374" s="274"/>
      <c r="G374" s="275"/>
      <c r="H374" s="276"/>
      <c r="I374" s="270"/>
      <c r="J374" s="277"/>
      <c r="K374" s="270"/>
      <c r="M374" s="271" t="s">
        <v>470</v>
      </c>
      <c r="O374" s="260"/>
    </row>
    <row r="375" spans="1:80" ht="12.75">
      <c r="A375" s="261">
        <v>51</v>
      </c>
      <c r="B375" s="262" t="s">
        <v>471</v>
      </c>
      <c r="C375" s="263" t="s">
        <v>472</v>
      </c>
      <c r="D375" s="264" t="s">
        <v>151</v>
      </c>
      <c r="E375" s="265">
        <v>1293.3064</v>
      </c>
      <c r="F375" s="265">
        <v>0</v>
      </c>
      <c r="G375" s="266">
        <f>E375*F375</f>
        <v>0</v>
      </c>
      <c r="H375" s="267">
        <v>8E-05</v>
      </c>
      <c r="I375" s="268">
        <f>E375*H375</f>
        <v>0.10346451200000001</v>
      </c>
      <c r="J375" s="267">
        <v>0</v>
      </c>
      <c r="K375" s="268">
        <f>E375*J375</f>
        <v>0</v>
      </c>
      <c r="O375" s="260">
        <v>2</v>
      </c>
      <c r="AA375" s="233">
        <v>1</v>
      </c>
      <c r="AB375" s="233">
        <v>1</v>
      </c>
      <c r="AC375" s="233">
        <v>1</v>
      </c>
      <c r="AZ375" s="233">
        <v>1</v>
      </c>
      <c r="BA375" s="233">
        <f>IF(AZ375=1,G375,0)</f>
        <v>0</v>
      </c>
      <c r="BB375" s="233">
        <f>IF(AZ375=2,G375,0)</f>
        <v>0</v>
      </c>
      <c r="BC375" s="233">
        <f>IF(AZ375=3,G375,0)</f>
        <v>0</v>
      </c>
      <c r="BD375" s="233">
        <f>IF(AZ375=4,G375,0)</f>
        <v>0</v>
      </c>
      <c r="BE375" s="233">
        <f>IF(AZ375=5,G375,0)</f>
        <v>0</v>
      </c>
      <c r="CA375" s="260">
        <v>1</v>
      </c>
      <c r="CB375" s="260">
        <v>1</v>
      </c>
    </row>
    <row r="376" spans="1:57" ht="12.75">
      <c r="A376" s="278"/>
      <c r="B376" s="279" t="s">
        <v>101</v>
      </c>
      <c r="C376" s="280" t="s">
        <v>322</v>
      </c>
      <c r="D376" s="281"/>
      <c r="E376" s="282"/>
      <c r="F376" s="283"/>
      <c r="G376" s="284">
        <f>SUM(G179:G375)</f>
        <v>0</v>
      </c>
      <c r="H376" s="285"/>
      <c r="I376" s="286">
        <f>SUM(I179:I375)</f>
        <v>53.797206034000006</v>
      </c>
      <c r="J376" s="285"/>
      <c r="K376" s="286">
        <f>SUM(K179:K375)</f>
        <v>0</v>
      </c>
      <c r="O376" s="260">
        <v>4</v>
      </c>
      <c r="BA376" s="287">
        <f>SUM(BA179:BA375)</f>
        <v>0</v>
      </c>
      <c r="BB376" s="287">
        <f>SUM(BB179:BB375)</f>
        <v>0</v>
      </c>
      <c r="BC376" s="287">
        <f>SUM(BC179:BC375)</f>
        <v>0</v>
      </c>
      <c r="BD376" s="287">
        <f>SUM(BD179:BD375)</f>
        <v>0</v>
      </c>
      <c r="BE376" s="287">
        <f>SUM(BE179:BE375)</f>
        <v>0</v>
      </c>
    </row>
    <row r="377" spans="1:15" ht="12.75">
      <c r="A377" s="250" t="s">
        <v>97</v>
      </c>
      <c r="B377" s="251" t="s">
        <v>473</v>
      </c>
      <c r="C377" s="252" t="s">
        <v>474</v>
      </c>
      <c r="D377" s="253"/>
      <c r="E377" s="254"/>
      <c r="F377" s="254"/>
      <c r="G377" s="255"/>
      <c r="H377" s="256"/>
      <c r="I377" s="257"/>
      <c r="J377" s="258"/>
      <c r="K377" s="259"/>
      <c r="O377" s="260">
        <v>1</v>
      </c>
    </row>
    <row r="378" spans="1:80" ht="12.75">
      <c r="A378" s="261">
        <v>52</v>
      </c>
      <c r="B378" s="262" t="s">
        <v>476</v>
      </c>
      <c r="C378" s="263" t="s">
        <v>477</v>
      </c>
      <c r="D378" s="264" t="s">
        <v>151</v>
      </c>
      <c r="E378" s="265">
        <v>38.64</v>
      </c>
      <c r="F378" s="265">
        <v>0</v>
      </c>
      <c r="G378" s="266">
        <f>E378*F378</f>
        <v>0</v>
      </c>
      <c r="H378" s="267">
        <v>0.00347</v>
      </c>
      <c r="I378" s="268">
        <f>E378*H378</f>
        <v>0.1340808</v>
      </c>
      <c r="J378" s="267">
        <v>0</v>
      </c>
      <c r="K378" s="268">
        <f>E378*J378</f>
        <v>0</v>
      </c>
      <c r="O378" s="260">
        <v>2</v>
      </c>
      <c r="AA378" s="233">
        <v>1</v>
      </c>
      <c r="AB378" s="233">
        <v>1</v>
      </c>
      <c r="AC378" s="233">
        <v>1</v>
      </c>
      <c r="AZ378" s="233">
        <v>1</v>
      </c>
      <c r="BA378" s="233">
        <f>IF(AZ378=1,G378,0)</f>
        <v>0</v>
      </c>
      <c r="BB378" s="233">
        <f>IF(AZ378=2,G378,0)</f>
        <v>0</v>
      </c>
      <c r="BC378" s="233">
        <f>IF(AZ378=3,G378,0)</f>
        <v>0</v>
      </c>
      <c r="BD378" s="233">
        <f>IF(AZ378=4,G378,0)</f>
        <v>0</v>
      </c>
      <c r="BE378" s="233">
        <f>IF(AZ378=5,G378,0)</f>
        <v>0</v>
      </c>
      <c r="CA378" s="260">
        <v>1</v>
      </c>
      <c r="CB378" s="260">
        <v>1</v>
      </c>
    </row>
    <row r="379" spans="1:15" ht="12.75">
      <c r="A379" s="269"/>
      <c r="B379" s="272"/>
      <c r="C379" s="336" t="s">
        <v>478</v>
      </c>
      <c r="D379" s="335"/>
      <c r="E379" s="273">
        <v>0</v>
      </c>
      <c r="F379" s="274"/>
      <c r="G379" s="275"/>
      <c r="H379" s="276"/>
      <c r="I379" s="270"/>
      <c r="J379" s="277"/>
      <c r="K379" s="270"/>
      <c r="M379" s="271" t="s">
        <v>478</v>
      </c>
      <c r="O379" s="260"/>
    </row>
    <row r="380" spans="1:15" ht="12.75">
      <c r="A380" s="269"/>
      <c r="B380" s="272"/>
      <c r="C380" s="336" t="s">
        <v>479</v>
      </c>
      <c r="D380" s="335"/>
      <c r="E380" s="273">
        <v>38.64</v>
      </c>
      <c r="F380" s="274"/>
      <c r="G380" s="275"/>
      <c r="H380" s="276"/>
      <c r="I380" s="270"/>
      <c r="J380" s="277"/>
      <c r="K380" s="270"/>
      <c r="M380" s="271" t="s">
        <v>479</v>
      </c>
      <c r="O380" s="260"/>
    </row>
    <row r="381" spans="1:80" ht="12.75">
      <c r="A381" s="261">
        <v>53</v>
      </c>
      <c r="B381" s="262" t="s">
        <v>480</v>
      </c>
      <c r="C381" s="263" t="s">
        <v>481</v>
      </c>
      <c r="D381" s="264" t="s">
        <v>151</v>
      </c>
      <c r="E381" s="265">
        <v>523.42</v>
      </c>
      <c r="F381" s="265">
        <v>0</v>
      </c>
      <c r="G381" s="266">
        <f>E381*F381</f>
        <v>0</v>
      </c>
      <c r="H381" s="267">
        <v>0.00016</v>
      </c>
      <c r="I381" s="268">
        <f>E381*H381</f>
        <v>0.0837472</v>
      </c>
      <c r="J381" s="267">
        <v>0</v>
      </c>
      <c r="K381" s="268">
        <f>E381*J381</f>
        <v>0</v>
      </c>
      <c r="O381" s="260">
        <v>2</v>
      </c>
      <c r="AA381" s="233">
        <v>1</v>
      </c>
      <c r="AB381" s="233">
        <v>1</v>
      </c>
      <c r="AC381" s="233">
        <v>1</v>
      </c>
      <c r="AZ381" s="233">
        <v>1</v>
      </c>
      <c r="BA381" s="233">
        <f>IF(AZ381=1,G381,0)</f>
        <v>0</v>
      </c>
      <c r="BB381" s="233">
        <f>IF(AZ381=2,G381,0)</f>
        <v>0</v>
      </c>
      <c r="BC381" s="233">
        <f>IF(AZ381=3,G381,0)</f>
        <v>0</v>
      </c>
      <c r="BD381" s="233">
        <f>IF(AZ381=4,G381,0)</f>
        <v>0</v>
      </c>
      <c r="BE381" s="233">
        <f>IF(AZ381=5,G381,0)</f>
        <v>0</v>
      </c>
      <c r="CA381" s="260">
        <v>1</v>
      </c>
      <c r="CB381" s="260">
        <v>1</v>
      </c>
    </row>
    <row r="382" spans="1:15" ht="12.75">
      <c r="A382" s="269"/>
      <c r="B382" s="272"/>
      <c r="C382" s="336" t="s">
        <v>482</v>
      </c>
      <c r="D382" s="335"/>
      <c r="E382" s="273">
        <v>523.42</v>
      </c>
      <c r="F382" s="274"/>
      <c r="G382" s="275"/>
      <c r="H382" s="276"/>
      <c r="I382" s="270"/>
      <c r="J382" s="277"/>
      <c r="K382" s="270"/>
      <c r="M382" s="271" t="s">
        <v>482</v>
      </c>
      <c r="O382" s="260"/>
    </row>
    <row r="383" spans="1:80" ht="12.75">
      <c r="A383" s="261">
        <v>54</v>
      </c>
      <c r="B383" s="262" t="s">
        <v>483</v>
      </c>
      <c r="C383" s="263" t="s">
        <v>484</v>
      </c>
      <c r="D383" s="264" t="s">
        <v>151</v>
      </c>
      <c r="E383" s="265">
        <v>110.9525</v>
      </c>
      <c r="F383" s="265">
        <v>0</v>
      </c>
      <c r="G383" s="266">
        <f>E383*F383</f>
        <v>0</v>
      </c>
      <c r="H383" s="267">
        <v>4E-05</v>
      </c>
      <c r="I383" s="268">
        <f>E383*H383</f>
        <v>0.0044381</v>
      </c>
      <c r="J383" s="267">
        <v>0</v>
      </c>
      <c r="K383" s="268">
        <f>E383*J383</f>
        <v>0</v>
      </c>
      <c r="O383" s="260">
        <v>2</v>
      </c>
      <c r="AA383" s="233">
        <v>1</v>
      </c>
      <c r="AB383" s="233">
        <v>1</v>
      </c>
      <c r="AC383" s="233">
        <v>1</v>
      </c>
      <c r="AZ383" s="233">
        <v>1</v>
      </c>
      <c r="BA383" s="233">
        <f>IF(AZ383=1,G383,0)</f>
        <v>0</v>
      </c>
      <c r="BB383" s="233">
        <f>IF(AZ383=2,G383,0)</f>
        <v>0</v>
      </c>
      <c r="BC383" s="233">
        <f>IF(AZ383=3,G383,0)</f>
        <v>0</v>
      </c>
      <c r="BD383" s="233">
        <f>IF(AZ383=4,G383,0)</f>
        <v>0</v>
      </c>
      <c r="BE383" s="233">
        <f>IF(AZ383=5,G383,0)</f>
        <v>0</v>
      </c>
      <c r="CA383" s="260">
        <v>1</v>
      </c>
      <c r="CB383" s="260">
        <v>1</v>
      </c>
    </row>
    <row r="384" spans="1:15" ht="12.75">
      <c r="A384" s="269"/>
      <c r="B384" s="272"/>
      <c r="C384" s="336" t="s">
        <v>485</v>
      </c>
      <c r="D384" s="335"/>
      <c r="E384" s="273">
        <v>0</v>
      </c>
      <c r="F384" s="274"/>
      <c r="G384" s="275"/>
      <c r="H384" s="276"/>
      <c r="I384" s="270"/>
      <c r="J384" s="277"/>
      <c r="K384" s="270"/>
      <c r="M384" s="271" t="s">
        <v>485</v>
      </c>
      <c r="O384" s="260"/>
    </row>
    <row r="385" spans="1:15" ht="12.75">
      <c r="A385" s="269"/>
      <c r="B385" s="272"/>
      <c r="C385" s="336" t="s">
        <v>486</v>
      </c>
      <c r="D385" s="335"/>
      <c r="E385" s="273">
        <v>34.6</v>
      </c>
      <c r="F385" s="274"/>
      <c r="G385" s="275"/>
      <c r="H385" s="276"/>
      <c r="I385" s="270"/>
      <c r="J385" s="277"/>
      <c r="K385" s="270"/>
      <c r="M385" s="271" t="s">
        <v>486</v>
      </c>
      <c r="O385" s="260"/>
    </row>
    <row r="386" spans="1:15" ht="12.75">
      <c r="A386" s="269"/>
      <c r="B386" s="272"/>
      <c r="C386" s="336" t="s">
        <v>487</v>
      </c>
      <c r="D386" s="335"/>
      <c r="E386" s="273">
        <v>11.475</v>
      </c>
      <c r="F386" s="274"/>
      <c r="G386" s="275"/>
      <c r="H386" s="276"/>
      <c r="I386" s="270"/>
      <c r="J386" s="277"/>
      <c r="K386" s="270"/>
      <c r="M386" s="271" t="s">
        <v>487</v>
      </c>
      <c r="O386" s="260"/>
    </row>
    <row r="387" spans="1:15" ht="12.75">
      <c r="A387" s="269"/>
      <c r="B387" s="272"/>
      <c r="C387" s="336" t="s">
        <v>488</v>
      </c>
      <c r="D387" s="335"/>
      <c r="E387" s="273">
        <v>11.34</v>
      </c>
      <c r="F387" s="274"/>
      <c r="G387" s="275"/>
      <c r="H387" s="276"/>
      <c r="I387" s="270"/>
      <c r="J387" s="277"/>
      <c r="K387" s="270"/>
      <c r="M387" s="271" t="s">
        <v>488</v>
      </c>
      <c r="O387" s="260"/>
    </row>
    <row r="388" spans="1:15" ht="12.75">
      <c r="A388" s="269"/>
      <c r="B388" s="272"/>
      <c r="C388" s="336" t="s">
        <v>489</v>
      </c>
      <c r="D388" s="335"/>
      <c r="E388" s="273">
        <v>0</v>
      </c>
      <c r="F388" s="274"/>
      <c r="G388" s="275"/>
      <c r="H388" s="276"/>
      <c r="I388" s="270"/>
      <c r="J388" s="277"/>
      <c r="K388" s="270"/>
      <c r="M388" s="271" t="s">
        <v>489</v>
      </c>
      <c r="O388" s="260"/>
    </row>
    <row r="389" spans="1:15" ht="12.75">
      <c r="A389" s="269"/>
      <c r="B389" s="272"/>
      <c r="C389" s="336" t="s">
        <v>490</v>
      </c>
      <c r="D389" s="335"/>
      <c r="E389" s="273">
        <v>5.4</v>
      </c>
      <c r="F389" s="274"/>
      <c r="G389" s="275"/>
      <c r="H389" s="276"/>
      <c r="I389" s="270"/>
      <c r="J389" s="277"/>
      <c r="K389" s="270"/>
      <c r="M389" s="271" t="s">
        <v>490</v>
      </c>
      <c r="O389" s="260"/>
    </row>
    <row r="390" spans="1:15" ht="12.75">
      <c r="A390" s="269"/>
      <c r="B390" s="272"/>
      <c r="C390" s="336" t="s">
        <v>491</v>
      </c>
      <c r="D390" s="335"/>
      <c r="E390" s="273">
        <v>3.24</v>
      </c>
      <c r="F390" s="274"/>
      <c r="G390" s="275"/>
      <c r="H390" s="276"/>
      <c r="I390" s="270"/>
      <c r="J390" s="277"/>
      <c r="K390" s="270"/>
      <c r="M390" s="271" t="s">
        <v>491</v>
      </c>
      <c r="O390" s="260"/>
    </row>
    <row r="391" spans="1:15" ht="12.75">
      <c r="A391" s="269"/>
      <c r="B391" s="272"/>
      <c r="C391" s="336" t="s">
        <v>492</v>
      </c>
      <c r="D391" s="335"/>
      <c r="E391" s="273">
        <v>7.8175</v>
      </c>
      <c r="F391" s="274"/>
      <c r="G391" s="275"/>
      <c r="H391" s="276"/>
      <c r="I391" s="270"/>
      <c r="J391" s="277"/>
      <c r="K391" s="270"/>
      <c r="M391" s="271" t="s">
        <v>492</v>
      </c>
      <c r="O391" s="260"/>
    </row>
    <row r="392" spans="1:15" ht="12.75">
      <c r="A392" s="269"/>
      <c r="B392" s="272"/>
      <c r="C392" s="336" t="s">
        <v>493</v>
      </c>
      <c r="D392" s="335"/>
      <c r="E392" s="273">
        <v>0</v>
      </c>
      <c r="F392" s="274"/>
      <c r="G392" s="275"/>
      <c r="H392" s="276"/>
      <c r="I392" s="270"/>
      <c r="J392" s="277"/>
      <c r="K392" s="270"/>
      <c r="M392" s="271" t="s">
        <v>493</v>
      </c>
      <c r="O392" s="260"/>
    </row>
    <row r="393" spans="1:15" ht="12.75">
      <c r="A393" s="269"/>
      <c r="B393" s="272"/>
      <c r="C393" s="336" t="s">
        <v>494</v>
      </c>
      <c r="D393" s="335"/>
      <c r="E393" s="273">
        <v>1.08</v>
      </c>
      <c r="F393" s="274"/>
      <c r="G393" s="275"/>
      <c r="H393" s="276"/>
      <c r="I393" s="270"/>
      <c r="J393" s="277"/>
      <c r="K393" s="270"/>
      <c r="M393" s="271" t="s">
        <v>494</v>
      </c>
      <c r="O393" s="260"/>
    </row>
    <row r="394" spans="1:15" ht="12.75">
      <c r="A394" s="269"/>
      <c r="B394" s="272"/>
      <c r="C394" s="336" t="s">
        <v>495</v>
      </c>
      <c r="D394" s="335"/>
      <c r="E394" s="273">
        <v>20.76</v>
      </c>
      <c r="F394" s="274"/>
      <c r="G394" s="275"/>
      <c r="H394" s="276"/>
      <c r="I394" s="270"/>
      <c r="J394" s="277"/>
      <c r="K394" s="270"/>
      <c r="M394" s="271" t="s">
        <v>495</v>
      </c>
      <c r="O394" s="260"/>
    </row>
    <row r="395" spans="1:15" ht="12.75">
      <c r="A395" s="269"/>
      <c r="B395" s="272"/>
      <c r="C395" s="336" t="s">
        <v>496</v>
      </c>
      <c r="D395" s="335"/>
      <c r="E395" s="273">
        <v>3.36</v>
      </c>
      <c r="F395" s="274"/>
      <c r="G395" s="275"/>
      <c r="H395" s="276"/>
      <c r="I395" s="270"/>
      <c r="J395" s="277"/>
      <c r="K395" s="270"/>
      <c r="M395" s="271" t="s">
        <v>496</v>
      </c>
      <c r="O395" s="260"/>
    </row>
    <row r="396" spans="1:15" ht="12.75">
      <c r="A396" s="269"/>
      <c r="B396" s="272"/>
      <c r="C396" s="336" t="s">
        <v>268</v>
      </c>
      <c r="D396" s="335"/>
      <c r="E396" s="273">
        <v>2.16</v>
      </c>
      <c r="F396" s="274"/>
      <c r="G396" s="275"/>
      <c r="H396" s="276"/>
      <c r="I396" s="270"/>
      <c r="J396" s="277"/>
      <c r="K396" s="270"/>
      <c r="M396" s="271" t="s">
        <v>268</v>
      </c>
      <c r="O396" s="260"/>
    </row>
    <row r="397" spans="1:15" ht="12.75">
      <c r="A397" s="269"/>
      <c r="B397" s="272"/>
      <c r="C397" s="336" t="s">
        <v>497</v>
      </c>
      <c r="D397" s="335"/>
      <c r="E397" s="273">
        <v>9.72</v>
      </c>
      <c r="F397" s="274"/>
      <c r="G397" s="275"/>
      <c r="H397" s="276"/>
      <c r="I397" s="270"/>
      <c r="J397" s="277"/>
      <c r="K397" s="270"/>
      <c r="M397" s="271" t="s">
        <v>497</v>
      </c>
      <c r="O397" s="260"/>
    </row>
    <row r="398" spans="1:15" ht="12.75">
      <c r="A398" s="269"/>
      <c r="B398" s="272"/>
      <c r="C398" s="336" t="s">
        <v>498</v>
      </c>
      <c r="D398" s="335"/>
      <c r="E398" s="273">
        <v>0</v>
      </c>
      <c r="F398" s="274"/>
      <c r="G398" s="275"/>
      <c r="H398" s="276"/>
      <c r="I398" s="270"/>
      <c r="J398" s="277"/>
      <c r="K398" s="270"/>
      <c r="M398" s="271" t="s">
        <v>498</v>
      </c>
      <c r="O398" s="260"/>
    </row>
    <row r="399" spans="1:80" ht="12.75">
      <c r="A399" s="261">
        <v>55</v>
      </c>
      <c r="B399" s="262" t="s">
        <v>499</v>
      </c>
      <c r="C399" s="263" t="s">
        <v>500</v>
      </c>
      <c r="D399" s="264" t="s">
        <v>186</v>
      </c>
      <c r="E399" s="265">
        <v>85.885</v>
      </c>
      <c r="F399" s="265">
        <v>0</v>
      </c>
      <c r="G399" s="266">
        <f>E399*F399</f>
        <v>0</v>
      </c>
      <c r="H399" s="267">
        <v>0.00028</v>
      </c>
      <c r="I399" s="268">
        <f>E399*H399</f>
        <v>0.024047799999999998</v>
      </c>
      <c r="J399" s="267">
        <v>0</v>
      </c>
      <c r="K399" s="268">
        <f>E399*J399</f>
        <v>0</v>
      </c>
      <c r="O399" s="260">
        <v>2</v>
      </c>
      <c r="AA399" s="233">
        <v>1</v>
      </c>
      <c r="AB399" s="233">
        <v>1</v>
      </c>
      <c r="AC399" s="233">
        <v>1</v>
      </c>
      <c r="AZ399" s="233">
        <v>1</v>
      </c>
      <c r="BA399" s="233">
        <f>IF(AZ399=1,G399,0)</f>
        <v>0</v>
      </c>
      <c r="BB399" s="233">
        <f>IF(AZ399=2,G399,0)</f>
        <v>0</v>
      </c>
      <c r="BC399" s="233">
        <f>IF(AZ399=3,G399,0)</f>
        <v>0</v>
      </c>
      <c r="BD399" s="233">
        <f>IF(AZ399=4,G399,0)</f>
        <v>0</v>
      </c>
      <c r="BE399" s="233">
        <f>IF(AZ399=5,G399,0)</f>
        <v>0</v>
      </c>
      <c r="CA399" s="260">
        <v>1</v>
      </c>
      <c r="CB399" s="260">
        <v>1</v>
      </c>
    </row>
    <row r="400" spans="1:15" ht="12.75">
      <c r="A400" s="269"/>
      <c r="B400" s="272"/>
      <c r="C400" s="336" t="s">
        <v>501</v>
      </c>
      <c r="D400" s="335"/>
      <c r="E400" s="273">
        <v>85.885</v>
      </c>
      <c r="F400" s="274"/>
      <c r="G400" s="275"/>
      <c r="H400" s="276"/>
      <c r="I400" s="270"/>
      <c r="J400" s="277"/>
      <c r="K400" s="270"/>
      <c r="M400" s="271" t="s">
        <v>501</v>
      </c>
      <c r="O400" s="260"/>
    </row>
    <row r="401" spans="1:80" ht="22.5">
      <c r="A401" s="261">
        <v>56</v>
      </c>
      <c r="B401" s="262" t="s">
        <v>502</v>
      </c>
      <c r="C401" s="263" t="s">
        <v>503</v>
      </c>
      <c r="D401" s="264" t="s">
        <v>151</v>
      </c>
      <c r="E401" s="265">
        <v>328.4313</v>
      </c>
      <c r="F401" s="265">
        <v>0</v>
      </c>
      <c r="G401" s="266">
        <f>E401*F401</f>
        <v>0</v>
      </c>
      <c r="H401" s="267">
        <v>0.01372</v>
      </c>
      <c r="I401" s="268">
        <f>E401*H401</f>
        <v>4.506077436</v>
      </c>
      <c r="J401" s="267">
        <v>0</v>
      </c>
      <c r="K401" s="268">
        <f>E401*J401</f>
        <v>0</v>
      </c>
      <c r="O401" s="260">
        <v>2</v>
      </c>
      <c r="AA401" s="233">
        <v>1</v>
      </c>
      <c r="AB401" s="233">
        <v>1</v>
      </c>
      <c r="AC401" s="233">
        <v>1</v>
      </c>
      <c r="AZ401" s="233">
        <v>1</v>
      </c>
      <c r="BA401" s="233">
        <f>IF(AZ401=1,G401,0)</f>
        <v>0</v>
      </c>
      <c r="BB401" s="233">
        <f>IF(AZ401=2,G401,0)</f>
        <v>0</v>
      </c>
      <c r="BC401" s="233">
        <f>IF(AZ401=3,G401,0)</f>
        <v>0</v>
      </c>
      <c r="BD401" s="233">
        <f>IF(AZ401=4,G401,0)</f>
        <v>0</v>
      </c>
      <c r="BE401" s="233">
        <f>IF(AZ401=5,G401,0)</f>
        <v>0</v>
      </c>
      <c r="CA401" s="260">
        <v>1</v>
      </c>
      <c r="CB401" s="260">
        <v>1</v>
      </c>
    </row>
    <row r="402" spans="1:15" ht="12.75">
      <c r="A402" s="269"/>
      <c r="B402" s="272"/>
      <c r="C402" s="336" t="s">
        <v>485</v>
      </c>
      <c r="D402" s="335"/>
      <c r="E402" s="273">
        <v>0</v>
      </c>
      <c r="F402" s="274"/>
      <c r="G402" s="275"/>
      <c r="H402" s="276"/>
      <c r="I402" s="270"/>
      <c r="J402" s="277"/>
      <c r="K402" s="270"/>
      <c r="M402" s="271" t="s">
        <v>485</v>
      </c>
      <c r="O402" s="260"/>
    </row>
    <row r="403" spans="1:15" ht="12.75">
      <c r="A403" s="269"/>
      <c r="B403" s="272"/>
      <c r="C403" s="336" t="s">
        <v>504</v>
      </c>
      <c r="D403" s="335"/>
      <c r="E403" s="273">
        <v>197.186</v>
      </c>
      <c r="F403" s="274"/>
      <c r="G403" s="275"/>
      <c r="H403" s="276"/>
      <c r="I403" s="270"/>
      <c r="J403" s="277"/>
      <c r="K403" s="270"/>
      <c r="M403" s="271" t="s">
        <v>504</v>
      </c>
      <c r="O403" s="260"/>
    </row>
    <row r="404" spans="1:15" ht="12.75">
      <c r="A404" s="269"/>
      <c r="B404" s="272"/>
      <c r="C404" s="336" t="s">
        <v>505</v>
      </c>
      <c r="D404" s="335"/>
      <c r="E404" s="273">
        <v>-4.275</v>
      </c>
      <c r="F404" s="274"/>
      <c r="G404" s="275"/>
      <c r="H404" s="276"/>
      <c r="I404" s="270"/>
      <c r="J404" s="277"/>
      <c r="K404" s="270"/>
      <c r="M404" s="271" t="s">
        <v>505</v>
      </c>
      <c r="O404" s="260"/>
    </row>
    <row r="405" spans="1:15" ht="12.75">
      <c r="A405" s="269"/>
      <c r="B405" s="272"/>
      <c r="C405" s="336" t="s">
        <v>506</v>
      </c>
      <c r="D405" s="335"/>
      <c r="E405" s="273">
        <v>0</v>
      </c>
      <c r="F405" s="274"/>
      <c r="G405" s="275"/>
      <c r="H405" s="276"/>
      <c r="I405" s="270"/>
      <c r="J405" s="277"/>
      <c r="K405" s="270"/>
      <c r="M405" s="271" t="s">
        <v>506</v>
      </c>
      <c r="O405" s="260"/>
    </row>
    <row r="406" spans="1:15" ht="12.75">
      <c r="A406" s="269"/>
      <c r="B406" s="272"/>
      <c r="C406" s="336" t="s">
        <v>505</v>
      </c>
      <c r="D406" s="335"/>
      <c r="E406" s="273">
        <v>-4.275</v>
      </c>
      <c r="F406" s="274"/>
      <c r="G406" s="275"/>
      <c r="H406" s="276"/>
      <c r="I406" s="270"/>
      <c r="J406" s="277"/>
      <c r="K406" s="270"/>
      <c r="M406" s="271" t="s">
        <v>505</v>
      </c>
      <c r="O406" s="260"/>
    </row>
    <row r="407" spans="1:15" ht="12.75">
      <c r="A407" s="269"/>
      <c r="B407" s="272"/>
      <c r="C407" s="336" t="s">
        <v>507</v>
      </c>
      <c r="D407" s="335"/>
      <c r="E407" s="273">
        <v>-34.6</v>
      </c>
      <c r="F407" s="274"/>
      <c r="G407" s="275"/>
      <c r="H407" s="276"/>
      <c r="I407" s="270"/>
      <c r="J407" s="277"/>
      <c r="K407" s="270"/>
      <c r="M407" s="271" t="s">
        <v>507</v>
      </c>
      <c r="O407" s="260"/>
    </row>
    <row r="408" spans="1:15" ht="12.75">
      <c r="A408" s="269"/>
      <c r="B408" s="272"/>
      <c r="C408" s="336" t="s">
        <v>508</v>
      </c>
      <c r="D408" s="335"/>
      <c r="E408" s="273">
        <v>-11.475</v>
      </c>
      <c r="F408" s="274"/>
      <c r="G408" s="275"/>
      <c r="H408" s="276"/>
      <c r="I408" s="270"/>
      <c r="J408" s="277"/>
      <c r="K408" s="270"/>
      <c r="M408" s="271" t="s">
        <v>508</v>
      </c>
      <c r="O408" s="260"/>
    </row>
    <row r="409" spans="1:15" ht="12.75">
      <c r="A409" s="269"/>
      <c r="B409" s="272"/>
      <c r="C409" s="336" t="s">
        <v>509</v>
      </c>
      <c r="D409" s="335"/>
      <c r="E409" s="273">
        <v>-4.2</v>
      </c>
      <c r="F409" s="274"/>
      <c r="G409" s="275"/>
      <c r="H409" s="276"/>
      <c r="I409" s="270"/>
      <c r="J409" s="277"/>
      <c r="K409" s="270"/>
      <c r="M409" s="271" t="s">
        <v>509</v>
      </c>
      <c r="O409" s="260"/>
    </row>
    <row r="410" spans="1:15" ht="12.75">
      <c r="A410" s="269"/>
      <c r="B410" s="272"/>
      <c r="C410" s="336" t="s">
        <v>489</v>
      </c>
      <c r="D410" s="335"/>
      <c r="E410" s="273">
        <v>0</v>
      </c>
      <c r="F410" s="274"/>
      <c r="G410" s="275"/>
      <c r="H410" s="276"/>
      <c r="I410" s="270"/>
      <c r="J410" s="277"/>
      <c r="K410" s="270"/>
      <c r="M410" s="271" t="s">
        <v>489</v>
      </c>
      <c r="O410" s="260"/>
    </row>
    <row r="411" spans="1:15" ht="12.75">
      <c r="A411" s="269"/>
      <c r="B411" s="272"/>
      <c r="C411" s="336" t="s">
        <v>510</v>
      </c>
      <c r="D411" s="335"/>
      <c r="E411" s="273">
        <v>73.5</v>
      </c>
      <c r="F411" s="274"/>
      <c r="G411" s="275"/>
      <c r="H411" s="276"/>
      <c r="I411" s="270"/>
      <c r="J411" s="277"/>
      <c r="K411" s="270"/>
      <c r="M411" s="271" t="s">
        <v>510</v>
      </c>
      <c r="O411" s="260"/>
    </row>
    <row r="412" spans="1:15" ht="12.75">
      <c r="A412" s="269"/>
      <c r="B412" s="272"/>
      <c r="C412" s="336" t="s">
        <v>511</v>
      </c>
      <c r="D412" s="335"/>
      <c r="E412" s="273">
        <v>-5.4</v>
      </c>
      <c r="F412" s="274"/>
      <c r="G412" s="275"/>
      <c r="H412" s="276"/>
      <c r="I412" s="270"/>
      <c r="J412" s="277"/>
      <c r="K412" s="270"/>
      <c r="M412" s="271" t="s">
        <v>511</v>
      </c>
      <c r="O412" s="260"/>
    </row>
    <row r="413" spans="1:15" ht="12.75">
      <c r="A413" s="269"/>
      <c r="B413" s="272"/>
      <c r="C413" s="336" t="s">
        <v>512</v>
      </c>
      <c r="D413" s="335"/>
      <c r="E413" s="273">
        <v>-7.8175</v>
      </c>
      <c r="F413" s="274"/>
      <c r="G413" s="275"/>
      <c r="H413" s="276"/>
      <c r="I413" s="270"/>
      <c r="J413" s="277"/>
      <c r="K413" s="270"/>
      <c r="M413" s="271" t="s">
        <v>512</v>
      </c>
      <c r="O413" s="260"/>
    </row>
    <row r="414" spans="1:15" ht="12.75">
      <c r="A414" s="269"/>
      <c r="B414" s="272"/>
      <c r="C414" s="336" t="s">
        <v>493</v>
      </c>
      <c r="D414" s="335"/>
      <c r="E414" s="273">
        <v>0</v>
      </c>
      <c r="F414" s="274"/>
      <c r="G414" s="275"/>
      <c r="H414" s="276"/>
      <c r="I414" s="270"/>
      <c r="J414" s="277"/>
      <c r="K414" s="270"/>
      <c r="M414" s="271" t="s">
        <v>493</v>
      </c>
      <c r="O414" s="260"/>
    </row>
    <row r="415" spans="1:15" ht="12.75">
      <c r="A415" s="269"/>
      <c r="B415" s="272"/>
      <c r="C415" s="336" t="s">
        <v>513</v>
      </c>
      <c r="D415" s="335"/>
      <c r="E415" s="273">
        <v>153.0402</v>
      </c>
      <c r="F415" s="274"/>
      <c r="G415" s="275"/>
      <c r="H415" s="276"/>
      <c r="I415" s="270"/>
      <c r="J415" s="277"/>
      <c r="K415" s="270"/>
      <c r="M415" s="271" t="s">
        <v>513</v>
      </c>
      <c r="O415" s="260"/>
    </row>
    <row r="416" spans="1:15" ht="12.75">
      <c r="A416" s="269"/>
      <c r="B416" s="272"/>
      <c r="C416" s="336" t="s">
        <v>505</v>
      </c>
      <c r="D416" s="335"/>
      <c r="E416" s="273">
        <v>-4.275</v>
      </c>
      <c r="F416" s="274"/>
      <c r="G416" s="275"/>
      <c r="H416" s="276"/>
      <c r="I416" s="270"/>
      <c r="J416" s="277"/>
      <c r="K416" s="270"/>
      <c r="M416" s="271" t="s">
        <v>505</v>
      </c>
      <c r="O416" s="260"/>
    </row>
    <row r="417" spans="1:15" ht="12.75">
      <c r="A417" s="269"/>
      <c r="B417" s="272"/>
      <c r="C417" s="336" t="s">
        <v>506</v>
      </c>
      <c r="D417" s="335"/>
      <c r="E417" s="273">
        <v>0</v>
      </c>
      <c r="F417" s="274"/>
      <c r="G417" s="275"/>
      <c r="H417" s="276"/>
      <c r="I417" s="270"/>
      <c r="J417" s="277"/>
      <c r="K417" s="270"/>
      <c r="M417" s="271" t="s">
        <v>506</v>
      </c>
      <c r="O417" s="260"/>
    </row>
    <row r="418" spans="1:15" ht="12.75">
      <c r="A418" s="269"/>
      <c r="B418" s="272"/>
      <c r="C418" s="336" t="s">
        <v>208</v>
      </c>
      <c r="D418" s="335"/>
      <c r="E418" s="273">
        <v>-1.08</v>
      </c>
      <c r="F418" s="274"/>
      <c r="G418" s="275"/>
      <c r="H418" s="276"/>
      <c r="I418" s="270"/>
      <c r="J418" s="277"/>
      <c r="K418" s="270"/>
      <c r="M418" s="271" t="s">
        <v>208</v>
      </c>
      <c r="O418" s="260"/>
    </row>
    <row r="419" spans="1:15" ht="12.75">
      <c r="A419" s="269"/>
      <c r="B419" s="272"/>
      <c r="C419" s="336" t="s">
        <v>465</v>
      </c>
      <c r="D419" s="335"/>
      <c r="E419" s="273">
        <v>-3.36</v>
      </c>
      <c r="F419" s="274"/>
      <c r="G419" s="275"/>
      <c r="H419" s="276"/>
      <c r="I419" s="270"/>
      <c r="J419" s="277"/>
      <c r="K419" s="270"/>
      <c r="M419" s="271" t="s">
        <v>465</v>
      </c>
      <c r="O419" s="260"/>
    </row>
    <row r="420" spans="1:15" ht="12.75">
      <c r="A420" s="269"/>
      <c r="B420" s="272"/>
      <c r="C420" s="336" t="s">
        <v>514</v>
      </c>
      <c r="D420" s="335"/>
      <c r="E420" s="273">
        <v>-20.76</v>
      </c>
      <c r="F420" s="274"/>
      <c r="G420" s="275"/>
      <c r="H420" s="276"/>
      <c r="I420" s="270"/>
      <c r="J420" s="277"/>
      <c r="K420" s="270"/>
      <c r="M420" s="271" t="s">
        <v>514</v>
      </c>
      <c r="O420" s="260"/>
    </row>
    <row r="421" spans="1:15" ht="12.75">
      <c r="A421" s="269"/>
      <c r="B421" s="272"/>
      <c r="C421" s="336" t="s">
        <v>515</v>
      </c>
      <c r="D421" s="335"/>
      <c r="E421" s="273">
        <v>-2.16</v>
      </c>
      <c r="F421" s="274"/>
      <c r="G421" s="275"/>
      <c r="H421" s="276"/>
      <c r="I421" s="270"/>
      <c r="J421" s="277"/>
      <c r="K421" s="270"/>
      <c r="M421" s="271" t="s">
        <v>515</v>
      </c>
      <c r="O421" s="260"/>
    </row>
    <row r="422" spans="1:15" ht="12.75">
      <c r="A422" s="269"/>
      <c r="B422" s="272"/>
      <c r="C422" s="336" t="s">
        <v>516</v>
      </c>
      <c r="D422" s="335"/>
      <c r="E422" s="273">
        <v>0</v>
      </c>
      <c r="F422" s="274"/>
      <c r="G422" s="275"/>
      <c r="H422" s="276"/>
      <c r="I422" s="270"/>
      <c r="J422" s="277"/>
      <c r="K422" s="270"/>
      <c r="M422" s="271" t="s">
        <v>516</v>
      </c>
      <c r="O422" s="260"/>
    </row>
    <row r="423" spans="1:15" ht="12.75">
      <c r="A423" s="269"/>
      <c r="B423" s="272"/>
      <c r="C423" s="336" t="s">
        <v>517</v>
      </c>
      <c r="D423" s="335"/>
      <c r="E423" s="273">
        <v>53.95</v>
      </c>
      <c r="F423" s="274"/>
      <c r="G423" s="275"/>
      <c r="H423" s="276"/>
      <c r="I423" s="270"/>
      <c r="J423" s="277"/>
      <c r="K423" s="270"/>
      <c r="M423" s="271" t="s">
        <v>517</v>
      </c>
      <c r="O423" s="260"/>
    </row>
    <row r="424" spans="1:15" ht="12.75">
      <c r="A424" s="269"/>
      <c r="B424" s="272"/>
      <c r="C424" s="336" t="s">
        <v>518</v>
      </c>
      <c r="D424" s="335"/>
      <c r="E424" s="273">
        <v>0</v>
      </c>
      <c r="F424" s="274"/>
      <c r="G424" s="275"/>
      <c r="H424" s="276"/>
      <c r="I424" s="270"/>
      <c r="J424" s="277"/>
      <c r="K424" s="270"/>
      <c r="M424" s="271" t="s">
        <v>518</v>
      </c>
      <c r="O424" s="260"/>
    </row>
    <row r="425" spans="1:15" ht="12.75">
      <c r="A425" s="269"/>
      <c r="B425" s="272"/>
      <c r="C425" s="336" t="s">
        <v>519</v>
      </c>
      <c r="D425" s="335"/>
      <c r="E425" s="273">
        <v>-32.7425</v>
      </c>
      <c r="F425" s="274"/>
      <c r="G425" s="275"/>
      <c r="H425" s="276"/>
      <c r="I425" s="270"/>
      <c r="J425" s="277"/>
      <c r="K425" s="270"/>
      <c r="M425" s="300">
        <v>-327425</v>
      </c>
      <c r="O425" s="260"/>
    </row>
    <row r="426" spans="1:15" ht="12.75">
      <c r="A426" s="269"/>
      <c r="B426" s="272"/>
      <c r="C426" s="336" t="s">
        <v>520</v>
      </c>
      <c r="D426" s="335"/>
      <c r="E426" s="273">
        <v>0</v>
      </c>
      <c r="F426" s="274"/>
      <c r="G426" s="275"/>
      <c r="H426" s="276"/>
      <c r="I426" s="270"/>
      <c r="J426" s="277"/>
      <c r="K426" s="270"/>
      <c r="M426" s="271" t="s">
        <v>520</v>
      </c>
      <c r="O426" s="260"/>
    </row>
    <row r="427" spans="1:15" ht="12.75">
      <c r="A427" s="269"/>
      <c r="B427" s="272"/>
      <c r="C427" s="336" t="s">
        <v>521</v>
      </c>
      <c r="D427" s="335"/>
      <c r="E427" s="273">
        <v>-12.825</v>
      </c>
      <c r="F427" s="274"/>
      <c r="G427" s="275"/>
      <c r="H427" s="276"/>
      <c r="I427" s="270"/>
      <c r="J427" s="277"/>
      <c r="K427" s="270"/>
      <c r="M427" s="300">
        <v>-128250</v>
      </c>
      <c r="O427" s="260"/>
    </row>
    <row r="428" spans="1:80" ht="12.75">
      <c r="A428" s="261">
        <v>57</v>
      </c>
      <c r="B428" s="262" t="s">
        <v>522</v>
      </c>
      <c r="C428" s="263" t="s">
        <v>523</v>
      </c>
      <c r="D428" s="264" t="s">
        <v>151</v>
      </c>
      <c r="E428" s="265">
        <v>31.742</v>
      </c>
      <c r="F428" s="265">
        <v>0</v>
      </c>
      <c r="G428" s="266">
        <f>E428*F428</f>
        <v>0</v>
      </c>
      <c r="H428" s="267">
        <v>0.01043</v>
      </c>
      <c r="I428" s="268">
        <f>E428*H428</f>
        <v>0.33106906</v>
      </c>
      <c r="J428" s="267">
        <v>0</v>
      </c>
      <c r="K428" s="268">
        <f>E428*J428</f>
        <v>0</v>
      </c>
      <c r="O428" s="260">
        <v>2</v>
      </c>
      <c r="AA428" s="233">
        <v>1</v>
      </c>
      <c r="AB428" s="233">
        <v>1</v>
      </c>
      <c r="AC428" s="233">
        <v>1</v>
      </c>
      <c r="AZ428" s="233">
        <v>1</v>
      </c>
      <c r="BA428" s="233">
        <f>IF(AZ428=1,G428,0)</f>
        <v>0</v>
      </c>
      <c r="BB428" s="233">
        <f>IF(AZ428=2,G428,0)</f>
        <v>0</v>
      </c>
      <c r="BC428" s="233">
        <f>IF(AZ428=3,G428,0)</f>
        <v>0</v>
      </c>
      <c r="BD428" s="233">
        <f>IF(AZ428=4,G428,0)</f>
        <v>0</v>
      </c>
      <c r="BE428" s="233">
        <f>IF(AZ428=5,G428,0)</f>
        <v>0</v>
      </c>
      <c r="CA428" s="260">
        <v>1</v>
      </c>
      <c r="CB428" s="260">
        <v>1</v>
      </c>
    </row>
    <row r="429" spans="1:15" ht="12.75">
      <c r="A429" s="269"/>
      <c r="B429" s="272"/>
      <c r="C429" s="336" t="s">
        <v>485</v>
      </c>
      <c r="D429" s="335"/>
      <c r="E429" s="273">
        <v>0</v>
      </c>
      <c r="F429" s="274"/>
      <c r="G429" s="275"/>
      <c r="H429" s="276"/>
      <c r="I429" s="270"/>
      <c r="J429" s="277"/>
      <c r="K429" s="270"/>
      <c r="M429" s="271" t="s">
        <v>485</v>
      </c>
      <c r="O429" s="260"/>
    </row>
    <row r="430" spans="1:15" ht="12.75">
      <c r="A430" s="269"/>
      <c r="B430" s="272"/>
      <c r="C430" s="336" t="s">
        <v>524</v>
      </c>
      <c r="D430" s="335"/>
      <c r="E430" s="273">
        <v>10.92</v>
      </c>
      <c r="F430" s="274"/>
      <c r="G430" s="275"/>
      <c r="H430" s="276"/>
      <c r="I430" s="270"/>
      <c r="J430" s="277"/>
      <c r="K430" s="270"/>
      <c r="M430" s="271" t="s">
        <v>524</v>
      </c>
      <c r="O430" s="260"/>
    </row>
    <row r="431" spans="1:15" ht="12.75">
      <c r="A431" s="269"/>
      <c r="B431" s="272"/>
      <c r="C431" s="336" t="s">
        <v>525</v>
      </c>
      <c r="D431" s="335"/>
      <c r="E431" s="273">
        <v>1.92</v>
      </c>
      <c r="F431" s="274"/>
      <c r="G431" s="275"/>
      <c r="H431" s="276"/>
      <c r="I431" s="270"/>
      <c r="J431" s="277"/>
      <c r="K431" s="270"/>
      <c r="M431" s="271" t="s">
        <v>525</v>
      </c>
      <c r="O431" s="260"/>
    </row>
    <row r="432" spans="1:15" ht="12.75">
      <c r="A432" s="269"/>
      <c r="B432" s="272"/>
      <c r="C432" s="336" t="s">
        <v>526</v>
      </c>
      <c r="D432" s="335"/>
      <c r="E432" s="273">
        <v>5.46</v>
      </c>
      <c r="F432" s="274"/>
      <c r="G432" s="275"/>
      <c r="H432" s="276"/>
      <c r="I432" s="270"/>
      <c r="J432" s="277"/>
      <c r="K432" s="270"/>
      <c r="M432" s="271" t="s">
        <v>526</v>
      </c>
      <c r="O432" s="260"/>
    </row>
    <row r="433" spans="1:15" ht="12.75">
      <c r="A433" s="269"/>
      <c r="B433" s="272"/>
      <c r="C433" s="336" t="s">
        <v>489</v>
      </c>
      <c r="D433" s="335"/>
      <c r="E433" s="273">
        <v>0</v>
      </c>
      <c r="F433" s="274"/>
      <c r="G433" s="275"/>
      <c r="H433" s="276"/>
      <c r="I433" s="270"/>
      <c r="J433" s="277"/>
      <c r="K433" s="270"/>
      <c r="M433" s="271" t="s">
        <v>489</v>
      </c>
      <c r="O433" s="260"/>
    </row>
    <row r="434" spans="1:15" ht="12.75">
      <c r="A434" s="269"/>
      <c r="B434" s="272"/>
      <c r="C434" s="336" t="s">
        <v>527</v>
      </c>
      <c r="D434" s="335"/>
      <c r="E434" s="273">
        <v>2.1</v>
      </c>
      <c r="F434" s="274"/>
      <c r="G434" s="275"/>
      <c r="H434" s="276"/>
      <c r="I434" s="270"/>
      <c r="J434" s="277"/>
      <c r="K434" s="270"/>
      <c r="M434" s="271" t="s">
        <v>527</v>
      </c>
      <c r="O434" s="260"/>
    </row>
    <row r="435" spans="1:15" ht="12.75">
      <c r="A435" s="269"/>
      <c r="B435" s="272"/>
      <c r="C435" s="336" t="s">
        <v>528</v>
      </c>
      <c r="D435" s="335"/>
      <c r="E435" s="273">
        <v>1.65</v>
      </c>
      <c r="F435" s="274"/>
      <c r="G435" s="275"/>
      <c r="H435" s="276"/>
      <c r="I435" s="270"/>
      <c r="J435" s="277"/>
      <c r="K435" s="270"/>
      <c r="M435" s="271" t="s">
        <v>528</v>
      </c>
      <c r="O435" s="260"/>
    </row>
    <row r="436" spans="1:15" ht="12.75">
      <c r="A436" s="269"/>
      <c r="B436" s="272"/>
      <c r="C436" s="336" t="s">
        <v>493</v>
      </c>
      <c r="D436" s="335"/>
      <c r="E436" s="273">
        <v>0</v>
      </c>
      <c r="F436" s="274"/>
      <c r="G436" s="275"/>
      <c r="H436" s="276"/>
      <c r="I436" s="270"/>
      <c r="J436" s="277"/>
      <c r="K436" s="270"/>
      <c r="M436" s="271" t="s">
        <v>493</v>
      </c>
      <c r="O436" s="260"/>
    </row>
    <row r="437" spans="1:15" ht="12.75">
      <c r="A437" s="269"/>
      <c r="B437" s="272"/>
      <c r="C437" s="336" t="s">
        <v>529</v>
      </c>
      <c r="D437" s="335"/>
      <c r="E437" s="273">
        <v>0.66</v>
      </c>
      <c r="F437" s="274"/>
      <c r="G437" s="275"/>
      <c r="H437" s="276"/>
      <c r="I437" s="270"/>
      <c r="J437" s="277"/>
      <c r="K437" s="270"/>
      <c r="M437" s="271" t="s">
        <v>529</v>
      </c>
      <c r="O437" s="260"/>
    </row>
    <row r="438" spans="1:15" ht="12.75">
      <c r="A438" s="269"/>
      <c r="B438" s="272"/>
      <c r="C438" s="336" t="s">
        <v>530</v>
      </c>
      <c r="D438" s="335"/>
      <c r="E438" s="273">
        <v>6.552</v>
      </c>
      <c r="F438" s="274"/>
      <c r="G438" s="275"/>
      <c r="H438" s="276"/>
      <c r="I438" s="270"/>
      <c r="J438" s="277"/>
      <c r="K438" s="270"/>
      <c r="M438" s="271" t="s">
        <v>530</v>
      </c>
      <c r="O438" s="260"/>
    </row>
    <row r="439" spans="1:15" ht="12.75">
      <c r="A439" s="269"/>
      <c r="B439" s="272"/>
      <c r="C439" s="336" t="s">
        <v>531</v>
      </c>
      <c r="D439" s="335"/>
      <c r="E439" s="273">
        <v>1.16</v>
      </c>
      <c r="F439" s="274"/>
      <c r="G439" s="275"/>
      <c r="H439" s="276"/>
      <c r="I439" s="270"/>
      <c r="J439" s="277"/>
      <c r="K439" s="270"/>
      <c r="M439" s="271" t="s">
        <v>531</v>
      </c>
      <c r="O439" s="260"/>
    </row>
    <row r="440" spans="1:15" ht="12.75">
      <c r="A440" s="269"/>
      <c r="B440" s="272"/>
      <c r="C440" s="336" t="s">
        <v>532</v>
      </c>
      <c r="D440" s="335"/>
      <c r="E440" s="273">
        <v>1.32</v>
      </c>
      <c r="F440" s="274"/>
      <c r="G440" s="275"/>
      <c r="H440" s="276"/>
      <c r="I440" s="270"/>
      <c r="J440" s="277"/>
      <c r="K440" s="270"/>
      <c r="M440" s="271" t="s">
        <v>532</v>
      </c>
      <c r="O440" s="260"/>
    </row>
    <row r="441" spans="1:15" ht="12.75">
      <c r="A441" s="269"/>
      <c r="B441" s="272"/>
      <c r="C441" s="336" t="s">
        <v>498</v>
      </c>
      <c r="D441" s="335"/>
      <c r="E441" s="273">
        <v>0</v>
      </c>
      <c r="F441" s="274"/>
      <c r="G441" s="275"/>
      <c r="H441" s="276"/>
      <c r="I441" s="270"/>
      <c r="J441" s="277"/>
      <c r="K441" s="270"/>
      <c r="M441" s="271" t="s">
        <v>498</v>
      </c>
      <c r="O441" s="260"/>
    </row>
    <row r="442" spans="1:80" ht="22.5">
      <c r="A442" s="261">
        <v>58</v>
      </c>
      <c r="B442" s="262" t="s">
        <v>533</v>
      </c>
      <c r="C442" s="263" t="s">
        <v>534</v>
      </c>
      <c r="D442" s="264" t="s">
        <v>151</v>
      </c>
      <c r="E442" s="265">
        <v>32.7425</v>
      </c>
      <c r="F442" s="265">
        <v>0</v>
      </c>
      <c r="G442" s="266">
        <f>E442*F442</f>
        <v>0</v>
      </c>
      <c r="H442" s="267">
        <v>0.01791</v>
      </c>
      <c r="I442" s="268">
        <f>E442*H442</f>
        <v>0.5864181749999999</v>
      </c>
      <c r="J442" s="267">
        <v>0</v>
      </c>
      <c r="K442" s="268">
        <f>E442*J442</f>
        <v>0</v>
      </c>
      <c r="O442" s="260">
        <v>2</v>
      </c>
      <c r="AA442" s="233">
        <v>1</v>
      </c>
      <c r="AB442" s="233">
        <v>1</v>
      </c>
      <c r="AC442" s="233">
        <v>1</v>
      </c>
      <c r="AZ442" s="233">
        <v>1</v>
      </c>
      <c r="BA442" s="233">
        <f>IF(AZ442=1,G442,0)</f>
        <v>0</v>
      </c>
      <c r="BB442" s="233">
        <f>IF(AZ442=2,G442,0)</f>
        <v>0</v>
      </c>
      <c r="BC442" s="233">
        <f>IF(AZ442=3,G442,0)</f>
        <v>0</v>
      </c>
      <c r="BD442" s="233">
        <f>IF(AZ442=4,G442,0)</f>
        <v>0</v>
      </c>
      <c r="BE442" s="233">
        <f>IF(AZ442=5,G442,0)</f>
        <v>0</v>
      </c>
      <c r="CA442" s="260">
        <v>1</v>
      </c>
      <c r="CB442" s="260">
        <v>1</v>
      </c>
    </row>
    <row r="443" spans="1:15" ht="12.75">
      <c r="A443" s="269"/>
      <c r="B443" s="272"/>
      <c r="C443" s="336" t="s">
        <v>485</v>
      </c>
      <c r="D443" s="335"/>
      <c r="E443" s="273">
        <v>0</v>
      </c>
      <c r="F443" s="274"/>
      <c r="G443" s="275"/>
      <c r="H443" s="276"/>
      <c r="I443" s="270"/>
      <c r="J443" s="277"/>
      <c r="K443" s="270"/>
      <c r="M443" s="271" t="s">
        <v>485</v>
      </c>
      <c r="O443" s="260"/>
    </row>
    <row r="444" spans="1:15" ht="12.75">
      <c r="A444" s="269"/>
      <c r="B444" s="272"/>
      <c r="C444" s="336" t="s">
        <v>535</v>
      </c>
      <c r="D444" s="335"/>
      <c r="E444" s="273">
        <v>15.415</v>
      </c>
      <c r="F444" s="274"/>
      <c r="G444" s="275"/>
      <c r="H444" s="276"/>
      <c r="I444" s="270"/>
      <c r="J444" s="277"/>
      <c r="K444" s="270"/>
      <c r="M444" s="271" t="s">
        <v>535</v>
      </c>
      <c r="O444" s="260"/>
    </row>
    <row r="445" spans="1:15" ht="12.75">
      <c r="A445" s="269"/>
      <c r="B445" s="272"/>
      <c r="C445" s="336" t="s">
        <v>536</v>
      </c>
      <c r="D445" s="335"/>
      <c r="E445" s="273">
        <v>-2.6</v>
      </c>
      <c r="F445" s="274"/>
      <c r="G445" s="275"/>
      <c r="H445" s="276"/>
      <c r="I445" s="270"/>
      <c r="J445" s="277"/>
      <c r="K445" s="270"/>
      <c r="M445" s="271" t="s">
        <v>536</v>
      </c>
      <c r="O445" s="260"/>
    </row>
    <row r="446" spans="1:15" ht="12.75">
      <c r="A446" s="269"/>
      <c r="B446" s="272"/>
      <c r="C446" s="336" t="s">
        <v>506</v>
      </c>
      <c r="D446" s="335"/>
      <c r="E446" s="273">
        <v>0</v>
      </c>
      <c r="F446" s="274"/>
      <c r="G446" s="275"/>
      <c r="H446" s="276"/>
      <c r="I446" s="270"/>
      <c r="J446" s="277"/>
      <c r="K446" s="270"/>
      <c r="M446" s="271" t="s">
        <v>506</v>
      </c>
      <c r="O446" s="260"/>
    </row>
    <row r="447" spans="1:15" ht="12.75">
      <c r="A447" s="269"/>
      <c r="B447" s="272"/>
      <c r="C447" s="336" t="s">
        <v>509</v>
      </c>
      <c r="D447" s="335"/>
      <c r="E447" s="273">
        <v>-4.2</v>
      </c>
      <c r="F447" s="274"/>
      <c r="G447" s="275"/>
      <c r="H447" s="276"/>
      <c r="I447" s="270"/>
      <c r="J447" s="277"/>
      <c r="K447" s="270"/>
      <c r="M447" s="271" t="s">
        <v>509</v>
      </c>
      <c r="O447" s="260"/>
    </row>
    <row r="448" spans="1:15" ht="12.75">
      <c r="A448" s="269"/>
      <c r="B448" s="272"/>
      <c r="C448" s="336" t="s">
        <v>489</v>
      </c>
      <c r="D448" s="335"/>
      <c r="E448" s="273">
        <v>0</v>
      </c>
      <c r="F448" s="274"/>
      <c r="G448" s="275"/>
      <c r="H448" s="276"/>
      <c r="I448" s="270"/>
      <c r="J448" s="277"/>
      <c r="K448" s="270"/>
      <c r="M448" s="271" t="s">
        <v>489</v>
      </c>
      <c r="O448" s="260"/>
    </row>
    <row r="449" spans="1:15" ht="12.75">
      <c r="A449" s="269"/>
      <c r="B449" s="272"/>
      <c r="C449" s="336" t="s">
        <v>537</v>
      </c>
      <c r="D449" s="335"/>
      <c r="E449" s="273">
        <v>7.5</v>
      </c>
      <c r="F449" s="274"/>
      <c r="G449" s="275"/>
      <c r="H449" s="276"/>
      <c r="I449" s="270"/>
      <c r="J449" s="277"/>
      <c r="K449" s="270"/>
      <c r="M449" s="271" t="s">
        <v>537</v>
      </c>
      <c r="O449" s="260"/>
    </row>
    <row r="450" spans="1:15" ht="12.75">
      <c r="A450" s="269"/>
      <c r="B450" s="272"/>
      <c r="C450" s="336" t="s">
        <v>538</v>
      </c>
      <c r="D450" s="335"/>
      <c r="E450" s="273">
        <v>-1.475</v>
      </c>
      <c r="F450" s="274"/>
      <c r="G450" s="275"/>
      <c r="H450" s="276"/>
      <c r="I450" s="270"/>
      <c r="J450" s="277"/>
      <c r="K450" s="270"/>
      <c r="M450" s="271" t="s">
        <v>538</v>
      </c>
      <c r="O450" s="260"/>
    </row>
    <row r="451" spans="1:15" ht="12.75">
      <c r="A451" s="269"/>
      <c r="B451" s="272"/>
      <c r="C451" s="336" t="s">
        <v>493</v>
      </c>
      <c r="D451" s="335"/>
      <c r="E451" s="273">
        <v>0</v>
      </c>
      <c r="F451" s="274"/>
      <c r="G451" s="275"/>
      <c r="H451" s="276"/>
      <c r="I451" s="270"/>
      <c r="J451" s="277"/>
      <c r="K451" s="270"/>
      <c r="M451" s="271" t="s">
        <v>493</v>
      </c>
      <c r="O451" s="260"/>
    </row>
    <row r="452" spans="1:15" ht="12.75">
      <c r="A452" s="269"/>
      <c r="B452" s="272"/>
      <c r="C452" s="336" t="s">
        <v>539</v>
      </c>
      <c r="D452" s="335"/>
      <c r="E452" s="273">
        <v>15.1525</v>
      </c>
      <c r="F452" s="274"/>
      <c r="G452" s="275"/>
      <c r="H452" s="276"/>
      <c r="I452" s="270"/>
      <c r="J452" s="277"/>
      <c r="K452" s="270"/>
      <c r="M452" s="271" t="s">
        <v>539</v>
      </c>
      <c r="O452" s="260"/>
    </row>
    <row r="453" spans="1:15" ht="12.75">
      <c r="A453" s="269"/>
      <c r="B453" s="272"/>
      <c r="C453" s="336" t="s">
        <v>540</v>
      </c>
      <c r="D453" s="335"/>
      <c r="E453" s="273">
        <v>-0.9</v>
      </c>
      <c r="F453" s="274"/>
      <c r="G453" s="275"/>
      <c r="H453" s="276"/>
      <c r="I453" s="270"/>
      <c r="J453" s="277"/>
      <c r="K453" s="270"/>
      <c r="M453" s="271" t="s">
        <v>540</v>
      </c>
      <c r="O453" s="260"/>
    </row>
    <row r="454" spans="1:15" ht="12.75">
      <c r="A454" s="269"/>
      <c r="B454" s="272"/>
      <c r="C454" s="336" t="s">
        <v>516</v>
      </c>
      <c r="D454" s="335"/>
      <c r="E454" s="273">
        <v>0</v>
      </c>
      <c r="F454" s="274"/>
      <c r="G454" s="275"/>
      <c r="H454" s="276"/>
      <c r="I454" s="270"/>
      <c r="J454" s="277"/>
      <c r="K454" s="270"/>
      <c r="M454" s="271" t="s">
        <v>516</v>
      </c>
      <c r="O454" s="260"/>
    </row>
    <row r="455" spans="1:15" ht="12.75">
      <c r="A455" s="269"/>
      <c r="B455" s="272"/>
      <c r="C455" s="336" t="s">
        <v>541</v>
      </c>
      <c r="D455" s="335"/>
      <c r="E455" s="273">
        <v>3.85</v>
      </c>
      <c r="F455" s="274"/>
      <c r="G455" s="275"/>
      <c r="H455" s="276"/>
      <c r="I455" s="270"/>
      <c r="J455" s="277"/>
      <c r="K455" s="270"/>
      <c r="M455" s="271" t="s">
        <v>541</v>
      </c>
      <c r="O455" s="260"/>
    </row>
    <row r="456" spans="1:80" ht="22.5">
      <c r="A456" s="261">
        <v>59</v>
      </c>
      <c r="B456" s="262" t="s">
        <v>542</v>
      </c>
      <c r="C456" s="263" t="s">
        <v>543</v>
      </c>
      <c r="D456" s="264" t="s">
        <v>151</v>
      </c>
      <c r="E456" s="265">
        <v>85.791</v>
      </c>
      <c r="F456" s="265">
        <v>0</v>
      </c>
      <c r="G456" s="266">
        <f>E456*F456</f>
        <v>0</v>
      </c>
      <c r="H456" s="267">
        <v>0.0261</v>
      </c>
      <c r="I456" s="268">
        <f>E456*H456</f>
        <v>2.2391451</v>
      </c>
      <c r="J456" s="267">
        <v>0</v>
      </c>
      <c r="K456" s="268">
        <f>E456*J456</f>
        <v>0</v>
      </c>
      <c r="O456" s="260">
        <v>2</v>
      </c>
      <c r="AA456" s="233">
        <v>1</v>
      </c>
      <c r="AB456" s="233">
        <v>1</v>
      </c>
      <c r="AC456" s="233">
        <v>1</v>
      </c>
      <c r="AZ456" s="233">
        <v>1</v>
      </c>
      <c r="BA456" s="233">
        <f>IF(AZ456=1,G456,0)</f>
        <v>0</v>
      </c>
      <c r="BB456" s="233">
        <f>IF(AZ456=2,G456,0)</f>
        <v>0</v>
      </c>
      <c r="BC456" s="233">
        <f>IF(AZ456=3,G456,0)</f>
        <v>0</v>
      </c>
      <c r="BD456" s="233">
        <f>IF(AZ456=4,G456,0)</f>
        <v>0</v>
      </c>
      <c r="BE456" s="233">
        <f>IF(AZ456=5,G456,0)</f>
        <v>0</v>
      </c>
      <c r="CA456" s="260">
        <v>1</v>
      </c>
      <c r="CB456" s="260">
        <v>1</v>
      </c>
    </row>
    <row r="457" spans="1:15" ht="12.75">
      <c r="A457" s="269"/>
      <c r="B457" s="272"/>
      <c r="C457" s="336" t="s">
        <v>544</v>
      </c>
      <c r="D457" s="335"/>
      <c r="E457" s="273">
        <v>0</v>
      </c>
      <c r="F457" s="274"/>
      <c r="G457" s="275"/>
      <c r="H457" s="276"/>
      <c r="I457" s="270"/>
      <c r="J457" s="277"/>
      <c r="K457" s="270"/>
      <c r="M457" s="271" t="s">
        <v>544</v>
      </c>
      <c r="O457" s="260"/>
    </row>
    <row r="458" spans="1:15" ht="12.75">
      <c r="A458" s="269"/>
      <c r="B458" s="272"/>
      <c r="C458" s="336" t="s">
        <v>545</v>
      </c>
      <c r="D458" s="335"/>
      <c r="E458" s="273">
        <v>71.166</v>
      </c>
      <c r="F458" s="274"/>
      <c r="G458" s="275"/>
      <c r="H458" s="276"/>
      <c r="I458" s="270"/>
      <c r="J458" s="277"/>
      <c r="K458" s="270"/>
      <c r="M458" s="271" t="s">
        <v>545</v>
      </c>
      <c r="O458" s="260"/>
    </row>
    <row r="459" spans="1:15" ht="12.75">
      <c r="A459" s="269"/>
      <c r="B459" s="272"/>
      <c r="C459" s="336" t="s">
        <v>546</v>
      </c>
      <c r="D459" s="335"/>
      <c r="E459" s="273">
        <v>0</v>
      </c>
      <c r="F459" s="274"/>
      <c r="G459" s="275"/>
      <c r="H459" s="276"/>
      <c r="I459" s="270"/>
      <c r="J459" s="277"/>
      <c r="K459" s="270"/>
      <c r="M459" s="271" t="s">
        <v>546</v>
      </c>
      <c r="O459" s="260"/>
    </row>
    <row r="460" spans="1:15" ht="12.75">
      <c r="A460" s="269"/>
      <c r="B460" s="272"/>
      <c r="C460" s="336" t="s">
        <v>547</v>
      </c>
      <c r="D460" s="335"/>
      <c r="E460" s="273">
        <v>14.625</v>
      </c>
      <c r="F460" s="274"/>
      <c r="G460" s="275"/>
      <c r="H460" s="276"/>
      <c r="I460" s="270"/>
      <c r="J460" s="277"/>
      <c r="K460" s="270"/>
      <c r="M460" s="271" t="s">
        <v>547</v>
      </c>
      <c r="O460" s="260"/>
    </row>
    <row r="461" spans="1:80" ht="22.5">
      <c r="A461" s="261">
        <v>60</v>
      </c>
      <c r="B461" s="262" t="s">
        <v>548</v>
      </c>
      <c r="C461" s="263" t="s">
        <v>549</v>
      </c>
      <c r="D461" s="264" t="s">
        <v>151</v>
      </c>
      <c r="E461" s="265">
        <v>23.625</v>
      </c>
      <c r="F461" s="265">
        <v>0</v>
      </c>
      <c r="G461" s="266">
        <f>E461*F461</f>
        <v>0</v>
      </c>
      <c r="H461" s="267">
        <v>0.03839</v>
      </c>
      <c r="I461" s="268">
        <f>E461*H461</f>
        <v>0.90696375</v>
      </c>
      <c r="J461" s="267">
        <v>0</v>
      </c>
      <c r="K461" s="268">
        <f>E461*J461</f>
        <v>0</v>
      </c>
      <c r="O461" s="260">
        <v>2</v>
      </c>
      <c r="AA461" s="233">
        <v>1</v>
      </c>
      <c r="AB461" s="233">
        <v>1</v>
      </c>
      <c r="AC461" s="233">
        <v>1</v>
      </c>
      <c r="AZ461" s="233">
        <v>1</v>
      </c>
      <c r="BA461" s="233">
        <f>IF(AZ461=1,G461,0)</f>
        <v>0</v>
      </c>
      <c r="BB461" s="233">
        <f>IF(AZ461=2,G461,0)</f>
        <v>0</v>
      </c>
      <c r="BC461" s="233">
        <f>IF(AZ461=3,G461,0)</f>
        <v>0</v>
      </c>
      <c r="BD461" s="233">
        <f>IF(AZ461=4,G461,0)</f>
        <v>0</v>
      </c>
      <c r="BE461" s="233">
        <f>IF(AZ461=5,G461,0)</f>
        <v>0</v>
      </c>
      <c r="CA461" s="260">
        <v>1</v>
      </c>
      <c r="CB461" s="260">
        <v>1</v>
      </c>
    </row>
    <row r="462" spans="1:15" ht="12.75">
      <c r="A462" s="269"/>
      <c r="B462" s="272"/>
      <c r="C462" s="336" t="s">
        <v>516</v>
      </c>
      <c r="D462" s="335"/>
      <c r="E462" s="273">
        <v>0</v>
      </c>
      <c r="F462" s="274"/>
      <c r="G462" s="275"/>
      <c r="H462" s="276"/>
      <c r="I462" s="270"/>
      <c r="J462" s="277"/>
      <c r="K462" s="270"/>
      <c r="M462" s="271" t="s">
        <v>516</v>
      </c>
      <c r="O462" s="260"/>
    </row>
    <row r="463" spans="1:15" ht="12.75">
      <c r="A463" s="269"/>
      <c r="B463" s="272"/>
      <c r="C463" s="336" t="s">
        <v>550</v>
      </c>
      <c r="D463" s="335"/>
      <c r="E463" s="273">
        <v>6.255</v>
      </c>
      <c r="F463" s="274"/>
      <c r="G463" s="275"/>
      <c r="H463" s="276"/>
      <c r="I463" s="270"/>
      <c r="J463" s="277"/>
      <c r="K463" s="270"/>
      <c r="M463" s="271" t="s">
        <v>550</v>
      </c>
      <c r="O463" s="260"/>
    </row>
    <row r="464" spans="1:15" ht="12.75">
      <c r="A464" s="269"/>
      <c r="B464" s="272"/>
      <c r="C464" s="336" t="s">
        <v>551</v>
      </c>
      <c r="D464" s="335"/>
      <c r="E464" s="273">
        <v>6.57</v>
      </c>
      <c r="F464" s="274"/>
      <c r="G464" s="275"/>
      <c r="H464" s="276"/>
      <c r="I464" s="270"/>
      <c r="J464" s="277"/>
      <c r="K464" s="270"/>
      <c r="M464" s="271" t="s">
        <v>551</v>
      </c>
      <c r="O464" s="260"/>
    </row>
    <row r="465" spans="1:15" ht="12.75">
      <c r="A465" s="269"/>
      <c r="B465" s="272"/>
      <c r="C465" s="336" t="s">
        <v>552</v>
      </c>
      <c r="D465" s="335"/>
      <c r="E465" s="273">
        <v>0</v>
      </c>
      <c r="F465" s="274"/>
      <c r="G465" s="275"/>
      <c r="H465" s="276"/>
      <c r="I465" s="270"/>
      <c r="J465" s="277"/>
      <c r="K465" s="270"/>
      <c r="M465" s="271" t="s">
        <v>552</v>
      </c>
      <c r="O465" s="260"/>
    </row>
    <row r="466" spans="1:15" ht="12.75">
      <c r="A466" s="269"/>
      <c r="B466" s="272"/>
      <c r="C466" s="336" t="s">
        <v>553</v>
      </c>
      <c r="D466" s="335"/>
      <c r="E466" s="273">
        <v>10.8</v>
      </c>
      <c r="F466" s="274"/>
      <c r="G466" s="275"/>
      <c r="H466" s="276"/>
      <c r="I466" s="270"/>
      <c r="J466" s="277"/>
      <c r="K466" s="270"/>
      <c r="M466" s="271" t="s">
        <v>553</v>
      </c>
      <c r="O466" s="260"/>
    </row>
    <row r="467" spans="1:80" ht="22.5">
      <c r="A467" s="261">
        <v>61</v>
      </c>
      <c r="B467" s="262" t="s">
        <v>554</v>
      </c>
      <c r="C467" s="263" t="s">
        <v>555</v>
      </c>
      <c r="D467" s="264" t="s">
        <v>151</v>
      </c>
      <c r="E467" s="265">
        <v>14.19</v>
      </c>
      <c r="F467" s="265">
        <v>0</v>
      </c>
      <c r="G467" s="266">
        <f>E467*F467</f>
        <v>0</v>
      </c>
      <c r="H467" s="267">
        <v>0.04145</v>
      </c>
      <c r="I467" s="268">
        <f>E467*H467</f>
        <v>0.5881755</v>
      </c>
      <c r="J467" s="267">
        <v>0</v>
      </c>
      <c r="K467" s="268">
        <f>E467*J467</f>
        <v>0</v>
      </c>
      <c r="O467" s="260">
        <v>2</v>
      </c>
      <c r="AA467" s="233">
        <v>1</v>
      </c>
      <c r="AB467" s="233">
        <v>1</v>
      </c>
      <c r="AC467" s="233">
        <v>1</v>
      </c>
      <c r="AZ467" s="233">
        <v>1</v>
      </c>
      <c r="BA467" s="233">
        <f>IF(AZ467=1,G467,0)</f>
        <v>0</v>
      </c>
      <c r="BB467" s="233">
        <f>IF(AZ467=2,G467,0)</f>
        <v>0</v>
      </c>
      <c r="BC467" s="233">
        <f>IF(AZ467=3,G467,0)</f>
        <v>0</v>
      </c>
      <c r="BD467" s="233">
        <f>IF(AZ467=4,G467,0)</f>
        <v>0</v>
      </c>
      <c r="BE467" s="233">
        <f>IF(AZ467=5,G467,0)</f>
        <v>0</v>
      </c>
      <c r="CA467" s="260">
        <v>1</v>
      </c>
      <c r="CB467" s="260">
        <v>1</v>
      </c>
    </row>
    <row r="468" spans="1:15" ht="12.75">
      <c r="A468" s="269"/>
      <c r="B468" s="272"/>
      <c r="C468" s="336" t="s">
        <v>556</v>
      </c>
      <c r="D468" s="335"/>
      <c r="E468" s="273">
        <v>0</v>
      </c>
      <c r="F468" s="274"/>
      <c r="G468" s="275"/>
      <c r="H468" s="276"/>
      <c r="I468" s="270"/>
      <c r="J468" s="277"/>
      <c r="K468" s="270"/>
      <c r="M468" s="271" t="s">
        <v>556</v>
      </c>
      <c r="O468" s="260"/>
    </row>
    <row r="469" spans="1:15" ht="12.75">
      <c r="A469" s="269"/>
      <c r="B469" s="272"/>
      <c r="C469" s="336" t="s">
        <v>557</v>
      </c>
      <c r="D469" s="335"/>
      <c r="E469" s="273">
        <v>14.19</v>
      </c>
      <c r="F469" s="274"/>
      <c r="G469" s="275"/>
      <c r="H469" s="276"/>
      <c r="I469" s="270"/>
      <c r="J469" s="277"/>
      <c r="K469" s="270"/>
      <c r="M469" s="271" t="s">
        <v>557</v>
      </c>
      <c r="O469" s="260"/>
    </row>
    <row r="470" spans="1:80" ht="22.5">
      <c r="A470" s="261">
        <v>62</v>
      </c>
      <c r="B470" s="262" t="s">
        <v>558</v>
      </c>
      <c r="C470" s="263" t="s">
        <v>559</v>
      </c>
      <c r="D470" s="264" t="s">
        <v>151</v>
      </c>
      <c r="E470" s="265">
        <v>229.185</v>
      </c>
      <c r="F470" s="265">
        <v>0</v>
      </c>
      <c r="G470" s="266">
        <f>E470*F470</f>
        <v>0</v>
      </c>
      <c r="H470" s="267">
        <v>0.04817</v>
      </c>
      <c r="I470" s="268">
        <f>E470*H470</f>
        <v>11.039841449999999</v>
      </c>
      <c r="J470" s="267">
        <v>0</v>
      </c>
      <c r="K470" s="268">
        <f>E470*J470</f>
        <v>0</v>
      </c>
      <c r="O470" s="260">
        <v>2</v>
      </c>
      <c r="AA470" s="233">
        <v>1</v>
      </c>
      <c r="AB470" s="233">
        <v>0</v>
      </c>
      <c r="AC470" s="233">
        <v>0</v>
      </c>
      <c r="AZ470" s="233">
        <v>1</v>
      </c>
      <c r="BA470" s="233">
        <f>IF(AZ470=1,G470,0)</f>
        <v>0</v>
      </c>
      <c r="BB470" s="233">
        <f>IF(AZ470=2,G470,0)</f>
        <v>0</v>
      </c>
      <c r="BC470" s="233">
        <f>IF(AZ470=3,G470,0)</f>
        <v>0</v>
      </c>
      <c r="BD470" s="233">
        <f>IF(AZ470=4,G470,0)</f>
        <v>0</v>
      </c>
      <c r="BE470" s="233">
        <f>IF(AZ470=5,G470,0)</f>
        <v>0</v>
      </c>
      <c r="CA470" s="260">
        <v>1</v>
      </c>
      <c r="CB470" s="260">
        <v>0</v>
      </c>
    </row>
    <row r="471" spans="1:15" ht="12.75">
      <c r="A471" s="269"/>
      <c r="B471" s="272"/>
      <c r="C471" s="336" t="s">
        <v>560</v>
      </c>
      <c r="D471" s="335"/>
      <c r="E471" s="273">
        <v>265.185</v>
      </c>
      <c r="F471" s="274"/>
      <c r="G471" s="275"/>
      <c r="H471" s="276"/>
      <c r="I471" s="270"/>
      <c r="J471" s="277"/>
      <c r="K471" s="270"/>
      <c r="M471" s="271" t="s">
        <v>560</v>
      </c>
      <c r="O471" s="260"/>
    </row>
    <row r="472" spans="1:15" ht="12.75">
      <c r="A472" s="269"/>
      <c r="B472" s="272"/>
      <c r="C472" s="336" t="s">
        <v>561</v>
      </c>
      <c r="D472" s="335"/>
      <c r="E472" s="273">
        <v>-36</v>
      </c>
      <c r="F472" s="274"/>
      <c r="G472" s="275"/>
      <c r="H472" s="276"/>
      <c r="I472" s="270"/>
      <c r="J472" s="277"/>
      <c r="K472" s="270"/>
      <c r="M472" s="271" t="s">
        <v>561</v>
      </c>
      <c r="O472" s="260"/>
    </row>
    <row r="473" spans="1:80" ht="22.5">
      <c r="A473" s="261">
        <v>63</v>
      </c>
      <c r="B473" s="262" t="s">
        <v>562</v>
      </c>
      <c r="C473" s="263" t="s">
        <v>563</v>
      </c>
      <c r="D473" s="264" t="s">
        <v>151</v>
      </c>
      <c r="E473" s="265">
        <v>373.9988</v>
      </c>
      <c r="F473" s="265">
        <v>0</v>
      </c>
      <c r="G473" s="266">
        <f>E473*F473</f>
        <v>0</v>
      </c>
      <c r="H473" s="267">
        <v>0.04817</v>
      </c>
      <c r="I473" s="268">
        <f>E473*H473</f>
        <v>18.015522196</v>
      </c>
      <c r="J473" s="267">
        <v>0</v>
      </c>
      <c r="K473" s="268">
        <f>E473*J473</f>
        <v>0</v>
      </c>
      <c r="O473" s="260">
        <v>2</v>
      </c>
      <c r="AA473" s="233">
        <v>1</v>
      </c>
      <c r="AB473" s="233">
        <v>1</v>
      </c>
      <c r="AC473" s="233">
        <v>1</v>
      </c>
      <c r="AZ473" s="233">
        <v>1</v>
      </c>
      <c r="BA473" s="233">
        <f>IF(AZ473=1,G473,0)</f>
        <v>0</v>
      </c>
      <c r="BB473" s="233">
        <f>IF(AZ473=2,G473,0)</f>
        <v>0</v>
      </c>
      <c r="BC473" s="233">
        <f>IF(AZ473=3,G473,0)</f>
        <v>0</v>
      </c>
      <c r="BD473" s="233">
        <f>IF(AZ473=4,G473,0)</f>
        <v>0</v>
      </c>
      <c r="BE473" s="233">
        <f>IF(AZ473=5,G473,0)</f>
        <v>0</v>
      </c>
      <c r="CA473" s="260">
        <v>1</v>
      </c>
      <c r="CB473" s="260">
        <v>1</v>
      </c>
    </row>
    <row r="474" spans="1:15" ht="12.75">
      <c r="A474" s="269"/>
      <c r="B474" s="272"/>
      <c r="C474" s="336" t="s">
        <v>485</v>
      </c>
      <c r="D474" s="335"/>
      <c r="E474" s="273">
        <v>0</v>
      </c>
      <c r="F474" s="274"/>
      <c r="G474" s="275"/>
      <c r="H474" s="276"/>
      <c r="I474" s="270"/>
      <c r="J474" s="277"/>
      <c r="K474" s="270"/>
      <c r="M474" s="271" t="s">
        <v>485</v>
      </c>
      <c r="O474" s="260"/>
    </row>
    <row r="475" spans="1:15" ht="12.75">
      <c r="A475" s="269"/>
      <c r="B475" s="272"/>
      <c r="C475" s="336" t="s">
        <v>504</v>
      </c>
      <c r="D475" s="335"/>
      <c r="E475" s="273">
        <v>197.186</v>
      </c>
      <c r="F475" s="274"/>
      <c r="G475" s="275"/>
      <c r="H475" s="276"/>
      <c r="I475" s="270"/>
      <c r="J475" s="277"/>
      <c r="K475" s="270"/>
      <c r="M475" s="271" t="s">
        <v>504</v>
      </c>
      <c r="O475" s="260"/>
    </row>
    <row r="476" spans="1:15" ht="12.75">
      <c r="A476" s="269"/>
      <c r="B476" s="272"/>
      <c r="C476" s="336" t="s">
        <v>505</v>
      </c>
      <c r="D476" s="335"/>
      <c r="E476" s="273">
        <v>-4.275</v>
      </c>
      <c r="F476" s="274"/>
      <c r="G476" s="275"/>
      <c r="H476" s="276"/>
      <c r="I476" s="270"/>
      <c r="J476" s="277"/>
      <c r="K476" s="270"/>
      <c r="M476" s="271" t="s">
        <v>505</v>
      </c>
      <c r="O476" s="260"/>
    </row>
    <row r="477" spans="1:15" ht="12.75">
      <c r="A477" s="269"/>
      <c r="B477" s="272"/>
      <c r="C477" s="336" t="s">
        <v>506</v>
      </c>
      <c r="D477" s="335"/>
      <c r="E477" s="273">
        <v>0</v>
      </c>
      <c r="F477" s="274"/>
      <c r="G477" s="275"/>
      <c r="H477" s="276"/>
      <c r="I477" s="270"/>
      <c r="J477" s="277"/>
      <c r="K477" s="270"/>
      <c r="M477" s="271" t="s">
        <v>506</v>
      </c>
      <c r="O477" s="260"/>
    </row>
    <row r="478" spans="1:15" ht="12.75">
      <c r="A478" s="269"/>
      <c r="B478" s="272"/>
      <c r="C478" s="336" t="s">
        <v>505</v>
      </c>
      <c r="D478" s="335"/>
      <c r="E478" s="273">
        <v>-4.275</v>
      </c>
      <c r="F478" s="274"/>
      <c r="G478" s="275"/>
      <c r="H478" s="276"/>
      <c r="I478" s="270"/>
      <c r="J478" s="277"/>
      <c r="K478" s="270"/>
      <c r="M478" s="271" t="s">
        <v>505</v>
      </c>
      <c r="O478" s="260"/>
    </row>
    <row r="479" spans="1:15" ht="12.75">
      <c r="A479" s="269"/>
      <c r="B479" s="272"/>
      <c r="C479" s="336" t="s">
        <v>507</v>
      </c>
      <c r="D479" s="335"/>
      <c r="E479" s="273">
        <v>-34.6</v>
      </c>
      <c r="F479" s="274"/>
      <c r="G479" s="275"/>
      <c r="H479" s="276"/>
      <c r="I479" s="270"/>
      <c r="J479" s="277"/>
      <c r="K479" s="270"/>
      <c r="M479" s="271" t="s">
        <v>507</v>
      </c>
      <c r="O479" s="260"/>
    </row>
    <row r="480" spans="1:15" ht="12.75">
      <c r="A480" s="269"/>
      <c r="B480" s="272"/>
      <c r="C480" s="336" t="s">
        <v>508</v>
      </c>
      <c r="D480" s="335"/>
      <c r="E480" s="273">
        <v>-11.475</v>
      </c>
      <c r="F480" s="274"/>
      <c r="G480" s="275"/>
      <c r="H480" s="276"/>
      <c r="I480" s="270"/>
      <c r="J480" s="277"/>
      <c r="K480" s="270"/>
      <c r="M480" s="271" t="s">
        <v>508</v>
      </c>
      <c r="O480" s="260"/>
    </row>
    <row r="481" spans="1:15" ht="12.75">
      <c r="A481" s="269"/>
      <c r="B481" s="272"/>
      <c r="C481" s="336" t="s">
        <v>509</v>
      </c>
      <c r="D481" s="335"/>
      <c r="E481" s="273">
        <v>-4.2</v>
      </c>
      <c r="F481" s="274"/>
      <c r="G481" s="275"/>
      <c r="H481" s="276"/>
      <c r="I481" s="270"/>
      <c r="J481" s="277"/>
      <c r="K481" s="270"/>
      <c r="M481" s="271" t="s">
        <v>509</v>
      </c>
      <c r="O481" s="260"/>
    </row>
    <row r="482" spans="1:15" ht="12.75">
      <c r="A482" s="269"/>
      <c r="B482" s="272"/>
      <c r="C482" s="336" t="s">
        <v>489</v>
      </c>
      <c r="D482" s="335"/>
      <c r="E482" s="273">
        <v>0</v>
      </c>
      <c r="F482" s="274"/>
      <c r="G482" s="275"/>
      <c r="H482" s="276"/>
      <c r="I482" s="270"/>
      <c r="J482" s="277"/>
      <c r="K482" s="270"/>
      <c r="M482" s="271" t="s">
        <v>489</v>
      </c>
      <c r="O482" s="260"/>
    </row>
    <row r="483" spans="1:15" ht="12.75">
      <c r="A483" s="269"/>
      <c r="B483" s="272"/>
      <c r="C483" s="336" t="s">
        <v>510</v>
      </c>
      <c r="D483" s="335"/>
      <c r="E483" s="273">
        <v>73.5</v>
      </c>
      <c r="F483" s="274"/>
      <c r="G483" s="275"/>
      <c r="H483" s="276"/>
      <c r="I483" s="270"/>
      <c r="J483" s="277"/>
      <c r="K483" s="270"/>
      <c r="M483" s="271" t="s">
        <v>510</v>
      </c>
      <c r="O483" s="260"/>
    </row>
    <row r="484" spans="1:15" ht="12.75">
      <c r="A484" s="269"/>
      <c r="B484" s="272"/>
      <c r="C484" s="336" t="s">
        <v>511</v>
      </c>
      <c r="D484" s="335"/>
      <c r="E484" s="273">
        <v>-5.4</v>
      </c>
      <c r="F484" s="274"/>
      <c r="G484" s="275"/>
      <c r="H484" s="276"/>
      <c r="I484" s="270"/>
      <c r="J484" s="277"/>
      <c r="K484" s="270"/>
      <c r="M484" s="271" t="s">
        <v>511</v>
      </c>
      <c r="O484" s="260"/>
    </row>
    <row r="485" spans="1:15" ht="12.75">
      <c r="A485" s="269"/>
      <c r="B485" s="272"/>
      <c r="C485" s="336" t="s">
        <v>512</v>
      </c>
      <c r="D485" s="335"/>
      <c r="E485" s="273">
        <v>-7.8175</v>
      </c>
      <c r="F485" s="274"/>
      <c r="G485" s="275"/>
      <c r="H485" s="276"/>
      <c r="I485" s="270"/>
      <c r="J485" s="277"/>
      <c r="K485" s="270"/>
      <c r="M485" s="271" t="s">
        <v>512</v>
      </c>
      <c r="O485" s="260"/>
    </row>
    <row r="486" spans="1:15" ht="12.75">
      <c r="A486" s="269"/>
      <c r="B486" s="272"/>
      <c r="C486" s="336" t="s">
        <v>493</v>
      </c>
      <c r="D486" s="335"/>
      <c r="E486" s="273">
        <v>0</v>
      </c>
      <c r="F486" s="274"/>
      <c r="G486" s="275"/>
      <c r="H486" s="276"/>
      <c r="I486" s="270"/>
      <c r="J486" s="277"/>
      <c r="K486" s="270"/>
      <c r="M486" s="271" t="s">
        <v>493</v>
      </c>
      <c r="O486" s="260"/>
    </row>
    <row r="487" spans="1:15" ht="12.75">
      <c r="A487" s="269"/>
      <c r="B487" s="272"/>
      <c r="C487" s="336" t="s">
        <v>513</v>
      </c>
      <c r="D487" s="335"/>
      <c r="E487" s="273">
        <v>153.0402</v>
      </c>
      <c r="F487" s="274"/>
      <c r="G487" s="275"/>
      <c r="H487" s="276"/>
      <c r="I487" s="270"/>
      <c r="J487" s="277"/>
      <c r="K487" s="270"/>
      <c r="M487" s="271" t="s">
        <v>513</v>
      </c>
      <c r="O487" s="260"/>
    </row>
    <row r="488" spans="1:15" ht="12.75">
      <c r="A488" s="269"/>
      <c r="B488" s="272"/>
      <c r="C488" s="336" t="s">
        <v>505</v>
      </c>
      <c r="D488" s="335"/>
      <c r="E488" s="273">
        <v>-4.275</v>
      </c>
      <c r="F488" s="274"/>
      <c r="G488" s="275"/>
      <c r="H488" s="276"/>
      <c r="I488" s="270"/>
      <c r="J488" s="277"/>
      <c r="K488" s="270"/>
      <c r="M488" s="271" t="s">
        <v>505</v>
      </c>
      <c r="O488" s="260"/>
    </row>
    <row r="489" spans="1:15" ht="12.75">
      <c r="A489" s="269"/>
      <c r="B489" s="272"/>
      <c r="C489" s="336" t="s">
        <v>506</v>
      </c>
      <c r="D489" s="335"/>
      <c r="E489" s="273">
        <v>0</v>
      </c>
      <c r="F489" s="274"/>
      <c r="G489" s="275"/>
      <c r="H489" s="276"/>
      <c r="I489" s="270"/>
      <c r="J489" s="277"/>
      <c r="K489" s="270"/>
      <c r="M489" s="271" t="s">
        <v>506</v>
      </c>
      <c r="O489" s="260"/>
    </row>
    <row r="490" spans="1:15" ht="12.75">
      <c r="A490" s="269"/>
      <c r="B490" s="272"/>
      <c r="C490" s="336" t="s">
        <v>208</v>
      </c>
      <c r="D490" s="335"/>
      <c r="E490" s="273">
        <v>-1.08</v>
      </c>
      <c r="F490" s="274"/>
      <c r="G490" s="275"/>
      <c r="H490" s="276"/>
      <c r="I490" s="270"/>
      <c r="J490" s="277"/>
      <c r="K490" s="270"/>
      <c r="M490" s="271" t="s">
        <v>208</v>
      </c>
      <c r="O490" s="260"/>
    </row>
    <row r="491" spans="1:15" ht="12.75">
      <c r="A491" s="269"/>
      <c r="B491" s="272"/>
      <c r="C491" s="336" t="s">
        <v>465</v>
      </c>
      <c r="D491" s="335"/>
      <c r="E491" s="273">
        <v>-3.36</v>
      </c>
      <c r="F491" s="274"/>
      <c r="G491" s="275"/>
      <c r="H491" s="276"/>
      <c r="I491" s="270"/>
      <c r="J491" s="277"/>
      <c r="K491" s="270"/>
      <c r="M491" s="271" t="s">
        <v>465</v>
      </c>
      <c r="O491" s="260"/>
    </row>
    <row r="492" spans="1:15" ht="12.75">
      <c r="A492" s="269"/>
      <c r="B492" s="272"/>
      <c r="C492" s="336" t="s">
        <v>514</v>
      </c>
      <c r="D492" s="335"/>
      <c r="E492" s="273">
        <v>-20.76</v>
      </c>
      <c r="F492" s="274"/>
      <c r="G492" s="275"/>
      <c r="H492" s="276"/>
      <c r="I492" s="270"/>
      <c r="J492" s="277"/>
      <c r="K492" s="270"/>
      <c r="M492" s="271" t="s">
        <v>514</v>
      </c>
      <c r="O492" s="260"/>
    </row>
    <row r="493" spans="1:15" ht="12.75">
      <c r="A493" s="269"/>
      <c r="B493" s="272"/>
      <c r="C493" s="336" t="s">
        <v>515</v>
      </c>
      <c r="D493" s="335"/>
      <c r="E493" s="273">
        <v>-2.16</v>
      </c>
      <c r="F493" s="274"/>
      <c r="G493" s="275"/>
      <c r="H493" s="276"/>
      <c r="I493" s="270"/>
      <c r="J493" s="277"/>
      <c r="K493" s="270"/>
      <c r="M493" s="271" t="s">
        <v>515</v>
      </c>
      <c r="O493" s="260"/>
    </row>
    <row r="494" spans="1:15" ht="12.75">
      <c r="A494" s="269"/>
      <c r="B494" s="272"/>
      <c r="C494" s="336" t="s">
        <v>516</v>
      </c>
      <c r="D494" s="335"/>
      <c r="E494" s="273">
        <v>0</v>
      </c>
      <c r="F494" s="274"/>
      <c r="G494" s="275"/>
      <c r="H494" s="276"/>
      <c r="I494" s="270"/>
      <c r="J494" s="277"/>
      <c r="K494" s="270"/>
      <c r="M494" s="271" t="s">
        <v>516</v>
      </c>
      <c r="O494" s="260"/>
    </row>
    <row r="495" spans="1:15" ht="12.75">
      <c r="A495" s="269"/>
      <c r="B495" s="272"/>
      <c r="C495" s="336" t="s">
        <v>517</v>
      </c>
      <c r="D495" s="335"/>
      <c r="E495" s="273">
        <v>53.95</v>
      </c>
      <c r="F495" s="274"/>
      <c r="G495" s="275"/>
      <c r="H495" s="276"/>
      <c r="I495" s="270"/>
      <c r="J495" s="277"/>
      <c r="K495" s="270"/>
      <c r="M495" s="271" t="s">
        <v>517</v>
      </c>
      <c r="O495" s="260"/>
    </row>
    <row r="496" spans="1:80" ht="12.75">
      <c r="A496" s="261">
        <v>64</v>
      </c>
      <c r="B496" s="262" t="s">
        <v>564</v>
      </c>
      <c r="C496" s="263" t="s">
        <v>565</v>
      </c>
      <c r="D496" s="264" t="s">
        <v>151</v>
      </c>
      <c r="E496" s="265">
        <v>9.36</v>
      </c>
      <c r="F496" s="265">
        <v>0</v>
      </c>
      <c r="G496" s="266">
        <f>E496*F496</f>
        <v>0</v>
      </c>
      <c r="H496" s="267">
        <v>0.00812</v>
      </c>
      <c r="I496" s="268">
        <f>E496*H496</f>
        <v>0.07600319999999999</v>
      </c>
      <c r="J496" s="267">
        <v>0</v>
      </c>
      <c r="K496" s="268">
        <f>E496*J496</f>
        <v>0</v>
      </c>
      <c r="O496" s="260">
        <v>2</v>
      </c>
      <c r="AA496" s="233">
        <v>1</v>
      </c>
      <c r="AB496" s="233">
        <v>1</v>
      </c>
      <c r="AC496" s="233">
        <v>1</v>
      </c>
      <c r="AZ496" s="233">
        <v>1</v>
      </c>
      <c r="BA496" s="233">
        <f>IF(AZ496=1,G496,0)</f>
        <v>0</v>
      </c>
      <c r="BB496" s="233">
        <f>IF(AZ496=2,G496,0)</f>
        <v>0</v>
      </c>
      <c r="BC496" s="233">
        <f>IF(AZ496=3,G496,0)</f>
        <v>0</v>
      </c>
      <c r="BD496" s="233">
        <f>IF(AZ496=4,G496,0)</f>
        <v>0</v>
      </c>
      <c r="BE496" s="233">
        <f>IF(AZ496=5,G496,0)</f>
        <v>0</v>
      </c>
      <c r="CA496" s="260">
        <v>1</v>
      </c>
      <c r="CB496" s="260">
        <v>1</v>
      </c>
    </row>
    <row r="497" spans="1:15" ht="12.75">
      <c r="A497" s="269"/>
      <c r="B497" s="272"/>
      <c r="C497" s="336" t="s">
        <v>485</v>
      </c>
      <c r="D497" s="335"/>
      <c r="E497" s="273">
        <v>0</v>
      </c>
      <c r="F497" s="274"/>
      <c r="G497" s="275"/>
      <c r="H497" s="276"/>
      <c r="I497" s="270"/>
      <c r="J497" s="277"/>
      <c r="K497" s="270"/>
      <c r="M497" s="271" t="s">
        <v>485</v>
      </c>
      <c r="O497" s="260"/>
    </row>
    <row r="498" spans="1:15" ht="12.75">
      <c r="A498" s="269"/>
      <c r="B498" s="272"/>
      <c r="C498" s="336" t="s">
        <v>566</v>
      </c>
      <c r="D498" s="335"/>
      <c r="E498" s="273">
        <v>4</v>
      </c>
      <c r="F498" s="274"/>
      <c r="G498" s="275"/>
      <c r="H498" s="276"/>
      <c r="I498" s="270"/>
      <c r="J498" s="277"/>
      <c r="K498" s="270"/>
      <c r="M498" s="271" t="s">
        <v>566</v>
      </c>
      <c r="O498" s="260"/>
    </row>
    <row r="499" spans="1:15" ht="12.75">
      <c r="A499" s="269"/>
      <c r="B499" s="272"/>
      <c r="C499" s="336" t="s">
        <v>489</v>
      </c>
      <c r="D499" s="335"/>
      <c r="E499" s="273">
        <v>0</v>
      </c>
      <c r="F499" s="274"/>
      <c r="G499" s="275"/>
      <c r="H499" s="276"/>
      <c r="I499" s="270"/>
      <c r="J499" s="277"/>
      <c r="K499" s="270"/>
      <c r="M499" s="271" t="s">
        <v>489</v>
      </c>
      <c r="O499" s="260"/>
    </row>
    <row r="500" spans="1:15" ht="12.75">
      <c r="A500" s="269"/>
      <c r="B500" s="272"/>
      <c r="C500" s="336" t="s">
        <v>527</v>
      </c>
      <c r="D500" s="335"/>
      <c r="E500" s="273">
        <v>2.1</v>
      </c>
      <c r="F500" s="274"/>
      <c r="G500" s="275"/>
      <c r="H500" s="276"/>
      <c r="I500" s="270"/>
      <c r="J500" s="277"/>
      <c r="K500" s="270"/>
      <c r="M500" s="271" t="s">
        <v>527</v>
      </c>
      <c r="O500" s="260"/>
    </row>
    <row r="501" spans="1:15" ht="12.75">
      <c r="A501" s="269"/>
      <c r="B501" s="272"/>
      <c r="C501" s="336" t="s">
        <v>493</v>
      </c>
      <c r="D501" s="335"/>
      <c r="E501" s="273">
        <v>0</v>
      </c>
      <c r="F501" s="274"/>
      <c r="G501" s="275"/>
      <c r="H501" s="276"/>
      <c r="I501" s="270"/>
      <c r="J501" s="277"/>
      <c r="K501" s="270"/>
      <c r="M501" s="271" t="s">
        <v>493</v>
      </c>
      <c r="O501" s="260"/>
    </row>
    <row r="502" spans="1:15" ht="12.75">
      <c r="A502" s="269"/>
      <c r="B502" s="272"/>
      <c r="C502" s="336" t="s">
        <v>567</v>
      </c>
      <c r="D502" s="335"/>
      <c r="E502" s="273">
        <v>0.18</v>
      </c>
      <c r="F502" s="274"/>
      <c r="G502" s="275"/>
      <c r="H502" s="276"/>
      <c r="I502" s="270"/>
      <c r="J502" s="277"/>
      <c r="K502" s="270"/>
      <c r="M502" s="271" t="s">
        <v>567</v>
      </c>
      <c r="O502" s="260"/>
    </row>
    <row r="503" spans="1:15" ht="12.75">
      <c r="A503" s="269"/>
      <c r="B503" s="272"/>
      <c r="C503" s="336" t="s">
        <v>568</v>
      </c>
      <c r="D503" s="335"/>
      <c r="E503" s="273">
        <v>2.4</v>
      </c>
      <c r="F503" s="274"/>
      <c r="G503" s="275"/>
      <c r="H503" s="276"/>
      <c r="I503" s="270"/>
      <c r="J503" s="277"/>
      <c r="K503" s="270"/>
      <c r="M503" s="271" t="s">
        <v>568</v>
      </c>
      <c r="O503" s="260"/>
    </row>
    <row r="504" spans="1:15" ht="12.75">
      <c r="A504" s="269"/>
      <c r="B504" s="272"/>
      <c r="C504" s="336" t="s">
        <v>569</v>
      </c>
      <c r="D504" s="335"/>
      <c r="E504" s="273">
        <v>0.32</v>
      </c>
      <c r="F504" s="274"/>
      <c r="G504" s="275"/>
      <c r="H504" s="276"/>
      <c r="I504" s="270"/>
      <c r="J504" s="277"/>
      <c r="K504" s="270"/>
      <c r="M504" s="271" t="s">
        <v>569</v>
      </c>
      <c r="O504" s="260"/>
    </row>
    <row r="505" spans="1:15" ht="12.75">
      <c r="A505" s="269"/>
      <c r="B505" s="272"/>
      <c r="C505" s="336" t="s">
        <v>570</v>
      </c>
      <c r="D505" s="335"/>
      <c r="E505" s="273">
        <v>0.36</v>
      </c>
      <c r="F505" s="274"/>
      <c r="G505" s="275"/>
      <c r="H505" s="276"/>
      <c r="I505" s="270"/>
      <c r="J505" s="277"/>
      <c r="K505" s="270"/>
      <c r="M505" s="271" t="s">
        <v>570</v>
      </c>
      <c r="O505" s="260"/>
    </row>
    <row r="506" spans="1:15" ht="12.75">
      <c r="A506" s="269"/>
      <c r="B506" s="272"/>
      <c r="C506" s="336" t="s">
        <v>498</v>
      </c>
      <c r="D506" s="335"/>
      <c r="E506" s="273">
        <v>0</v>
      </c>
      <c r="F506" s="274"/>
      <c r="G506" s="275"/>
      <c r="H506" s="276"/>
      <c r="I506" s="270"/>
      <c r="J506" s="277"/>
      <c r="K506" s="270"/>
      <c r="M506" s="271" t="s">
        <v>498</v>
      </c>
      <c r="O506" s="260"/>
    </row>
    <row r="507" spans="1:80" ht="22.5">
      <c r="A507" s="261">
        <v>65</v>
      </c>
      <c r="B507" s="262" t="s">
        <v>571</v>
      </c>
      <c r="C507" s="263" t="s">
        <v>572</v>
      </c>
      <c r="D507" s="264" t="s">
        <v>186</v>
      </c>
      <c r="E507" s="265">
        <v>158.71</v>
      </c>
      <c r="F507" s="265">
        <v>0</v>
      </c>
      <c r="G507" s="266">
        <f>E507*F507</f>
        <v>0</v>
      </c>
      <c r="H507" s="267">
        <v>0.00015</v>
      </c>
      <c r="I507" s="268">
        <f>E507*H507</f>
        <v>0.023806499999999998</v>
      </c>
      <c r="J507" s="267">
        <v>0</v>
      </c>
      <c r="K507" s="268">
        <f>E507*J507</f>
        <v>0</v>
      </c>
      <c r="O507" s="260">
        <v>2</v>
      </c>
      <c r="AA507" s="233">
        <v>1</v>
      </c>
      <c r="AB507" s="233">
        <v>0</v>
      </c>
      <c r="AC507" s="233">
        <v>0</v>
      </c>
      <c r="AZ507" s="233">
        <v>1</v>
      </c>
      <c r="BA507" s="233">
        <f>IF(AZ507=1,G507,0)</f>
        <v>0</v>
      </c>
      <c r="BB507" s="233">
        <f>IF(AZ507=2,G507,0)</f>
        <v>0</v>
      </c>
      <c r="BC507" s="233">
        <f>IF(AZ507=3,G507,0)</f>
        <v>0</v>
      </c>
      <c r="BD507" s="233">
        <f>IF(AZ507=4,G507,0)</f>
        <v>0</v>
      </c>
      <c r="BE507" s="233">
        <f>IF(AZ507=5,G507,0)</f>
        <v>0</v>
      </c>
      <c r="CA507" s="260">
        <v>1</v>
      </c>
      <c r="CB507" s="260">
        <v>0</v>
      </c>
    </row>
    <row r="508" spans="1:15" ht="12.75">
      <c r="A508" s="269"/>
      <c r="B508" s="272"/>
      <c r="C508" s="336" t="s">
        <v>485</v>
      </c>
      <c r="D508" s="335"/>
      <c r="E508" s="273">
        <v>0</v>
      </c>
      <c r="F508" s="274"/>
      <c r="G508" s="275"/>
      <c r="H508" s="276"/>
      <c r="I508" s="270"/>
      <c r="J508" s="277"/>
      <c r="K508" s="270"/>
      <c r="M508" s="271" t="s">
        <v>485</v>
      </c>
      <c r="O508" s="260"/>
    </row>
    <row r="509" spans="1:15" ht="12.75">
      <c r="A509" s="269"/>
      <c r="B509" s="272"/>
      <c r="C509" s="336" t="s">
        <v>573</v>
      </c>
      <c r="D509" s="335"/>
      <c r="E509" s="273">
        <v>54.6</v>
      </c>
      <c r="F509" s="274"/>
      <c r="G509" s="275"/>
      <c r="H509" s="276"/>
      <c r="I509" s="270"/>
      <c r="J509" s="277"/>
      <c r="K509" s="270"/>
      <c r="M509" s="271" t="s">
        <v>573</v>
      </c>
      <c r="O509" s="260"/>
    </row>
    <row r="510" spans="1:15" ht="12.75">
      <c r="A510" s="269"/>
      <c r="B510" s="272"/>
      <c r="C510" s="336" t="s">
        <v>574</v>
      </c>
      <c r="D510" s="335"/>
      <c r="E510" s="273">
        <v>9.6</v>
      </c>
      <c r="F510" s="274"/>
      <c r="G510" s="275"/>
      <c r="H510" s="276"/>
      <c r="I510" s="270"/>
      <c r="J510" s="277"/>
      <c r="K510" s="270"/>
      <c r="M510" s="271" t="s">
        <v>574</v>
      </c>
      <c r="O510" s="260"/>
    </row>
    <row r="511" spans="1:15" ht="12.75">
      <c r="A511" s="269"/>
      <c r="B511" s="272"/>
      <c r="C511" s="336" t="s">
        <v>575</v>
      </c>
      <c r="D511" s="335"/>
      <c r="E511" s="273">
        <v>27.3</v>
      </c>
      <c r="F511" s="274"/>
      <c r="G511" s="275"/>
      <c r="H511" s="276"/>
      <c r="I511" s="270"/>
      <c r="J511" s="277"/>
      <c r="K511" s="270"/>
      <c r="M511" s="271" t="s">
        <v>575</v>
      </c>
      <c r="O511" s="260"/>
    </row>
    <row r="512" spans="1:15" ht="12.75">
      <c r="A512" s="269"/>
      <c r="B512" s="272"/>
      <c r="C512" s="336" t="s">
        <v>489</v>
      </c>
      <c r="D512" s="335"/>
      <c r="E512" s="273">
        <v>0</v>
      </c>
      <c r="F512" s="274"/>
      <c r="G512" s="275"/>
      <c r="H512" s="276"/>
      <c r="I512" s="270"/>
      <c r="J512" s="277"/>
      <c r="K512" s="270"/>
      <c r="M512" s="271" t="s">
        <v>489</v>
      </c>
      <c r="O512" s="260"/>
    </row>
    <row r="513" spans="1:15" ht="12.75">
      <c r="A513" s="269"/>
      <c r="B513" s="272"/>
      <c r="C513" s="336" t="s">
        <v>576</v>
      </c>
      <c r="D513" s="335"/>
      <c r="E513" s="273">
        <v>10.5</v>
      </c>
      <c r="F513" s="274"/>
      <c r="G513" s="275"/>
      <c r="H513" s="276"/>
      <c r="I513" s="270"/>
      <c r="J513" s="277"/>
      <c r="K513" s="270"/>
      <c r="M513" s="271" t="s">
        <v>576</v>
      </c>
      <c r="O513" s="260"/>
    </row>
    <row r="514" spans="1:15" ht="12.75">
      <c r="A514" s="269"/>
      <c r="B514" s="272"/>
      <c r="C514" s="336" t="s">
        <v>577</v>
      </c>
      <c r="D514" s="335"/>
      <c r="E514" s="273">
        <v>8.25</v>
      </c>
      <c r="F514" s="274"/>
      <c r="G514" s="275"/>
      <c r="H514" s="276"/>
      <c r="I514" s="270"/>
      <c r="J514" s="277"/>
      <c r="K514" s="270"/>
      <c r="M514" s="271" t="s">
        <v>577</v>
      </c>
      <c r="O514" s="260"/>
    </row>
    <row r="515" spans="1:15" ht="12.75">
      <c r="A515" s="269"/>
      <c r="B515" s="272"/>
      <c r="C515" s="336" t="s">
        <v>493</v>
      </c>
      <c r="D515" s="335"/>
      <c r="E515" s="273">
        <v>0</v>
      </c>
      <c r="F515" s="274"/>
      <c r="G515" s="275"/>
      <c r="H515" s="276"/>
      <c r="I515" s="270"/>
      <c r="J515" s="277"/>
      <c r="K515" s="270"/>
      <c r="M515" s="271" t="s">
        <v>493</v>
      </c>
      <c r="O515" s="260"/>
    </row>
    <row r="516" spans="1:15" ht="12.75">
      <c r="A516" s="269"/>
      <c r="B516" s="272"/>
      <c r="C516" s="336" t="s">
        <v>578</v>
      </c>
      <c r="D516" s="335"/>
      <c r="E516" s="273">
        <v>3.3</v>
      </c>
      <c r="F516" s="274"/>
      <c r="G516" s="275"/>
      <c r="H516" s="276"/>
      <c r="I516" s="270"/>
      <c r="J516" s="277"/>
      <c r="K516" s="270"/>
      <c r="M516" s="271" t="s">
        <v>578</v>
      </c>
      <c r="O516" s="260"/>
    </row>
    <row r="517" spans="1:15" ht="12.75">
      <c r="A517" s="269"/>
      <c r="B517" s="272"/>
      <c r="C517" s="336" t="s">
        <v>579</v>
      </c>
      <c r="D517" s="335"/>
      <c r="E517" s="273">
        <v>32.76</v>
      </c>
      <c r="F517" s="274"/>
      <c r="G517" s="275"/>
      <c r="H517" s="276"/>
      <c r="I517" s="270"/>
      <c r="J517" s="277"/>
      <c r="K517" s="270"/>
      <c r="M517" s="271" t="s">
        <v>579</v>
      </c>
      <c r="O517" s="260"/>
    </row>
    <row r="518" spans="1:15" ht="12.75">
      <c r="A518" s="269"/>
      <c r="B518" s="272"/>
      <c r="C518" s="336" t="s">
        <v>580</v>
      </c>
      <c r="D518" s="335"/>
      <c r="E518" s="273">
        <v>5.8</v>
      </c>
      <c r="F518" s="274"/>
      <c r="G518" s="275"/>
      <c r="H518" s="276"/>
      <c r="I518" s="270"/>
      <c r="J518" s="277"/>
      <c r="K518" s="270"/>
      <c r="M518" s="271" t="s">
        <v>580</v>
      </c>
      <c r="O518" s="260"/>
    </row>
    <row r="519" spans="1:15" ht="12.75">
      <c r="A519" s="269"/>
      <c r="B519" s="272"/>
      <c r="C519" s="336" t="s">
        <v>581</v>
      </c>
      <c r="D519" s="335"/>
      <c r="E519" s="273">
        <v>6.6</v>
      </c>
      <c r="F519" s="274"/>
      <c r="G519" s="275"/>
      <c r="H519" s="276"/>
      <c r="I519" s="270"/>
      <c r="J519" s="277"/>
      <c r="K519" s="270"/>
      <c r="M519" s="271" t="s">
        <v>581</v>
      </c>
      <c r="O519" s="260"/>
    </row>
    <row r="520" spans="1:15" ht="12.75">
      <c r="A520" s="269"/>
      <c r="B520" s="272"/>
      <c r="C520" s="336" t="s">
        <v>498</v>
      </c>
      <c r="D520" s="335"/>
      <c r="E520" s="273">
        <v>0</v>
      </c>
      <c r="F520" s="274"/>
      <c r="G520" s="275"/>
      <c r="H520" s="276"/>
      <c r="I520" s="270"/>
      <c r="J520" s="277"/>
      <c r="K520" s="270"/>
      <c r="M520" s="271" t="s">
        <v>498</v>
      </c>
      <c r="O520" s="260"/>
    </row>
    <row r="521" spans="1:80" ht="22.5">
      <c r="A521" s="261">
        <v>66</v>
      </c>
      <c r="B521" s="262" t="s">
        <v>582</v>
      </c>
      <c r="C521" s="263" t="s">
        <v>583</v>
      </c>
      <c r="D521" s="264" t="s">
        <v>151</v>
      </c>
      <c r="E521" s="265">
        <v>229.185</v>
      </c>
      <c r="F521" s="265">
        <v>0</v>
      </c>
      <c r="G521" s="266">
        <f>E521*F521</f>
        <v>0</v>
      </c>
      <c r="H521" s="267">
        <v>2E-05</v>
      </c>
      <c r="I521" s="268">
        <f>E521*H521</f>
        <v>0.0045837000000000004</v>
      </c>
      <c r="J521" s="267">
        <v>0</v>
      </c>
      <c r="K521" s="268">
        <f>E521*J521</f>
        <v>0</v>
      </c>
      <c r="O521" s="260">
        <v>2</v>
      </c>
      <c r="AA521" s="233">
        <v>1</v>
      </c>
      <c r="AB521" s="233">
        <v>1</v>
      </c>
      <c r="AC521" s="233">
        <v>1</v>
      </c>
      <c r="AZ521" s="233">
        <v>1</v>
      </c>
      <c r="BA521" s="233">
        <f>IF(AZ521=1,G521,0)</f>
        <v>0</v>
      </c>
      <c r="BB521" s="233">
        <f>IF(AZ521=2,G521,0)</f>
        <v>0</v>
      </c>
      <c r="BC521" s="233">
        <f>IF(AZ521=3,G521,0)</f>
        <v>0</v>
      </c>
      <c r="BD521" s="233">
        <f>IF(AZ521=4,G521,0)</f>
        <v>0</v>
      </c>
      <c r="BE521" s="233">
        <f>IF(AZ521=5,G521,0)</f>
        <v>0</v>
      </c>
      <c r="CA521" s="260">
        <v>1</v>
      </c>
      <c r="CB521" s="260">
        <v>1</v>
      </c>
    </row>
    <row r="522" spans="1:15" ht="12.75">
      <c r="A522" s="269"/>
      <c r="B522" s="272"/>
      <c r="C522" s="336" t="s">
        <v>584</v>
      </c>
      <c r="D522" s="335"/>
      <c r="E522" s="273">
        <v>0</v>
      </c>
      <c r="F522" s="274"/>
      <c r="G522" s="275"/>
      <c r="H522" s="276"/>
      <c r="I522" s="270"/>
      <c r="J522" s="277"/>
      <c r="K522" s="270"/>
      <c r="M522" s="271" t="s">
        <v>584</v>
      </c>
      <c r="O522" s="260"/>
    </row>
    <row r="523" spans="1:15" ht="12.75">
      <c r="A523" s="269"/>
      <c r="B523" s="272"/>
      <c r="C523" s="336" t="s">
        <v>560</v>
      </c>
      <c r="D523" s="335"/>
      <c r="E523" s="273">
        <v>265.185</v>
      </c>
      <c r="F523" s="274"/>
      <c r="G523" s="275"/>
      <c r="H523" s="276"/>
      <c r="I523" s="270"/>
      <c r="J523" s="277"/>
      <c r="K523" s="270"/>
      <c r="M523" s="271" t="s">
        <v>560</v>
      </c>
      <c r="O523" s="260"/>
    </row>
    <row r="524" spans="1:15" ht="12.75">
      <c r="A524" s="269"/>
      <c r="B524" s="272"/>
      <c r="C524" s="336" t="s">
        <v>561</v>
      </c>
      <c r="D524" s="335"/>
      <c r="E524" s="273">
        <v>-36</v>
      </c>
      <c r="F524" s="274"/>
      <c r="G524" s="275"/>
      <c r="H524" s="276"/>
      <c r="I524" s="270"/>
      <c r="J524" s="277"/>
      <c r="K524" s="270"/>
      <c r="M524" s="271" t="s">
        <v>561</v>
      </c>
      <c r="O524" s="260"/>
    </row>
    <row r="525" spans="1:80" ht="12.75">
      <c r="A525" s="261">
        <v>67</v>
      </c>
      <c r="B525" s="262" t="s">
        <v>585</v>
      </c>
      <c r="C525" s="263" t="s">
        <v>586</v>
      </c>
      <c r="D525" s="264" t="s">
        <v>151</v>
      </c>
      <c r="E525" s="265">
        <v>484.78</v>
      </c>
      <c r="F525" s="265">
        <v>0</v>
      </c>
      <c r="G525" s="266">
        <f>E525*F525</f>
        <v>0</v>
      </c>
      <c r="H525" s="267">
        <v>2E-05</v>
      </c>
      <c r="I525" s="268">
        <f>E525*H525</f>
        <v>0.0096956</v>
      </c>
      <c r="J525" s="267">
        <v>0</v>
      </c>
      <c r="K525" s="268">
        <f>E525*J525</f>
        <v>0</v>
      </c>
      <c r="O525" s="260">
        <v>2</v>
      </c>
      <c r="AA525" s="233">
        <v>1</v>
      </c>
      <c r="AB525" s="233">
        <v>1</v>
      </c>
      <c r="AC525" s="233">
        <v>1</v>
      </c>
      <c r="AZ525" s="233">
        <v>1</v>
      </c>
      <c r="BA525" s="233">
        <f>IF(AZ525=1,G525,0)</f>
        <v>0</v>
      </c>
      <c r="BB525" s="233">
        <f>IF(AZ525=2,G525,0)</f>
        <v>0</v>
      </c>
      <c r="BC525" s="233">
        <f>IF(AZ525=3,G525,0)</f>
        <v>0</v>
      </c>
      <c r="BD525" s="233">
        <f>IF(AZ525=4,G525,0)</f>
        <v>0</v>
      </c>
      <c r="BE525" s="233">
        <f>IF(AZ525=5,G525,0)</f>
        <v>0</v>
      </c>
      <c r="CA525" s="260">
        <v>1</v>
      </c>
      <c r="CB525" s="260">
        <v>1</v>
      </c>
    </row>
    <row r="526" spans="1:15" ht="12.75">
      <c r="A526" s="269"/>
      <c r="B526" s="272"/>
      <c r="C526" s="336" t="s">
        <v>587</v>
      </c>
      <c r="D526" s="335"/>
      <c r="E526" s="273">
        <v>484.78</v>
      </c>
      <c r="F526" s="274"/>
      <c r="G526" s="275"/>
      <c r="H526" s="276"/>
      <c r="I526" s="270"/>
      <c r="J526" s="277"/>
      <c r="K526" s="270"/>
      <c r="M526" s="271" t="s">
        <v>587</v>
      </c>
      <c r="O526" s="260"/>
    </row>
    <row r="527" spans="1:57" ht="12.75">
      <c r="A527" s="278"/>
      <c r="B527" s="279" t="s">
        <v>101</v>
      </c>
      <c r="C527" s="280" t="s">
        <v>475</v>
      </c>
      <c r="D527" s="281"/>
      <c r="E527" s="282"/>
      <c r="F527" s="283"/>
      <c r="G527" s="284">
        <f>SUM(G377:G526)</f>
        <v>0</v>
      </c>
      <c r="H527" s="285"/>
      <c r="I527" s="286">
        <f>SUM(I377:I526)</f>
        <v>38.573615567</v>
      </c>
      <c r="J527" s="285"/>
      <c r="K527" s="286">
        <f>SUM(K377:K526)</f>
        <v>0</v>
      </c>
      <c r="O527" s="260">
        <v>4</v>
      </c>
      <c r="BA527" s="287">
        <f>SUM(BA377:BA526)</f>
        <v>0</v>
      </c>
      <c r="BB527" s="287">
        <f>SUM(BB377:BB526)</f>
        <v>0</v>
      </c>
      <c r="BC527" s="287">
        <f>SUM(BC377:BC526)</f>
        <v>0</v>
      </c>
      <c r="BD527" s="287">
        <f>SUM(BD377:BD526)</f>
        <v>0</v>
      </c>
      <c r="BE527" s="287">
        <f>SUM(BE377:BE526)</f>
        <v>0</v>
      </c>
    </row>
    <row r="528" spans="1:15" ht="12.75">
      <c r="A528" s="250" t="s">
        <v>97</v>
      </c>
      <c r="B528" s="251" t="s">
        <v>588</v>
      </c>
      <c r="C528" s="252" t="s">
        <v>589</v>
      </c>
      <c r="D528" s="253"/>
      <c r="E528" s="254"/>
      <c r="F528" s="254"/>
      <c r="G528" s="255"/>
      <c r="H528" s="256"/>
      <c r="I528" s="257"/>
      <c r="J528" s="258"/>
      <c r="K528" s="259"/>
      <c r="O528" s="260">
        <v>1</v>
      </c>
    </row>
    <row r="529" spans="1:80" ht="12.75">
      <c r="A529" s="261">
        <v>68</v>
      </c>
      <c r="B529" s="262" t="s">
        <v>591</v>
      </c>
      <c r="C529" s="263" t="s">
        <v>592</v>
      </c>
      <c r="D529" s="264" t="s">
        <v>142</v>
      </c>
      <c r="E529" s="265">
        <v>4.9695</v>
      </c>
      <c r="F529" s="265">
        <v>0</v>
      </c>
      <c r="G529" s="266">
        <f>E529*F529</f>
        <v>0</v>
      </c>
      <c r="H529" s="267">
        <v>1.837</v>
      </c>
      <c r="I529" s="268">
        <f>E529*H529</f>
        <v>9.1289715</v>
      </c>
      <c r="J529" s="267">
        <v>0</v>
      </c>
      <c r="K529" s="268">
        <f>E529*J529</f>
        <v>0</v>
      </c>
      <c r="O529" s="260">
        <v>2</v>
      </c>
      <c r="AA529" s="233">
        <v>1</v>
      </c>
      <c r="AB529" s="233">
        <v>1</v>
      </c>
      <c r="AC529" s="233">
        <v>1</v>
      </c>
      <c r="AZ529" s="233">
        <v>1</v>
      </c>
      <c r="BA529" s="233">
        <f>IF(AZ529=1,G529,0)</f>
        <v>0</v>
      </c>
      <c r="BB529" s="233">
        <f>IF(AZ529=2,G529,0)</f>
        <v>0</v>
      </c>
      <c r="BC529" s="233">
        <f>IF(AZ529=3,G529,0)</f>
        <v>0</v>
      </c>
      <c r="BD529" s="233">
        <f>IF(AZ529=4,G529,0)</f>
        <v>0</v>
      </c>
      <c r="BE529" s="233">
        <f>IF(AZ529=5,G529,0)</f>
        <v>0</v>
      </c>
      <c r="CA529" s="260">
        <v>1</v>
      </c>
      <c r="CB529" s="260">
        <v>1</v>
      </c>
    </row>
    <row r="530" spans="1:15" ht="12.75">
      <c r="A530" s="269"/>
      <c r="B530" s="272"/>
      <c r="C530" s="336" t="s">
        <v>315</v>
      </c>
      <c r="D530" s="335"/>
      <c r="E530" s="273">
        <v>0</v>
      </c>
      <c r="F530" s="274"/>
      <c r="G530" s="275"/>
      <c r="H530" s="276"/>
      <c r="I530" s="270"/>
      <c r="J530" s="277"/>
      <c r="K530" s="270"/>
      <c r="M530" s="271" t="s">
        <v>315</v>
      </c>
      <c r="O530" s="260"/>
    </row>
    <row r="531" spans="1:15" ht="12.75">
      <c r="A531" s="269"/>
      <c r="B531" s="272"/>
      <c r="C531" s="336" t="s">
        <v>593</v>
      </c>
      <c r="D531" s="335"/>
      <c r="E531" s="273">
        <v>1.899</v>
      </c>
      <c r="F531" s="274"/>
      <c r="G531" s="275"/>
      <c r="H531" s="276"/>
      <c r="I531" s="270"/>
      <c r="J531" s="277"/>
      <c r="K531" s="270"/>
      <c r="M531" s="271" t="s">
        <v>593</v>
      </c>
      <c r="O531" s="260"/>
    </row>
    <row r="532" spans="1:15" ht="12.75">
      <c r="A532" s="269"/>
      <c r="B532" s="272"/>
      <c r="C532" s="336" t="s">
        <v>182</v>
      </c>
      <c r="D532" s="335"/>
      <c r="E532" s="273">
        <v>0</v>
      </c>
      <c r="F532" s="274"/>
      <c r="G532" s="275"/>
      <c r="H532" s="276"/>
      <c r="I532" s="270"/>
      <c r="J532" s="277"/>
      <c r="K532" s="270"/>
      <c r="M532" s="271" t="s">
        <v>182</v>
      </c>
      <c r="O532" s="260"/>
    </row>
    <row r="533" spans="1:15" ht="12.75">
      <c r="A533" s="269"/>
      <c r="B533" s="272"/>
      <c r="C533" s="336" t="s">
        <v>594</v>
      </c>
      <c r="D533" s="335"/>
      <c r="E533" s="273">
        <v>2.34</v>
      </c>
      <c r="F533" s="274"/>
      <c r="G533" s="275"/>
      <c r="H533" s="276"/>
      <c r="I533" s="270"/>
      <c r="J533" s="277"/>
      <c r="K533" s="270"/>
      <c r="M533" s="271" t="s">
        <v>594</v>
      </c>
      <c r="O533" s="260"/>
    </row>
    <row r="534" spans="1:15" ht="12.75">
      <c r="A534" s="269"/>
      <c r="B534" s="272"/>
      <c r="C534" s="336" t="s">
        <v>595</v>
      </c>
      <c r="D534" s="335"/>
      <c r="E534" s="273">
        <v>0</v>
      </c>
      <c r="F534" s="274"/>
      <c r="G534" s="275"/>
      <c r="H534" s="276"/>
      <c r="I534" s="270"/>
      <c r="J534" s="277"/>
      <c r="K534" s="270"/>
      <c r="M534" s="271" t="s">
        <v>595</v>
      </c>
      <c r="O534" s="260"/>
    </row>
    <row r="535" spans="1:15" ht="12.75">
      <c r="A535" s="269"/>
      <c r="B535" s="272"/>
      <c r="C535" s="336" t="s">
        <v>596</v>
      </c>
      <c r="D535" s="335"/>
      <c r="E535" s="273">
        <v>0.7305</v>
      </c>
      <c r="F535" s="274"/>
      <c r="G535" s="275"/>
      <c r="H535" s="276"/>
      <c r="I535" s="270"/>
      <c r="J535" s="277"/>
      <c r="K535" s="270"/>
      <c r="M535" s="271" t="s">
        <v>596</v>
      </c>
      <c r="O535" s="260"/>
    </row>
    <row r="536" spans="1:80" ht="12.75">
      <c r="A536" s="261">
        <v>69</v>
      </c>
      <c r="B536" s="262" t="s">
        <v>597</v>
      </c>
      <c r="C536" s="263" t="s">
        <v>598</v>
      </c>
      <c r="D536" s="264" t="s">
        <v>151</v>
      </c>
      <c r="E536" s="265">
        <v>286.92</v>
      </c>
      <c r="F536" s="265">
        <v>0</v>
      </c>
      <c r="G536" s="266">
        <f>E536*F536</f>
        <v>0</v>
      </c>
      <c r="H536" s="267">
        <v>0.007</v>
      </c>
      <c r="I536" s="268">
        <f>E536*H536</f>
        <v>2.0084400000000002</v>
      </c>
      <c r="J536" s="267">
        <v>0</v>
      </c>
      <c r="K536" s="268">
        <f>E536*J536</f>
        <v>0</v>
      </c>
      <c r="O536" s="260">
        <v>2</v>
      </c>
      <c r="AA536" s="233">
        <v>1</v>
      </c>
      <c r="AB536" s="233">
        <v>1</v>
      </c>
      <c r="AC536" s="233">
        <v>1</v>
      </c>
      <c r="AZ536" s="233">
        <v>1</v>
      </c>
      <c r="BA536" s="233">
        <f>IF(AZ536=1,G536,0)</f>
        <v>0</v>
      </c>
      <c r="BB536" s="233">
        <f>IF(AZ536=2,G536,0)</f>
        <v>0</v>
      </c>
      <c r="BC536" s="233">
        <f>IF(AZ536=3,G536,0)</f>
        <v>0</v>
      </c>
      <c r="BD536" s="233">
        <f>IF(AZ536=4,G536,0)</f>
        <v>0</v>
      </c>
      <c r="BE536" s="233">
        <f>IF(AZ536=5,G536,0)</f>
        <v>0</v>
      </c>
      <c r="CA536" s="260">
        <v>1</v>
      </c>
      <c r="CB536" s="260">
        <v>1</v>
      </c>
    </row>
    <row r="537" spans="1:15" ht="12.75">
      <c r="A537" s="269"/>
      <c r="B537" s="272"/>
      <c r="C537" s="336" t="s">
        <v>599</v>
      </c>
      <c r="D537" s="335"/>
      <c r="E537" s="273">
        <v>0</v>
      </c>
      <c r="F537" s="274"/>
      <c r="G537" s="275"/>
      <c r="H537" s="276"/>
      <c r="I537" s="270"/>
      <c r="J537" s="277"/>
      <c r="K537" s="270"/>
      <c r="M537" s="271" t="s">
        <v>599</v>
      </c>
      <c r="O537" s="260"/>
    </row>
    <row r="538" spans="1:15" ht="12.75">
      <c r="A538" s="269"/>
      <c r="B538" s="272"/>
      <c r="C538" s="336" t="s">
        <v>600</v>
      </c>
      <c r="D538" s="335"/>
      <c r="E538" s="273">
        <v>7.95</v>
      </c>
      <c r="F538" s="274"/>
      <c r="G538" s="275"/>
      <c r="H538" s="276"/>
      <c r="I538" s="270"/>
      <c r="J538" s="277"/>
      <c r="K538" s="270"/>
      <c r="M538" s="271" t="s">
        <v>600</v>
      </c>
      <c r="O538" s="260"/>
    </row>
    <row r="539" spans="1:15" ht="12.75">
      <c r="A539" s="269"/>
      <c r="B539" s="272"/>
      <c r="C539" s="336" t="s">
        <v>601</v>
      </c>
      <c r="D539" s="335"/>
      <c r="E539" s="273">
        <v>0</v>
      </c>
      <c r="F539" s="274"/>
      <c r="G539" s="275"/>
      <c r="H539" s="276"/>
      <c r="I539" s="270"/>
      <c r="J539" s="277"/>
      <c r="K539" s="270"/>
      <c r="M539" s="271" t="s">
        <v>601</v>
      </c>
      <c r="O539" s="260"/>
    </row>
    <row r="540" spans="1:15" ht="12.75">
      <c r="A540" s="269"/>
      <c r="B540" s="272"/>
      <c r="C540" s="336" t="s">
        <v>602</v>
      </c>
      <c r="D540" s="335"/>
      <c r="E540" s="273">
        <v>4.87</v>
      </c>
      <c r="F540" s="274"/>
      <c r="G540" s="275"/>
      <c r="H540" s="276"/>
      <c r="I540" s="270"/>
      <c r="J540" s="277"/>
      <c r="K540" s="270"/>
      <c r="M540" s="271" t="s">
        <v>602</v>
      </c>
      <c r="O540" s="260"/>
    </row>
    <row r="541" spans="1:15" ht="12.75">
      <c r="A541" s="269"/>
      <c r="B541" s="272"/>
      <c r="C541" s="336" t="s">
        <v>603</v>
      </c>
      <c r="D541" s="335"/>
      <c r="E541" s="273">
        <v>0</v>
      </c>
      <c r="F541" s="274"/>
      <c r="G541" s="275"/>
      <c r="H541" s="276"/>
      <c r="I541" s="270"/>
      <c r="J541" s="277"/>
      <c r="K541" s="270"/>
      <c r="M541" s="271" t="s">
        <v>603</v>
      </c>
      <c r="O541" s="260"/>
    </row>
    <row r="542" spans="1:15" ht="12.75">
      <c r="A542" s="269"/>
      <c r="B542" s="272"/>
      <c r="C542" s="336" t="s">
        <v>604</v>
      </c>
      <c r="D542" s="335"/>
      <c r="E542" s="273">
        <v>206.44</v>
      </c>
      <c r="F542" s="274"/>
      <c r="G542" s="275"/>
      <c r="H542" s="276"/>
      <c r="I542" s="270"/>
      <c r="J542" s="277"/>
      <c r="K542" s="270"/>
      <c r="M542" s="271" t="s">
        <v>604</v>
      </c>
      <c r="O542" s="260"/>
    </row>
    <row r="543" spans="1:15" ht="12.75">
      <c r="A543" s="269"/>
      <c r="B543" s="272"/>
      <c r="C543" s="336" t="s">
        <v>605</v>
      </c>
      <c r="D543" s="335"/>
      <c r="E543" s="273">
        <v>0</v>
      </c>
      <c r="F543" s="274"/>
      <c r="G543" s="275"/>
      <c r="H543" s="276"/>
      <c r="I543" s="270"/>
      <c r="J543" s="277"/>
      <c r="K543" s="270"/>
      <c r="M543" s="271" t="s">
        <v>605</v>
      </c>
      <c r="O543" s="260"/>
    </row>
    <row r="544" spans="1:15" ht="12.75">
      <c r="A544" s="269"/>
      <c r="B544" s="272"/>
      <c r="C544" s="336" t="s">
        <v>606</v>
      </c>
      <c r="D544" s="335"/>
      <c r="E544" s="273">
        <v>67.66</v>
      </c>
      <c r="F544" s="274"/>
      <c r="G544" s="275"/>
      <c r="H544" s="276"/>
      <c r="I544" s="270"/>
      <c r="J544" s="277"/>
      <c r="K544" s="270"/>
      <c r="M544" s="271" t="s">
        <v>606</v>
      </c>
      <c r="O544" s="260"/>
    </row>
    <row r="545" spans="1:80" ht="12.75">
      <c r="A545" s="261">
        <v>70</v>
      </c>
      <c r="B545" s="262" t="s">
        <v>607</v>
      </c>
      <c r="C545" s="263" t="s">
        <v>608</v>
      </c>
      <c r="D545" s="264" t="s">
        <v>151</v>
      </c>
      <c r="E545" s="265">
        <v>495.77</v>
      </c>
      <c r="F545" s="265">
        <v>0</v>
      </c>
      <c r="G545" s="266">
        <f>E545*F545</f>
        <v>0</v>
      </c>
      <c r="H545" s="267">
        <v>0.0834</v>
      </c>
      <c r="I545" s="268">
        <f>E545*H545</f>
        <v>41.347218</v>
      </c>
      <c r="J545" s="267">
        <v>0</v>
      </c>
      <c r="K545" s="268">
        <f>E545*J545</f>
        <v>0</v>
      </c>
      <c r="O545" s="260">
        <v>2</v>
      </c>
      <c r="AA545" s="233">
        <v>1</v>
      </c>
      <c r="AB545" s="233">
        <v>1</v>
      </c>
      <c r="AC545" s="233">
        <v>1</v>
      </c>
      <c r="AZ545" s="233">
        <v>1</v>
      </c>
      <c r="BA545" s="233">
        <f>IF(AZ545=1,G545,0)</f>
        <v>0</v>
      </c>
      <c r="BB545" s="233">
        <f>IF(AZ545=2,G545,0)</f>
        <v>0</v>
      </c>
      <c r="BC545" s="233">
        <f>IF(AZ545=3,G545,0)</f>
        <v>0</v>
      </c>
      <c r="BD545" s="233">
        <f>IF(AZ545=4,G545,0)</f>
        <v>0</v>
      </c>
      <c r="BE545" s="233">
        <f>IF(AZ545=5,G545,0)</f>
        <v>0</v>
      </c>
      <c r="CA545" s="260">
        <v>1</v>
      </c>
      <c r="CB545" s="260">
        <v>1</v>
      </c>
    </row>
    <row r="546" spans="1:15" ht="12.75">
      <c r="A546" s="269"/>
      <c r="B546" s="272"/>
      <c r="C546" s="336" t="s">
        <v>609</v>
      </c>
      <c r="D546" s="335"/>
      <c r="E546" s="273">
        <v>0</v>
      </c>
      <c r="F546" s="274"/>
      <c r="G546" s="275"/>
      <c r="H546" s="276"/>
      <c r="I546" s="270"/>
      <c r="J546" s="277"/>
      <c r="K546" s="270"/>
      <c r="M546" s="271" t="s">
        <v>609</v>
      </c>
      <c r="O546" s="260"/>
    </row>
    <row r="547" spans="1:15" ht="12.75">
      <c r="A547" s="269"/>
      <c r="B547" s="272"/>
      <c r="C547" s="336" t="s">
        <v>610</v>
      </c>
      <c r="D547" s="335"/>
      <c r="E547" s="273">
        <v>77.31</v>
      </c>
      <c r="F547" s="274"/>
      <c r="G547" s="275"/>
      <c r="H547" s="276"/>
      <c r="I547" s="270"/>
      <c r="J547" s="277"/>
      <c r="K547" s="270"/>
      <c r="M547" s="271" t="s">
        <v>610</v>
      </c>
      <c r="O547" s="260"/>
    </row>
    <row r="548" spans="1:15" ht="12.75">
      <c r="A548" s="269"/>
      <c r="B548" s="272"/>
      <c r="C548" s="336" t="s">
        <v>611</v>
      </c>
      <c r="D548" s="335"/>
      <c r="E548" s="273">
        <v>0</v>
      </c>
      <c r="F548" s="274"/>
      <c r="G548" s="275"/>
      <c r="H548" s="276"/>
      <c r="I548" s="270"/>
      <c r="J548" s="277"/>
      <c r="K548" s="270"/>
      <c r="M548" s="271" t="s">
        <v>611</v>
      </c>
      <c r="O548" s="260"/>
    </row>
    <row r="549" spans="1:15" ht="12.75">
      <c r="A549" s="269"/>
      <c r="B549" s="272"/>
      <c r="C549" s="336" t="s">
        <v>612</v>
      </c>
      <c r="D549" s="335"/>
      <c r="E549" s="273">
        <v>27.53</v>
      </c>
      <c r="F549" s="274"/>
      <c r="G549" s="275"/>
      <c r="H549" s="276"/>
      <c r="I549" s="270"/>
      <c r="J549" s="277"/>
      <c r="K549" s="270"/>
      <c r="M549" s="271" t="s">
        <v>612</v>
      </c>
      <c r="O549" s="260"/>
    </row>
    <row r="550" spans="1:15" ht="12.75">
      <c r="A550" s="269"/>
      <c r="B550" s="272"/>
      <c r="C550" s="336" t="s">
        <v>599</v>
      </c>
      <c r="D550" s="335"/>
      <c r="E550" s="273">
        <v>0</v>
      </c>
      <c r="F550" s="274"/>
      <c r="G550" s="275"/>
      <c r="H550" s="276"/>
      <c r="I550" s="270"/>
      <c r="J550" s="277"/>
      <c r="K550" s="270"/>
      <c r="M550" s="271" t="s">
        <v>599</v>
      </c>
      <c r="O550" s="260"/>
    </row>
    <row r="551" spans="1:15" ht="12.75">
      <c r="A551" s="269"/>
      <c r="B551" s="272"/>
      <c r="C551" s="336" t="s">
        <v>600</v>
      </c>
      <c r="D551" s="335"/>
      <c r="E551" s="273">
        <v>7.95</v>
      </c>
      <c r="F551" s="274"/>
      <c r="G551" s="275"/>
      <c r="H551" s="276"/>
      <c r="I551" s="270"/>
      <c r="J551" s="277"/>
      <c r="K551" s="270"/>
      <c r="M551" s="271" t="s">
        <v>600</v>
      </c>
      <c r="O551" s="260"/>
    </row>
    <row r="552" spans="1:15" ht="12.75">
      <c r="A552" s="269"/>
      <c r="B552" s="272"/>
      <c r="C552" s="336" t="s">
        <v>595</v>
      </c>
      <c r="D552" s="335"/>
      <c r="E552" s="273">
        <v>0</v>
      </c>
      <c r="F552" s="274"/>
      <c r="G552" s="275"/>
      <c r="H552" s="276"/>
      <c r="I552" s="270"/>
      <c r="J552" s="277"/>
      <c r="K552" s="270"/>
      <c r="M552" s="271" t="s">
        <v>595</v>
      </c>
      <c r="O552" s="260"/>
    </row>
    <row r="553" spans="1:15" ht="12.75">
      <c r="A553" s="269"/>
      <c r="B553" s="272"/>
      <c r="C553" s="336" t="s">
        <v>602</v>
      </c>
      <c r="D553" s="335"/>
      <c r="E553" s="273">
        <v>4.87</v>
      </c>
      <c r="F553" s="274"/>
      <c r="G553" s="275"/>
      <c r="H553" s="276"/>
      <c r="I553" s="270"/>
      <c r="J553" s="277"/>
      <c r="K553" s="270"/>
      <c r="M553" s="271" t="s">
        <v>602</v>
      </c>
      <c r="O553" s="260"/>
    </row>
    <row r="554" spans="1:15" ht="12.75">
      <c r="A554" s="269"/>
      <c r="B554" s="272"/>
      <c r="C554" s="336" t="s">
        <v>601</v>
      </c>
      <c r="D554" s="335"/>
      <c r="E554" s="273">
        <v>0</v>
      </c>
      <c r="F554" s="274"/>
      <c r="G554" s="275"/>
      <c r="H554" s="276"/>
      <c r="I554" s="270"/>
      <c r="J554" s="277"/>
      <c r="K554" s="270"/>
      <c r="M554" s="271" t="s">
        <v>601</v>
      </c>
      <c r="O554" s="260"/>
    </row>
    <row r="555" spans="1:15" ht="12.75">
      <c r="A555" s="269"/>
      <c r="B555" s="272"/>
      <c r="C555" s="336" t="s">
        <v>602</v>
      </c>
      <c r="D555" s="335"/>
      <c r="E555" s="273">
        <v>4.87</v>
      </c>
      <c r="F555" s="274"/>
      <c r="G555" s="275"/>
      <c r="H555" s="276"/>
      <c r="I555" s="270"/>
      <c r="J555" s="277"/>
      <c r="K555" s="270"/>
      <c r="M555" s="271" t="s">
        <v>602</v>
      </c>
      <c r="O555" s="260"/>
    </row>
    <row r="556" spans="1:15" ht="12.75">
      <c r="A556" s="269"/>
      <c r="B556" s="272"/>
      <c r="C556" s="336" t="s">
        <v>603</v>
      </c>
      <c r="D556" s="335"/>
      <c r="E556" s="273">
        <v>0</v>
      </c>
      <c r="F556" s="274"/>
      <c r="G556" s="275"/>
      <c r="H556" s="276"/>
      <c r="I556" s="270"/>
      <c r="J556" s="277"/>
      <c r="K556" s="270"/>
      <c r="M556" s="271" t="s">
        <v>603</v>
      </c>
      <c r="O556" s="260"/>
    </row>
    <row r="557" spans="1:15" ht="12.75">
      <c r="A557" s="269"/>
      <c r="B557" s="272"/>
      <c r="C557" s="336" t="s">
        <v>604</v>
      </c>
      <c r="D557" s="335"/>
      <c r="E557" s="273">
        <v>206.44</v>
      </c>
      <c r="F557" s="274"/>
      <c r="G557" s="275"/>
      <c r="H557" s="276"/>
      <c r="I557" s="270"/>
      <c r="J557" s="277"/>
      <c r="K557" s="270"/>
      <c r="M557" s="271" t="s">
        <v>604</v>
      </c>
      <c r="O557" s="260"/>
    </row>
    <row r="558" spans="1:15" ht="12.75">
      <c r="A558" s="269"/>
      <c r="B558" s="272"/>
      <c r="C558" s="336" t="s">
        <v>605</v>
      </c>
      <c r="D558" s="335"/>
      <c r="E558" s="273">
        <v>0</v>
      </c>
      <c r="F558" s="274"/>
      <c r="G558" s="275"/>
      <c r="H558" s="276"/>
      <c r="I558" s="270"/>
      <c r="J558" s="277"/>
      <c r="K558" s="270"/>
      <c r="M558" s="271" t="s">
        <v>605</v>
      </c>
      <c r="O558" s="260"/>
    </row>
    <row r="559" spans="1:15" ht="12.75">
      <c r="A559" s="269"/>
      <c r="B559" s="272"/>
      <c r="C559" s="336" t="s">
        <v>606</v>
      </c>
      <c r="D559" s="335"/>
      <c r="E559" s="273">
        <v>67.66</v>
      </c>
      <c r="F559" s="274"/>
      <c r="G559" s="275"/>
      <c r="H559" s="276"/>
      <c r="I559" s="270"/>
      <c r="J559" s="277"/>
      <c r="K559" s="270"/>
      <c r="M559" s="271" t="s">
        <v>606</v>
      </c>
      <c r="O559" s="260"/>
    </row>
    <row r="560" spans="1:15" ht="12.75">
      <c r="A560" s="269"/>
      <c r="B560" s="272"/>
      <c r="C560" s="336" t="s">
        <v>613</v>
      </c>
      <c r="D560" s="335"/>
      <c r="E560" s="273">
        <v>0</v>
      </c>
      <c r="F560" s="274"/>
      <c r="G560" s="275"/>
      <c r="H560" s="276"/>
      <c r="I560" s="270"/>
      <c r="J560" s="277"/>
      <c r="K560" s="270"/>
      <c r="M560" s="271" t="s">
        <v>613</v>
      </c>
      <c r="O560" s="260"/>
    </row>
    <row r="561" spans="1:15" ht="12.75">
      <c r="A561" s="269"/>
      <c r="B561" s="272"/>
      <c r="C561" s="336" t="s">
        <v>614</v>
      </c>
      <c r="D561" s="335"/>
      <c r="E561" s="273">
        <v>79.53</v>
      </c>
      <c r="F561" s="274"/>
      <c r="G561" s="275"/>
      <c r="H561" s="276"/>
      <c r="I561" s="270"/>
      <c r="J561" s="277"/>
      <c r="K561" s="270"/>
      <c r="M561" s="271" t="s">
        <v>614</v>
      </c>
      <c r="O561" s="260"/>
    </row>
    <row r="562" spans="1:15" ht="12.75">
      <c r="A562" s="269"/>
      <c r="B562" s="272"/>
      <c r="C562" s="336" t="s">
        <v>615</v>
      </c>
      <c r="D562" s="335"/>
      <c r="E562" s="273">
        <v>0</v>
      </c>
      <c r="F562" s="274"/>
      <c r="G562" s="275"/>
      <c r="H562" s="276"/>
      <c r="I562" s="270"/>
      <c r="J562" s="277"/>
      <c r="K562" s="270"/>
      <c r="M562" s="271" t="s">
        <v>615</v>
      </c>
      <c r="O562" s="260"/>
    </row>
    <row r="563" spans="1:15" ht="12.75">
      <c r="A563" s="269"/>
      <c r="B563" s="272"/>
      <c r="C563" s="336" t="s">
        <v>616</v>
      </c>
      <c r="D563" s="335"/>
      <c r="E563" s="273">
        <v>19.61</v>
      </c>
      <c r="F563" s="274"/>
      <c r="G563" s="275"/>
      <c r="H563" s="276"/>
      <c r="I563" s="270"/>
      <c r="J563" s="277"/>
      <c r="K563" s="270"/>
      <c r="M563" s="271" t="s">
        <v>616</v>
      </c>
      <c r="O563" s="260"/>
    </row>
    <row r="564" spans="1:80" ht="12.75">
      <c r="A564" s="261">
        <v>71</v>
      </c>
      <c r="B564" s="262" t="s">
        <v>617</v>
      </c>
      <c r="C564" s="263" t="s">
        <v>618</v>
      </c>
      <c r="D564" s="264" t="s">
        <v>151</v>
      </c>
      <c r="E564" s="265">
        <v>128.6</v>
      </c>
      <c r="F564" s="265">
        <v>0</v>
      </c>
      <c r="G564" s="266">
        <f>E564*F564</f>
        <v>0</v>
      </c>
      <c r="H564" s="267">
        <v>0.1</v>
      </c>
      <c r="I564" s="268">
        <f>E564*H564</f>
        <v>12.86</v>
      </c>
      <c r="J564" s="267">
        <v>0</v>
      </c>
      <c r="K564" s="268">
        <f>E564*J564</f>
        <v>0</v>
      </c>
      <c r="O564" s="260">
        <v>2</v>
      </c>
      <c r="AA564" s="233">
        <v>1</v>
      </c>
      <c r="AB564" s="233">
        <v>1</v>
      </c>
      <c r="AC564" s="233">
        <v>1</v>
      </c>
      <c r="AZ564" s="233">
        <v>1</v>
      </c>
      <c r="BA564" s="233">
        <f>IF(AZ564=1,G564,0)</f>
        <v>0</v>
      </c>
      <c r="BB564" s="233">
        <f>IF(AZ564=2,G564,0)</f>
        <v>0</v>
      </c>
      <c r="BC564" s="233">
        <f>IF(AZ564=3,G564,0)</f>
        <v>0</v>
      </c>
      <c r="BD564" s="233">
        <f>IF(AZ564=4,G564,0)</f>
        <v>0</v>
      </c>
      <c r="BE564" s="233">
        <f>IF(AZ564=5,G564,0)</f>
        <v>0</v>
      </c>
      <c r="CA564" s="260">
        <v>1</v>
      </c>
      <c r="CB564" s="260">
        <v>1</v>
      </c>
    </row>
    <row r="565" spans="1:15" ht="12.75">
      <c r="A565" s="269"/>
      <c r="B565" s="272"/>
      <c r="C565" s="336" t="s">
        <v>619</v>
      </c>
      <c r="D565" s="335"/>
      <c r="E565" s="273">
        <v>0</v>
      </c>
      <c r="F565" s="274"/>
      <c r="G565" s="275"/>
      <c r="H565" s="276"/>
      <c r="I565" s="270"/>
      <c r="J565" s="277"/>
      <c r="K565" s="270"/>
      <c r="M565" s="271" t="s">
        <v>619</v>
      </c>
      <c r="O565" s="260"/>
    </row>
    <row r="566" spans="1:15" ht="22.5">
      <c r="A566" s="269"/>
      <c r="B566" s="272"/>
      <c r="C566" s="336" t="s">
        <v>620</v>
      </c>
      <c r="D566" s="335"/>
      <c r="E566" s="273">
        <v>128.6</v>
      </c>
      <c r="F566" s="274"/>
      <c r="G566" s="275"/>
      <c r="H566" s="276"/>
      <c r="I566" s="270"/>
      <c r="J566" s="277"/>
      <c r="K566" s="270"/>
      <c r="M566" s="271" t="s">
        <v>620</v>
      </c>
      <c r="O566" s="260"/>
    </row>
    <row r="567" spans="1:80" ht="12.75">
      <c r="A567" s="261">
        <v>72</v>
      </c>
      <c r="B567" s="262" t="s">
        <v>621</v>
      </c>
      <c r="C567" s="263" t="s">
        <v>622</v>
      </c>
      <c r="D567" s="264" t="s">
        <v>151</v>
      </c>
      <c r="E567" s="265">
        <v>843.63</v>
      </c>
      <c r="F567" s="265">
        <v>0</v>
      </c>
      <c r="G567" s="266">
        <f>E567*F567</f>
        <v>0</v>
      </c>
      <c r="H567" s="267">
        <v>0</v>
      </c>
      <c r="I567" s="268">
        <f>E567*H567</f>
        <v>0</v>
      </c>
      <c r="J567" s="267">
        <v>0</v>
      </c>
      <c r="K567" s="268">
        <f>E567*J567</f>
        <v>0</v>
      </c>
      <c r="O567" s="260">
        <v>2</v>
      </c>
      <c r="AA567" s="233">
        <v>1</v>
      </c>
      <c r="AB567" s="233">
        <v>1</v>
      </c>
      <c r="AC567" s="233">
        <v>1</v>
      </c>
      <c r="AZ567" s="233">
        <v>1</v>
      </c>
      <c r="BA567" s="233">
        <f>IF(AZ567=1,G567,0)</f>
        <v>0</v>
      </c>
      <c r="BB567" s="233">
        <f>IF(AZ567=2,G567,0)</f>
        <v>0</v>
      </c>
      <c r="BC567" s="233">
        <f>IF(AZ567=3,G567,0)</f>
        <v>0</v>
      </c>
      <c r="BD567" s="233">
        <f>IF(AZ567=4,G567,0)</f>
        <v>0</v>
      </c>
      <c r="BE567" s="233">
        <f>IF(AZ567=5,G567,0)</f>
        <v>0</v>
      </c>
      <c r="CA567" s="260">
        <v>1</v>
      </c>
      <c r="CB567" s="260">
        <v>1</v>
      </c>
    </row>
    <row r="568" spans="1:15" ht="12.75">
      <c r="A568" s="269"/>
      <c r="B568" s="272"/>
      <c r="C568" s="336" t="s">
        <v>609</v>
      </c>
      <c r="D568" s="335"/>
      <c r="E568" s="273">
        <v>0</v>
      </c>
      <c r="F568" s="274"/>
      <c r="G568" s="275"/>
      <c r="H568" s="276"/>
      <c r="I568" s="270"/>
      <c r="J568" s="277"/>
      <c r="K568" s="270"/>
      <c r="M568" s="271" t="s">
        <v>609</v>
      </c>
      <c r="O568" s="260"/>
    </row>
    <row r="569" spans="1:15" ht="12.75">
      <c r="A569" s="269"/>
      <c r="B569" s="272"/>
      <c r="C569" s="336" t="s">
        <v>610</v>
      </c>
      <c r="D569" s="335"/>
      <c r="E569" s="273">
        <v>77.31</v>
      </c>
      <c r="F569" s="274"/>
      <c r="G569" s="275"/>
      <c r="H569" s="276"/>
      <c r="I569" s="270"/>
      <c r="J569" s="277"/>
      <c r="K569" s="270"/>
      <c r="M569" s="271" t="s">
        <v>610</v>
      </c>
      <c r="O569" s="260"/>
    </row>
    <row r="570" spans="1:15" ht="12.75">
      <c r="A570" s="269"/>
      <c r="B570" s="272"/>
      <c r="C570" s="336" t="s">
        <v>611</v>
      </c>
      <c r="D570" s="335"/>
      <c r="E570" s="273">
        <v>0</v>
      </c>
      <c r="F570" s="274"/>
      <c r="G570" s="275"/>
      <c r="H570" s="276"/>
      <c r="I570" s="270"/>
      <c r="J570" s="277"/>
      <c r="K570" s="270"/>
      <c r="M570" s="271" t="s">
        <v>611</v>
      </c>
      <c r="O570" s="260"/>
    </row>
    <row r="571" spans="1:15" ht="12.75">
      <c r="A571" s="269"/>
      <c r="B571" s="272"/>
      <c r="C571" s="336" t="s">
        <v>612</v>
      </c>
      <c r="D571" s="335"/>
      <c r="E571" s="273">
        <v>27.53</v>
      </c>
      <c r="F571" s="274"/>
      <c r="G571" s="275"/>
      <c r="H571" s="276"/>
      <c r="I571" s="270"/>
      <c r="J571" s="277"/>
      <c r="K571" s="270"/>
      <c r="M571" s="271" t="s">
        <v>612</v>
      </c>
      <c r="O571" s="260"/>
    </row>
    <row r="572" spans="1:15" ht="12.75">
      <c r="A572" s="269"/>
      <c r="B572" s="272"/>
      <c r="C572" s="336" t="s">
        <v>599</v>
      </c>
      <c r="D572" s="335"/>
      <c r="E572" s="273">
        <v>0</v>
      </c>
      <c r="F572" s="274"/>
      <c r="G572" s="275"/>
      <c r="H572" s="276"/>
      <c r="I572" s="270"/>
      <c r="J572" s="277"/>
      <c r="K572" s="270"/>
      <c r="M572" s="271" t="s">
        <v>599</v>
      </c>
      <c r="O572" s="260"/>
    </row>
    <row r="573" spans="1:15" ht="12.75">
      <c r="A573" s="269"/>
      <c r="B573" s="272"/>
      <c r="C573" s="336" t="s">
        <v>600</v>
      </c>
      <c r="D573" s="335"/>
      <c r="E573" s="273">
        <v>7.95</v>
      </c>
      <c r="F573" s="274"/>
      <c r="G573" s="275"/>
      <c r="H573" s="276"/>
      <c r="I573" s="270"/>
      <c r="J573" s="277"/>
      <c r="K573" s="270"/>
      <c r="M573" s="271" t="s">
        <v>600</v>
      </c>
      <c r="O573" s="260"/>
    </row>
    <row r="574" spans="1:15" ht="12.75">
      <c r="A574" s="269"/>
      <c r="B574" s="272"/>
      <c r="C574" s="336" t="s">
        <v>595</v>
      </c>
      <c r="D574" s="335"/>
      <c r="E574" s="273">
        <v>0</v>
      </c>
      <c r="F574" s="274"/>
      <c r="G574" s="275"/>
      <c r="H574" s="276"/>
      <c r="I574" s="270"/>
      <c r="J574" s="277"/>
      <c r="K574" s="270"/>
      <c r="M574" s="271" t="s">
        <v>595</v>
      </c>
      <c r="O574" s="260"/>
    </row>
    <row r="575" spans="1:15" ht="12.75">
      <c r="A575" s="269"/>
      <c r="B575" s="272"/>
      <c r="C575" s="336" t="s">
        <v>602</v>
      </c>
      <c r="D575" s="335"/>
      <c r="E575" s="273">
        <v>4.87</v>
      </c>
      <c r="F575" s="274"/>
      <c r="G575" s="275"/>
      <c r="H575" s="276"/>
      <c r="I575" s="270"/>
      <c r="J575" s="277"/>
      <c r="K575" s="270"/>
      <c r="M575" s="271" t="s">
        <v>602</v>
      </c>
      <c r="O575" s="260"/>
    </row>
    <row r="576" spans="1:15" ht="12.75">
      <c r="A576" s="269"/>
      <c r="B576" s="272"/>
      <c r="C576" s="336" t="s">
        <v>601</v>
      </c>
      <c r="D576" s="335"/>
      <c r="E576" s="273">
        <v>0</v>
      </c>
      <c r="F576" s="274"/>
      <c r="G576" s="275"/>
      <c r="H576" s="276"/>
      <c r="I576" s="270"/>
      <c r="J576" s="277"/>
      <c r="K576" s="270"/>
      <c r="M576" s="271" t="s">
        <v>601</v>
      </c>
      <c r="O576" s="260"/>
    </row>
    <row r="577" spans="1:15" ht="12.75">
      <c r="A577" s="269"/>
      <c r="B577" s="272"/>
      <c r="C577" s="336" t="s">
        <v>602</v>
      </c>
      <c r="D577" s="335"/>
      <c r="E577" s="273">
        <v>4.87</v>
      </c>
      <c r="F577" s="274"/>
      <c r="G577" s="275"/>
      <c r="H577" s="276"/>
      <c r="I577" s="270"/>
      <c r="J577" s="277"/>
      <c r="K577" s="270"/>
      <c r="M577" s="271" t="s">
        <v>602</v>
      </c>
      <c r="O577" s="260"/>
    </row>
    <row r="578" spans="1:15" ht="12.75">
      <c r="A578" s="269"/>
      <c r="B578" s="272"/>
      <c r="C578" s="336" t="s">
        <v>603</v>
      </c>
      <c r="D578" s="335"/>
      <c r="E578" s="273">
        <v>0</v>
      </c>
      <c r="F578" s="274"/>
      <c r="G578" s="275"/>
      <c r="H578" s="276"/>
      <c r="I578" s="270"/>
      <c r="J578" s="277"/>
      <c r="K578" s="270"/>
      <c r="M578" s="271" t="s">
        <v>603</v>
      </c>
      <c r="O578" s="260"/>
    </row>
    <row r="579" spans="1:15" ht="12.75">
      <c r="A579" s="269"/>
      <c r="B579" s="272"/>
      <c r="C579" s="336" t="s">
        <v>623</v>
      </c>
      <c r="D579" s="335"/>
      <c r="E579" s="273">
        <v>127.56</v>
      </c>
      <c r="F579" s="274"/>
      <c r="G579" s="275"/>
      <c r="H579" s="276"/>
      <c r="I579" s="270"/>
      <c r="J579" s="277"/>
      <c r="K579" s="270"/>
      <c r="M579" s="271" t="s">
        <v>623</v>
      </c>
      <c r="O579" s="260"/>
    </row>
    <row r="580" spans="1:15" ht="12.75">
      <c r="A580" s="269"/>
      <c r="B580" s="272"/>
      <c r="C580" s="336" t="s">
        <v>605</v>
      </c>
      <c r="D580" s="335"/>
      <c r="E580" s="273">
        <v>0</v>
      </c>
      <c r="F580" s="274"/>
      <c r="G580" s="275"/>
      <c r="H580" s="276"/>
      <c r="I580" s="270"/>
      <c r="J580" s="277"/>
      <c r="K580" s="270"/>
      <c r="M580" s="271" t="s">
        <v>605</v>
      </c>
      <c r="O580" s="260"/>
    </row>
    <row r="581" spans="1:15" ht="12.75">
      <c r="A581" s="269"/>
      <c r="B581" s="272"/>
      <c r="C581" s="336" t="s">
        <v>624</v>
      </c>
      <c r="D581" s="335"/>
      <c r="E581" s="273">
        <v>78.88</v>
      </c>
      <c r="F581" s="274"/>
      <c r="G581" s="275"/>
      <c r="H581" s="276"/>
      <c r="I581" s="270"/>
      <c r="J581" s="277"/>
      <c r="K581" s="270"/>
      <c r="M581" s="271" t="s">
        <v>624</v>
      </c>
      <c r="O581" s="260"/>
    </row>
    <row r="582" spans="1:15" ht="12.75">
      <c r="A582" s="269"/>
      <c r="B582" s="272"/>
      <c r="C582" s="336" t="s">
        <v>613</v>
      </c>
      <c r="D582" s="335"/>
      <c r="E582" s="273">
        <v>0</v>
      </c>
      <c r="F582" s="274"/>
      <c r="G582" s="275"/>
      <c r="H582" s="276"/>
      <c r="I582" s="270"/>
      <c r="J582" s="277"/>
      <c r="K582" s="270"/>
      <c r="M582" s="271" t="s">
        <v>613</v>
      </c>
      <c r="O582" s="260"/>
    </row>
    <row r="583" spans="1:15" ht="12.75">
      <c r="A583" s="269"/>
      <c r="B583" s="272"/>
      <c r="C583" s="336" t="s">
        <v>625</v>
      </c>
      <c r="D583" s="335"/>
      <c r="E583" s="273">
        <v>147.19</v>
      </c>
      <c r="F583" s="274"/>
      <c r="G583" s="275"/>
      <c r="H583" s="276"/>
      <c r="I583" s="270"/>
      <c r="J583" s="277"/>
      <c r="K583" s="270"/>
      <c r="M583" s="271" t="s">
        <v>625</v>
      </c>
      <c r="O583" s="260"/>
    </row>
    <row r="584" spans="1:15" ht="12.75">
      <c r="A584" s="269"/>
      <c r="B584" s="272"/>
      <c r="C584" s="336" t="s">
        <v>615</v>
      </c>
      <c r="D584" s="335"/>
      <c r="E584" s="273">
        <v>0</v>
      </c>
      <c r="F584" s="274"/>
      <c r="G584" s="275"/>
      <c r="H584" s="276"/>
      <c r="I584" s="270"/>
      <c r="J584" s="277"/>
      <c r="K584" s="270"/>
      <c r="M584" s="271" t="s">
        <v>615</v>
      </c>
      <c r="O584" s="260"/>
    </row>
    <row r="585" spans="1:15" ht="12.75">
      <c r="A585" s="269"/>
      <c r="B585" s="272"/>
      <c r="C585" s="336" t="s">
        <v>616</v>
      </c>
      <c r="D585" s="335"/>
      <c r="E585" s="273">
        <v>19.61</v>
      </c>
      <c r="F585" s="274"/>
      <c r="G585" s="275"/>
      <c r="H585" s="276"/>
      <c r="I585" s="270"/>
      <c r="J585" s="277"/>
      <c r="K585" s="270"/>
      <c r="M585" s="271" t="s">
        <v>616</v>
      </c>
      <c r="O585" s="260"/>
    </row>
    <row r="586" spans="1:15" ht="12.75">
      <c r="A586" s="269"/>
      <c r="B586" s="272"/>
      <c r="C586" s="336" t="s">
        <v>619</v>
      </c>
      <c r="D586" s="335"/>
      <c r="E586" s="273">
        <v>0</v>
      </c>
      <c r="F586" s="274"/>
      <c r="G586" s="275"/>
      <c r="H586" s="276"/>
      <c r="I586" s="270"/>
      <c r="J586" s="277"/>
      <c r="K586" s="270"/>
      <c r="M586" s="271" t="s">
        <v>619</v>
      </c>
      <c r="O586" s="260"/>
    </row>
    <row r="587" spans="1:15" ht="22.5">
      <c r="A587" s="269"/>
      <c r="B587" s="272"/>
      <c r="C587" s="336" t="s">
        <v>620</v>
      </c>
      <c r="D587" s="335"/>
      <c r="E587" s="273">
        <v>128.6</v>
      </c>
      <c r="F587" s="274"/>
      <c r="G587" s="275"/>
      <c r="H587" s="276"/>
      <c r="I587" s="270"/>
      <c r="J587" s="277"/>
      <c r="K587" s="270"/>
      <c r="M587" s="271" t="s">
        <v>620</v>
      </c>
      <c r="O587" s="260"/>
    </row>
    <row r="588" spans="1:15" ht="12.75">
      <c r="A588" s="269"/>
      <c r="B588" s="272"/>
      <c r="C588" s="336" t="s">
        <v>599</v>
      </c>
      <c r="D588" s="335"/>
      <c r="E588" s="273">
        <v>0</v>
      </c>
      <c r="F588" s="274"/>
      <c r="G588" s="275"/>
      <c r="H588" s="276"/>
      <c r="I588" s="270"/>
      <c r="J588" s="277"/>
      <c r="K588" s="270"/>
      <c r="M588" s="271" t="s">
        <v>599</v>
      </c>
      <c r="O588" s="260"/>
    </row>
    <row r="589" spans="1:15" ht="12.75">
      <c r="A589" s="269"/>
      <c r="B589" s="272"/>
      <c r="C589" s="336" t="s">
        <v>600</v>
      </c>
      <c r="D589" s="335"/>
      <c r="E589" s="273">
        <v>7.95</v>
      </c>
      <c r="F589" s="274"/>
      <c r="G589" s="275"/>
      <c r="H589" s="276"/>
      <c r="I589" s="270"/>
      <c r="J589" s="277"/>
      <c r="K589" s="270"/>
      <c r="M589" s="271" t="s">
        <v>600</v>
      </c>
      <c r="O589" s="260"/>
    </row>
    <row r="590" spans="1:15" ht="12.75">
      <c r="A590" s="269"/>
      <c r="B590" s="272"/>
      <c r="C590" s="336" t="s">
        <v>601</v>
      </c>
      <c r="D590" s="335"/>
      <c r="E590" s="273">
        <v>0</v>
      </c>
      <c r="F590" s="274"/>
      <c r="G590" s="275"/>
      <c r="H590" s="276"/>
      <c r="I590" s="270"/>
      <c r="J590" s="277"/>
      <c r="K590" s="270"/>
      <c r="M590" s="271" t="s">
        <v>601</v>
      </c>
      <c r="O590" s="260"/>
    </row>
    <row r="591" spans="1:15" ht="12.75">
      <c r="A591" s="269"/>
      <c r="B591" s="272"/>
      <c r="C591" s="336" t="s">
        <v>602</v>
      </c>
      <c r="D591" s="335"/>
      <c r="E591" s="273">
        <v>4.87</v>
      </c>
      <c r="F591" s="274"/>
      <c r="G591" s="275"/>
      <c r="H591" s="276"/>
      <c r="I591" s="270"/>
      <c r="J591" s="277"/>
      <c r="K591" s="270"/>
      <c r="M591" s="271" t="s">
        <v>602</v>
      </c>
      <c r="O591" s="260"/>
    </row>
    <row r="592" spans="1:15" ht="12.75">
      <c r="A592" s="269"/>
      <c r="B592" s="272"/>
      <c r="C592" s="336" t="s">
        <v>603</v>
      </c>
      <c r="D592" s="335"/>
      <c r="E592" s="273">
        <v>0</v>
      </c>
      <c r="F592" s="274"/>
      <c r="G592" s="275"/>
      <c r="H592" s="276"/>
      <c r="I592" s="270"/>
      <c r="J592" s="277"/>
      <c r="K592" s="270"/>
      <c r="M592" s="271" t="s">
        <v>603</v>
      </c>
      <c r="O592" s="260"/>
    </row>
    <row r="593" spans="1:15" ht="12.75">
      <c r="A593" s="269"/>
      <c r="B593" s="272"/>
      <c r="C593" s="336" t="s">
        <v>623</v>
      </c>
      <c r="D593" s="335"/>
      <c r="E593" s="273">
        <v>127.56</v>
      </c>
      <c r="F593" s="274"/>
      <c r="G593" s="275"/>
      <c r="H593" s="276"/>
      <c r="I593" s="270"/>
      <c r="J593" s="277"/>
      <c r="K593" s="270"/>
      <c r="M593" s="271" t="s">
        <v>623</v>
      </c>
      <c r="O593" s="260"/>
    </row>
    <row r="594" spans="1:15" ht="12.75">
      <c r="A594" s="269"/>
      <c r="B594" s="272"/>
      <c r="C594" s="336" t="s">
        <v>605</v>
      </c>
      <c r="D594" s="335"/>
      <c r="E594" s="273">
        <v>0</v>
      </c>
      <c r="F594" s="274"/>
      <c r="G594" s="275"/>
      <c r="H594" s="276"/>
      <c r="I594" s="270"/>
      <c r="J594" s="277"/>
      <c r="K594" s="270"/>
      <c r="M594" s="271" t="s">
        <v>605</v>
      </c>
      <c r="O594" s="260"/>
    </row>
    <row r="595" spans="1:15" ht="12.75">
      <c r="A595" s="269"/>
      <c r="B595" s="272"/>
      <c r="C595" s="336" t="s">
        <v>624</v>
      </c>
      <c r="D595" s="335"/>
      <c r="E595" s="273">
        <v>78.88</v>
      </c>
      <c r="F595" s="274"/>
      <c r="G595" s="275"/>
      <c r="H595" s="276"/>
      <c r="I595" s="270"/>
      <c r="J595" s="277"/>
      <c r="K595" s="270"/>
      <c r="M595" s="271" t="s">
        <v>624</v>
      </c>
      <c r="O595" s="260"/>
    </row>
    <row r="596" spans="1:80" ht="22.5">
      <c r="A596" s="261">
        <v>73</v>
      </c>
      <c r="B596" s="262" t="s">
        <v>626</v>
      </c>
      <c r="C596" s="263" t="s">
        <v>627</v>
      </c>
      <c r="D596" s="264" t="s">
        <v>151</v>
      </c>
      <c r="E596" s="265">
        <v>1.14</v>
      </c>
      <c r="F596" s="265">
        <v>0</v>
      </c>
      <c r="G596" s="266">
        <f>E596*F596</f>
        <v>0</v>
      </c>
      <c r="H596" s="267">
        <v>0.06213</v>
      </c>
      <c r="I596" s="268">
        <f>E596*H596</f>
        <v>0.0708282</v>
      </c>
      <c r="J596" s="267">
        <v>0</v>
      </c>
      <c r="K596" s="268">
        <f>E596*J596</f>
        <v>0</v>
      </c>
      <c r="O596" s="260">
        <v>2</v>
      </c>
      <c r="AA596" s="233">
        <v>1</v>
      </c>
      <c r="AB596" s="233">
        <v>1</v>
      </c>
      <c r="AC596" s="233">
        <v>1</v>
      </c>
      <c r="AZ596" s="233">
        <v>1</v>
      </c>
      <c r="BA596" s="233">
        <f>IF(AZ596=1,G596,0)</f>
        <v>0</v>
      </c>
      <c r="BB596" s="233">
        <f>IF(AZ596=2,G596,0)</f>
        <v>0</v>
      </c>
      <c r="BC596" s="233">
        <f>IF(AZ596=3,G596,0)</f>
        <v>0</v>
      </c>
      <c r="BD596" s="233">
        <f>IF(AZ596=4,G596,0)</f>
        <v>0</v>
      </c>
      <c r="BE596" s="233">
        <f>IF(AZ596=5,G596,0)</f>
        <v>0</v>
      </c>
      <c r="CA596" s="260">
        <v>1</v>
      </c>
      <c r="CB596" s="260">
        <v>1</v>
      </c>
    </row>
    <row r="597" spans="1:15" ht="12.75">
      <c r="A597" s="269"/>
      <c r="B597" s="272"/>
      <c r="C597" s="336" t="s">
        <v>628</v>
      </c>
      <c r="D597" s="335"/>
      <c r="E597" s="273">
        <v>1.14</v>
      </c>
      <c r="F597" s="274"/>
      <c r="G597" s="275"/>
      <c r="H597" s="276"/>
      <c r="I597" s="270"/>
      <c r="J597" s="277"/>
      <c r="K597" s="270"/>
      <c r="M597" s="271" t="s">
        <v>628</v>
      </c>
      <c r="O597" s="260"/>
    </row>
    <row r="598" spans="1:80" ht="12.75">
      <c r="A598" s="261">
        <v>74</v>
      </c>
      <c r="B598" s="262" t="s">
        <v>629</v>
      </c>
      <c r="C598" s="263" t="s">
        <v>630</v>
      </c>
      <c r="D598" s="264" t="s">
        <v>151</v>
      </c>
      <c r="E598" s="265">
        <v>14.4174</v>
      </c>
      <c r="F598" s="265">
        <v>0</v>
      </c>
      <c r="G598" s="266">
        <f>E598*F598</f>
        <v>0</v>
      </c>
      <c r="H598" s="267">
        <v>0.24</v>
      </c>
      <c r="I598" s="268">
        <f>E598*H598</f>
        <v>3.460176</v>
      </c>
      <c r="J598" s="267">
        <v>0</v>
      </c>
      <c r="K598" s="268">
        <f>E598*J598</f>
        <v>0</v>
      </c>
      <c r="O598" s="260">
        <v>2</v>
      </c>
      <c r="AA598" s="233">
        <v>1</v>
      </c>
      <c r="AB598" s="233">
        <v>1</v>
      </c>
      <c r="AC598" s="233">
        <v>1</v>
      </c>
      <c r="AZ598" s="233">
        <v>1</v>
      </c>
      <c r="BA598" s="233">
        <f>IF(AZ598=1,G598,0)</f>
        <v>0</v>
      </c>
      <c r="BB598" s="233">
        <f>IF(AZ598=2,G598,0)</f>
        <v>0</v>
      </c>
      <c r="BC598" s="233">
        <f>IF(AZ598=3,G598,0)</f>
        <v>0</v>
      </c>
      <c r="BD598" s="233">
        <f>IF(AZ598=4,G598,0)</f>
        <v>0</v>
      </c>
      <c r="BE598" s="233">
        <f>IF(AZ598=5,G598,0)</f>
        <v>0</v>
      </c>
      <c r="CA598" s="260">
        <v>1</v>
      </c>
      <c r="CB598" s="260">
        <v>1</v>
      </c>
    </row>
    <row r="599" spans="1:15" ht="22.5">
      <c r="A599" s="269"/>
      <c r="B599" s="272"/>
      <c r="C599" s="336" t="s">
        <v>631</v>
      </c>
      <c r="D599" s="335"/>
      <c r="E599" s="273">
        <v>14.4174</v>
      </c>
      <c r="F599" s="274"/>
      <c r="G599" s="275"/>
      <c r="H599" s="276"/>
      <c r="I599" s="270"/>
      <c r="J599" s="277"/>
      <c r="K599" s="270"/>
      <c r="M599" s="271" t="s">
        <v>631</v>
      </c>
      <c r="O599" s="260"/>
    </row>
    <row r="600" spans="1:80" ht="22.5">
      <c r="A600" s="261">
        <v>75</v>
      </c>
      <c r="B600" s="262" t="s">
        <v>632</v>
      </c>
      <c r="C600" s="263" t="s">
        <v>633</v>
      </c>
      <c r="D600" s="264" t="s">
        <v>186</v>
      </c>
      <c r="E600" s="265">
        <v>48.058</v>
      </c>
      <c r="F600" s="265">
        <v>0</v>
      </c>
      <c r="G600" s="266">
        <f>E600*F600</f>
        <v>0</v>
      </c>
      <c r="H600" s="267">
        <v>0.11693</v>
      </c>
      <c r="I600" s="268">
        <f>E600*H600</f>
        <v>5.6194219400000005</v>
      </c>
      <c r="J600" s="267">
        <v>0</v>
      </c>
      <c r="K600" s="268">
        <f>E600*J600</f>
        <v>0</v>
      </c>
      <c r="O600" s="260">
        <v>2</v>
      </c>
      <c r="AA600" s="233">
        <v>1</v>
      </c>
      <c r="AB600" s="233">
        <v>1</v>
      </c>
      <c r="AC600" s="233">
        <v>1</v>
      </c>
      <c r="AZ600" s="233">
        <v>1</v>
      </c>
      <c r="BA600" s="233">
        <f>IF(AZ600=1,G600,0)</f>
        <v>0</v>
      </c>
      <c r="BB600" s="233">
        <f>IF(AZ600=2,G600,0)</f>
        <v>0</v>
      </c>
      <c r="BC600" s="233">
        <f>IF(AZ600=3,G600,0)</f>
        <v>0</v>
      </c>
      <c r="BD600" s="233">
        <f>IF(AZ600=4,G600,0)</f>
        <v>0</v>
      </c>
      <c r="BE600" s="233">
        <f>IF(AZ600=5,G600,0)</f>
        <v>0</v>
      </c>
      <c r="CA600" s="260">
        <v>1</v>
      </c>
      <c r="CB600" s="260">
        <v>1</v>
      </c>
    </row>
    <row r="601" spans="1:15" ht="22.5">
      <c r="A601" s="269"/>
      <c r="B601" s="272"/>
      <c r="C601" s="336" t="s">
        <v>634</v>
      </c>
      <c r="D601" s="335"/>
      <c r="E601" s="273">
        <v>48.058</v>
      </c>
      <c r="F601" s="274"/>
      <c r="G601" s="275"/>
      <c r="H601" s="276"/>
      <c r="I601" s="270"/>
      <c r="J601" s="277"/>
      <c r="K601" s="270"/>
      <c r="M601" s="271" t="s">
        <v>634</v>
      </c>
      <c r="O601" s="260"/>
    </row>
    <row r="602" spans="1:80" ht="22.5">
      <c r="A602" s="261">
        <v>76</v>
      </c>
      <c r="B602" s="262" t="s">
        <v>635</v>
      </c>
      <c r="C602" s="263" t="s">
        <v>636</v>
      </c>
      <c r="D602" s="264" t="s">
        <v>151</v>
      </c>
      <c r="E602" s="265">
        <v>159.11</v>
      </c>
      <c r="F602" s="265">
        <v>0</v>
      </c>
      <c r="G602" s="266">
        <f>E602*F602</f>
        <v>0</v>
      </c>
      <c r="H602" s="267">
        <v>0.38397</v>
      </c>
      <c r="I602" s="268">
        <f>E602*H602</f>
        <v>61.0934667</v>
      </c>
      <c r="J602" s="267">
        <v>0</v>
      </c>
      <c r="K602" s="268">
        <f>E602*J602</f>
        <v>0</v>
      </c>
      <c r="O602" s="260">
        <v>2</v>
      </c>
      <c r="AA602" s="233">
        <v>2</v>
      </c>
      <c r="AB602" s="233">
        <v>1</v>
      </c>
      <c r="AC602" s="233">
        <v>1</v>
      </c>
      <c r="AZ602" s="233">
        <v>1</v>
      </c>
      <c r="BA602" s="233">
        <f>IF(AZ602=1,G602,0)</f>
        <v>0</v>
      </c>
      <c r="BB602" s="233">
        <f>IF(AZ602=2,G602,0)</f>
        <v>0</v>
      </c>
      <c r="BC602" s="233">
        <f>IF(AZ602=3,G602,0)</f>
        <v>0</v>
      </c>
      <c r="BD602" s="233">
        <f>IF(AZ602=4,G602,0)</f>
        <v>0</v>
      </c>
      <c r="BE602" s="233">
        <f>IF(AZ602=5,G602,0)</f>
        <v>0</v>
      </c>
      <c r="CA602" s="260">
        <v>2</v>
      </c>
      <c r="CB602" s="260">
        <v>1</v>
      </c>
    </row>
    <row r="603" spans="1:15" ht="12.75">
      <c r="A603" s="269"/>
      <c r="B603" s="272"/>
      <c r="C603" s="336" t="s">
        <v>637</v>
      </c>
      <c r="D603" s="335"/>
      <c r="E603" s="273">
        <v>0</v>
      </c>
      <c r="F603" s="274"/>
      <c r="G603" s="275"/>
      <c r="H603" s="276"/>
      <c r="I603" s="270"/>
      <c r="J603" s="277"/>
      <c r="K603" s="270"/>
      <c r="M603" s="271" t="s">
        <v>637</v>
      </c>
      <c r="O603" s="260"/>
    </row>
    <row r="604" spans="1:15" ht="12.75">
      <c r="A604" s="269"/>
      <c r="B604" s="272"/>
      <c r="C604" s="336" t="s">
        <v>638</v>
      </c>
      <c r="D604" s="335"/>
      <c r="E604" s="273">
        <v>117.08</v>
      </c>
      <c r="F604" s="274"/>
      <c r="G604" s="275"/>
      <c r="H604" s="276"/>
      <c r="I604" s="270"/>
      <c r="J604" s="277"/>
      <c r="K604" s="270"/>
      <c r="M604" s="271" t="s">
        <v>638</v>
      </c>
      <c r="O604" s="260"/>
    </row>
    <row r="605" spans="1:15" ht="12.75">
      <c r="A605" s="269"/>
      <c r="B605" s="272"/>
      <c r="C605" s="336" t="s">
        <v>639</v>
      </c>
      <c r="D605" s="335"/>
      <c r="E605" s="273">
        <v>0</v>
      </c>
      <c r="F605" s="274"/>
      <c r="G605" s="275"/>
      <c r="H605" s="276"/>
      <c r="I605" s="270"/>
      <c r="J605" s="277"/>
      <c r="K605" s="270"/>
      <c r="M605" s="271" t="s">
        <v>639</v>
      </c>
      <c r="O605" s="260"/>
    </row>
    <row r="606" spans="1:15" ht="12.75">
      <c r="A606" s="269"/>
      <c r="B606" s="272"/>
      <c r="C606" s="336" t="s">
        <v>640</v>
      </c>
      <c r="D606" s="335"/>
      <c r="E606" s="273">
        <v>8.9</v>
      </c>
      <c r="F606" s="274"/>
      <c r="G606" s="275"/>
      <c r="H606" s="276"/>
      <c r="I606" s="270"/>
      <c r="J606" s="277"/>
      <c r="K606" s="270"/>
      <c r="M606" s="271" t="s">
        <v>640</v>
      </c>
      <c r="O606" s="260"/>
    </row>
    <row r="607" spans="1:15" ht="12.75">
      <c r="A607" s="269"/>
      <c r="B607" s="272"/>
      <c r="C607" s="336" t="s">
        <v>595</v>
      </c>
      <c r="D607" s="335"/>
      <c r="E607" s="273">
        <v>0</v>
      </c>
      <c r="F607" s="274"/>
      <c r="G607" s="275"/>
      <c r="H607" s="276"/>
      <c r="I607" s="270"/>
      <c r="J607" s="277"/>
      <c r="K607" s="270"/>
      <c r="M607" s="271" t="s">
        <v>595</v>
      </c>
      <c r="O607" s="260"/>
    </row>
    <row r="608" spans="1:15" ht="12.75">
      <c r="A608" s="269"/>
      <c r="B608" s="272"/>
      <c r="C608" s="336" t="s">
        <v>602</v>
      </c>
      <c r="D608" s="335"/>
      <c r="E608" s="273">
        <v>4.87</v>
      </c>
      <c r="F608" s="274"/>
      <c r="G608" s="275"/>
      <c r="H608" s="276"/>
      <c r="I608" s="270"/>
      <c r="J608" s="277"/>
      <c r="K608" s="270"/>
      <c r="M608" s="271" t="s">
        <v>602</v>
      </c>
      <c r="O608" s="260"/>
    </row>
    <row r="609" spans="1:15" ht="12.75">
      <c r="A609" s="269"/>
      <c r="B609" s="272"/>
      <c r="C609" s="336" t="s">
        <v>315</v>
      </c>
      <c r="D609" s="335"/>
      <c r="E609" s="273">
        <v>0</v>
      </c>
      <c r="F609" s="274"/>
      <c r="G609" s="275"/>
      <c r="H609" s="276"/>
      <c r="I609" s="270"/>
      <c r="J609" s="277"/>
      <c r="K609" s="270"/>
      <c r="M609" s="271" t="s">
        <v>315</v>
      </c>
      <c r="O609" s="260"/>
    </row>
    <row r="610" spans="1:15" ht="12.75">
      <c r="A610" s="269"/>
      <c r="B610" s="272"/>
      <c r="C610" s="336" t="s">
        <v>316</v>
      </c>
      <c r="D610" s="335"/>
      <c r="E610" s="273">
        <v>12.66</v>
      </c>
      <c r="F610" s="274"/>
      <c r="G610" s="275"/>
      <c r="H610" s="276"/>
      <c r="I610" s="270"/>
      <c r="J610" s="277"/>
      <c r="K610" s="270"/>
      <c r="M610" s="271" t="s">
        <v>316</v>
      </c>
      <c r="O610" s="260"/>
    </row>
    <row r="611" spans="1:15" ht="12.75">
      <c r="A611" s="269"/>
      <c r="B611" s="272"/>
      <c r="C611" s="336" t="s">
        <v>182</v>
      </c>
      <c r="D611" s="335"/>
      <c r="E611" s="273">
        <v>0</v>
      </c>
      <c r="F611" s="274"/>
      <c r="G611" s="275"/>
      <c r="H611" s="276"/>
      <c r="I611" s="270"/>
      <c r="J611" s="277"/>
      <c r="K611" s="270"/>
      <c r="M611" s="271" t="s">
        <v>182</v>
      </c>
      <c r="O611" s="260"/>
    </row>
    <row r="612" spans="1:15" ht="12.75">
      <c r="A612" s="269"/>
      <c r="B612" s="272"/>
      <c r="C612" s="336" t="s">
        <v>183</v>
      </c>
      <c r="D612" s="335"/>
      <c r="E612" s="273">
        <v>15.6</v>
      </c>
      <c r="F612" s="274"/>
      <c r="G612" s="275"/>
      <c r="H612" s="276"/>
      <c r="I612" s="270"/>
      <c r="J612" s="277"/>
      <c r="K612" s="270"/>
      <c r="M612" s="271" t="s">
        <v>183</v>
      </c>
      <c r="O612" s="260"/>
    </row>
    <row r="613" spans="1:80" ht="22.5">
      <c r="A613" s="261">
        <v>77</v>
      </c>
      <c r="B613" s="262" t="s">
        <v>641</v>
      </c>
      <c r="C613" s="263" t="s">
        <v>642</v>
      </c>
      <c r="D613" s="264" t="s">
        <v>151</v>
      </c>
      <c r="E613" s="265">
        <v>8.9</v>
      </c>
      <c r="F613" s="265">
        <v>0</v>
      </c>
      <c r="G613" s="266">
        <f>E613*F613</f>
        <v>0</v>
      </c>
      <c r="H613" s="267">
        <v>0.50863</v>
      </c>
      <c r="I613" s="268">
        <f>E613*H613</f>
        <v>4.526807000000001</v>
      </c>
      <c r="J613" s="267">
        <v>0</v>
      </c>
      <c r="K613" s="268">
        <f>E613*J613</f>
        <v>0</v>
      </c>
      <c r="O613" s="260">
        <v>2</v>
      </c>
      <c r="AA613" s="233">
        <v>2</v>
      </c>
      <c r="AB613" s="233">
        <v>1</v>
      </c>
      <c r="AC613" s="233">
        <v>1</v>
      </c>
      <c r="AZ613" s="233">
        <v>1</v>
      </c>
      <c r="BA613" s="233">
        <f>IF(AZ613=1,G613,0)</f>
        <v>0</v>
      </c>
      <c r="BB613" s="233">
        <f>IF(AZ613=2,G613,0)</f>
        <v>0</v>
      </c>
      <c r="BC613" s="233">
        <f>IF(AZ613=3,G613,0)</f>
        <v>0</v>
      </c>
      <c r="BD613" s="233">
        <f>IF(AZ613=4,G613,0)</f>
        <v>0</v>
      </c>
      <c r="BE613" s="233">
        <f>IF(AZ613=5,G613,0)</f>
        <v>0</v>
      </c>
      <c r="CA613" s="260">
        <v>2</v>
      </c>
      <c r="CB613" s="260">
        <v>1</v>
      </c>
    </row>
    <row r="614" spans="1:15" ht="12.75">
      <c r="A614" s="269"/>
      <c r="B614" s="272"/>
      <c r="C614" s="336" t="s">
        <v>639</v>
      </c>
      <c r="D614" s="335"/>
      <c r="E614" s="273">
        <v>0</v>
      </c>
      <c r="F614" s="274"/>
      <c r="G614" s="275"/>
      <c r="H614" s="276"/>
      <c r="I614" s="270"/>
      <c r="J614" s="277"/>
      <c r="K614" s="270"/>
      <c r="M614" s="271" t="s">
        <v>639</v>
      </c>
      <c r="O614" s="260"/>
    </row>
    <row r="615" spans="1:15" ht="12.75">
      <c r="A615" s="269"/>
      <c r="B615" s="272"/>
      <c r="C615" s="336" t="s">
        <v>640</v>
      </c>
      <c r="D615" s="335"/>
      <c r="E615" s="273">
        <v>8.9</v>
      </c>
      <c r="F615" s="274"/>
      <c r="G615" s="275"/>
      <c r="H615" s="276"/>
      <c r="I615" s="270"/>
      <c r="J615" s="277"/>
      <c r="K615" s="270"/>
      <c r="M615" s="271" t="s">
        <v>640</v>
      </c>
      <c r="O615" s="260"/>
    </row>
    <row r="616" spans="1:80" ht="22.5">
      <c r="A616" s="261">
        <v>78</v>
      </c>
      <c r="B616" s="262" t="s">
        <v>643</v>
      </c>
      <c r="C616" s="263" t="s">
        <v>644</v>
      </c>
      <c r="D616" s="264" t="s">
        <v>151</v>
      </c>
      <c r="E616" s="265">
        <v>12.66</v>
      </c>
      <c r="F616" s="265">
        <v>0</v>
      </c>
      <c r="G616" s="266">
        <f>E616*F616</f>
        <v>0</v>
      </c>
      <c r="H616" s="267">
        <v>0.20722</v>
      </c>
      <c r="I616" s="268">
        <f>E616*H616</f>
        <v>2.6234051999999997</v>
      </c>
      <c r="J616" s="267">
        <v>0</v>
      </c>
      <c r="K616" s="268">
        <f>E616*J616</f>
        <v>0</v>
      </c>
      <c r="O616" s="260">
        <v>2</v>
      </c>
      <c r="AA616" s="233">
        <v>2</v>
      </c>
      <c r="AB616" s="233">
        <v>1</v>
      </c>
      <c r="AC616" s="233">
        <v>1</v>
      </c>
      <c r="AZ616" s="233">
        <v>1</v>
      </c>
      <c r="BA616" s="233">
        <f>IF(AZ616=1,G616,0)</f>
        <v>0</v>
      </c>
      <c r="BB616" s="233">
        <f>IF(AZ616=2,G616,0)</f>
        <v>0</v>
      </c>
      <c r="BC616" s="233">
        <f>IF(AZ616=3,G616,0)</f>
        <v>0</v>
      </c>
      <c r="BD616" s="233">
        <f>IF(AZ616=4,G616,0)</f>
        <v>0</v>
      </c>
      <c r="BE616" s="233">
        <f>IF(AZ616=5,G616,0)</f>
        <v>0</v>
      </c>
      <c r="CA616" s="260">
        <v>2</v>
      </c>
      <c r="CB616" s="260">
        <v>1</v>
      </c>
    </row>
    <row r="617" spans="1:15" ht="12.75">
      <c r="A617" s="269"/>
      <c r="B617" s="272"/>
      <c r="C617" s="336" t="s">
        <v>315</v>
      </c>
      <c r="D617" s="335"/>
      <c r="E617" s="273">
        <v>0</v>
      </c>
      <c r="F617" s="274"/>
      <c r="G617" s="275"/>
      <c r="H617" s="276"/>
      <c r="I617" s="270"/>
      <c r="J617" s="277"/>
      <c r="K617" s="270"/>
      <c r="M617" s="271" t="s">
        <v>315</v>
      </c>
      <c r="O617" s="260"/>
    </row>
    <row r="618" spans="1:15" ht="12.75">
      <c r="A618" s="269"/>
      <c r="B618" s="272"/>
      <c r="C618" s="336" t="s">
        <v>316</v>
      </c>
      <c r="D618" s="335"/>
      <c r="E618" s="273">
        <v>12.66</v>
      </c>
      <c r="F618" s="274"/>
      <c r="G618" s="275"/>
      <c r="H618" s="276"/>
      <c r="I618" s="270"/>
      <c r="J618" s="277"/>
      <c r="K618" s="270"/>
      <c r="M618" s="271" t="s">
        <v>316</v>
      </c>
      <c r="O618" s="260"/>
    </row>
    <row r="619" spans="1:80" ht="12.75">
      <c r="A619" s="261">
        <v>79</v>
      </c>
      <c r="B619" s="262" t="s">
        <v>645</v>
      </c>
      <c r="C619" s="263" t="s">
        <v>646</v>
      </c>
      <c r="D619" s="264" t="s">
        <v>151</v>
      </c>
      <c r="E619" s="265">
        <v>125.98</v>
      </c>
      <c r="F619" s="265">
        <v>0</v>
      </c>
      <c r="G619" s="266">
        <f>E619*F619</f>
        <v>0</v>
      </c>
      <c r="H619" s="267">
        <v>0.31123</v>
      </c>
      <c r="I619" s="268">
        <f>E619*H619</f>
        <v>39.2087554</v>
      </c>
      <c r="J619" s="267">
        <v>0</v>
      </c>
      <c r="K619" s="268">
        <f>E619*J619</f>
        <v>0</v>
      </c>
      <c r="O619" s="260">
        <v>2</v>
      </c>
      <c r="AA619" s="233">
        <v>2</v>
      </c>
      <c r="AB619" s="233">
        <v>1</v>
      </c>
      <c r="AC619" s="233">
        <v>1</v>
      </c>
      <c r="AZ619" s="233">
        <v>1</v>
      </c>
      <c r="BA619" s="233">
        <f>IF(AZ619=1,G619,0)</f>
        <v>0</v>
      </c>
      <c r="BB619" s="233">
        <f>IF(AZ619=2,G619,0)</f>
        <v>0</v>
      </c>
      <c r="BC619" s="233">
        <f>IF(AZ619=3,G619,0)</f>
        <v>0</v>
      </c>
      <c r="BD619" s="233">
        <f>IF(AZ619=4,G619,0)</f>
        <v>0</v>
      </c>
      <c r="BE619" s="233">
        <f>IF(AZ619=5,G619,0)</f>
        <v>0</v>
      </c>
      <c r="CA619" s="260">
        <v>2</v>
      </c>
      <c r="CB619" s="260">
        <v>1</v>
      </c>
    </row>
    <row r="620" spans="1:15" ht="12.75">
      <c r="A620" s="269"/>
      <c r="B620" s="272"/>
      <c r="C620" s="336" t="s">
        <v>637</v>
      </c>
      <c r="D620" s="335"/>
      <c r="E620" s="273">
        <v>0</v>
      </c>
      <c r="F620" s="274"/>
      <c r="G620" s="275"/>
      <c r="H620" s="276"/>
      <c r="I620" s="270"/>
      <c r="J620" s="277"/>
      <c r="K620" s="270"/>
      <c r="M620" s="271" t="s">
        <v>637</v>
      </c>
      <c r="O620" s="260"/>
    </row>
    <row r="621" spans="1:15" ht="12.75">
      <c r="A621" s="269"/>
      <c r="B621" s="272"/>
      <c r="C621" s="336" t="s">
        <v>638</v>
      </c>
      <c r="D621" s="335"/>
      <c r="E621" s="273">
        <v>117.08</v>
      </c>
      <c r="F621" s="274"/>
      <c r="G621" s="275"/>
      <c r="H621" s="276"/>
      <c r="I621" s="270"/>
      <c r="J621" s="277"/>
      <c r="K621" s="270"/>
      <c r="M621" s="271" t="s">
        <v>638</v>
      </c>
      <c r="O621" s="260"/>
    </row>
    <row r="622" spans="1:15" ht="12.75">
      <c r="A622" s="269"/>
      <c r="B622" s="272"/>
      <c r="C622" s="336" t="s">
        <v>639</v>
      </c>
      <c r="D622" s="335"/>
      <c r="E622" s="273">
        <v>0</v>
      </c>
      <c r="F622" s="274"/>
      <c r="G622" s="275"/>
      <c r="H622" s="276"/>
      <c r="I622" s="270"/>
      <c r="J622" s="277"/>
      <c r="K622" s="270"/>
      <c r="M622" s="271" t="s">
        <v>639</v>
      </c>
      <c r="O622" s="260"/>
    </row>
    <row r="623" spans="1:15" ht="12.75">
      <c r="A623" s="269"/>
      <c r="B623" s="272"/>
      <c r="C623" s="336" t="s">
        <v>640</v>
      </c>
      <c r="D623" s="335"/>
      <c r="E623" s="273">
        <v>8.9</v>
      </c>
      <c r="F623" s="274"/>
      <c r="G623" s="275"/>
      <c r="H623" s="276"/>
      <c r="I623" s="270"/>
      <c r="J623" s="277"/>
      <c r="K623" s="270"/>
      <c r="M623" s="271" t="s">
        <v>640</v>
      </c>
      <c r="O623" s="260"/>
    </row>
    <row r="624" spans="1:57" ht="12.75">
      <c r="A624" s="278"/>
      <c r="B624" s="279" t="s">
        <v>101</v>
      </c>
      <c r="C624" s="280" t="s">
        <v>590</v>
      </c>
      <c r="D624" s="281"/>
      <c r="E624" s="282"/>
      <c r="F624" s="283"/>
      <c r="G624" s="284">
        <f>SUM(G528:G623)</f>
        <v>0</v>
      </c>
      <c r="H624" s="285"/>
      <c r="I624" s="286">
        <f>SUM(I528:I623)</f>
        <v>181.94748994</v>
      </c>
      <c r="J624" s="285"/>
      <c r="K624" s="286">
        <f>SUM(K528:K623)</f>
        <v>0</v>
      </c>
      <c r="O624" s="260">
        <v>4</v>
      </c>
      <c r="BA624" s="287">
        <f>SUM(BA528:BA623)</f>
        <v>0</v>
      </c>
      <c r="BB624" s="287">
        <f>SUM(BB528:BB623)</f>
        <v>0</v>
      </c>
      <c r="BC624" s="287">
        <f>SUM(BC528:BC623)</f>
        <v>0</v>
      </c>
      <c r="BD624" s="287">
        <f>SUM(BD528:BD623)</f>
        <v>0</v>
      </c>
      <c r="BE624" s="287">
        <f>SUM(BE528:BE623)</f>
        <v>0</v>
      </c>
    </row>
    <row r="625" spans="1:15" ht="12.75">
      <c r="A625" s="250" t="s">
        <v>97</v>
      </c>
      <c r="B625" s="251" t="s">
        <v>647</v>
      </c>
      <c r="C625" s="252" t="s">
        <v>648</v>
      </c>
      <c r="D625" s="253"/>
      <c r="E625" s="254"/>
      <c r="F625" s="254"/>
      <c r="G625" s="255"/>
      <c r="H625" s="256"/>
      <c r="I625" s="257"/>
      <c r="J625" s="258"/>
      <c r="K625" s="259"/>
      <c r="O625" s="260">
        <v>1</v>
      </c>
    </row>
    <row r="626" spans="1:80" ht="22.5">
      <c r="A626" s="261">
        <v>80</v>
      </c>
      <c r="B626" s="262" t="s">
        <v>650</v>
      </c>
      <c r="C626" s="263" t="s">
        <v>651</v>
      </c>
      <c r="D626" s="264" t="s">
        <v>142</v>
      </c>
      <c r="E626" s="265">
        <v>1.2</v>
      </c>
      <c r="F626" s="265">
        <v>0</v>
      </c>
      <c r="G626" s="266">
        <f>E626*F626</f>
        <v>0</v>
      </c>
      <c r="H626" s="267">
        <v>1.85689</v>
      </c>
      <c r="I626" s="268">
        <f>E626*H626</f>
        <v>2.228268</v>
      </c>
      <c r="J626" s="267">
        <v>0</v>
      </c>
      <c r="K626" s="268">
        <f>E626*J626</f>
        <v>0</v>
      </c>
      <c r="O626" s="260">
        <v>2</v>
      </c>
      <c r="AA626" s="233">
        <v>1</v>
      </c>
      <c r="AB626" s="233">
        <v>1</v>
      </c>
      <c r="AC626" s="233">
        <v>1</v>
      </c>
      <c r="AZ626" s="233">
        <v>1</v>
      </c>
      <c r="BA626" s="233">
        <f>IF(AZ626=1,G626,0)</f>
        <v>0</v>
      </c>
      <c r="BB626" s="233">
        <f>IF(AZ626=2,G626,0)</f>
        <v>0</v>
      </c>
      <c r="BC626" s="233">
        <f>IF(AZ626=3,G626,0)</f>
        <v>0</v>
      </c>
      <c r="BD626" s="233">
        <f>IF(AZ626=4,G626,0)</f>
        <v>0</v>
      </c>
      <c r="BE626" s="233">
        <f>IF(AZ626=5,G626,0)</f>
        <v>0</v>
      </c>
      <c r="CA626" s="260">
        <v>1</v>
      </c>
      <c r="CB626" s="260">
        <v>1</v>
      </c>
    </row>
    <row r="627" spans="1:15" ht="12.75">
      <c r="A627" s="269"/>
      <c r="B627" s="272"/>
      <c r="C627" s="336" t="s">
        <v>652</v>
      </c>
      <c r="D627" s="335"/>
      <c r="E627" s="273">
        <v>1.2</v>
      </c>
      <c r="F627" s="274"/>
      <c r="G627" s="275"/>
      <c r="H627" s="276"/>
      <c r="I627" s="270"/>
      <c r="J627" s="277"/>
      <c r="K627" s="270"/>
      <c r="M627" s="271" t="s">
        <v>652</v>
      </c>
      <c r="O627" s="260"/>
    </row>
    <row r="628" spans="1:57" ht="12.75">
      <c r="A628" s="278"/>
      <c r="B628" s="279" t="s">
        <v>101</v>
      </c>
      <c r="C628" s="280" t="s">
        <v>649</v>
      </c>
      <c r="D628" s="281"/>
      <c r="E628" s="282"/>
      <c r="F628" s="283"/>
      <c r="G628" s="284">
        <f>SUM(G625:G627)</f>
        <v>0</v>
      </c>
      <c r="H628" s="285"/>
      <c r="I628" s="286">
        <f>SUM(I625:I627)</f>
        <v>2.228268</v>
      </c>
      <c r="J628" s="285"/>
      <c r="K628" s="286">
        <f>SUM(K625:K627)</f>
        <v>0</v>
      </c>
      <c r="O628" s="260">
        <v>4</v>
      </c>
      <c r="BA628" s="287">
        <f>SUM(BA625:BA627)</f>
        <v>0</v>
      </c>
      <c r="BB628" s="287">
        <f>SUM(BB625:BB627)</f>
        <v>0</v>
      </c>
      <c r="BC628" s="287">
        <f>SUM(BC625:BC627)</f>
        <v>0</v>
      </c>
      <c r="BD628" s="287">
        <f>SUM(BD625:BD627)</f>
        <v>0</v>
      </c>
      <c r="BE628" s="287">
        <f>SUM(BE625:BE627)</f>
        <v>0</v>
      </c>
    </row>
    <row r="629" spans="1:15" ht="12.75">
      <c r="A629" s="250" t="s">
        <v>97</v>
      </c>
      <c r="B629" s="251" t="s">
        <v>653</v>
      </c>
      <c r="C629" s="252" t="s">
        <v>654</v>
      </c>
      <c r="D629" s="253"/>
      <c r="E629" s="254"/>
      <c r="F629" s="254"/>
      <c r="G629" s="255"/>
      <c r="H629" s="256"/>
      <c r="I629" s="257"/>
      <c r="J629" s="258"/>
      <c r="K629" s="259"/>
      <c r="O629" s="260">
        <v>1</v>
      </c>
    </row>
    <row r="630" spans="1:80" ht="12.75">
      <c r="A630" s="261">
        <v>81</v>
      </c>
      <c r="B630" s="262" t="s">
        <v>656</v>
      </c>
      <c r="C630" s="263" t="s">
        <v>657</v>
      </c>
      <c r="D630" s="264"/>
      <c r="E630" s="265">
        <v>807.34</v>
      </c>
      <c r="F630" s="265">
        <v>0</v>
      </c>
      <c r="G630" s="266">
        <f>E630*F630</f>
        <v>0</v>
      </c>
      <c r="H630" s="267">
        <v>0</v>
      </c>
      <c r="I630" s="268">
        <f>E630*H630</f>
        <v>0</v>
      </c>
      <c r="J630" s="267">
        <v>0</v>
      </c>
      <c r="K630" s="268">
        <f>E630*J630</f>
        <v>0</v>
      </c>
      <c r="O630" s="260">
        <v>2</v>
      </c>
      <c r="AA630" s="233">
        <v>1</v>
      </c>
      <c r="AB630" s="233">
        <v>1</v>
      </c>
      <c r="AC630" s="233">
        <v>1</v>
      </c>
      <c r="AZ630" s="233">
        <v>1</v>
      </c>
      <c r="BA630" s="233">
        <f>IF(AZ630=1,G630,0)</f>
        <v>0</v>
      </c>
      <c r="BB630" s="233">
        <f>IF(AZ630=2,G630,0)</f>
        <v>0</v>
      </c>
      <c r="BC630" s="233">
        <f>IF(AZ630=3,G630,0)</f>
        <v>0</v>
      </c>
      <c r="BD630" s="233">
        <f>IF(AZ630=4,G630,0)</f>
        <v>0</v>
      </c>
      <c r="BE630" s="233">
        <f>IF(AZ630=5,G630,0)</f>
        <v>0</v>
      </c>
      <c r="CA630" s="260">
        <v>1</v>
      </c>
      <c r="CB630" s="260">
        <v>1</v>
      </c>
    </row>
    <row r="631" spans="1:15" ht="12.75">
      <c r="A631" s="269"/>
      <c r="B631" s="272"/>
      <c r="C631" s="336" t="s">
        <v>658</v>
      </c>
      <c r="D631" s="335"/>
      <c r="E631" s="273">
        <v>0</v>
      </c>
      <c r="F631" s="274"/>
      <c r="G631" s="275"/>
      <c r="H631" s="276"/>
      <c r="I631" s="270"/>
      <c r="J631" s="277"/>
      <c r="K631" s="270"/>
      <c r="M631" s="271" t="s">
        <v>658</v>
      </c>
      <c r="O631" s="260"/>
    </row>
    <row r="632" spans="1:15" ht="12.75">
      <c r="A632" s="269"/>
      <c r="B632" s="272"/>
      <c r="C632" s="336" t="s">
        <v>659</v>
      </c>
      <c r="D632" s="335"/>
      <c r="E632" s="273">
        <v>27.6</v>
      </c>
      <c r="F632" s="274"/>
      <c r="G632" s="275"/>
      <c r="H632" s="276"/>
      <c r="I632" s="270"/>
      <c r="J632" s="277"/>
      <c r="K632" s="270"/>
      <c r="M632" s="271" t="s">
        <v>659</v>
      </c>
      <c r="O632" s="260"/>
    </row>
    <row r="633" spans="1:15" ht="12.75">
      <c r="A633" s="269"/>
      <c r="B633" s="272"/>
      <c r="C633" s="336" t="s">
        <v>609</v>
      </c>
      <c r="D633" s="335"/>
      <c r="E633" s="273">
        <v>0</v>
      </c>
      <c r="F633" s="274"/>
      <c r="G633" s="275"/>
      <c r="H633" s="276"/>
      <c r="I633" s="270"/>
      <c r="J633" s="277"/>
      <c r="K633" s="270"/>
      <c r="M633" s="271" t="s">
        <v>609</v>
      </c>
      <c r="O633" s="260"/>
    </row>
    <row r="634" spans="1:15" ht="12.75">
      <c r="A634" s="269"/>
      <c r="B634" s="272"/>
      <c r="C634" s="336" t="s">
        <v>610</v>
      </c>
      <c r="D634" s="335"/>
      <c r="E634" s="273">
        <v>77.31</v>
      </c>
      <c r="F634" s="274"/>
      <c r="G634" s="275"/>
      <c r="H634" s="276"/>
      <c r="I634" s="270"/>
      <c r="J634" s="277"/>
      <c r="K634" s="270"/>
      <c r="M634" s="271" t="s">
        <v>610</v>
      </c>
      <c r="O634" s="260"/>
    </row>
    <row r="635" spans="1:15" ht="12.75">
      <c r="A635" s="269"/>
      <c r="B635" s="272"/>
      <c r="C635" s="336" t="s">
        <v>611</v>
      </c>
      <c r="D635" s="335"/>
      <c r="E635" s="273">
        <v>0</v>
      </c>
      <c r="F635" s="274"/>
      <c r="G635" s="275"/>
      <c r="H635" s="276"/>
      <c r="I635" s="270"/>
      <c r="J635" s="277"/>
      <c r="K635" s="270"/>
      <c r="M635" s="271" t="s">
        <v>611</v>
      </c>
      <c r="O635" s="260"/>
    </row>
    <row r="636" spans="1:15" ht="12.75">
      <c r="A636" s="269"/>
      <c r="B636" s="272"/>
      <c r="C636" s="336" t="s">
        <v>612</v>
      </c>
      <c r="D636" s="335"/>
      <c r="E636" s="273">
        <v>27.53</v>
      </c>
      <c r="F636" s="274"/>
      <c r="G636" s="275"/>
      <c r="H636" s="276"/>
      <c r="I636" s="270"/>
      <c r="J636" s="277"/>
      <c r="K636" s="270"/>
      <c r="M636" s="271" t="s">
        <v>612</v>
      </c>
      <c r="O636" s="260"/>
    </row>
    <row r="637" spans="1:15" ht="12.75">
      <c r="A637" s="269"/>
      <c r="B637" s="272"/>
      <c r="C637" s="336" t="s">
        <v>619</v>
      </c>
      <c r="D637" s="335"/>
      <c r="E637" s="273">
        <v>0</v>
      </c>
      <c r="F637" s="274"/>
      <c r="G637" s="275"/>
      <c r="H637" s="276"/>
      <c r="I637" s="270"/>
      <c r="J637" s="277"/>
      <c r="K637" s="270"/>
      <c r="M637" s="271" t="s">
        <v>619</v>
      </c>
      <c r="O637" s="260"/>
    </row>
    <row r="638" spans="1:15" ht="22.5">
      <c r="A638" s="269"/>
      <c r="B638" s="272"/>
      <c r="C638" s="336" t="s">
        <v>620</v>
      </c>
      <c r="D638" s="335"/>
      <c r="E638" s="273">
        <v>128.6</v>
      </c>
      <c r="F638" s="274"/>
      <c r="G638" s="275"/>
      <c r="H638" s="276"/>
      <c r="I638" s="270"/>
      <c r="J638" s="277"/>
      <c r="K638" s="270"/>
      <c r="M638" s="271" t="s">
        <v>620</v>
      </c>
      <c r="O638" s="260"/>
    </row>
    <row r="639" spans="1:15" ht="12.75">
      <c r="A639" s="269"/>
      <c r="B639" s="272"/>
      <c r="C639" s="336" t="s">
        <v>599</v>
      </c>
      <c r="D639" s="335"/>
      <c r="E639" s="273">
        <v>0</v>
      </c>
      <c r="F639" s="274"/>
      <c r="G639" s="275"/>
      <c r="H639" s="276"/>
      <c r="I639" s="270"/>
      <c r="J639" s="277"/>
      <c r="K639" s="270"/>
      <c r="M639" s="271" t="s">
        <v>599</v>
      </c>
      <c r="O639" s="260"/>
    </row>
    <row r="640" spans="1:15" ht="12.75">
      <c r="A640" s="269"/>
      <c r="B640" s="272"/>
      <c r="C640" s="336" t="s">
        <v>600</v>
      </c>
      <c r="D640" s="335"/>
      <c r="E640" s="273">
        <v>7.95</v>
      </c>
      <c r="F640" s="274"/>
      <c r="G640" s="275"/>
      <c r="H640" s="276"/>
      <c r="I640" s="270"/>
      <c r="J640" s="277"/>
      <c r="K640" s="270"/>
      <c r="M640" s="271" t="s">
        <v>600</v>
      </c>
      <c r="O640" s="260"/>
    </row>
    <row r="641" spans="1:15" ht="12.75">
      <c r="A641" s="269"/>
      <c r="B641" s="272"/>
      <c r="C641" s="336" t="s">
        <v>637</v>
      </c>
      <c r="D641" s="335"/>
      <c r="E641" s="273">
        <v>0</v>
      </c>
      <c r="F641" s="274"/>
      <c r="G641" s="275"/>
      <c r="H641" s="276"/>
      <c r="I641" s="270"/>
      <c r="J641" s="277"/>
      <c r="K641" s="270"/>
      <c r="M641" s="271" t="s">
        <v>637</v>
      </c>
      <c r="O641" s="260"/>
    </row>
    <row r="642" spans="1:15" ht="12.75">
      <c r="A642" s="269"/>
      <c r="B642" s="272"/>
      <c r="C642" s="336" t="s">
        <v>638</v>
      </c>
      <c r="D642" s="335"/>
      <c r="E642" s="273">
        <v>117.08</v>
      </c>
      <c r="F642" s="274"/>
      <c r="G642" s="275"/>
      <c r="H642" s="276"/>
      <c r="I642" s="270"/>
      <c r="J642" s="277"/>
      <c r="K642" s="270"/>
      <c r="M642" s="271" t="s">
        <v>638</v>
      </c>
      <c r="O642" s="260"/>
    </row>
    <row r="643" spans="1:15" ht="12.75">
      <c r="A643" s="269"/>
      <c r="B643" s="272"/>
      <c r="C643" s="336" t="s">
        <v>639</v>
      </c>
      <c r="D643" s="335"/>
      <c r="E643" s="273">
        <v>0</v>
      </c>
      <c r="F643" s="274"/>
      <c r="G643" s="275"/>
      <c r="H643" s="276"/>
      <c r="I643" s="270"/>
      <c r="J643" s="277"/>
      <c r="K643" s="270"/>
      <c r="M643" s="271" t="s">
        <v>639</v>
      </c>
      <c r="O643" s="260"/>
    </row>
    <row r="644" spans="1:15" ht="12.75">
      <c r="A644" s="269"/>
      <c r="B644" s="272"/>
      <c r="C644" s="336" t="s">
        <v>640</v>
      </c>
      <c r="D644" s="335"/>
      <c r="E644" s="273">
        <v>8.9</v>
      </c>
      <c r="F644" s="274"/>
      <c r="G644" s="275"/>
      <c r="H644" s="276"/>
      <c r="I644" s="270"/>
      <c r="J644" s="277"/>
      <c r="K644" s="270"/>
      <c r="M644" s="271" t="s">
        <v>640</v>
      </c>
      <c r="O644" s="260"/>
    </row>
    <row r="645" spans="1:15" ht="12.75">
      <c r="A645" s="269"/>
      <c r="B645" s="272"/>
      <c r="C645" s="336" t="s">
        <v>660</v>
      </c>
      <c r="D645" s="335"/>
      <c r="E645" s="273">
        <v>0</v>
      </c>
      <c r="F645" s="274"/>
      <c r="G645" s="275"/>
      <c r="H645" s="276"/>
      <c r="I645" s="270"/>
      <c r="J645" s="277"/>
      <c r="K645" s="270"/>
      <c r="M645" s="271" t="s">
        <v>660</v>
      </c>
      <c r="O645" s="260"/>
    </row>
    <row r="646" spans="1:15" ht="12.75">
      <c r="A646" s="269"/>
      <c r="B646" s="272"/>
      <c r="C646" s="336" t="s">
        <v>661</v>
      </c>
      <c r="D646" s="335"/>
      <c r="E646" s="273">
        <v>1.13</v>
      </c>
      <c r="F646" s="274"/>
      <c r="G646" s="275"/>
      <c r="H646" s="276"/>
      <c r="I646" s="270"/>
      <c r="J646" s="277"/>
      <c r="K646" s="270"/>
      <c r="M646" s="271" t="s">
        <v>661</v>
      </c>
      <c r="O646" s="260"/>
    </row>
    <row r="647" spans="1:15" ht="12.75">
      <c r="A647" s="269"/>
      <c r="B647" s="272"/>
      <c r="C647" s="336" t="s">
        <v>315</v>
      </c>
      <c r="D647" s="335"/>
      <c r="E647" s="273">
        <v>0</v>
      </c>
      <c r="F647" s="274"/>
      <c r="G647" s="275"/>
      <c r="H647" s="276"/>
      <c r="I647" s="270"/>
      <c r="J647" s="277"/>
      <c r="K647" s="270"/>
      <c r="M647" s="271" t="s">
        <v>315</v>
      </c>
      <c r="O647" s="260"/>
    </row>
    <row r="648" spans="1:15" ht="12.75">
      <c r="A648" s="269"/>
      <c r="B648" s="272"/>
      <c r="C648" s="336" t="s">
        <v>316</v>
      </c>
      <c r="D648" s="335"/>
      <c r="E648" s="273">
        <v>12.66</v>
      </c>
      <c r="F648" s="274"/>
      <c r="G648" s="275"/>
      <c r="H648" s="276"/>
      <c r="I648" s="270"/>
      <c r="J648" s="277"/>
      <c r="K648" s="270"/>
      <c r="M648" s="271" t="s">
        <v>316</v>
      </c>
      <c r="O648" s="260"/>
    </row>
    <row r="649" spans="1:15" ht="12.75">
      <c r="A649" s="269"/>
      <c r="B649" s="272"/>
      <c r="C649" s="336" t="s">
        <v>182</v>
      </c>
      <c r="D649" s="335"/>
      <c r="E649" s="273">
        <v>0</v>
      </c>
      <c r="F649" s="274"/>
      <c r="G649" s="275"/>
      <c r="H649" s="276"/>
      <c r="I649" s="270"/>
      <c r="J649" s="277"/>
      <c r="K649" s="270"/>
      <c r="M649" s="271" t="s">
        <v>182</v>
      </c>
      <c r="O649" s="260"/>
    </row>
    <row r="650" spans="1:15" ht="12.75">
      <c r="A650" s="269"/>
      <c r="B650" s="272"/>
      <c r="C650" s="336" t="s">
        <v>183</v>
      </c>
      <c r="D650" s="335"/>
      <c r="E650" s="273">
        <v>15.6</v>
      </c>
      <c r="F650" s="274"/>
      <c r="G650" s="275"/>
      <c r="H650" s="276"/>
      <c r="I650" s="270"/>
      <c r="J650" s="277"/>
      <c r="K650" s="270"/>
      <c r="M650" s="271" t="s">
        <v>183</v>
      </c>
      <c r="O650" s="260"/>
    </row>
    <row r="651" spans="1:15" ht="12.75">
      <c r="A651" s="269"/>
      <c r="B651" s="272"/>
      <c r="C651" s="336" t="s">
        <v>595</v>
      </c>
      <c r="D651" s="335"/>
      <c r="E651" s="273">
        <v>0</v>
      </c>
      <c r="F651" s="274"/>
      <c r="G651" s="275"/>
      <c r="H651" s="276"/>
      <c r="I651" s="270"/>
      <c r="J651" s="277"/>
      <c r="K651" s="270"/>
      <c r="M651" s="271" t="s">
        <v>595</v>
      </c>
      <c r="O651" s="260"/>
    </row>
    <row r="652" spans="1:15" ht="12.75">
      <c r="A652" s="269"/>
      <c r="B652" s="272"/>
      <c r="C652" s="336" t="s">
        <v>602</v>
      </c>
      <c r="D652" s="335"/>
      <c r="E652" s="273">
        <v>4.87</v>
      </c>
      <c r="F652" s="274"/>
      <c r="G652" s="275"/>
      <c r="H652" s="276"/>
      <c r="I652" s="270"/>
      <c r="J652" s="277"/>
      <c r="K652" s="270"/>
      <c r="M652" s="271" t="s">
        <v>602</v>
      </c>
      <c r="O652" s="260"/>
    </row>
    <row r="653" spans="1:15" ht="12.75">
      <c r="A653" s="269"/>
      <c r="B653" s="272"/>
      <c r="C653" s="336" t="s">
        <v>601</v>
      </c>
      <c r="D653" s="335"/>
      <c r="E653" s="273">
        <v>0</v>
      </c>
      <c r="F653" s="274"/>
      <c r="G653" s="275"/>
      <c r="H653" s="276"/>
      <c r="I653" s="270"/>
      <c r="J653" s="277"/>
      <c r="K653" s="270"/>
      <c r="M653" s="271" t="s">
        <v>601</v>
      </c>
      <c r="O653" s="260"/>
    </row>
    <row r="654" spans="1:15" ht="12.75">
      <c r="A654" s="269"/>
      <c r="B654" s="272"/>
      <c r="C654" s="336" t="s">
        <v>602</v>
      </c>
      <c r="D654" s="335"/>
      <c r="E654" s="273">
        <v>4.87</v>
      </c>
      <c r="F654" s="274"/>
      <c r="G654" s="275"/>
      <c r="H654" s="276"/>
      <c r="I654" s="270"/>
      <c r="J654" s="277"/>
      <c r="K654" s="270"/>
      <c r="M654" s="271" t="s">
        <v>602</v>
      </c>
      <c r="O654" s="260"/>
    </row>
    <row r="655" spans="1:15" ht="12.75">
      <c r="A655" s="269"/>
      <c r="B655" s="272"/>
      <c r="C655" s="336" t="s">
        <v>603</v>
      </c>
      <c r="D655" s="335"/>
      <c r="E655" s="273">
        <v>0</v>
      </c>
      <c r="F655" s="274"/>
      <c r="G655" s="275"/>
      <c r="H655" s="276"/>
      <c r="I655" s="270"/>
      <c r="J655" s="277"/>
      <c r="K655" s="270"/>
      <c r="M655" s="271" t="s">
        <v>603</v>
      </c>
      <c r="O655" s="260"/>
    </row>
    <row r="656" spans="1:15" ht="12.75">
      <c r="A656" s="269"/>
      <c r="B656" s="272"/>
      <c r="C656" s="336" t="s">
        <v>604</v>
      </c>
      <c r="D656" s="335"/>
      <c r="E656" s="273">
        <v>206.44</v>
      </c>
      <c r="F656" s="274"/>
      <c r="G656" s="275"/>
      <c r="H656" s="276"/>
      <c r="I656" s="270"/>
      <c r="J656" s="277"/>
      <c r="K656" s="270"/>
      <c r="M656" s="271" t="s">
        <v>604</v>
      </c>
      <c r="O656" s="260"/>
    </row>
    <row r="657" spans="1:15" ht="12.75">
      <c r="A657" s="269"/>
      <c r="B657" s="272"/>
      <c r="C657" s="336" t="s">
        <v>605</v>
      </c>
      <c r="D657" s="335"/>
      <c r="E657" s="273">
        <v>0</v>
      </c>
      <c r="F657" s="274"/>
      <c r="G657" s="275"/>
      <c r="H657" s="276"/>
      <c r="I657" s="270"/>
      <c r="J657" s="277"/>
      <c r="K657" s="270"/>
      <c r="M657" s="271" t="s">
        <v>605</v>
      </c>
      <c r="O657" s="260"/>
    </row>
    <row r="658" spans="1:15" ht="12.75">
      <c r="A658" s="269"/>
      <c r="B658" s="272"/>
      <c r="C658" s="336" t="s">
        <v>606</v>
      </c>
      <c r="D658" s="335"/>
      <c r="E658" s="273">
        <v>67.66</v>
      </c>
      <c r="F658" s="274"/>
      <c r="G658" s="275"/>
      <c r="H658" s="276"/>
      <c r="I658" s="270"/>
      <c r="J658" s="277"/>
      <c r="K658" s="270"/>
      <c r="M658" s="271" t="s">
        <v>606</v>
      </c>
      <c r="O658" s="260"/>
    </row>
    <row r="659" spans="1:15" ht="12.75">
      <c r="A659" s="269"/>
      <c r="B659" s="272"/>
      <c r="C659" s="336" t="s">
        <v>613</v>
      </c>
      <c r="D659" s="335"/>
      <c r="E659" s="273">
        <v>0</v>
      </c>
      <c r="F659" s="274"/>
      <c r="G659" s="275"/>
      <c r="H659" s="276"/>
      <c r="I659" s="270"/>
      <c r="J659" s="277"/>
      <c r="K659" s="270"/>
      <c r="M659" s="271" t="s">
        <v>613</v>
      </c>
      <c r="O659" s="260"/>
    </row>
    <row r="660" spans="1:15" ht="12.75">
      <c r="A660" s="269"/>
      <c r="B660" s="272"/>
      <c r="C660" s="336" t="s">
        <v>614</v>
      </c>
      <c r="D660" s="335"/>
      <c r="E660" s="273">
        <v>79.53</v>
      </c>
      <c r="F660" s="274"/>
      <c r="G660" s="275"/>
      <c r="H660" s="276"/>
      <c r="I660" s="270"/>
      <c r="J660" s="277"/>
      <c r="K660" s="270"/>
      <c r="M660" s="271" t="s">
        <v>614</v>
      </c>
      <c r="O660" s="260"/>
    </row>
    <row r="661" spans="1:15" ht="12.75">
      <c r="A661" s="269"/>
      <c r="B661" s="272"/>
      <c r="C661" s="336" t="s">
        <v>615</v>
      </c>
      <c r="D661" s="335"/>
      <c r="E661" s="273">
        <v>0</v>
      </c>
      <c r="F661" s="274"/>
      <c r="G661" s="275"/>
      <c r="H661" s="276"/>
      <c r="I661" s="270"/>
      <c r="J661" s="277"/>
      <c r="K661" s="270"/>
      <c r="M661" s="271" t="s">
        <v>615</v>
      </c>
      <c r="O661" s="260"/>
    </row>
    <row r="662" spans="1:15" ht="12.75">
      <c r="A662" s="269"/>
      <c r="B662" s="272"/>
      <c r="C662" s="336" t="s">
        <v>616</v>
      </c>
      <c r="D662" s="335"/>
      <c r="E662" s="273">
        <v>19.61</v>
      </c>
      <c r="F662" s="274"/>
      <c r="G662" s="275"/>
      <c r="H662" s="276"/>
      <c r="I662" s="270"/>
      <c r="J662" s="277"/>
      <c r="K662" s="270"/>
      <c r="M662" s="271" t="s">
        <v>616</v>
      </c>
      <c r="O662" s="260"/>
    </row>
    <row r="663" spans="1:57" ht="12.75">
      <c r="A663" s="278"/>
      <c r="B663" s="279" t="s">
        <v>101</v>
      </c>
      <c r="C663" s="280" t="s">
        <v>655</v>
      </c>
      <c r="D663" s="281"/>
      <c r="E663" s="282"/>
      <c r="F663" s="283"/>
      <c r="G663" s="284">
        <f>SUM(G629:G662)</f>
        <v>0</v>
      </c>
      <c r="H663" s="285"/>
      <c r="I663" s="286">
        <f>SUM(I629:I662)</f>
        <v>0</v>
      </c>
      <c r="J663" s="285"/>
      <c r="K663" s="286">
        <f>SUM(K629:K662)</f>
        <v>0</v>
      </c>
      <c r="O663" s="260">
        <v>4</v>
      </c>
      <c r="BA663" s="287">
        <f>SUM(BA629:BA662)</f>
        <v>0</v>
      </c>
      <c r="BB663" s="287">
        <f>SUM(BB629:BB662)</f>
        <v>0</v>
      </c>
      <c r="BC663" s="287">
        <f>SUM(BC629:BC662)</f>
        <v>0</v>
      </c>
      <c r="BD663" s="287">
        <f>SUM(BD629:BD662)</f>
        <v>0</v>
      </c>
      <c r="BE663" s="287">
        <f>SUM(BE629:BE662)</f>
        <v>0</v>
      </c>
    </row>
    <row r="664" spans="1:15" ht="12.75">
      <c r="A664" s="250" t="s">
        <v>97</v>
      </c>
      <c r="B664" s="251" t="s">
        <v>662</v>
      </c>
      <c r="C664" s="252" t="s">
        <v>663</v>
      </c>
      <c r="D664" s="253"/>
      <c r="E664" s="254"/>
      <c r="F664" s="254"/>
      <c r="G664" s="255"/>
      <c r="H664" s="256"/>
      <c r="I664" s="257"/>
      <c r="J664" s="258"/>
      <c r="K664" s="259"/>
      <c r="O664" s="260">
        <v>1</v>
      </c>
    </row>
    <row r="665" spans="1:80" ht="22.5">
      <c r="A665" s="261">
        <v>82</v>
      </c>
      <c r="B665" s="262" t="s">
        <v>665</v>
      </c>
      <c r="C665" s="263" t="s">
        <v>666</v>
      </c>
      <c r="D665" s="264" t="s">
        <v>151</v>
      </c>
      <c r="E665" s="265">
        <v>26.4</v>
      </c>
      <c r="F665" s="265">
        <v>0</v>
      </c>
      <c r="G665" s="266">
        <f>E665*F665</f>
        <v>0</v>
      </c>
      <c r="H665" s="267">
        <v>0</v>
      </c>
      <c r="I665" s="268">
        <f>E665*H665</f>
        <v>0</v>
      </c>
      <c r="J665" s="267">
        <v>0</v>
      </c>
      <c r="K665" s="268">
        <f>E665*J665</f>
        <v>0</v>
      </c>
      <c r="O665" s="260">
        <v>2</v>
      </c>
      <c r="AA665" s="233">
        <v>1</v>
      </c>
      <c r="AB665" s="233">
        <v>1</v>
      </c>
      <c r="AC665" s="233">
        <v>1</v>
      </c>
      <c r="AZ665" s="233">
        <v>1</v>
      </c>
      <c r="BA665" s="233">
        <f>IF(AZ665=1,G665,0)</f>
        <v>0</v>
      </c>
      <c r="BB665" s="233">
        <f>IF(AZ665=2,G665,0)</f>
        <v>0</v>
      </c>
      <c r="BC665" s="233">
        <f>IF(AZ665=3,G665,0)</f>
        <v>0</v>
      </c>
      <c r="BD665" s="233">
        <f>IF(AZ665=4,G665,0)</f>
        <v>0</v>
      </c>
      <c r="BE665" s="233">
        <f>IF(AZ665=5,G665,0)</f>
        <v>0</v>
      </c>
      <c r="CA665" s="260">
        <v>1</v>
      </c>
      <c r="CB665" s="260">
        <v>1</v>
      </c>
    </row>
    <row r="666" spans="1:15" ht="12.75">
      <c r="A666" s="269"/>
      <c r="B666" s="272"/>
      <c r="C666" s="336" t="s">
        <v>667</v>
      </c>
      <c r="D666" s="335"/>
      <c r="E666" s="273">
        <v>26.4</v>
      </c>
      <c r="F666" s="274"/>
      <c r="G666" s="275"/>
      <c r="H666" s="276"/>
      <c r="I666" s="270"/>
      <c r="J666" s="277"/>
      <c r="K666" s="270"/>
      <c r="M666" s="271" t="s">
        <v>667</v>
      </c>
      <c r="O666" s="260"/>
    </row>
    <row r="667" spans="1:80" ht="12.75">
      <c r="A667" s="261">
        <v>83</v>
      </c>
      <c r="B667" s="262" t="s">
        <v>668</v>
      </c>
      <c r="C667" s="263" t="s">
        <v>669</v>
      </c>
      <c r="D667" s="264" t="s">
        <v>151</v>
      </c>
      <c r="E667" s="265">
        <v>527.4762</v>
      </c>
      <c r="F667" s="265">
        <v>0</v>
      </c>
      <c r="G667" s="266">
        <f>E667*F667</f>
        <v>0</v>
      </c>
      <c r="H667" s="267">
        <v>0.01838</v>
      </c>
      <c r="I667" s="268">
        <f>E667*H667</f>
        <v>9.695012556</v>
      </c>
      <c r="J667" s="267">
        <v>0</v>
      </c>
      <c r="K667" s="268">
        <f>E667*J667</f>
        <v>0</v>
      </c>
      <c r="O667" s="260">
        <v>2</v>
      </c>
      <c r="AA667" s="233">
        <v>1</v>
      </c>
      <c r="AB667" s="233">
        <v>1</v>
      </c>
      <c r="AC667" s="233">
        <v>1</v>
      </c>
      <c r="AZ667" s="233">
        <v>1</v>
      </c>
      <c r="BA667" s="233">
        <f>IF(AZ667=1,G667,0)</f>
        <v>0</v>
      </c>
      <c r="BB667" s="233">
        <f>IF(AZ667=2,G667,0)</f>
        <v>0</v>
      </c>
      <c r="BC667" s="233">
        <f>IF(AZ667=3,G667,0)</f>
        <v>0</v>
      </c>
      <c r="BD667" s="233">
        <f>IF(AZ667=4,G667,0)</f>
        <v>0</v>
      </c>
      <c r="BE667" s="233">
        <f>IF(AZ667=5,G667,0)</f>
        <v>0</v>
      </c>
      <c r="CA667" s="260">
        <v>1</v>
      </c>
      <c r="CB667" s="260">
        <v>1</v>
      </c>
    </row>
    <row r="668" spans="1:15" ht="12.75">
      <c r="A668" s="269"/>
      <c r="B668" s="272"/>
      <c r="C668" s="336" t="s">
        <v>485</v>
      </c>
      <c r="D668" s="335"/>
      <c r="E668" s="273">
        <v>0</v>
      </c>
      <c r="F668" s="274"/>
      <c r="G668" s="275"/>
      <c r="H668" s="276"/>
      <c r="I668" s="270"/>
      <c r="J668" s="277"/>
      <c r="K668" s="270"/>
      <c r="M668" s="271" t="s">
        <v>485</v>
      </c>
      <c r="O668" s="260"/>
    </row>
    <row r="669" spans="1:15" ht="12.75">
      <c r="A669" s="269"/>
      <c r="B669" s="272"/>
      <c r="C669" s="336" t="s">
        <v>504</v>
      </c>
      <c r="D669" s="335"/>
      <c r="E669" s="273">
        <v>197.186</v>
      </c>
      <c r="F669" s="274"/>
      <c r="G669" s="275"/>
      <c r="H669" s="276"/>
      <c r="I669" s="270"/>
      <c r="J669" s="277"/>
      <c r="K669" s="270"/>
      <c r="M669" s="271" t="s">
        <v>504</v>
      </c>
      <c r="O669" s="260"/>
    </row>
    <row r="670" spans="1:15" ht="12.75">
      <c r="A670" s="269"/>
      <c r="B670" s="272"/>
      <c r="C670" s="336" t="s">
        <v>670</v>
      </c>
      <c r="D670" s="335"/>
      <c r="E670" s="273">
        <v>13.2</v>
      </c>
      <c r="F670" s="274"/>
      <c r="G670" s="275"/>
      <c r="H670" s="276"/>
      <c r="I670" s="270"/>
      <c r="J670" s="277"/>
      <c r="K670" s="270"/>
      <c r="M670" s="271" t="s">
        <v>670</v>
      </c>
      <c r="O670" s="260"/>
    </row>
    <row r="671" spans="1:15" ht="12.75">
      <c r="A671" s="269"/>
      <c r="B671" s="272"/>
      <c r="C671" s="336" t="s">
        <v>489</v>
      </c>
      <c r="D671" s="335"/>
      <c r="E671" s="273">
        <v>0</v>
      </c>
      <c r="F671" s="274"/>
      <c r="G671" s="275"/>
      <c r="H671" s="276"/>
      <c r="I671" s="270"/>
      <c r="J671" s="277"/>
      <c r="K671" s="270"/>
      <c r="M671" s="271" t="s">
        <v>489</v>
      </c>
      <c r="O671" s="260"/>
    </row>
    <row r="672" spans="1:15" ht="12.75">
      <c r="A672" s="269"/>
      <c r="B672" s="272"/>
      <c r="C672" s="336" t="s">
        <v>671</v>
      </c>
      <c r="D672" s="335"/>
      <c r="E672" s="273">
        <v>85.26</v>
      </c>
      <c r="F672" s="274"/>
      <c r="G672" s="275"/>
      <c r="H672" s="276"/>
      <c r="I672" s="270"/>
      <c r="J672" s="277"/>
      <c r="K672" s="270"/>
      <c r="M672" s="271" t="s">
        <v>671</v>
      </c>
      <c r="O672" s="260"/>
    </row>
    <row r="673" spans="1:15" ht="12.75">
      <c r="A673" s="269"/>
      <c r="B673" s="272"/>
      <c r="C673" s="336" t="s">
        <v>672</v>
      </c>
      <c r="D673" s="335"/>
      <c r="E673" s="273">
        <v>0</v>
      </c>
      <c r="F673" s="274"/>
      <c r="G673" s="275"/>
      <c r="H673" s="276"/>
      <c r="I673" s="270"/>
      <c r="J673" s="277"/>
      <c r="K673" s="270"/>
      <c r="M673" s="271">
        <v>0</v>
      </c>
      <c r="O673" s="260"/>
    </row>
    <row r="674" spans="1:15" ht="12.75">
      <c r="A674" s="269"/>
      <c r="B674" s="272"/>
      <c r="C674" s="336" t="s">
        <v>493</v>
      </c>
      <c r="D674" s="335"/>
      <c r="E674" s="273">
        <v>0</v>
      </c>
      <c r="F674" s="274"/>
      <c r="G674" s="275"/>
      <c r="H674" s="276"/>
      <c r="I674" s="270"/>
      <c r="J674" s="277"/>
      <c r="K674" s="270"/>
      <c r="M674" s="271" t="s">
        <v>493</v>
      </c>
      <c r="O674" s="260"/>
    </row>
    <row r="675" spans="1:15" ht="12.75">
      <c r="A675" s="269"/>
      <c r="B675" s="272"/>
      <c r="C675" s="336" t="s">
        <v>673</v>
      </c>
      <c r="D675" s="335"/>
      <c r="E675" s="273">
        <v>165.1602</v>
      </c>
      <c r="F675" s="274"/>
      <c r="G675" s="275"/>
      <c r="H675" s="276"/>
      <c r="I675" s="270"/>
      <c r="J675" s="277"/>
      <c r="K675" s="270"/>
      <c r="M675" s="271" t="s">
        <v>673</v>
      </c>
      <c r="O675" s="260"/>
    </row>
    <row r="676" spans="1:15" ht="12.75">
      <c r="A676" s="269"/>
      <c r="B676" s="272"/>
      <c r="C676" s="336" t="s">
        <v>516</v>
      </c>
      <c r="D676" s="335"/>
      <c r="E676" s="273">
        <v>0</v>
      </c>
      <c r="F676" s="274"/>
      <c r="G676" s="275"/>
      <c r="H676" s="276"/>
      <c r="I676" s="270"/>
      <c r="J676" s="277"/>
      <c r="K676" s="270"/>
      <c r="M676" s="271" t="s">
        <v>516</v>
      </c>
      <c r="O676" s="260"/>
    </row>
    <row r="677" spans="1:15" ht="12.75">
      <c r="A677" s="269"/>
      <c r="B677" s="272"/>
      <c r="C677" s="336" t="s">
        <v>674</v>
      </c>
      <c r="D677" s="335"/>
      <c r="E677" s="273">
        <v>66.67</v>
      </c>
      <c r="F677" s="274"/>
      <c r="G677" s="275"/>
      <c r="H677" s="276"/>
      <c r="I677" s="270"/>
      <c r="J677" s="277"/>
      <c r="K677" s="270"/>
      <c r="M677" s="271" t="s">
        <v>674</v>
      </c>
      <c r="O677" s="260"/>
    </row>
    <row r="678" spans="1:80" ht="12.75">
      <c r="A678" s="261">
        <v>84</v>
      </c>
      <c r="B678" s="262" t="s">
        <v>675</v>
      </c>
      <c r="C678" s="263" t="s">
        <v>676</v>
      </c>
      <c r="D678" s="264" t="s">
        <v>151</v>
      </c>
      <c r="E678" s="265">
        <v>1054.9524</v>
      </c>
      <c r="F678" s="265">
        <v>0</v>
      </c>
      <c r="G678" s="266">
        <f>E678*F678</f>
        <v>0</v>
      </c>
      <c r="H678" s="267">
        <v>0.00097</v>
      </c>
      <c r="I678" s="268">
        <f>E678*H678</f>
        <v>1.023303828</v>
      </c>
      <c r="J678" s="267">
        <v>0</v>
      </c>
      <c r="K678" s="268">
        <f>E678*J678</f>
        <v>0</v>
      </c>
      <c r="O678" s="260">
        <v>2</v>
      </c>
      <c r="AA678" s="233">
        <v>1</v>
      </c>
      <c r="AB678" s="233">
        <v>1</v>
      </c>
      <c r="AC678" s="233">
        <v>1</v>
      </c>
      <c r="AZ678" s="233">
        <v>1</v>
      </c>
      <c r="BA678" s="233">
        <f>IF(AZ678=1,G678,0)</f>
        <v>0</v>
      </c>
      <c r="BB678" s="233">
        <f>IF(AZ678=2,G678,0)</f>
        <v>0</v>
      </c>
      <c r="BC678" s="233">
        <f>IF(AZ678=3,G678,0)</f>
        <v>0</v>
      </c>
      <c r="BD678" s="233">
        <f>IF(AZ678=4,G678,0)</f>
        <v>0</v>
      </c>
      <c r="BE678" s="233">
        <f>IF(AZ678=5,G678,0)</f>
        <v>0</v>
      </c>
      <c r="CA678" s="260">
        <v>1</v>
      </c>
      <c r="CB678" s="260">
        <v>1</v>
      </c>
    </row>
    <row r="679" spans="1:15" ht="12.75">
      <c r="A679" s="269"/>
      <c r="B679" s="272"/>
      <c r="C679" s="336" t="s">
        <v>677</v>
      </c>
      <c r="D679" s="335"/>
      <c r="E679" s="273">
        <v>1054.9524</v>
      </c>
      <c r="F679" s="274"/>
      <c r="G679" s="275"/>
      <c r="H679" s="276"/>
      <c r="I679" s="270"/>
      <c r="J679" s="277"/>
      <c r="K679" s="270"/>
      <c r="M679" s="271" t="s">
        <v>677</v>
      </c>
      <c r="O679" s="260"/>
    </row>
    <row r="680" spans="1:80" ht="12.75">
      <c r="A680" s="261">
        <v>85</v>
      </c>
      <c r="B680" s="262" t="s">
        <v>678</v>
      </c>
      <c r="C680" s="263" t="s">
        <v>679</v>
      </c>
      <c r="D680" s="264" t="s">
        <v>151</v>
      </c>
      <c r="E680" s="265">
        <v>527.4762</v>
      </c>
      <c r="F680" s="265">
        <v>0</v>
      </c>
      <c r="G680" s="266">
        <f>E680*F680</f>
        <v>0</v>
      </c>
      <c r="H680" s="267">
        <v>0</v>
      </c>
      <c r="I680" s="268">
        <f>E680*H680</f>
        <v>0</v>
      </c>
      <c r="J680" s="267">
        <v>0</v>
      </c>
      <c r="K680" s="268">
        <f>E680*J680</f>
        <v>0</v>
      </c>
      <c r="O680" s="260">
        <v>2</v>
      </c>
      <c r="AA680" s="233">
        <v>1</v>
      </c>
      <c r="AB680" s="233">
        <v>1</v>
      </c>
      <c r="AC680" s="233">
        <v>1</v>
      </c>
      <c r="AZ680" s="233">
        <v>1</v>
      </c>
      <c r="BA680" s="233">
        <f>IF(AZ680=1,G680,0)</f>
        <v>0</v>
      </c>
      <c r="BB680" s="233">
        <f>IF(AZ680=2,G680,0)</f>
        <v>0</v>
      </c>
      <c r="BC680" s="233">
        <f>IF(AZ680=3,G680,0)</f>
        <v>0</v>
      </c>
      <c r="BD680" s="233">
        <f>IF(AZ680=4,G680,0)</f>
        <v>0</v>
      </c>
      <c r="BE680" s="233">
        <f>IF(AZ680=5,G680,0)</f>
        <v>0</v>
      </c>
      <c r="CA680" s="260">
        <v>1</v>
      </c>
      <c r="CB680" s="260">
        <v>1</v>
      </c>
    </row>
    <row r="681" spans="1:15" ht="12.75">
      <c r="A681" s="269"/>
      <c r="B681" s="272"/>
      <c r="C681" s="336" t="s">
        <v>485</v>
      </c>
      <c r="D681" s="335"/>
      <c r="E681" s="273">
        <v>0</v>
      </c>
      <c r="F681" s="274"/>
      <c r="G681" s="275"/>
      <c r="H681" s="276"/>
      <c r="I681" s="270"/>
      <c r="J681" s="277"/>
      <c r="K681" s="270"/>
      <c r="M681" s="271" t="s">
        <v>485</v>
      </c>
      <c r="O681" s="260"/>
    </row>
    <row r="682" spans="1:15" ht="12.75">
      <c r="A682" s="269"/>
      <c r="B682" s="272"/>
      <c r="C682" s="336" t="s">
        <v>504</v>
      </c>
      <c r="D682" s="335"/>
      <c r="E682" s="273">
        <v>197.186</v>
      </c>
      <c r="F682" s="274"/>
      <c r="G682" s="275"/>
      <c r="H682" s="276"/>
      <c r="I682" s="270"/>
      <c r="J682" s="277"/>
      <c r="K682" s="270"/>
      <c r="M682" s="271" t="s">
        <v>504</v>
      </c>
      <c r="O682" s="260"/>
    </row>
    <row r="683" spans="1:15" ht="12.75">
      <c r="A683" s="269"/>
      <c r="B683" s="272"/>
      <c r="C683" s="336" t="s">
        <v>670</v>
      </c>
      <c r="D683" s="335"/>
      <c r="E683" s="273">
        <v>13.2</v>
      </c>
      <c r="F683" s="274"/>
      <c r="G683" s="275"/>
      <c r="H683" s="276"/>
      <c r="I683" s="270"/>
      <c r="J683" s="277"/>
      <c r="K683" s="270"/>
      <c r="M683" s="271" t="s">
        <v>670</v>
      </c>
      <c r="O683" s="260"/>
    </row>
    <row r="684" spans="1:15" ht="12.75">
      <c r="A684" s="269"/>
      <c r="B684" s="272"/>
      <c r="C684" s="336" t="s">
        <v>489</v>
      </c>
      <c r="D684" s="335"/>
      <c r="E684" s="273">
        <v>0</v>
      </c>
      <c r="F684" s="274"/>
      <c r="G684" s="275"/>
      <c r="H684" s="276"/>
      <c r="I684" s="270"/>
      <c r="J684" s="277"/>
      <c r="K684" s="270"/>
      <c r="M684" s="271" t="s">
        <v>489</v>
      </c>
      <c r="O684" s="260"/>
    </row>
    <row r="685" spans="1:15" ht="12.75">
      <c r="A685" s="269"/>
      <c r="B685" s="272"/>
      <c r="C685" s="336" t="s">
        <v>671</v>
      </c>
      <c r="D685" s="335"/>
      <c r="E685" s="273">
        <v>85.26</v>
      </c>
      <c r="F685" s="274"/>
      <c r="G685" s="275"/>
      <c r="H685" s="276"/>
      <c r="I685" s="270"/>
      <c r="J685" s="277"/>
      <c r="K685" s="270"/>
      <c r="M685" s="271" t="s">
        <v>671</v>
      </c>
      <c r="O685" s="260"/>
    </row>
    <row r="686" spans="1:15" ht="12.75">
      <c r="A686" s="269"/>
      <c r="B686" s="272"/>
      <c r="C686" s="336" t="s">
        <v>672</v>
      </c>
      <c r="D686" s="335"/>
      <c r="E686" s="273">
        <v>0</v>
      </c>
      <c r="F686" s="274"/>
      <c r="G686" s="275"/>
      <c r="H686" s="276"/>
      <c r="I686" s="270"/>
      <c r="J686" s="277"/>
      <c r="K686" s="270"/>
      <c r="M686" s="271">
        <v>0</v>
      </c>
      <c r="O686" s="260"/>
    </row>
    <row r="687" spans="1:15" ht="12.75">
      <c r="A687" s="269"/>
      <c r="B687" s="272"/>
      <c r="C687" s="336" t="s">
        <v>493</v>
      </c>
      <c r="D687" s="335"/>
      <c r="E687" s="273">
        <v>0</v>
      </c>
      <c r="F687" s="274"/>
      <c r="G687" s="275"/>
      <c r="H687" s="276"/>
      <c r="I687" s="270"/>
      <c r="J687" s="277"/>
      <c r="K687" s="270"/>
      <c r="M687" s="271" t="s">
        <v>493</v>
      </c>
      <c r="O687" s="260"/>
    </row>
    <row r="688" spans="1:15" ht="12.75">
      <c r="A688" s="269"/>
      <c r="B688" s="272"/>
      <c r="C688" s="336" t="s">
        <v>673</v>
      </c>
      <c r="D688" s="335"/>
      <c r="E688" s="273">
        <v>165.1602</v>
      </c>
      <c r="F688" s="274"/>
      <c r="G688" s="275"/>
      <c r="H688" s="276"/>
      <c r="I688" s="270"/>
      <c r="J688" s="277"/>
      <c r="K688" s="270"/>
      <c r="M688" s="271" t="s">
        <v>673</v>
      </c>
      <c r="O688" s="260"/>
    </row>
    <row r="689" spans="1:15" ht="12.75">
      <c r="A689" s="269"/>
      <c r="B689" s="272"/>
      <c r="C689" s="336" t="s">
        <v>516</v>
      </c>
      <c r="D689" s="335"/>
      <c r="E689" s="273">
        <v>0</v>
      </c>
      <c r="F689" s="274"/>
      <c r="G689" s="275"/>
      <c r="H689" s="276"/>
      <c r="I689" s="270"/>
      <c r="J689" s="277"/>
      <c r="K689" s="270"/>
      <c r="M689" s="271" t="s">
        <v>516</v>
      </c>
      <c r="O689" s="260"/>
    </row>
    <row r="690" spans="1:15" ht="12.75">
      <c r="A690" s="269"/>
      <c r="B690" s="272"/>
      <c r="C690" s="336" t="s">
        <v>674</v>
      </c>
      <c r="D690" s="335"/>
      <c r="E690" s="273">
        <v>66.67</v>
      </c>
      <c r="F690" s="274"/>
      <c r="G690" s="275"/>
      <c r="H690" s="276"/>
      <c r="I690" s="270"/>
      <c r="J690" s="277"/>
      <c r="K690" s="270"/>
      <c r="M690" s="271" t="s">
        <v>674</v>
      </c>
      <c r="O690" s="260"/>
    </row>
    <row r="691" spans="1:80" ht="12.75">
      <c r="A691" s="261">
        <v>86</v>
      </c>
      <c r="B691" s="262" t="s">
        <v>680</v>
      </c>
      <c r="C691" s="263" t="s">
        <v>681</v>
      </c>
      <c r="D691" s="264" t="s">
        <v>151</v>
      </c>
      <c r="E691" s="265">
        <v>521.2</v>
      </c>
      <c r="F691" s="265">
        <v>0</v>
      </c>
      <c r="G691" s="266">
        <f>E691*F691</f>
        <v>0</v>
      </c>
      <c r="H691" s="267">
        <v>0.00121</v>
      </c>
      <c r="I691" s="268">
        <f>E691*H691</f>
        <v>0.630652</v>
      </c>
      <c r="J691" s="267">
        <v>0</v>
      </c>
      <c r="K691" s="268">
        <f>E691*J691</f>
        <v>0</v>
      </c>
      <c r="O691" s="260">
        <v>2</v>
      </c>
      <c r="AA691" s="233">
        <v>1</v>
      </c>
      <c r="AB691" s="233">
        <v>1</v>
      </c>
      <c r="AC691" s="233">
        <v>1</v>
      </c>
      <c r="AZ691" s="233">
        <v>1</v>
      </c>
      <c r="BA691" s="233">
        <f>IF(AZ691=1,G691,0)</f>
        <v>0</v>
      </c>
      <c r="BB691" s="233">
        <f>IF(AZ691=2,G691,0)</f>
        <v>0</v>
      </c>
      <c r="BC691" s="233">
        <f>IF(AZ691=3,G691,0)</f>
        <v>0</v>
      </c>
      <c r="BD691" s="233">
        <f>IF(AZ691=4,G691,0)</f>
        <v>0</v>
      </c>
      <c r="BE691" s="233">
        <f>IF(AZ691=5,G691,0)</f>
        <v>0</v>
      </c>
      <c r="CA691" s="260">
        <v>1</v>
      </c>
      <c r="CB691" s="260">
        <v>1</v>
      </c>
    </row>
    <row r="692" spans="1:15" ht="12.75">
      <c r="A692" s="269"/>
      <c r="B692" s="272"/>
      <c r="C692" s="336" t="s">
        <v>682</v>
      </c>
      <c r="D692" s="335"/>
      <c r="E692" s="273">
        <v>0</v>
      </c>
      <c r="F692" s="274"/>
      <c r="G692" s="275"/>
      <c r="H692" s="276"/>
      <c r="I692" s="270"/>
      <c r="J692" s="277"/>
      <c r="K692" s="270"/>
      <c r="M692" s="271" t="s">
        <v>682</v>
      </c>
      <c r="O692" s="260"/>
    </row>
    <row r="693" spans="1:15" ht="22.5">
      <c r="A693" s="269"/>
      <c r="B693" s="272"/>
      <c r="C693" s="336" t="s">
        <v>683</v>
      </c>
      <c r="D693" s="335"/>
      <c r="E693" s="273">
        <v>89.38</v>
      </c>
      <c r="F693" s="274"/>
      <c r="G693" s="275"/>
      <c r="H693" s="276"/>
      <c r="I693" s="270"/>
      <c r="J693" s="277"/>
      <c r="K693" s="270"/>
      <c r="M693" s="271" t="s">
        <v>683</v>
      </c>
      <c r="O693" s="260"/>
    </row>
    <row r="694" spans="1:15" ht="12.75">
      <c r="A694" s="269"/>
      <c r="B694" s="272"/>
      <c r="C694" s="336" t="s">
        <v>684</v>
      </c>
      <c r="D694" s="335"/>
      <c r="E694" s="273">
        <v>0</v>
      </c>
      <c r="F694" s="274"/>
      <c r="G694" s="275"/>
      <c r="H694" s="276"/>
      <c r="I694" s="270"/>
      <c r="J694" s="277"/>
      <c r="K694" s="270"/>
      <c r="M694" s="271" t="s">
        <v>684</v>
      </c>
      <c r="O694" s="260"/>
    </row>
    <row r="695" spans="1:15" ht="22.5">
      <c r="A695" s="269"/>
      <c r="B695" s="272"/>
      <c r="C695" s="336" t="s">
        <v>685</v>
      </c>
      <c r="D695" s="335"/>
      <c r="E695" s="273">
        <v>324.78</v>
      </c>
      <c r="F695" s="274"/>
      <c r="G695" s="275"/>
      <c r="H695" s="276"/>
      <c r="I695" s="270"/>
      <c r="J695" s="277"/>
      <c r="K695" s="270"/>
      <c r="M695" s="271" t="s">
        <v>685</v>
      </c>
      <c r="O695" s="260"/>
    </row>
    <row r="696" spans="1:15" ht="12.75">
      <c r="A696" s="269"/>
      <c r="B696" s="272"/>
      <c r="C696" s="336" t="s">
        <v>686</v>
      </c>
      <c r="D696" s="335"/>
      <c r="E696" s="273">
        <v>62.58</v>
      </c>
      <c r="F696" s="274"/>
      <c r="G696" s="275"/>
      <c r="H696" s="276"/>
      <c r="I696" s="270"/>
      <c r="J696" s="277"/>
      <c r="K696" s="270"/>
      <c r="M696" s="271" t="s">
        <v>686</v>
      </c>
      <c r="O696" s="260"/>
    </row>
    <row r="697" spans="1:15" ht="12.75">
      <c r="A697" s="269"/>
      <c r="B697" s="272"/>
      <c r="C697" s="336" t="s">
        <v>687</v>
      </c>
      <c r="D697" s="335"/>
      <c r="E697" s="273">
        <v>0</v>
      </c>
      <c r="F697" s="274"/>
      <c r="G697" s="275"/>
      <c r="H697" s="276"/>
      <c r="I697" s="270"/>
      <c r="J697" s="277"/>
      <c r="K697" s="270"/>
      <c r="M697" s="271" t="s">
        <v>687</v>
      </c>
      <c r="O697" s="260"/>
    </row>
    <row r="698" spans="1:15" ht="12.75">
      <c r="A698" s="269"/>
      <c r="B698" s="272"/>
      <c r="C698" s="336" t="s">
        <v>688</v>
      </c>
      <c r="D698" s="335"/>
      <c r="E698" s="273">
        <v>18.06</v>
      </c>
      <c r="F698" s="274"/>
      <c r="G698" s="275"/>
      <c r="H698" s="276"/>
      <c r="I698" s="270"/>
      <c r="J698" s="277"/>
      <c r="K698" s="270"/>
      <c r="M698" s="271" t="s">
        <v>688</v>
      </c>
      <c r="O698" s="260"/>
    </row>
    <row r="699" spans="1:15" ht="12.75">
      <c r="A699" s="269"/>
      <c r="B699" s="272"/>
      <c r="C699" s="336" t="s">
        <v>689</v>
      </c>
      <c r="D699" s="335"/>
      <c r="E699" s="273">
        <v>0</v>
      </c>
      <c r="F699" s="274"/>
      <c r="G699" s="275"/>
      <c r="H699" s="276"/>
      <c r="I699" s="270"/>
      <c r="J699" s="277"/>
      <c r="K699" s="270"/>
      <c r="M699" s="271" t="s">
        <v>689</v>
      </c>
      <c r="O699" s="260"/>
    </row>
    <row r="700" spans="1:15" ht="12.75">
      <c r="A700" s="269"/>
      <c r="B700" s="272"/>
      <c r="C700" s="336" t="s">
        <v>667</v>
      </c>
      <c r="D700" s="335"/>
      <c r="E700" s="273">
        <v>26.4</v>
      </c>
      <c r="F700" s="274"/>
      <c r="G700" s="275"/>
      <c r="H700" s="276"/>
      <c r="I700" s="270"/>
      <c r="J700" s="277"/>
      <c r="K700" s="270"/>
      <c r="M700" s="271" t="s">
        <v>667</v>
      </c>
      <c r="O700" s="260"/>
    </row>
    <row r="701" spans="1:80" ht="12.75">
      <c r="A701" s="261">
        <v>87</v>
      </c>
      <c r="B701" s="262" t="s">
        <v>690</v>
      </c>
      <c r="C701" s="263" t="s">
        <v>691</v>
      </c>
      <c r="D701" s="264" t="s">
        <v>151</v>
      </c>
      <c r="E701" s="265">
        <v>527.4762</v>
      </c>
      <c r="F701" s="265">
        <v>0</v>
      </c>
      <c r="G701" s="266">
        <f>E701*F701</f>
        <v>0</v>
      </c>
      <c r="H701" s="267">
        <v>0</v>
      </c>
      <c r="I701" s="268">
        <f>E701*H701</f>
        <v>0</v>
      </c>
      <c r="J701" s="267">
        <v>0</v>
      </c>
      <c r="K701" s="268">
        <f>E701*J701</f>
        <v>0</v>
      </c>
      <c r="O701" s="260">
        <v>2</v>
      </c>
      <c r="AA701" s="233">
        <v>1</v>
      </c>
      <c r="AB701" s="233">
        <v>1</v>
      </c>
      <c r="AC701" s="233">
        <v>1</v>
      </c>
      <c r="AZ701" s="233">
        <v>1</v>
      </c>
      <c r="BA701" s="233">
        <f>IF(AZ701=1,G701,0)</f>
        <v>0</v>
      </c>
      <c r="BB701" s="233">
        <f>IF(AZ701=2,G701,0)</f>
        <v>0</v>
      </c>
      <c r="BC701" s="233">
        <f>IF(AZ701=3,G701,0)</f>
        <v>0</v>
      </c>
      <c r="BD701" s="233">
        <f>IF(AZ701=4,G701,0)</f>
        <v>0</v>
      </c>
      <c r="BE701" s="233">
        <f>IF(AZ701=5,G701,0)</f>
        <v>0</v>
      </c>
      <c r="CA701" s="260">
        <v>1</v>
      </c>
      <c r="CB701" s="260">
        <v>1</v>
      </c>
    </row>
    <row r="702" spans="1:15" ht="12.75">
      <c r="A702" s="269"/>
      <c r="B702" s="272"/>
      <c r="C702" s="336" t="s">
        <v>485</v>
      </c>
      <c r="D702" s="335"/>
      <c r="E702" s="273">
        <v>0</v>
      </c>
      <c r="F702" s="274"/>
      <c r="G702" s="275"/>
      <c r="H702" s="276"/>
      <c r="I702" s="270"/>
      <c r="J702" s="277"/>
      <c r="K702" s="270"/>
      <c r="M702" s="271" t="s">
        <v>485</v>
      </c>
      <c r="O702" s="260"/>
    </row>
    <row r="703" spans="1:15" ht="12.75">
      <c r="A703" s="269"/>
      <c r="B703" s="272"/>
      <c r="C703" s="336" t="s">
        <v>504</v>
      </c>
      <c r="D703" s="335"/>
      <c r="E703" s="273">
        <v>197.186</v>
      </c>
      <c r="F703" s="274"/>
      <c r="G703" s="275"/>
      <c r="H703" s="276"/>
      <c r="I703" s="270"/>
      <c r="J703" s="277"/>
      <c r="K703" s="270"/>
      <c r="M703" s="271" t="s">
        <v>504</v>
      </c>
      <c r="O703" s="260"/>
    </row>
    <row r="704" spans="1:15" ht="12.75">
      <c r="A704" s="269"/>
      <c r="B704" s="272"/>
      <c r="C704" s="336" t="s">
        <v>670</v>
      </c>
      <c r="D704" s="335"/>
      <c r="E704" s="273">
        <v>13.2</v>
      </c>
      <c r="F704" s="274"/>
      <c r="G704" s="275"/>
      <c r="H704" s="276"/>
      <c r="I704" s="270"/>
      <c r="J704" s="277"/>
      <c r="K704" s="270"/>
      <c r="M704" s="271" t="s">
        <v>670</v>
      </c>
      <c r="O704" s="260"/>
    </row>
    <row r="705" spans="1:15" ht="12.75">
      <c r="A705" s="269"/>
      <c r="B705" s="272"/>
      <c r="C705" s="336" t="s">
        <v>489</v>
      </c>
      <c r="D705" s="335"/>
      <c r="E705" s="273">
        <v>0</v>
      </c>
      <c r="F705" s="274"/>
      <c r="G705" s="275"/>
      <c r="H705" s="276"/>
      <c r="I705" s="270"/>
      <c r="J705" s="277"/>
      <c r="K705" s="270"/>
      <c r="M705" s="271" t="s">
        <v>489</v>
      </c>
      <c r="O705" s="260"/>
    </row>
    <row r="706" spans="1:15" ht="12.75">
      <c r="A706" s="269"/>
      <c r="B706" s="272"/>
      <c r="C706" s="336" t="s">
        <v>671</v>
      </c>
      <c r="D706" s="335"/>
      <c r="E706" s="273">
        <v>85.26</v>
      </c>
      <c r="F706" s="274"/>
      <c r="G706" s="275"/>
      <c r="H706" s="276"/>
      <c r="I706" s="270"/>
      <c r="J706" s="277"/>
      <c r="K706" s="270"/>
      <c r="M706" s="271" t="s">
        <v>671</v>
      </c>
      <c r="O706" s="260"/>
    </row>
    <row r="707" spans="1:15" ht="12.75">
      <c r="A707" s="269"/>
      <c r="B707" s="272"/>
      <c r="C707" s="336" t="s">
        <v>672</v>
      </c>
      <c r="D707" s="335"/>
      <c r="E707" s="273">
        <v>0</v>
      </c>
      <c r="F707" s="274"/>
      <c r="G707" s="275"/>
      <c r="H707" s="276"/>
      <c r="I707" s="270"/>
      <c r="J707" s="277"/>
      <c r="K707" s="270"/>
      <c r="M707" s="271">
        <v>0</v>
      </c>
      <c r="O707" s="260"/>
    </row>
    <row r="708" spans="1:15" ht="12.75">
      <c r="A708" s="269"/>
      <c r="B708" s="272"/>
      <c r="C708" s="336" t="s">
        <v>493</v>
      </c>
      <c r="D708" s="335"/>
      <c r="E708" s="273">
        <v>0</v>
      </c>
      <c r="F708" s="274"/>
      <c r="G708" s="275"/>
      <c r="H708" s="276"/>
      <c r="I708" s="270"/>
      <c r="J708" s="277"/>
      <c r="K708" s="270"/>
      <c r="M708" s="271" t="s">
        <v>493</v>
      </c>
      <c r="O708" s="260"/>
    </row>
    <row r="709" spans="1:15" ht="12.75">
      <c r="A709" s="269"/>
      <c r="B709" s="272"/>
      <c r="C709" s="336" t="s">
        <v>673</v>
      </c>
      <c r="D709" s="335"/>
      <c r="E709" s="273">
        <v>165.1602</v>
      </c>
      <c r="F709" s="274"/>
      <c r="G709" s="275"/>
      <c r="H709" s="276"/>
      <c r="I709" s="270"/>
      <c r="J709" s="277"/>
      <c r="K709" s="270"/>
      <c r="M709" s="271" t="s">
        <v>673</v>
      </c>
      <c r="O709" s="260"/>
    </row>
    <row r="710" spans="1:15" ht="12.75">
      <c r="A710" s="269"/>
      <c r="B710" s="272"/>
      <c r="C710" s="336" t="s">
        <v>516</v>
      </c>
      <c r="D710" s="335"/>
      <c r="E710" s="273">
        <v>0</v>
      </c>
      <c r="F710" s="274"/>
      <c r="G710" s="275"/>
      <c r="H710" s="276"/>
      <c r="I710" s="270"/>
      <c r="J710" s="277"/>
      <c r="K710" s="270"/>
      <c r="M710" s="271" t="s">
        <v>516</v>
      </c>
      <c r="O710" s="260"/>
    </row>
    <row r="711" spans="1:15" ht="12.75">
      <c r="A711" s="269"/>
      <c r="B711" s="272"/>
      <c r="C711" s="336" t="s">
        <v>674</v>
      </c>
      <c r="D711" s="335"/>
      <c r="E711" s="273">
        <v>66.67</v>
      </c>
      <c r="F711" s="274"/>
      <c r="G711" s="275"/>
      <c r="H711" s="276"/>
      <c r="I711" s="270"/>
      <c r="J711" s="277"/>
      <c r="K711" s="270"/>
      <c r="M711" s="271" t="s">
        <v>674</v>
      </c>
      <c r="O711" s="260"/>
    </row>
    <row r="712" spans="1:80" ht="12.75">
      <c r="A712" s="261">
        <v>88</v>
      </c>
      <c r="B712" s="262" t="s">
        <v>692</v>
      </c>
      <c r="C712" s="263" t="s">
        <v>693</v>
      </c>
      <c r="D712" s="264" t="s">
        <v>151</v>
      </c>
      <c r="E712" s="265">
        <v>1054.9524</v>
      </c>
      <c r="F712" s="265">
        <v>0</v>
      </c>
      <c r="G712" s="266">
        <f>E712*F712</f>
        <v>0</v>
      </c>
      <c r="H712" s="267">
        <v>0</v>
      </c>
      <c r="I712" s="268">
        <f>E712*H712</f>
        <v>0</v>
      </c>
      <c r="J712" s="267">
        <v>0</v>
      </c>
      <c r="K712" s="268">
        <f>E712*J712</f>
        <v>0</v>
      </c>
      <c r="O712" s="260">
        <v>2</v>
      </c>
      <c r="AA712" s="233">
        <v>1</v>
      </c>
      <c r="AB712" s="233">
        <v>1</v>
      </c>
      <c r="AC712" s="233">
        <v>1</v>
      </c>
      <c r="AZ712" s="233">
        <v>1</v>
      </c>
      <c r="BA712" s="233">
        <f>IF(AZ712=1,G712,0)</f>
        <v>0</v>
      </c>
      <c r="BB712" s="233">
        <f>IF(AZ712=2,G712,0)</f>
        <v>0</v>
      </c>
      <c r="BC712" s="233">
        <f>IF(AZ712=3,G712,0)</f>
        <v>0</v>
      </c>
      <c r="BD712" s="233">
        <f>IF(AZ712=4,G712,0)</f>
        <v>0</v>
      </c>
      <c r="BE712" s="233">
        <f>IF(AZ712=5,G712,0)</f>
        <v>0</v>
      </c>
      <c r="CA712" s="260">
        <v>1</v>
      </c>
      <c r="CB712" s="260">
        <v>1</v>
      </c>
    </row>
    <row r="713" spans="1:15" ht="12.75">
      <c r="A713" s="269"/>
      <c r="B713" s="272"/>
      <c r="C713" s="336" t="s">
        <v>677</v>
      </c>
      <c r="D713" s="335"/>
      <c r="E713" s="273">
        <v>1054.9524</v>
      </c>
      <c r="F713" s="274"/>
      <c r="G713" s="275"/>
      <c r="H713" s="276"/>
      <c r="I713" s="270"/>
      <c r="J713" s="277"/>
      <c r="K713" s="270"/>
      <c r="M713" s="271" t="s">
        <v>677</v>
      </c>
      <c r="O713" s="260"/>
    </row>
    <row r="714" spans="1:80" ht="12.75">
      <c r="A714" s="261">
        <v>89</v>
      </c>
      <c r="B714" s="262" t="s">
        <v>694</v>
      </c>
      <c r="C714" s="263" t="s">
        <v>695</v>
      </c>
      <c r="D714" s="264" t="s">
        <v>151</v>
      </c>
      <c r="E714" s="265">
        <v>527.4762</v>
      </c>
      <c r="F714" s="265">
        <v>0</v>
      </c>
      <c r="G714" s="266">
        <f>E714*F714</f>
        <v>0</v>
      </c>
      <c r="H714" s="267">
        <v>0</v>
      </c>
      <c r="I714" s="268">
        <f>E714*H714</f>
        <v>0</v>
      </c>
      <c r="J714" s="267">
        <v>0</v>
      </c>
      <c r="K714" s="268">
        <f>E714*J714</f>
        <v>0</v>
      </c>
      <c r="O714" s="260">
        <v>2</v>
      </c>
      <c r="AA714" s="233">
        <v>1</v>
      </c>
      <c r="AB714" s="233">
        <v>1</v>
      </c>
      <c r="AC714" s="233">
        <v>1</v>
      </c>
      <c r="AZ714" s="233">
        <v>1</v>
      </c>
      <c r="BA714" s="233">
        <f>IF(AZ714=1,G714,0)</f>
        <v>0</v>
      </c>
      <c r="BB714" s="233">
        <f>IF(AZ714=2,G714,0)</f>
        <v>0</v>
      </c>
      <c r="BC714" s="233">
        <f>IF(AZ714=3,G714,0)</f>
        <v>0</v>
      </c>
      <c r="BD714" s="233">
        <f>IF(AZ714=4,G714,0)</f>
        <v>0</v>
      </c>
      <c r="BE714" s="233">
        <f>IF(AZ714=5,G714,0)</f>
        <v>0</v>
      </c>
      <c r="CA714" s="260">
        <v>1</v>
      </c>
      <c r="CB714" s="260">
        <v>1</v>
      </c>
    </row>
    <row r="715" spans="1:15" ht="12.75">
      <c r="A715" s="269"/>
      <c r="B715" s="272"/>
      <c r="C715" s="336" t="s">
        <v>485</v>
      </c>
      <c r="D715" s="335"/>
      <c r="E715" s="273">
        <v>0</v>
      </c>
      <c r="F715" s="274"/>
      <c r="G715" s="275"/>
      <c r="H715" s="276"/>
      <c r="I715" s="270"/>
      <c r="J715" s="277"/>
      <c r="K715" s="270"/>
      <c r="M715" s="271" t="s">
        <v>485</v>
      </c>
      <c r="O715" s="260"/>
    </row>
    <row r="716" spans="1:15" ht="12.75">
      <c r="A716" s="269"/>
      <c r="B716" s="272"/>
      <c r="C716" s="336" t="s">
        <v>504</v>
      </c>
      <c r="D716" s="335"/>
      <c r="E716" s="273">
        <v>197.186</v>
      </c>
      <c r="F716" s="274"/>
      <c r="G716" s="275"/>
      <c r="H716" s="276"/>
      <c r="I716" s="270"/>
      <c r="J716" s="277"/>
      <c r="K716" s="270"/>
      <c r="M716" s="271" t="s">
        <v>504</v>
      </c>
      <c r="O716" s="260"/>
    </row>
    <row r="717" spans="1:15" ht="12.75">
      <c r="A717" s="269"/>
      <c r="B717" s="272"/>
      <c r="C717" s="336" t="s">
        <v>670</v>
      </c>
      <c r="D717" s="335"/>
      <c r="E717" s="273">
        <v>13.2</v>
      </c>
      <c r="F717" s="274"/>
      <c r="G717" s="275"/>
      <c r="H717" s="276"/>
      <c r="I717" s="270"/>
      <c r="J717" s="277"/>
      <c r="K717" s="270"/>
      <c r="M717" s="271" t="s">
        <v>670</v>
      </c>
      <c r="O717" s="260"/>
    </row>
    <row r="718" spans="1:15" ht="12.75">
      <c r="A718" s="269"/>
      <c r="B718" s="272"/>
      <c r="C718" s="336" t="s">
        <v>489</v>
      </c>
      <c r="D718" s="335"/>
      <c r="E718" s="273">
        <v>0</v>
      </c>
      <c r="F718" s="274"/>
      <c r="G718" s="275"/>
      <c r="H718" s="276"/>
      <c r="I718" s="270"/>
      <c r="J718" s="277"/>
      <c r="K718" s="270"/>
      <c r="M718" s="271" t="s">
        <v>489</v>
      </c>
      <c r="O718" s="260"/>
    </row>
    <row r="719" spans="1:15" ht="12.75">
      <c r="A719" s="269"/>
      <c r="B719" s="272"/>
      <c r="C719" s="336" t="s">
        <v>671</v>
      </c>
      <c r="D719" s="335"/>
      <c r="E719" s="273">
        <v>85.26</v>
      </c>
      <c r="F719" s="274"/>
      <c r="G719" s="275"/>
      <c r="H719" s="276"/>
      <c r="I719" s="270"/>
      <c r="J719" s="277"/>
      <c r="K719" s="270"/>
      <c r="M719" s="271" t="s">
        <v>671</v>
      </c>
      <c r="O719" s="260"/>
    </row>
    <row r="720" spans="1:15" ht="12.75">
      <c r="A720" s="269"/>
      <c r="B720" s="272"/>
      <c r="C720" s="336" t="s">
        <v>672</v>
      </c>
      <c r="D720" s="335"/>
      <c r="E720" s="273">
        <v>0</v>
      </c>
      <c r="F720" s="274"/>
      <c r="G720" s="275"/>
      <c r="H720" s="276"/>
      <c r="I720" s="270"/>
      <c r="J720" s="277"/>
      <c r="K720" s="270"/>
      <c r="M720" s="271">
        <v>0</v>
      </c>
      <c r="O720" s="260"/>
    </row>
    <row r="721" spans="1:15" ht="12.75">
      <c r="A721" s="269"/>
      <c r="B721" s="272"/>
      <c r="C721" s="336" t="s">
        <v>493</v>
      </c>
      <c r="D721" s="335"/>
      <c r="E721" s="273">
        <v>0</v>
      </c>
      <c r="F721" s="274"/>
      <c r="G721" s="275"/>
      <c r="H721" s="276"/>
      <c r="I721" s="270"/>
      <c r="J721" s="277"/>
      <c r="K721" s="270"/>
      <c r="M721" s="271" t="s">
        <v>493</v>
      </c>
      <c r="O721" s="260"/>
    </row>
    <row r="722" spans="1:15" ht="12.75">
      <c r="A722" s="269"/>
      <c r="B722" s="272"/>
      <c r="C722" s="336" t="s">
        <v>673</v>
      </c>
      <c r="D722" s="335"/>
      <c r="E722" s="273">
        <v>165.1602</v>
      </c>
      <c r="F722" s="274"/>
      <c r="G722" s="275"/>
      <c r="H722" s="276"/>
      <c r="I722" s="270"/>
      <c r="J722" s="277"/>
      <c r="K722" s="270"/>
      <c r="M722" s="271" t="s">
        <v>673</v>
      </c>
      <c r="O722" s="260"/>
    </row>
    <row r="723" spans="1:15" ht="12.75">
      <c r="A723" s="269"/>
      <c r="B723" s="272"/>
      <c r="C723" s="336" t="s">
        <v>516</v>
      </c>
      <c r="D723" s="335"/>
      <c r="E723" s="273">
        <v>0</v>
      </c>
      <c r="F723" s="274"/>
      <c r="G723" s="275"/>
      <c r="H723" s="276"/>
      <c r="I723" s="270"/>
      <c r="J723" s="277"/>
      <c r="K723" s="270"/>
      <c r="M723" s="271" t="s">
        <v>516</v>
      </c>
      <c r="O723" s="260"/>
    </row>
    <row r="724" spans="1:15" ht="12.75">
      <c r="A724" s="269"/>
      <c r="B724" s="272"/>
      <c r="C724" s="336" t="s">
        <v>674</v>
      </c>
      <c r="D724" s="335"/>
      <c r="E724" s="273">
        <v>66.67</v>
      </c>
      <c r="F724" s="274"/>
      <c r="G724" s="275"/>
      <c r="H724" s="276"/>
      <c r="I724" s="270"/>
      <c r="J724" s="277"/>
      <c r="K724" s="270"/>
      <c r="M724" s="271" t="s">
        <v>674</v>
      </c>
      <c r="O724" s="260"/>
    </row>
    <row r="725" spans="1:57" ht="12.75">
      <c r="A725" s="278"/>
      <c r="B725" s="279" t="s">
        <v>101</v>
      </c>
      <c r="C725" s="280" t="s">
        <v>664</v>
      </c>
      <c r="D725" s="281"/>
      <c r="E725" s="282"/>
      <c r="F725" s="283"/>
      <c r="G725" s="284">
        <f>SUM(G664:G724)</f>
        <v>0</v>
      </c>
      <c r="H725" s="285"/>
      <c r="I725" s="286">
        <f>SUM(I664:I724)</f>
        <v>11.348968383999999</v>
      </c>
      <c r="J725" s="285"/>
      <c r="K725" s="286">
        <f>SUM(K664:K724)</f>
        <v>0</v>
      </c>
      <c r="O725" s="260">
        <v>4</v>
      </c>
      <c r="BA725" s="287">
        <f>SUM(BA664:BA724)</f>
        <v>0</v>
      </c>
      <c r="BB725" s="287">
        <f>SUM(BB664:BB724)</f>
        <v>0</v>
      </c>
      <c r="BC725" s="287">
        <f>SUM(BC664:BC724)</f>
        <v>0</v>
      </c>
      <c r="BD725" s="287">
        <f>SUM(BD664:BD724)</f>
        <v>0</v>
      </c>
      <c r="BE725" s="287">
        <f>SUM(BE664:BE724)</f>
        <v>0</v>
      </c>
    </row>
    <row r="726" spans="1:15" ht="12.75">
      <c r="A726" s="250" t="s">
        <v>97</v>
      </c>
      <c r="B726" s="251" t="s">
        <v>112</v>
      </c>
      <c r="C726" s="252" t="s">
        <v>113</v>
      </c>
      <c r="D726" s="253"/>
      <c r="E726" s="254"/>
      <c r="F726" s="254"/>
      <c r="G726" s="255"/>
      <c r="H726" s="256"/>
      <c r="I726" s="257"/>
      <c r="J726" s="258"/>
      <c r="K726" s="259"/>
      <c r="O726" s="260">
        <v>1</v>
      </c>
    </row>
    <row r="727" spans="1:80" ht="12.75">
      <c r="A727" s="261">
        <v>90</v>
      </c>
      <c r="B727" s="262" t="s">
        <v>696</v>
      </c>
      <c r="C727" s="263" t="s">
        <v>697</v>
      </c>
      <c r="D727" s="264" t="s">
        <v>151</v>
      </c>
      <c r="E727" s="265">
        <v>909</v>
      </c>
      <c r="F727" s="265">
        <v>0</v>
      </c>
      <c r="G727" s="266">
        <f>E727*F727</f>
        <v>0</v>
      </c>
      <c r="H727" s="267">
        <v>4E-05</v>
      </c>
      <c r="I727" s="268">
        <f>E727*H727</f>
        <v>0.03636</v>
      </c>
      <c r="J727" s="267">
        <v>0</v>
      </c>
      <c r="K727" s="268">
        <f>E727*J727</f>
        <v>0</v>
      </c>
      <c r="O727" s="260">
        <v>2</v>
      </c>
      <c r="AA727" s="233">
        <v>1</v>
      </c>
      <c r="AB727" s="233">
        <v>1</v>
      </c>
      <c r="AC727" s="233">
        <v>1</v>
      </c>
      <c r="AZ727" s="233">
        <v>1</v>
      </c>
      <c r="BA727" s="233">
        <f>IF(AZ727=1,G727,0)</f>
        <v>0</v>
      </c>
      <c r="BB727" s="233">
        <f>IF(AZ727=2,G727,0)</f>
        <v>0</v>
      </c>
      <c r="BC727" s="233">
        <f>IF(AZ727=3,G727,0)</f>
        <v>0</v>
      </c>
      <c r="BD727" s="233">
        <f>IF(AZ727=4,G727,0)</f>
        <v>0</v>
      </c>
      <c r="BE727" s="233">
        <f>IF(AZ727=5,G727,0)</f>
        <v>0</v>
      </c>
      <c r="CA727" s="260">
        <v>1</v>
      </c>
      <c r="CB727" s="260">
        <v>1</v>
      </c>
    </row>
    <row r="728" spans="1:15" ht="12.75">
      <c r="A728" s="269"/>
      <c r="B728" s="272"/>
      <c r="C728" s="336" t="s">
        <v>698</v>
      </c>
      <c r="D728" s="335"/>
      <c r="E728" s="273">
        <v>909</v>
      </c>
      <c r="F728" s="274"/>
      <c r="G728" s="275"/>
      <c r="H728" s="276"/>
      <c r="I728" s="270"/>
      <c r="J728" s="277"/>
      <c r="K728" s="270"/>
      <c r="M728" s="271" t="s">
        <v>698</v>
      </c>
      <c r="O728" s="260"/>
    </row>
    <row r="729" spans="1:57" ht="12.75">
      <c r="A729" s="278"/>
      <c r="B729" s="279" t="s">
        <v>101</v>
      </c>
      <c r="C729" s="280" t="s">
        <v>114</v>
      </c>
      <c r="D729" s="281"/>
      <c r="E729" s="282"/>
      <c r="F729" s="283"/>
      <c r="G729" s="284">
        <f>SUM(G726:G728)</f>
        <v>0</v>
      </c>
      <c r="H729" s="285"/>
      <c r="I729" s="286">
        <f>SUM(I726:I728)</f>
        <v>0.03636</v>
      </c>
      <c r="J729" s="285"/>
      <c r="K729" s="286">
        <f>SUM(K726:K728)</f>
        <v>0</v>
      </c>
      <c r="O729" s="260">
        <v>4</v>
      </c>
      <c r="BA729" s="287">
        <f>SUM(BA726:BA728)</f>
        <v>0</v>
      </c>
      <c r="BB729" s="287">
        <f>SUM(BB726:BB728)</f>
        <v>0</v>
      </c>
      <c r="BC729" s="287">
        <f>SUM(BC726:BC728)</f>
        <v>0</v>
      </c>
      <c r="BD729" s="287">
        <f>SUM(BD726:BD728)</f>
        <v>0</v>
      </c>
      <c r="BE729" s="287">
        <f>SUM(BE726:BE728)</f>
        <v>0</v>
      </c>
    </row>
    <row r="730" spans="1:15" ht="12.75">
      <c r="A730" s="250" t="s">
        <v>97</v>
      </c>
      <c r="B730" s="251" t="s">
        <v>699</v>
      </c>
      <c r="C730" s="252" t="s">
        <v>700</v>
      </c>
      <c r="D730" s="253"/>
      <c r="E730" s="254"/>
      <c r="F730" s="254"/>
      <c r="G730" s="255"/>
      <c r="H730" s="256"/>
      <c r="I730" s="257"/>
      <c r="J730" s="258"/>
      <c r="K730" s="259"/>
      <c r="O730" s="260">
        <v>1</v>
      </c>
    </row>
    <row r="731" spans="1:80" ht="12.75">
      <c r="A731" s="261">
        <v>91</v>
      </c>
      <c r="B731" s="262" t="s">
        <v>702</v>
      </c>
      <c r="C731" s="263" t="s">
        <v>703</v>
      </c>
      <c r="D731" s="264" t="s">
        <v>151</v>
      </c>
      <c r="E731" s="265">
        <v>20.41</v>
      </c>
      <c r="F731" s="265">
        <v>0</v>
      </c>
      <c r="G731" s="266">
        <f>E731*F731</f>
        <v>0</v>
      </c>
      <c r="H731" s="267">
        <v>0</v>
      </c>
      <c r="I731" s="268">
        <f>E731*H731</f>
        <v>0</v>
      </c>
      <c r="J731" s="267">
        <v>0</v>
      </c>
      <c r="K731" s="268">
        <f>E731*J731</f>
        <v>0</v>
      </c>
      <c r="O731" s="260">
        <v>2</v>
      </c>
      <c r="AA731" s="233">
        <v>1</v>
      </c>
      <c r="AB731" s="233">
        <v>1</v>
      </c>
      <c r="AC731" s="233">
        <v>1</v>
      </c>
      <c r="AZ731" s="233">
        <v>1</v>
      </c>
      <c r="BA731" s="233">
        <f>IF(AZ731=1,G731,0)</f>
        <v>0</v>
      </c>
      <c r="BB731" s="233">
        <f>IF(AZ731=2,G731,0)</f>
        <v>0</v>
      </c>
      <c r="BC731" s="233">
        <f>IF(AZ731=3,G731,0)</f>
        <v>0</v>
      </c>
      <c r="BD731" s="233">
        <f>IF(AZ731=4,G731,0)</f>
        <v>0</v>
      </c>
      <c r="BE731" s="233">
        <f>IF(AZ731=5,G731,0)</f>
        <v>0</v>
      </c>
      <c r="CA731" s="260">
        <v>1</v>
      </c>
      <c r="CB731" s="260">
        <v>1</v>
      </c>
    </row>
    <row r="732" spans="1:15" ht="12.75">
      <c r="A732" s="269"/>
      <c r="B732" s="272"/>
      <c r="C732" s="336" t="s">
        <v>704</v>
      </c>
      <c r="D732" s="335"/>
      <c r="E732" s="273">
        <v>10.88</v>
      </c>
      <c r="F732" s="274"/>
      <c r="G732" s="275"/>
      <c r="H732" s="276"/>
      <c r="I732" s="270"/>
      <c r="J732" s="277"/>
      <c r="K732" s="270"/>
      <c r="M732" s="271" t="s">
        <v>704</v>
      </c>
      <c r="O732" s="260"/>
    </row>
    <row r="733" spans="1:15" ht="12.75">
      <c r="A733" s="269"/>
      <c r="B733" s="272"/>
      <c r="C733" s="336" t="s">
        <v>705</v>
      </c>
      <c r="D733" s="335"/>
      <c r="E733" s="273">
        <v>4.6</v>
      </c>
      <c r="F733" s="274"/>
      <c r="G733" s="275"/>
      <c r="H733" s="276"/>
      <c r="I733" s="270"/>
      <c r="J733" s="277"/>
      <c r="K733" s="270"/>
      <c r="M733" s="271" t="s">
        <v>705</v>
      </c>
      <c r="O733" s="260"/>
    </row>
    <row r="734" spans="1:15" ht="12.75">
      <c r="A734" s="269"/>
      <c r="B734" s="272"/>
      <c r="C734" s="336" t="s">
        <v>706</v>
      </c>
      <c r="D734" s="335"/>
      <c r="E734" s="273">
        <v>2.48</v>
      </c>
      <c r="F734" s="274"/>
      <c r="G734" s="275"/>
      <c r="H734" s="276"/>
      <c r="I734" s="270"/>
      <c r="J734" s="277"/>
      <c r="K734" s="270"/>
      <c r="M734" s="271" t="s">
        <v>706</v>
      </c>
      <c r="O734" s="260"/>
    </row>
    <row r="735" spans="1:15" ht="12.75">
      <c r="A735" s="269"/>
      <c r="B735" s="272"/>
      <c r="C735" s="336" t="s">
        <v>707</v>
      </c>
      <c r="D735" s="335"/>
      <c r="E735" s="273">
        <v>2.45</v>
      </c>
      <c r="F735" s="274"/>
      <c r="G735" s="275"/>
      <c r="H735" s="276"/>
      <c r="I735" s="270"/>
      <c r="J735" s="277"/>
      <c r="K735" s="270"/>
      <c r="M735" s="271" t="s">
        <v>707</v>
      </c>
      <c r="O735" s="260"/>
    </row>
    <row r="736" spans="1:80" ht="22.5">
      <c r="A736" s="261">
        <v>92</v>
      </c>
      <c r="B736" s="262" t="s">
        <v>708</v>
      </c>
      <c r="C736" s="263" t="s">
        <v>709</v>
      </c>
      <c r="D736" s="264" t="s">
        <v>211</v>
      </c>
      <c r="E736" s="265">
        <v>6</v>
      </c>
      <c r="F736" s="265">
        <v>0</v>
      </c>
      <c r="G736" s="266">
        <f>E736*F736</f>
        <v>0</v>
      </c>
      <c r="H736" s="267">
        <v>0</v>
      </c>
      <c r="I736" s="268">
        <f>E736*H736</f>
        <v>0</v>
      </c>
      <c r="J736" s="267">
        <v>0</v>
      </c>
      <c r="K736" s="268">
        <f>E736*J736</f>
        <v>0</v>
      </c>
      <c r="O736" s="260">
        <v>2</v>
      </c>
      <c r="AA736" s="233">
        <v>1</v>
      </c>
      <c r="AB736" s="233">
        <v>1</v>
      </c>
      <c r="AC736" s="233">
        <v>1</v>
      </c>
      <c r="AZ736" s="233">
        <v>1</v>
      </c>
      <c r="BA736" s="233">
        <f>IF(AZ736=1,G736,0)</f>
        <v>0</v>
      </c>
      <c r="BB736" s="233">
        <f>IF(AZ736=2,G736,0)</f>
        <v>0</v>
      </c>
      <c r="BC736" s="233">
        <f>IF(AZ736=3,G736,0)</f>
        <v>0</v>
      </c>
      <c r="BD736" s="233">
        <f>IF(AZ736=4,G736,0)</f>
        <v>0</v>
      </c>
      <c r="BE736" s="233">
        <f>IF(AZ736=5,G736,0)</f>
        <v>0</v>
      </c>
      <c r="CA736" s="260">
        <v>1</v>
      </c>
      <c r="CB736" s="260">
        <v>1</v>
      </c>
    </row>
    <row r="737" spans="1:80" ht="12.75">
      <c r="A737" s="261">
        <v>93</v>
      </c>
      <c r="B737" s="262" t="s">
        <v>710</v>
      </c>
      <c r="C737" s="263" t="s">
        <v>711</v>
      </c>
      <c r="D737" s="264" t="s">
        <v>151</v>
      </c>
      <c r="E737" s="265">
        <v>19.4649</v>
      </c>
      <c r="F737" s="265">
        <v>0</v>
      </c>
      <c r="G737" s="266">
        <f>E737*F737</f>
        <v>0</v>
      </c>
      <c r="H737" s="267">
        <v>0.00067</v>
      </c>
      <c r="I737" s="268">
        <f>E737*H737</f>
        <v>0.013041483000000001</v>
      </c>
      <c r="J737" s="267">
        <v>-0.131</v>
      </c>
      <c r="K737" s="268">
        <f>E737*J737</f>
        <v>-2.5499019</v>
      </c>
      <c r="O737" s="260">
        <v>2</v>
      </c>
      <c r="AA737" s="233">
        <v>1</v>
      </c>
      <c r="AB737" s="233">
        <v>1</v>
      </c>
      <c r="AC737" s="233">
        <v>1</v>
      </c>
      <c r="AZ737" s="233">
        <v>1</v>
      </c>
      <c r="BA737" s="233">
        <f>IF(AZ737=1,G737,0)</f>
        <v>0</v>
      </c>
      <c r="BB737" s="233">
        <f>IF(AZ737=2,G737,0)</f>
        <v>0</v>
      </c>
      <c r="BC737" s="233">
        <f>IF(AZ737=3,G737,0)</f>
        <v>0</v>
      </c>
      <c r="BD737" s="233">
        <f>IF(AZ737=4,G737,0)</f>
        <v>0</v>
      </c>
      <c r="BE737" s="233">
        <f>IF(AZ737=5,G737,0)</f>
        <v>0</v>
      </c>
      <c r="CA737" s="260">
        <v>1</v>
      </c>
      <c r="CB737" s="260">
        <v>1</v>
      </c>
    </row>
    <row r="738" spans="1:15" ht="12.75">
      <c r="A738" s="269"/>
      <c r="B738" s="272"/>
      <c r="C738" s="336" t="s">
        <v>196</v>
      </c>
      <c r="D738" s="335"/>
      <c r="E738" s="273">
        <v>0</v>
      </c>
      <c r="F738" s="274"/>
      <c r="G738" s="275"/>
      <c r="H738" s="276"/>
      <c r="I738" s="270"/>
      <c r="J738" s="277"/>
      <c r="K738" s="270"/>
      <c r="M738" s="271" t="s">
        <v>196</v>
      </c>
      <c r="O738" s="260"/>
    </row>
    <row r="739" spans="1:15" ht="12.75">
      <c r="A739" s="269"/>
      <c r="B739" s="272"/>
      <c r="C739" s="336" t="s">
        <v>712</v>
      </c>
      <c r="D739" s="335"/>
      <c r="E739" s="273">
        <v>23.0109</v>
      </c>
      <c r="F739" s="274"/>
      <c r="G739" s="275"/>
      <c r="H739" s="276"/>
      <c r="I739" s="270"/>
      <c r="J739" s="277"/>
      <c r="K739" s="270"/>
      <c r="M739" s="271" t="s">
        <v>712</v>
      </c>
      <c r="O739" s="260"/>
    </row>
    <row r="740" spans="1:15" ht="12.75">
      <c r="A740" s="269"/>
      <c r="B740" s="272"/>
      <c r="C740" s="336" t="s">
        <v>713</v>
      </c>
      <c r="D740" s="335"/>
      <c r="E740" s="273">
        <v>-3.546</v>
      </c>
      <c r="F740" s="274"/>
      <c r="G740" s="275"/>
      <c r="H740" s="276"/>
      <c r="I740" s="270"/>
      <c r="J740" s="277"/>
      <c r="K740" s="270"/>
      <c r="M740" s="271" t="s">
        <v>713</v>
      </c>
      <c r="O740" s="260"/>
    </row>
    <row r="741" spans="1:80" ht="12.75">
      <c r="A741" s="261">
        <v>94</v>
      </c>
      <c r="B741" s="262" t="s">
        <v>714</v>
      </c>
      <c r="C741" s="263" t="s">
        <v>715</v>
      </c>
      <c r="D741" s="264" t="s">
        <v>151</v>
      </c>
      <c r="E741" s="265">
        <v>166.4589</v>
      </c>
      <c r="F741" s="265">
        <v>0</v>
      </c>
      <c r="G741" s="266">
        <f>E741*F741</f>
        <v>0</v>
      </c>
      <c r="H741" s="267">
        <v>0.00067</v>
      </c>
      <c r="I741" s="268">
        <f>E741*H741</f>
        <v>0.11152746300000001</v>
      </c>
      <c r="J741" s="267">
        <v>-0.261</v>
      </c>
      <c r="K741" s="268">
        <f>E741*J741</f>
        <v>-43.4457729</v>
      </c>
      <c r="O741" s="260">
        <v>2</v>
      </c>
      <c r="AA741" s="233">
        <v>1</v>
      </c>
      <c r="AB741" s="233">
        <v>1</v>
      </c>
      <c r="AC741" s="233">
        <v>1</v>
      </c>
      <c r="AZ741" s="233">
        <v>1</v>
      </c>
      <c r="BA741" s="233">
        <f>IF(AZ741=1,G741,0)</f>
        <v>0</v>
      </c>
      <c r="BB741" s="233">
        <f>IF(AZ741=2,G741,0)</f>
        <v>0</v>
      </c>
      <c r="BC741" s="233">
        <f>IF(AZ741=3,G741,0)</f>
        <v>0</v>
      </c>
      <c r="BD741" s="233">
        <f>IF(AZ741=4,G741,0)</f>
        <v>0</v>
      </c>
      <c r="BE741" s="233">
        <f>IF(AZ741=5,G741,0)</f>
        <v>0</v>
      </c>
      <c r="CA741" s="260">
        <v>1</v>
      </c>
      <c r="CB741" s="260">
        <v>1</v>
      </c>
    </row>
    <row r="742" spans="1:15" ht="12.75">
      <c r="A742" s="269"/>
      <c r="B742" s="272"/>
      <c r="C742" s="336" t="s">
        <v>196</v>
      </c>
      <c r="D742" s="335"/>
      <c r="E742" s="273">
        <v>0</v>
      </c>
      <c r="F742" s="274"/>
      <c r="G742" s="275"/>
      <c r="H742" s="276"/>
      <c r="I742" s="270"/>
      <c r="J742" s="277"/>
      <c r="K742" s="270"/>
      <c r="M742" s="271" t="s">
        <v>196</v>
      </c>
      <c r="O742" s="260"/>
    </row>
    <row r="743" spans="1:15" ht="12.75">
      <c r="A743" s="269"/>
      <c r="B743" s="272"/>
      <c r="C743" s="336" t="s">
        <v>716</v>
      </c>
      <c r="D743" s="335"/>
      <c r="E743" s="273">
        <v>12.8325</v>
      </c>
      <c r="F743" s="274"/>
      <c r="G743" s="275"/>
      <c r="H743" s="276"/>
      <c r="I743" s="270"/>
      <c r="J743" s="277"/>
      <c r="K743" s="270"/>
      <c r="M743" s="271" t="s">
        <v>716</v>
      </c>
      <c r="O743" s="260"/>
    </row>
    <row r="744" spans="1:15" ht="22.5">
      <c r="A744" s="269"/>
      <c r="B744" s="272"/>
      <c r="C744" s="336" t="s">
        <v>717</v>
      </c>
      <c r="D744" s="335"/>
      <c r="E744" s="273">
        <v>144.6489</v>
      </c>
      <c r="F744" s="274"/>
      <c r="G744" s="275"/>
      <c r="H744" s="276"/>
      <c r="I744" s="270"/>
      <c r="J744" s="277"/>
      <c r="K744" s="270"/>
      <c r="M744" s="271" t="s">
        <v>717</v>
      </c>
      <c r="O744" s="260"/>
    </row>
    <row r="745" spans="1:15" ht="12.75">
      <c r="A745" s="269"/>
      <c r="B745" s="272"/>
      <c r="C745" s="336" t="s">
        <v>718</v>
      </c>
      <c r="D745" s="335"/>
      <c r="E745" s="273">
        <v>-3.546</v>
      </c>
      <c r="F745" s="274"/>
      <c r="G745" s="275"/>
      <c r="H745" s="276"/>
      <c r="I745" s="270"/>
      <c r="J745" s="277"/>
      <c r="K745" s="270"/>
      <c r="M745" s="271" t="s">
        <v>718</v>
      </c>
      <c r="O745" s="260"/>
    </row>
    <row r="746" spans="1:15" ht="12.75">
      <c r="A746" s="269"/>
      <c r="B746" s="272"/>
      <c r="C746" s="336" t="s">
        <v>719</v>
      </c>
      <c r="D746" s="335"/>
      <c r="E746" s="273">
        <v>-1.576</v>
      </c>
      <c r="F746" s="274"/>
      <c r="G746" s="275"/>
      <c r="H746" s="276"/>
      <c r="I746" s="270"/>
      <c r="J746" s="277"/>
      <c r="K746" s="270"/>
      <c r="M746" s="271" t="s">
        <v>719</v>
      </c>
      <c r="O746" s="260"/>
    </row>
    <row r="747" spans="1:15" ht="12.75">
      <c r="A747" s="269"/>
      <c r="B747" s="272"/>
      <c r="C747" s="336" t="s">
        <v>713</v>
      </c>
      <c r="D747" s="335"/>
      <c r="E747" s="273">
        <v>-3.546</v>
      </c>
      <c r="F747" s="274"/>
      <c r="G747" s="275"/>
      <c r="H747" s="276"/>
      <c r="I747" s="270"/>
      <c r="J747" s="277"/>
      <c r="K747" s="270"/>
      <c r="M747" s="271" t="s">
        <v>713</v>
      </c>
      <c r="O747" s="260"/>
    </row>
    <row r="748" spans="1:15" ht="12.75">
      <c r="A748" s="269"/>
      <c r="B748" s="272"/>
      <c r="C748" s="336" t="s">
        <v>720</v>
      </c>
      <c r="D748" s="335"/>
      <c r="E748" s="273">
        <v>-2.8565</v>
      </c>
      <c r="F748" s="274"/>
      <c r="G748" s="275"/>
      <c r="H748" s="276"/>
      <c r="I748" s="270"/>
      <c r="J748" s="277"/>
      <c r="K748" s="270"/>
      <c r="M748" s="271" t="s">
        <v>720</v>
      </c>
      <c r="O748" s="260"/>
    </row>
    <row r="749" spans="1:15" ht="12.75">
      <c r="A749" s="269"/>
      <c r="B749" s="272"/>
      <c r="C749" s="336" t="s">
        <v>721</v>
      </c>
      <c r="D749" s="335"/>
      <c r="E749" s="273">
        <v>2.46</v>
      </c>
      <c r="F749" s="274"/>
      <c r="G749" s="275"/>
      <c r="H749" s="276"/>
      <c r="I749" s="270"/>
      <c r="J749" s="277"/>
      <c r="K749" s="270"/>
      <c r="M749" s="271" t="s">
        <v>721</v>
      </c>
      <c r="O749" s="260"/>
    </row>
    <row r="750" spans="1:15" ht="12.75">
      <c r="A750" s="269"/>
      <c r="B750" s="272"/>
      <c r="C750" s="336" t="s">
        <v>722</v>
      </c>
      <c r="D750" s="335"/>
      <c r="E750" s="273">
        <v>-2.758</v>
      </c>
      <c r="F750" s="274"/>
      <c r="G750" s="275"/>
      <c r="H750" s="276"/>
      <c r="I750" s="270"/>
      <c r="J750" s="277"/>
      <c r="K750" s="270"/>
      <c r="M750" s="271" t="s">
        <v>722</v>
      </c>
      <c r="O750" s="260"/>
    </row>
    <row r="751" spans="1:15" ht="12.75">
      <c r="A751" s="269"/>
      <c r="B751" s="272"/>
      <c r="C751" s="336" t="s">
        <v>204</v>
      </c>
      <c r="D751" s="335"/>
      <c r="E751" s="273">
        <v>0</v>
      </c>
      <c r="F751" s="274"/>
      <c r="G751" s="275"/>
      <c r="H751" s="276"/>
      <c r="I751" s="270"/>
      <c r="J751" s="277"/>
      <c r="K751" s="270"/>
      <c r="M751" s="271" t="s">
        <v>204</v>
      </c>
      <c r="O751" s="260"/>
    </row>
    <row r="752" spans="1:15" ht="12.75">
      <c r="A752" s="269"/>
      <c r="B752" s="272"/>
      <c r="C752" s="336" t="s">
        <v>723</v>
      </c>
      <c r="D752" s="335"/>
      <c r="E752" s="273">
        <v>20.8</v>
      </c>
      <c r="F752" s="274"/>
      <c r="G752" s="275"/>
      <c r="H752" s="276"/>
      <c r="I752" s="270"/>
      <c r="J752" s="277"/>
      <c r="K752" s="270"/>
      <c r="M752" s="271" t="s">
        <v>723</v>
      </c>
      <c r="O752" s="260"/>
    </row>
    <row r="753" spans="1:80" ht="12.75">
      <c r="A753" s="261">
        <v>95</v>
      </c>
      <c r="B753" s="262" t="s">
        <v>724</v>
      </c>
      <c r="C753" s="263" t="s">
        <v>725</v>
      </c>
      <c r="D753" s="264" t="s">
        <v>151</v>
      </c>
      <c r="E753" s="265">
        <v>187.5861</v>
      </c>
      <c r="F753" s="265">
        <v>0</v>
      </c>
      <c r="G753" s="266">
        <f>E753*F753</f>
        <v>0</v>
      </c>
      <c r="H753" s="267">
        <v>0.00067</v>
      </c>
      <c r="I753" s="268">
        <f>E753*H753</f>
        <v>0.125682687</v>
      </c>
      <c r="J753" s="267">
        <v>-0.113</v>
      </c>
      <c r="K753" s="268">
        <f>E753*J753</f>
        <v>-21.1972293</v>
      </c>
      <c r="O753" s="260">
        <v>2</v>
      </c>
      <c r="AA753" s="233">
        <v>1</v>
      </c>
      <c r="AB753" s="233">
        <v>1</v>
      </c>
      <c r="AC753" s="233">
        <v>1</v>
      </c>
      <c r="AZ753" s="233">
        <v>1</v>
      </c>
      <c r="BA753" s="233">
        <f>IF(AZ753=1,G753,0)</f>
        <v>0</v>
      </c>
      <c r="BB753" s="233">
        <f>IF(AZ753=2,G753,0)</f>
        <v>0</v>
      </c>
      <c r="BC753" s="233">
        <f>IF(AZ753=3,G753,0)</f>
        <v>0</v>
      </c>
      <c r="BD753" s="233">
        <f>IF(AZ753=4,G753,0)</f>
        <v>0</v>
      </c>
      <c r="BE753" s="233">
        <f>IF(AZ753=5,G753,0)</f>
        <v>0</v>
      </c>
      <c r="CA753" s="260">
        <v>1</v>
      </c>
      <c r="CB753" s="260">
        <v>1</v>
      </c>
    </row>
    <row r="754" spans="1:15" ht="12.75">
      <c r="A754" s="269"/>
      <c r="B754" s="272"/>
      <c r="C754" s="336" t="s">
        <v>726</v>
      </c>
      <c r="D754" s="335"/>
      <c r="E754" s="273">
        <v>253.0125</v>
      </c>
      <c r="F754" s="274"/>
      <c r="G754" s="275"/>
      <c r="H754" s="276"/>
      <c r="I754" s="270"/>
      <c r="J754" s="277"/>
      <c r="K754" s="270"/>
      <c r="M754" s="271" t="s">
        <v>726</v>
      </c>
      <c r="O754" s="260"/>
    </row>
    <row r="755" spans="1:15" ht="12.75">
      <c r="A755" s="269"/>
      <c r="B755" s="272"/>
      <c r="C755" s="336" t="s">
        <v>561</v>
      </c>
      <c r="D755" s="335"/>
      <c r="E755" s="273">
        <v>-36</v>
      </c>
      <c r="F755" s="274"/>
      <c r="G755" s="275"/>
      <c r="H755" s="276"/>
      <c r="I755" s="270"/>
      <c r="J755" s="277"/>
      <c r="K755" s="270"/>
      <c r="M755" s="271" t="s">
        <v>561</v>
      </c>
      <c r="O755" s="260"/>
    </row>
    <row r="756" spans="1:15" ht="12.75">
      <c r="A756" s="269"/>
      <c r="B756" s="272"/>
      <c r="C756" s="336" t="s">
        <v>727</v>
      </c>
      <c r="D756" s="335"/>
      <c r="E756" s="273">
        <v>0</v>
      </c>
      <c r="F756" s="274"/>
      <c r="G756" s="275"/>
      <c r="H756" s="276"/>
      <c r="I756" s="270"/>
      <c r="J756" s="277"/>
      <c r="K756" s="270"/>
      <c r="M756" s="271" t="s">
        <v>727</v>
      </c>
      <c r="O756" s="260"/>
    </row>
    <row r="757" spans="1:15" ht="12.75">
      <c r="A757" s="269"/>
      <c r="B757" s="272"/>
      <c r="C757" s="336" t="s">
        <v>728</v>
      </c>
      <c r="D757" s="335"/>
      <c r="E757" s="273">
        <v>-29.4264</v>
      </c>
      <c r="F757" s="274"/>
      <c r="G757" s="275"/>
      <c r="H757" s="276"/>
      <c r="I757" s="270"/>
      <c r="J757" s="277"/>
      <c r="K757" s="270"/>
      <c r="M757" s="271" t="s">
        <v>728</v>
      </c>
      <c r="O757" s="260"/>
    </row>
    <row r="758" spans="1:80" ht="12.75">
      <c r="A758" s="261">
        <v>96</v>
      </c>
      <c r="B758" s="262" t="s">
        <v>729</v>
      </c>
      <c r="C758" s="263" t="s">
        <v>730</v>
      </c>
      <c r="D758" s="264" t="s">
        <v>142</v>
      </c>
      <c r="E758" s="265">
        <v>54.5037</v>
      </c>
      <c r="F758" s="265">
        <v>0</v>
      </c>
      <c r="G758" s="266">
        <f>E758*F758</f>
        <v>0</v>
      </c>
      <c r="H758" s="267">
        <v>0.00128</v>
      </c>
      <c r="I758" s="268">
        <f>E758*H758</f>
        <v>0.06976473600000001</v>
      </c>
      <c r="J758" s="267">
        <v>-1.8</v>
      </c>
      <c r="K758" s="268">
        <f>E758*J758</f>
        <v>-98.10666</v>
      </c>
      <c r="O758" s="260">
        <v>2</v>
      </c>
      <c r="AA758" s="233">
        <v>1</v>
      </c>
      <c r="AB758" s="233">
        <v>1</v>
      </c>
      <c r="AC758" s="233">
        <v>1</v>
      </c>
      <c r="AZ758" s="233">
        <v>1</v>
      </c>
      <c r="BA758" s="233">
        <f>IF(AZ758=1,G758,0)</f>
        <v>0</v>
      </c>
      <c r="BB758" s="233">
        <f>IF(AZ758=2,G758,0)</f>
        <v>0</v>
      </c>
      <c r="BC758" s="233">
        <f>IF(AZ758=3,G758,0)</f>
        <v>0</v>
      </c>
      <c r="BD758" s="233">
        <f>IF(AZ758=4,G758,0)</f>
        <v>0</v>
      </c>
      <c r="BE758" s="233">
        <f>IF(AZ758=5,G758,0)</f>
        <v>0</v>
      </c>
      <c r="CA758" s="260">
        <v>1</v>
      </c>
      <c r="CB758" s="260">
        <v>1</v>
      </c>
    </row>
    <row r="759" spans="1:15" ht="12.75">
      <c r="A759" s="269"/>
      <c r="B759" s="272"/>
      <c r="C759" s="336" t="s">
        <v>196</v>
      </c>
      <c r="D759" s="335"/>
      <c r="E759" s="273">
        <v>0</v>
      </c>
      <c r="F759" s="274"/>
      <c r="G759" s="275"/>
      <c r="H759" s="276"/>
      <c r="I759" s="270"/>
      <c r="J759" s="277"/>
      <c r="K759" s="270"/>
      <c r="M759" s="271" t="s">
        <v>196</v>
      </c>
      <c r="O759" s="260"/>
    </row>
    <row r="760" spans="1:15" ht="12.75">
      <c r="A760" s="269"/>
      <c r="B760" s="272"/>
      <c r="C760" s="336" t="s">
        <v>731</v>
      </c>
      <c r="D760" s="335"/>
      <c r="E760" s="273">
        <v>0</v>
      </c>
      <c r="F760" s="274"/>
      <c r="G760" s="275"/>
      <c r="H760" s="276"/>
      <c r="I760" s="270"/>
      <c r="J760" s="277"/>
      <c r="K760" s="270"/>
      <c r="M760" s="271" t="s">
        <v>731</v>
      </c>
      <c r="O760" s="260"/>
    </row>
    <row r="761" spans="1:15" ht="12.75">
      <c r="A761" s="269"/>
      <c r="B761" s="272"/>
      <c r="C761" s="336" t="s">
        <v>732</v>
      </c>
      <c r="D761" s="335"/>
      <c r="E761" s="273">
        <v>4.8281</v>
      </c>
      <c r="F761" s="274"/>
      <c r="G761" s="275"/>
      <c r="H761" s="276"/>
      <c r="I761" s="270"/>
      <c r="J761" s="277"/>
      <c r="K761" s="270"/>
      <c r="M761" s="271" t="s">
        <v>732</v>
      </c>
      <c r="O761" s="260"/>
    </row>
    <row r="762" spans="1:15" ht="12.75">
      <c r="A762" s="269"/>
      <c r="B762" s="272"/>
      <c r="C762" s="336" t="s">
        <v>733</v>
      </c>
      <c r="D762" s="335"/>
      <c r="E762" s="273">
        <v>-0.405</v>
      </c>
      <c r="F762" s="274"/>
      <c r="G762" s="275"/>
      <c r="H762" s="276"/>
      <c r="I762" s="270"/>
      <c r="J762" s="277"/>
      <c r="K762" s="270"/>
      <c r="M762" s="271" t="s">
        <v>733</v>
      </c>
      <c r="O762" s="260"/>
    </row>
    <row r="763" spans="1:15" ht="12.75">
      <c r="A763" s="269"/>
      <c r="B763" s="272"/>
      <c r="C763" s="336" t="s">
        <v>734</v>
      </c>
      <c r="D763" s="335"/>
      <c r="E763" s="273">
        <v>3.1055</v>
      </c>
      <c r="F763" s="274"/>
      <c r="G763" s="275"/>
      <c r="H763" s="276"/>
      <c r="I763" s="270"/>
      <c r="J763" s="277"/>
      <c r="K763" s="270"/>
      <c r="M763" s="271" t="s">
        <v>734</v>
      </c>
      <c r="O763" s="260"/>
    </row>
    <row r="764" spans="1:15" ht="12.75">
      <c r="A764" s="269"/>
      <c r="B764" s="272"/>
      <c r="C764" s="336" t="s">
        <v>735</v>
      </c>
      <c r="D764" s="335"/>
      <c r="E764" s="273">
        <v>0</v>
      </c>
      <c r="F764" s="274"/>
      <c r="G764" s="275"/>
      <c r="H764" s="276"/>
      <c r="I764" s="270"/>
      <c r="J764" s="277"/>
      <c r="K764" s="270"/>
      <c r="M764" s="271" t="s">
        <v>735</v>
      </c>
      <c r="O764" s="260"/>
    </row>
    <row r="765" spans="1:15" ht="12.75">
      <c r="A765" s="269"/>
      <c r="B765" s="272"/>
      <c r="C765" s="336" t="s">
        <v>736</v>
      </c>
      <c r="D765" s="335"/>
      <c r="E765" s="273">
        <v>4.2525</v>
      </c>
      <c r="F765" s="274"/>
      <c r="G765" s="275"/>
      <c r="H765" s="276"/>
      <c r="I765" s="270"/>
      <c r="J765" s="277"/>
      <c r="K765" s="270"/>
      <c r="M765" s="271" t="s">
        <v>736</v>
      </c>
      <c r="O765" s="260"/>
    </row>
    <row r="766" spans="1:15" ht="12.75">
      <c r="A766" s="269"/>
      <c r="B766" s="272"/>
      <c r="C766" s="336" t="s">
        <v>737</v>
      </c>
      <c r="D766" s="335"/>
      <c r="E766" s="273">
        <v>0.4987</v>
      </c>
      <c r="F766" s="274"/>
      <c r="G766" s="275"/>
      <c r="H766" s="276"/>
      <c r="I766" s="270"/>
      <c r="J766" s="277"/>
      <c r="K766" s="270"/>
      <c r="M766" s="271" t="s">
        <v>737</v>
      </c>
      <c r="O766" s="260"/>
    </row>
    <row r="767" spans="1:15" ht="12.75">
      <c r="A767" s="269"/>
      <c r="B767" s="272"/>
      <c r="C767" s="336" t="s">
        <v>738</v>
      </c>
      <c r="D767" s="335"/>
      <c r="E767" s="273">
        <v>1.9212</v>
      </c>
      <c r="F767" s="274"/>
      <c r="G767" s="275"/>
      <c r="H767" s="276"/>
      <c r="I767" s="270"/>
      <c r="J767" s="277"/>
      <c r="K767" s="270"/>
      <c r="M767" s="271" t="s">
        <v>738</v>
      </c>
      <c r="O767" s="260"/>
    </row>
    <row r="768" spans="1:15" ht="12.75">
      <c r="A768" s="269"/>
      <c r="B768" s="272"/>
      <c r="C768" s="336" t="s">
        <v>739</v>
      </c>
      <c r="D768" s="335"/>
      <c r="E768" s="273">
        <v>0</v>
      </c>
      <c r="F768" s="274"/>
      <c r="G768" s="275"/>
      <c r="H768" s="276"/>
      <c r="I768" s="270"/>
      <c r="J768" s="277"/>
      <c r="K768" s="270"/>
      <c r="M768" s="271" t="s">
        <v>739</v>
      </c>
      <c r="O768" s="260"/>
    </row>
    <row r="769" spans="1:15" ht="12.75">
      <c r="A769" s="269"/>
      <c r="B769" s="272"/>
      <c r="C769" s="336" t="s">
        <v>740</v>
      </c>
      <c r="D769" s="335"/>
      <c r="E769" s="273">
        <v>2.124</v>
      </c>
      <c r="F769" s="274"/>
      <c r="G769" s="275"/>
      <c r="H769" s="276"/>
      <c r="I769" s="270"/>
      <c r="J769" s="277"/>
      <c r="K769" s="270"/>
      <c r="M769" s="271" t="s">
        <v>740</v>
      </c>
      <c r="O769" s="260"/>
    </row>
    <row r="770" spans="1:15" ht="12.75">
      <c r="A770" s="269"/>
      <c r="B770" s="272"/>
      <c r="C770" s="336" t="s">
        <v>741</v>
      </c>
      <c r="D770" s="335"/>
      <c r="E770" s="273">
        <v>9.747</v>
      </c>
      <c r="F770" s="274"/>
      <c r="G770" s="275"/>
      <c r="H770" s="276"/>
      <c r="I770" s="270"/>
      <c r="J770" s="277"/>
      <c r="K770" s="270"/>
      <c r="M770" s="271" t="s">
        <v>741</v>
      </c>
      <c r="O770" s="260"/>
    </row>
    <row r="771" spans="1:15" ht="12.75">
      <c r="A771" s="269"/>
      <c r="B771" s="272"/>
      <c r="C771" s="336" t="s">
        <v>204</v>
      </c>
      <c r="D771" s="335"/>
      <c r="E771" s="273">
        <v>0</v>
      </c>
      <c r="F771" s="274"/>
      <c r="G771" s="275"/>
      <c r="H771" s="276"/>
      <c r="I771" s="270"/>
      <c r="J771" s="277"/>
      <c r="K771" s="270"/>
      <c r="M771" s="271" t="s">
        <v>204</v>
      </c>
      <c r="O771" s="260"/>
    </row>
    <row r="772" spans="1:15" ht="12.75">
      <c r="A772" s="269"/>
      <c r="B772" s="272"/>
      <c r="C772" s="336" t="s">
        <v>742</v>
      </c>
      <c r="D772" s="335"/>
      <c r="E772" s="273">
        <v>55.89</v>
      </c>
      <c r="F772" s="274"/>
      <c r="G772" s="275"/>
      <c r="H772" s="276"/>
      <c r="I772" s="270"/>
      <c r="J772" s="277"/>
      <c r="K772" s="270"/>
      <c r="M772" s="271" t="s">
        <v>742</v>
      </c>
      <c r="O772" s="260"/>
    </row>
    <row r="773" spans="1:15" ht="12.75">
      <c r="A773" s="269"/>
      <c r="B773" s="272"/>
      <c r="C773" s="336" t="s">
        <v>743</v>
      </c>
      <c r="D773" s="335"/>
      <c r="E773" s="273">
        <v>0</v>
      </c>
      <c r="F773" s="274"/>
      <c r="G773" s="275"/>
      <c r="H773" s="276"/>
      <c r="I773" s="270"/>
      <c r="J773" s="277"/>
      <c r="K773" s="270"/>
      <c r="M773" s="271" t="s">
        <v>743</v>
      </c>
      <c r="O773" s="260"/>
    </row>
    <row r="774" spans="1:15" ht="12.75">
      <c r="A774" s="269"/>
      <c r="B774" s="272"/>
      <c r="C774" s="336" t="s">
        <v>744</v>
      </c>
      <c r="D774" s="335"/>
      <c r="E774" s="273">
        <v>-0.381</v>
      </c>
      <c r="F774" s="274"/>
      <c r="G774" s="275"/>
      <c r="H774" s="276"/>
      <c r="I774" s="270"/>
      <c r="J774" s="277"/>
      <c r="K774" s="270"/>
      <c r="M774" s="271" t="s">
        <v>744</v>
      </c>
      <c r="O774" s="260"/>
    </row>
    <row r="775" spans="1:15" ht="12.75">
      <c r="A775" s="269"/>
      <c r="B775" s="272"/>
      <c r="C775" s="336" t="s">
        <v>745</v>
      </c>
      <c r="D775" s="335"/>
      <c r="E775" s="273">
        <v>-2.5479</v>
      </c>
      <c r="F775" s="274"/>
      <c r="G775" s="275"/>
      <c r="H775" s="276"/>
      <c r="I775" s="270"/>
      <c r="J775" s="277"/>
      <c r="K775" s="270"/>
      <c r="M775" s="271" t="s">
        <v>745</v>
      </c>
      <c r="O775" s="260"/>
    </row>
    <row r="776" spans="1:15" ht="12.75">
      <c r="A776" s="269"/>
      <c r="B776" s="272"/>
      <c r="C776" s="336" t="s">
        <v>746</v>
      </c>
      <c r="D776" s="335"/>
      <c r="E776" s="273">
        <v>-23.2875</v>
      </c>
      <c r="F776" s="274"/>
      <c r="G776" s="275"/>
      <c r="H776" s="276"/>
      <c r="I776" s="270"/>
      <c r="J776" s="277"/>
      <c r="K776" s="270"/>
      <c r="M776" s="271" t="s">
        <v>746</v>
      </c>
      <c r="O776" s="260"/>
    </row>
    <row r="777" spans="1:15" ht="12.75">
      <c r="A777" s="269"/>
      <c r="B777" s="272"/>
      <c r="C777" s="336" t="s">
        <v>747</v>
      </c>
      <c r="D777" s="335"/>
      <c r="E777" s="273">
        <v>-1.242</v>
      </c>
      <c r="F777" s="274"/>
      <c r="G777" s="275"/>
      <c r="H777" s="276"/>
      <c r="I777" s="270"/>
      <c r="J777" s="277"/>
      <c r="K777" s="270"/>
      <c r="M777" s="271" t="s">
        <v>747</v>
      </c>
      <c r="O777" s="260"/>
    </row>
    <row r="778" spans="1:80" ht="12.75">
      <c r="A778" s="261">
        <v>97</v>
      </c>
      <c r="B778" s="262" t="s">
        <v>748</v>
      </c>
      <c r="C778" s="263" t="s">
        <v>749</v>
      </c>
      <c r="D778" s="264" t="s">
        <v>142</v>
      </c>
      <c r="E778" s="265">
        <v>19.7861</v>
      </c>
      <c r="F778" s="265">
        <v>0</v>
      </c>
      <c r="G778" s="266">
        <f>E778*F778</f>
        <v>0</v>
      </c>
      <c r="H778" s="267">
        <v>0.00147</v>
      </c>
      <c r="I778" s="268">
        <f>E778*H778</f>
        <v>0.029085567</v>
      </c>
      <c r="J778" s="267">
        <v>-2.2</v>
      </c>
      <c r="K778" s="268">
        <f>E778*J778</f>
        <v>-43.52942000000001</v>
      </c>
      <c r="O778" s="260">
        <v>2</v>
      </c>
      <c r="AA778" s="233">
        <v>1</v>
      </c>
      <c r="AB778" s="233">
        <v>1</v>
      </c>
      <c r="AC778" s="233">
        <v>1</v>
      </c>
      <c r="AZ778" s="233">
        <v>1</v>
      </c>
      <c r="BA778" s="233">
        <f>IF(AZ778=1,G778,0)</f>
        <v>0</v>
      </c>
      <c r="BB778" s="233">
        <f>IF(AZ778=2,G778,0)</f>
        <v>0</v>
      </c>
      <c r="BC778" s="233">
        <f>IF(AZ778=3,G778,0)</f>
        <v>0</v>
      </c>
      <c r="BD778" s="233">
        <f>IF(AZ778=4,G778,0)</f>
        <v>0</v>
      </c>
      <c r="BE778" s="233">
        <f>IF(AZ778=5,G778,0)</f>
        <v>0</v>
      </c>
      <c r="CA778" s="260">
        <v>1</v>
      </c>
      <c r="CB778" s="260">
        <v>1</v>
      </c>
    </row>
    <row r="779" spans="1:15" ht="12.75">
      <c r="A779" s="269"/>
      <c r="B779" s="272"/>
      <c r="C779" s="336" t="s">
        <v>750</v>
      </c>
      <c r="D779" s="335"/>
      <c r="E779" s="273">
        <v>0</v>
      </c>
      <c r="F779" s="274"/>
      <c r="G779" s="275"/>
      <c r="H779" s="276"/>
      <c r="I779" s="270"/>
      <c r="J779" s="277"/>
      <c r="K779" s="270"/>
      <c r="M779" s="271" t="s">
        <v>750</v>
      </c>
      <c r="O779" s="260"/>
    </row>
    <row r="780" spans="1:15" ht="12.75">
      <c r="A780" s="269"/>
      <c r="B780" s="272"/>
      <c r="C780" s="336" t="s">
        <v>751</v>
      </c>
      <c r="D780" s="335"/>
      <c r="E780" s="273">
        <v>0</v>
      </c>
      <c r="F780" s="274"/>
      <c r="G780" s="275"/>
      <c r="H780" s="276"/>
      <c r="I780" s="270"/>
      <c r="J780" s="277"/>
      <c r="K780" s="270"/>
      <c r="M780" s="271" t="s">
        <v>751</v>
      </c>
      <c r="O780" s="260"/>
    </row>
    <row r="781" spans="1:15" ht="12.75">
      <c r="A781" s="269"/>
      <c r="B781" s="272"/>
      <c r="C781" s="336" t="s">
        <v>752</v>
      </c>
      <c r="D781" s="335"/>
      <c r="E781" s="273">
        <v>11.6446</v>
      </c>
      <c r="F781" s="274"/>
      <c r="G781" s="275"/>
      <c r="H781" s="276"/>
      <c r="I781" s="270"/>
      <c r="J781" s="277"/>
      <c r="K781" s="270"/>
      <c r="M781" s="271" t="s">
        <v>752</v>
      </c>
      <c r="O781" s="260"/>
    </row>
    <row r="782" spans="1:15" ht="12.75">
      <c r="A782" s="269"/>
      <c r="B782" s="272"/>
      <c r="C782" s="336" t="s">
        <v>753</v>
      </c>
      <c r="D782" s="335"/>
      <c r="E782" s="273">
        <v>3.64</v>
      </c>
      <c r="F782" s="274"/>
      <c r="G782" s="275"/>
      <c r="H782" s="276"/>
      <c r="I782" s="270"/>
      <c r="J782" s="277"/>
      <c r="K782" s="270"/>
      <c r="M782" s="271" t="s">
        <v>753</v>
      </c>
      <c r="O782" s="260"/>
    </row>
    <row r="783" spans="1:15" ht="12.75">
      <c r="A783" s="269"/>
      <c r="B783" s="272"/>
      <c r="C783" s="336" t="s">
        <v>754</v>
      </c>
      <c r="D783" s="335"/>
      <c r="E783" s="273">
        <v>1.632</v>
      </c>
      <c r="F783" s="274"/>
      <c r="G783" s="275"/>
      <c r="H783" s="276"/>
      <c r="I783" s="270"/>
      <c r="J783" s="277"/>
      <c r="K783" s="270"/>
      <c r="M783" s="271" t="s">
        <v>754</v>
      </c>
      <c r="O783" s="260"/>
    </row>
    <row r="784" spans="1:15" ht="12.75">
      <c r="A784" s="269"/>
      <c r="B784" s="272"/>
      <c r="C784" s="336" t="s">
        <v>755</v>
      </c>
      <c r="D784" s="335"/>
      <c r="E784" s="273">
        <v>0.69</v>
      </c>
      <c r="F784" s="274"/>
      <c r="G784" s="275"/>
      <c r="H784" s="276"/>
      <c r="I784" s="270"/>
      <c r="J784" s="277"/>
      <c r="K784" s="270"/>
      <c r="M784" s="271" t="s">
        <v>755</v>
      </c>
      <c r="O784" s="260"/>
    </row>
    <row r="785" spans="1:15" ht="12.75">
      <c r="A785" s="269"/>
      <c r="B785" s="272"/>
      <c r="C785" s="336" t="s">
        <v>756</v>
      </c>
      <c r="D785" s="335"/>
      <c r="E785" s="273">
        <v>0.372</v>
      </c>
      <c r="F785" s="274"/>
      <c r="G785" s="275"/>
      <c r="H785" s="276"/>
      <c r="I785" s="270"/>
      <c r="J785" s="277"/>
      <c r="K785" s="270"/>
      <c r="M785" s="271" t="s">
        <v>756</v>
      </c>
      <c r="O785" s="260"/>
    </row>
    <row r="786" spans="1:15" ht="12.75">
      <c r="A786" s="269"/>
      <c r="B786" s="272"/>
      <c r="C786" s="336" t="s">
        <v>757</v>
      </c>
      <c r="D786" s="335"/>
      <c r="E786" s="273">
        <v>0.3675</v>
      </c>
      <c r="F786" s="274"/>
      <c r="G786" s="275"/>
      <c r="H786" s="276"/>
      <c r="I786" s="270"/>
      <c r="J786" s="277"/>
      <c r="K786" s="270"/>
      <c r="M786" s="271" t="s">
        <v>757</v>
      </c>
      <c r="O786" s="260"/>
    </row>
    <row r="787" spans="1:15" ht="12.75">
      <c r="A787" s="269"/>
      <c r="B787" s="272"/>
      <c r="C787" s="336" t="s">
        <v>758</v>
      </c>
      <c r="D787" s="335"/>
      <c r="E787" s="273">
        <v>0</v>
      </c>
      <c r="F787" s="274"/>
      <c r="G787" s="275"/>
      <c r="H787" s="276"/>
      <c r="I787" s="270"/>
      <c r="J787" s="277"/>
      <c r="K787" s="270"/>
      <c r="M787" s="271" t="s">
        <v>758</v>
      </c>
      <c r="O787" s="260"/>
    </row>
    <row r="788" spans="1:15" ht="12.75">
      <c r="A788" s="269"/>
      <c r="B788" s="272"/>
      <c r="C788" s="336" t="s">
        <v>759</v>
      </c>
      <c r="D788" s="335"/>
      <c r="E788" s="273">
        <v>1.44</v>
      </c>
      <c r="F788" s="274"/>
      <c r="G788" s="275"/>
      <c r="H788" s="276"/>
      <c r="I788" s="270"/>
      <c r="J788" s="277"/>
      <c r="K788" s="270"/>
      <c r="M788" s="271" t="s">
        <v>759</v>
      </c>
      <c r="O788" s="260"/>
    </row>
    <row r="789" spans="1:80" ht="12.75">
      <c r="A789" s="261">
        <v>98</v>
      </c>
      <c r="B789" s="262" t="s">
        <v>760</v>
      </c>
      <c r="C789" s="263" t="s">
        <v>761</v>
      </c>
      <c r="D789" s="264" t="s">
        <v>151</v>
      </c>
      <c r="E789" s="265">
        <v>2.25</v>
      </c>
      <c r="F789" s="265">
        <v>0</v>
      </c>
      <c r="G789" s="266">
        <f>E789*F789</f>
        <v>0</v>
      </c>
      <c r="H789" s="267">
        <v>0.00067</v>
      </c>
      <c r="I789" s="268">
        <f>E789*H789</f>
        <v>0.0015075000000000002</v>
      </c>
      <c r="J789" s="267">
        <v>-0.082</v>
      </c>
      <c r="K789" s="268">
        <f>E789*J789</f>
        <v>-0.1845</v>
      </c>
      <c r="O789" s="260">
        <v>2</v>
      </c>
      <c r="AA789" s="233">
        <v>1</v>
      </c>
      <c r="AB789" s="233">
        <v>1</v>
      </c>
      <c r="AC789" s="233">
        <v>1</v>
      </c>
      <c r="AZ789" s="233">
        <v>1</v>
      </c>
      <c r="BA789" s="233">
        <f>IF(AZ789=1,G789,0)</f>
        <v>0</v>
      </c>
      <c r="BB789" s="233">
        <f>IF(AZ789=2,G789,0)</f>
        <v>0</v>
      </c>
      <c r="BC789" s="233">
        <f>IF(AZ789=3,G789,0)</f>
        <v>0</v>
      </c>
      <c r="BD789" s="233">
        <f>IF(AZ789=4,G789,0)</f>
        <v>0</v>
      </c>
      <c r="BE789" s="233">
        <f>IF(AZ789=5,G789,0)</f>
        <v>0</v>
      </c>
      <c r="CA789" s="260">
        <v>1</v>
      </c>
      <c r="CB789" s="260">
        <v>1</v>
      </c>
    </row>
    <row r="790" spans="1:15" ht="12.75">
      <c r="A790" s="269"/>
      <c r="B790" s="272"/>
      <c r="C790" s="336" t="s">
        <v>204</v>
      </c>
      <c r="D790" s="335"/>
      <c r="E790" s="273">
        <v>0</v>
      </c>
      <c r="F790" s="274"/>
      <c r="G790" s="275"/>
      <c r="H790" s="276"/>
      <c r="I790" s="270"/>
      <c r="J790" s="277"/>
      <c r="K790" s="270"/>
      <c r="M790" s="271" t="s">
        <v>204</v>
      </c>
      <c r="O790" s="260"/>
    </row>
    <row r="791" spans="1:15" ht="12.75">
      <c r="A791" s="269"/>
      <c r="B791" s="272"/>
      <c r="C791" s="336" t="s">
        <v>762</v>
      </c>
      <c r="D791" s="335"/>
      <c r="E791" s="273">
        <v>2.25</v>
      </c>
      <c r="F791" s="274"/>
      <c r="G791" s="275"/>
      <c r="H791" s="276"/>
      <c r="I791" s="270"/>
      <c r="J791" s="277"/>
      <c r="K791" s="270"/>
      <c r="M791" s="271" t="s">
        <v>762</v>
      </c>
      <c r="O791" s="260"/>
    </row>
    <row r="792" spans="1:80" ht="12.75">
      <c r="A792" s="261">
        <v>99</v>
      </c>
      <c r="B792" s="262" t="s">
        <v>763</v>
      </c>
      <c r="C792" s="263" t="s">
        <v>764</v>
      </c>
      <c r="D792" s="264" t="s">
        <v>186</v>
      </c>
      <c r="E792" s="265">
        <v>10.8</v>
      </c>
      <c r="F792" s="265">
        <v>0</v>
      </c>
      <c r="G792" s="266">
        <f>E792*F792</f>
        <v>0</v>
      </c>
      <c r="H792" s="267">
        <v>0</v>
      </c>
      <c r="I792" s="268">
        <f>E792*H792</f>
        <v>0</v>
      </c>
      <c r="J792" s="267">
        <v>-0.07</v>
      </c>
      <c r="K792" s="268">
        <f>E792*J792</f>
        <v>-0.7560000000000001</v>
      </c>
      <c r="O792" s="260">
        <v>2</v>
      </c>
      <c r="AA792" s="233">
        <v>1</v>
      </c>
      <c r="AB792" s="233">
        <v>1</v>
      </c>
      <c r="AC792" s="233">
        <v>1</v>
      </c>
      <c r="AZ792" s="233">
        <v>1</v>
      </c>
      <c r="BA792" s="233">
        <f>IF(AZ792=1,G792,0)</f>
        <v>0</v>
      </c>
      <c r="BB792" s="233">
        <f>IF(AZ792=2,G792,0)</f>
        <v>0</v>
      </c>
      <c r="BC792" s="233">
        <f>IF(AZ792=3,G792,0)</f>
        <v>0</v>
      </c>
      <c r="BD792" s="233">
        <f>IF(AZ792=4,G792,0)</f>
        <v>0</v>
      </c>
      <c r="BE792" s="233">
        <f>IF(AZ792=5,G792,0)</f>
        <v>0</v>
      </c>
      <c r="CA792" s="260">
        <v>1</v>
      </c>
      <c r="CB792" s="260">
        <v>1</v>
      </c>
    </row>
    <row r="793" spans="1:15" ht="12.75">
      <c r="A793" s="269"/>
      <c r="B793" s="272"/>
      <c r="C793" s="336" t="s">
        <v>765</v>
      </c>
      <c r="D793" s="335"/>
      <c r="E793" s="273">
        <v>0</v>
      </c>
      <c r="F793" s="274"/>
      <c r="G793" s="275"/>
      <c r="H793" s="276"/>
      <c r="I793" s="270"/>
      <c r="J793" s="277"/>
      <c r="K793" s="270"/>
      <c r="M793" s="271" t="s">
        <v>765</v>
      </c>
      <c r="O793" s="260"/>
    </row>
    <row r="794" spans="1:15" ht="12.75">
      <c r="A794" s="269"/>
      <c r="B794" s="272"/>
      <c r="C794" s="336" t="s">
        <v>766</v>
      </c>
      <c r="D794" s="335"/>
      <c r="E794" s="273">
        <v>10.8</v>
      </c>
      <c r="F794" s="274"/>
      <c r="G794" s="275"/>
      <c r="H794" s="276"/>
      <c r="I794" s="270"/>
      <c r="J794" s="277"/>
      <c r="K794" s="270"/>
      <c r="M794" s="271" t="s">
        <v>766</v>
      </c>
      <c r="O794" s="260"/>
    </row>
    <row r="795" spans="1:80" ht="12.75">
      <c r="A795" s="261">
        <v>100</v>
      </c>
      <c r="B795" s="262" t="s">
        <v>767</v>
      </c>
      <c r="C795" s="263" t="s">
        <v>768</v>
      </c>
      <c r="D795" s="264" t="s">
        <v>142</v>
      </c>
      <c r="E795" s="265">
        <v>0.4612</v>
      </c>
      <c r="F795" s="265">
        <v>0</v>
      </c>
      <c r="G795" s="266">
        <f>E795*F795</f>
        <v>0</v>
      </c>
      <c r="H795" s="267">
        <v>0.01634</v>
      </c>
      <c r="I795" s="268">
        <f>E795*H795</f>
        <v>0.007536008</v>
      </c>
      <c r="J795" s="267">
        <v>-2.4</v>
      </c>
      <c r="K795" s="268">
        <f>E795*J795</f>
        <v>-1.1068799999999999</v>
      </c>
      <c r="O795" s="260">
        <v>2</v>
      </c>
      <c r="AA795" s="233">
        <v>1</v>
      </c>
      <c r="AB795" s="233">
        <v>1</v>
      </c>
      <c r="AC795" s="233">
        <v>1</v>
      </c>
      <c r="AZ795" s="233">
        <v>1</v>
      </c>
      <c r="BA795" s="233">
        <f>IF(AZ795=1,G795,0)</f>
        <v>0</v>
      </c>
      <c r="BB795" s="233">
        <f>IF(AZ795=2,G795,0)</f>
        <v>0</v>
      </c>
      <c r="BC795" s="233">
        <f>IF(AZ795=3,G795,0)</f>
        <v>0</v>
      </c>
      <c r="BD795" s="233">
        <f>IF(AZ795=4,G795,0)</f>
        <v>0</v>
      </c>
      <c r="BE795" s="233">
        <f>IF(AZ795=5,G795,0)</f>
        <v>0</v>
      </c>
      <c r="CA795" s="260">
        <v>1</v>
      </c>
      <c r="CB795" s="260">
        <v>1</v>
      </c>
    </row>
    <row r="796" spans="1:15" ht="12.75">
      <c r="A796" s="269"/>
      <c r="B796" s="272"/>
      <c r="C796" s="336" t="s">
        <v>196</v>
      </c>
      <c r="D796" s="335"/>
      <c r="E796" s="273">
        <v>0</v>
      </c>
      <c r="F796" s="274"/>
      <c r="G796" s="275"/>
      <c r="H796" s="276"/>
      <c r="I796" s="270"/>
      <c r="J796" s="277"/>
      <c r="K796" s="270"/>
      <c r="M796" s="271" t="s">
        <v>196</v>
      </c>
      <c r="O796" s="260"/>
    </row>
    <row r="797" spans="1:15" ht="12.75">
      <c r="A797" s="269"/>
      <c r="B797" s="272"/>
      <c r="C797" s="336" t="s">
        <v>769</v>
      </c>
      <c r="D797" s="335"/>
      <c r="E797" s="273">
        <v>0.4612</v>
      </c>
      <c r="F797" s="274"/>
      <c r="G797" s="275"/>
      <c r="H797" s="276"/>
      <c r="I797" s="270"/>
      <c r="J797" s="277"/>
      <c r="K797" s="270"/>
      <c r="M797" s="271" t="s">
        <v>769</v>
      </c>
      <c r="O797" s="260"/>
    </row>
    <row r="798" spans="1:80" ht="12.75">
      <c r="A798" s="261">
        <v>101</v>
      </c>
      <c r="B798" s="262" t="s">
        <v>770</v>
      </c>
      <c r="C798" s="263" t="s">
        <v>771</v>
      </c>
      <c r="D798" s="264" t="s">
        <v>142</v>
      </c>
      <c r="E798" s="265">
        <v>7.9461</v>
      </c>
      <c r="F798" s="265">
        <v>0</v>
      </c>
      <c r="G798" s="266">
        <f>E798*F798</f>
        <v>0</v>
      </c>
      <c r="H798" s="267">
        <v>0</v>
      </c>
      <c r="I798" s="268">
        <f>E798*H798</f>
        <v>0</v>
      </c>
      <c r="J798" s="267">
        <v>-2.2</v>
      </c>
      <c r="K798" s="268">
        <f>E798*J798</f>
        <v>-17.481420000000004</v>
      </c>
      <c r="O798" s="260">
        <v>2</v>
      </c>
      <c r="AA798" s="233">
        <v>1</v>
      </c>
      <c r="AB798" s="233">
        <v>0</v>
      </c>
      <c r="AC798" s="233">
        <v>0</v>
      </c>
      <c r="AZ798" s="233">
        <v>1</v>
      </c>
      <c r="BA798" s="233">
        <f>IF(AZ798=1,G798,0)</f>
        <v>0</v>
      </c>
      <c r="BB798" s="233">
        <f>IF(AZ798=2,G798,0)</f>
        <v>0</v>
      </c>
      <c r="BC798" s="233">
        <f>IF(AZ798=3,G798,0)</f>
        <v>0</v>
      </c>
      <c r="BD798" s="233">
        <f>IF(AZ798=4,G798,0)</f>
        <v>0</v>
      </c>
      <c r="BE798" s="233">
        <f>IF(AZ798=5,G798,0)</f>
        <v>0</v>
      </c>
      <c r="CA798" s="260">
        <v>1</v>
      </c>
      <c r="CB798" s="260">
        <v>0</v>
      </c>
    </row>
    <row r="799" spans="1:15" ht="12.75">
      <c r="A799" s="269"/>
      <c r="B799" s="272"/>
      <c r="C799" s="336" t="s">
        <v>772</v>
      </c>
      <c r="D799" s="335"/>
      <c r="E799" s="273">
        <v>0</v>
      </c>
      <c r="F799" s="274"/>
      <c r="G799" s="275"/>
      <c r="H799" s="276"/>
      <c r="I799" s="270"/>
      <c r="J799" s="277"/>
      <c r="K799" s="270"/>
      <c r="M799" s="271" t="s">
        <v>772</v>
      </c>
      <c r="O799" s="260"/>
    </row>
    <row r="800" spans="1:15" ht="12.75">
      <c r="A800" s="269"/>
      <c r="B800" s="272"/>
      <c r="C800" s="336" t="s">
        <v>773</v>
      </c>
      <c r="D800" s="335"/>
      <c r="E800" s="273">
        <v>8.14</v>
      </c>
      <c r="F800" s="274"/>
      <c r="G800" s="275"/>
      <c r="H800" s="276"/>
      <c r="I800" s="270"/>
      <c r="J800" s="277"/>
      <c r="K800" s="270"/>
      <c r="M800" s="271" t="s">
        <v>773</v>
      </c>
      <c r="O800" s="260"/>
    </row>
    <row r="801" spans="1:15" ht="12.75">
      <c r="A801" s="269"/>
      <c r="B801" s="272"/>
      <c r="C801" s="336" t="s">
        <v>727</v>
      </c>
      <c r="D801" s="335"/>
      <c r="E801" s="273">
        <v>0</v>
      </c>
      <c r="F801" s="274"/>
      <c r="G801" s="275"/>
      <c r="H801" s="276"/>
      <c r="I801" s="270"/>
      <c r="J801" s="277"/>
      <c r="K801" s="270"/>
      <c r="M801" s="271" t="s">
        <v>727</v>
      </c>
      <c r="O801" s="260"/>
    </row>
    <row r="802" spans="1:15" ht="12.75">
      <c r="A802" s="269"/>
      <c r="B802" s="272"/>
      <c r="C802" s="336" t="s">
        <v>774</v>
      </c>
      <c r="D802" s="335"/>
      <c r="E802" s="273">
        <v>-1.635</v>
      </c>
      <c r="F802" s="274"/>
      <c r="G802" s="275"/>
      <c r="H802" s="276"/>
      <c r="I802" s="270"/>
      <c r="J802" s="277"/>
      <c r="K802" s="270"/>
      <c r="M802" s="271" t="s">
        <v>774</v>
      </c>
      <c r="O802" s="260"/>
    </row>
    <row r="803" spans="1:15" ht="12.75">
      <c r="A803" s="269"/>
      <c r="B803" s="272"/>
      <c r="C803" s="336" t="s">
        <v>775</v>
      </c>
      <c r="D803" s="335"/>
      <c r="E803" s="273">
        <v>-0.4331</v>
      </c>
      <c r="F803" s="274"/>
      <c r="G803" s="275"/>
      <c r="H803" s="276"/>
      <c r="I803" s="270"/>
      <c r="J803" s="277"/>
      <c r="K803" s="270"/>
      <c r="M803" s="271" t="s">
        <v>775</v>
      </c>
      <c r="O803" s="260"/>
    </row>
    <row r="804" spans="1:15" ht="12.75">
      <c r="A804" s="269"/>
      <c r="B804" s="272"/>
      <c r="C804" s="336" t="s">
        <v>776</v>
      </c>
      <c r="D804" s="335"/>
      <c r="E804" s="273">
        <v>0</v>
      </c>
      <c r="F804" s="274"/>
      <c r="G804" s="275"/>
      <c r="H804" s="276"/>
      <c r="I804" s="270"/>
      <c r="J804" s="277"/>
      <c r="K804" s="270"/>
      <c r="M804" s="271" t="s">
        <v>776</v>
      </c>
      <c r="O804" s="260"/>
    </row>
    <row r="805" spans="1:15" ht="12.75">
      <c r="A805" s="269"/>
      <c r="B805" s="272"/>
      <c r="C805" s="336" t="s">
        <v>777</v>
      </c>
      <c r="D805" s="335"/>
      <c r="E805" s="273">
        <v>0.7492</v>
      </c>
      <c r="F805" s="274"/>
      <c r="G805" s="275"/>
      <c r="H805" s="276"/>
      <c r="I805" s="270"/>
      <c r="J805" s="277"/>
      <c r="K805" s="270"/>
      <c r="M805" s="271" t="s">
        <v>777</v>
      </c>
      <c r="O805" s="260"/>
    </row>
    <row r="806" spans="1:15" ht="12.75">
      <c r="A806" s="269"/>
      <c r="B806" s="272"/>
      <c r="C806" s="336" t="s">
        <v>778</v>
      </c>
      <c r="D806" s="335"/>
      <c r="E806" s="273">
        <v>0</v>
      </c>
      <c r="F806" s="274"/>
      <c r="G806" s="275"/>
      <c r="H806" s="276"/>
      <c r="I806" s="270"/>
      <c r="J806" s="277"/>
      <c r="K806" s="270"/>
      <c r="M806" s="271" t="s">
        <v>778</v>
      </c>
      <c r="O806" s="260"/>
    </row>
    <row r="807" spans="1:15" ht="12.75">
      <c r="A807" s="269"/>
      <c r="B807" s="272"/>
      <c r="C807" s="336" t="s">
        <v>779</v>
      </c>
      <c r="D807" s="335"/>
      <c r="E807" s="273">
        <v>1.125</v>
      </c>
      <c r="F807" s="274"/>
      <c r="G807" s="275"/>
      <c r="H807" s="276"/>
      <c r="I807" s="270"/>
      <c r="J807" s="277"/>
      <c r="K807" s="270"/>
      <c r="M807" s="271" t="s">
        <v>779</v>
      </c>
      <c r="O807" s="260"/>
    </row>
    <row r="808" spans="1:80" ht="12.75">
      <c r="A808" s="261">
        <v>102</v>
      </c>
      <c r="B808" s="262" t="s">
        <v>780</v>
      </c>
      <c r="C808" s="263" t="s">
        <v>781</v>
      </c>
      <c r="D808" s="264" t="s">
        <v>142</v>
      </c>
      <c r="E808" s="265">
        <v>74.778</v>
      </c>
      <c r="F808" s="265">
        <v>0</v>
      </c>
      <c r="G808" s="266">
        <f>E808*F808</f>
        <v>0</v>
      </c>
      <c r="H808" s="267">
        <v>0</v>
      </c>
      <c r="I808" s="268">
        <f>E808*H808</f>
        <v>0</v>
      </c>
      <c r="J808" s="267">
        <v>-2.2</v>
      </c>
      <c r="K808" s="268">
        <f>E808*J808</f>
        <v>-164.51160000000002</v>
      </c>
      <c r="O808" s="260">
        <v>2</v>
      </c>
      <c r="AA808" s="233">
        <v>1</v>
      </c>
      <c r="AB808" s="233">
        <v>1</v>
      </c>
      <c r="AC808" s="233">
        <v>1</v>
      </c>
      <c r="AZ808" s="233">
        <v>1</v>
      </c>
      <c r="BA808" s="233">
        <f>IF(AZ808=1,G808,0)</f>
        <v>0</v>
      </c>
      <c r="BB808" s="233">
        <f>IF(AZ808=2,G808,0)</f>
        <v>0</v>
      </c>
      <c r="BC808" s="233">
        <f>IF(AZ808=3,G808,0)</f>
        <v>0</v>
      </c>
      <c r="BD808" s="233">
        <f>IF(AZ808=4,G808,0)</f>
        <v>0</v>
      </c>
      <c r="BE808" s="233">
        <f>IF(AZ808=5,G808,0)</f>
        <v>0</v>
      </c>
      <c r="CA808" s="260">
        <v>1</v>
      </c>
      <c r="CB808" s="260">
        <v>1</v>
      </c>
    </row>
    <row r="809" spans="1:15" ht="12.75">
      <c r="A809" s="269"/>
      <c r="B809" s="272"/>
      <c r="C809" s="336" t="s">
        <v>782</v>
      </c>
      <c r="D809" s="335"/>
      <c r="E809" s="273">
        <v>0</v>
      </c>
      <c r="F809" s="274"/>
      <c r="G809" s="275"/>
      <c r="H809" s="276"/>
      <c r="I809" s="270"/>
      <c r="J809" s="277"/>
      <c r="K809" s="270"/>
      <c r="M809" s="271" t="s">
        <v>782</v>
      </c>
      <c r="O809" s="260"/>
    </row>
    <row r="810" spans="1:15" ht="22.5">
      <c r="A810" s="269"/>
      <c r="B810" s="272"/>
      <c r="C810" s="336" t="s">
        <v>783</v>
      </c>
      <c r="D810" s="335"/>
      <c r="E810" s="273">
        <v>12.852</v>
      </c>
      <c r="F810" s="274"/>
      <c r="G810" s="275"/>
      <c r="H810" s="276"/>
      <c r="I810" s="270"/>
      <c r="J810" s="277"/>
      <c r="K810" s="270"/>
      <c r="M810" s="271" t="s">
        <v>783</v>
      </c>
      <c r="O810" s="260"/>
    </row>
    <row r="811" spans="1:15" ht="12.75">
      <c r="A811" s="269"/>
      <c r="B811" s="272"/>
      <c r="C811" s="336" t="s">
        <v>784</v>
      </c>
      <c r="D811" s="335"/>
      <c r="E811" s="273">
        <v>0</v>
      </c>
      <c r="F811" s="274"/>
      <c r="G811" s="275"/>
      <c r="H811" s="276"/>
      <c r="I811" s="270"/>
      <c r="J811" s="277"/>
      <c r="K811" s="270"/>
      <c r="M811" s="271" t="s">
        <v>784</v>
      </c>
      <c r="O811" s="260"/>
    </row>
    <row r="812" spans="1:15" ht="12.75">
      <c r="A812" s="269"/>
      <c r="B812" s="272"/>
      <c r="C812" s="336" t="s">
        <v>785</v>
      </c>
      <c r="D812" s="335"/>
      <c r="E812" s="273">
        <v>1.54</v>
      </c>
      <c r="F812" s="274"/>
      <c r="G812" s="275"/>
      <c r="H812" s="276"/>
      <c r="I812" s="270"/>
      <c r="J812" s="277"/>
      <c r="K812" s="270"/>
      <c r="M812" s="271" t="s">
        <v>785</v>
      </c>
      <c r="O812" s="260"/>
    </row>
    <row r="813" spans="1:15" ht="12.75">
      <c r="A813" s="269"/>
      <c r="B813" s="272"/>
      <c r="C813" s="336" t="s">
        <v>786</v>
      </c>
      <c r="D813" s="335"/>
      <c r="E813" s="273">
        <v>0</v>
      </c>
      <c r="F813" s="274"/>
      <c r="G813" s="275"/>
      <c r="H813" s="276"/>
      <c r="I813" s="270"/>
      <c r="J813" s="277"/>
      <c r="K813" s="270"/>
      <c r="M813" s="271" t="s">
        <v>786</v>
      </c>
      <c r="O813" s="260"/>
    </row>
    <row r="814" spans="1:15" ht="22.5">
      <c r="A814" s="269"/>
      <c r="B814" s="272"/>
      <c r="C814" s="336" t="s">
        <v>787</v>
      </c>
      <c r="D814" s="335"/>
      <c r="E814" s="273">
        <v>22.926</v>
      </c>
      <c r="F814" s="274"/>
      <c r="G814" s="275"/>
      <c r="H814" s="276"/>
      <c r="I814" s="270"/>
      <c r="J814" s="277"/>
      <c r="K814" s="270"/>
      <c r="M814" s="271" t="s">
        <v>787</v>
      </c>
      <c r="O814" s="260"/>
    </row>
    <row r="815" spans="1:15" ht="22.5">
      <c r="A815" s="269"/>
      <c r="B815" s="272"/>
      <c r="C815" s="336" t="s">
        <v>788</v>
      </c>
      <c r="D815" s="335"/>
      <c r="E815" s="273">
        <v>13.17</v>
      </c>
      <c r="F815" s="274"/>
      <c r="G815" s="275"/>
      <c r="H815" s="276"/>
      <c r="I815" s="270"/>
      <c r="J815" s="277"/>
      <c r="K815" s="270"/>
      <c r="M815" s="271" t="s">
        <v>788</v>
      </c>
      <c r="O815" s="260"/>
    </row>
    <row r="816" spans="1:15" ht="12.75">
      <c r="A816" s="269"/>
      <c r="B816" s="272"/>
      <c r="C816" s="336" t="s">
        <v>204</v>
      </c>
      <c r="D816" s="335"/>
      <c r="E816" s="273">
        <v>0</v>
      </c>
      <c r="F816" s="274"/>
      <c r="G816" s="275"/>
      <c r="H816" s="276"/>
      <c r="I816" s="270"/>
      <c r="J816" s="277"/>
      <c r="K816" s="270"/>
      <c r="M816" s="271" t="s">
        <v>204</v>
      </c>
      <c r="O816" s="260"/>
    </row>
    <row r="817" spans="1:15" ht="12.75">
      <c r="A817" s="269"/>
      <c r="B817" s="272"/>
      <c r="C817" s="336" t="s">
        <v>789</v>
      </c>
      <c r="D817" s="335"/>
      <c r="E817" s="273">
        <v>24.29</v>
      </c>
      <c r="F817" s="274"/>
      <c r="G817" s="275"/>
      <c r="H817" s="276"/>
      <c r="I817" s="270"/>
      <c r="J817" s="277"/>
      <c r="K817" s="270"/>
      <c r="M817" s="271" t="s">
        <v>789</v>
      </c>
      <c r="O817" s="260"/>
    </row>
    <row r="818" spans="1:80" ht="12.75">
      <c r="A818" s="261">
        <v>103</v>
      </c>
      <c r="B818" s="262" t="s">
        <v>790</v>
      </c>
      <c r="C818" s="263" t="s">
        <v>791</v>
      </c>
      <c r="D818" s="264" t="s">
        <v>142</v>
      </c>
      <c r="E818" s="265">
        <v>7.83</v>
      </c>
      <c r="F818" s="265">
        <v>0</v>
      </c>
      <c r="G818" s="266">
        <f>E818*F818</f>
        <v>0</v>
      </c>
      <c r="H818" s="267">
        <v>0</v>
      </c>
      <c r="I818" s="268">
        <f>E818*H818</f>
        <v>0</v>
      </c>
      <c r="J818" s="267">
        <v>-2.2</v>
      </c>
      <c r="K818" s="268">
        <f>E818*J818</f>
        <v>-17.226000000000003</v>
      </c>
      <c r="O818" s="260">
        <v>2</v>
      </c>
      <c r="AA818" s="233">
        <v>1</v>
      </c>
      <c r="AB818" s="233">
        <v>1</v>
      </c>
      <c r="AC818" s="233">
        <v>1</v>
      </c>
      <c r="AZ818" s="233">
        <v>1</v>
      </c>
      <c r="BA818" s="233">
        <f>IF(AZ818=1,G818,0)</f>
        <v>0</v>
      </c>
      <c r="BB818" s="233">
        <f>IF(AZ818=2,G818,0)</f>
        <v>0</v>
      </c>
      <c r="BC818" s="233">
        <f>IF(AZ818=3,G818,0)</f>
        <v>0</v>
      </c>
      <c r="BD818" s="233">
        <f>IF(AZ818=4,G818,0)</f>
        <v>0</v>
      </c>
      <c r="BE818" s="233">
        <f>IF(AZ818=5,G818,0)</f>
        <v>0</v>
      </c>
      <c r="CA818" s="260">
        <v>1</v>
      </c>
      <c r="CB818" s="260">
        <v>1</v>
      </c>
    </row>
    <row r="819" spans="1:15" ht="12.75">
      <c r="A819" s="269"/>
      <c r="B819" s="272"/>
      <c r="C819" s="336" t="s">
        <v>792</v>
      </c>
      <c r="D819" s="335"/>
      <c r="E819" s="273">
        <v>0</v>
      </c>
      <c r="F819" s="274"/>
      <c r="G819" s="275"/>
      <c r="H819" s="276"/>
      <c r="I819" s="270"/>
      <c r="J819" s="277"/>
      <c r="K819" s="270"/>
      <c r="M819" s="271" t="s">
        <v>792</v>
      </c>
      <c r="O819" s="260"/>
    </row>
    <row r="820" spans="1:15" ht="12.75">
      <c r="A820" s="269"/>
      <c r="B820" s="272"/>
      <c r="C820" s="336" t="s">
        <v>793</v>
      </c>
      <c r="D820" s="335"/>
      <c r="E820" s="273">
        <v>7.83</v>
      </c>
      <c r="F820" s="274"/>
      <c r="G820" s="275"/>
      <c r="H820" s="276"/>
      <c r="I820" s="270"/>
      <c r="J820" s="277"/>
      <c r="K820" s="270"/>
      <c r="M820" s="271" t="s">
        <v>793</v>
      </c>
      <c r="O820" s="260"/>
    </row>
    <row r="821" spans="1:80" ht="12.75">
      <c r="A821" s="261">
        <v>104</v>
      </c>
      <c r="B821" s="262" t="s">
        <v>794</v>
      </c>
      <c r="C821" s="263" t="s">
        <v>795</v>
      </c>
      <c r="D821" s="264" t="s">
        <v>151</v>
      </c>
      <c r="E821" s="265">
        <v>43.95</v>
      </c>
      <c r="F821" s="265">
        <v>0</v>
      </c>
      <c r="G821" s="266">
        <f>E821*F821</f>
        <v>0</v>
      </c>
      <c r="H821" s="267">
        <v>0</v>
      </c>
      <c r="I821" s="268">
        <f>E821*H821</f>
        <v>0</v>
      </c>
      <c r="J821" s="267">
        <v>-0.02</v>
      </c>
      <c r="K821" s="268">
        <f>E821*J821</f>
        <v>-0.8790000000000001</v>
      </c>
      <c r="O821" s="260">
        <v>2</v>
      </c>
      <c r="AA821" s="233">
        <v>1</v>
      </c>
      <c r="AB821" s="233">
        <v>1</v>
      </c>
      <c r="AC821" s="233">
        <v>1</v>
      </c>
      <c r="AZ821" s="233">
        <v>1</v>
      </c>
      <c r="BA821" s="233">
        <f>IF(AZ821=1,G821,0)</f>
        <v>0</v>
      </c>
      <c r="BB821" s="233">
        <f>IF(AZ821=2,G821,0)</f>
        <v>0</v>
      </c>
      <c r="BC821" s="233">
        <f>IF(AZ821=3,G821,0)</f>
        <v>0</v>
      </c>
      <c r="BD821" s="233">
        <f>IF(AZ821=4,G821,0)</f>
        <v>0</v>
      </c>
      <c r="BE821" s="233">
        <f>IF(AZ821=5,G821,0)</f>
        <v>0</v>
      </c>
      <c r="CA821" s="260">
        <v>1</v>
      </c>
      <c r="CB821" s="260">
        <v>1</v>
      </c>
    </row>
    <row r="822" spans="1:15" ht="12.75">
      <c r="A822" s="269"/>
      <c r="B822" s="272"/>
      <c r="C822" s="336" t="s">
        <v>196</v>
      </c>
      <c r="D822" s="335"/>
      <c r="E822" s="273">
        <v>0</v>
      </c>
      <c r="F822" s="274"/>
      <c r="G822" s="275"/>
      <c r="H822" s="276"/>
      <c r="I822" s="270"/>
      <c r="J822" s="277"/>
      <c r="K822" s="270"/>
      <c r="M822" s="271" t="s">
        <v>196</v>
      </c>
      <c r="O822" s="260"/>
    </row>
    <row r="823" spans="1:15" ht="12.75">
      <c r="A823" s="269"/>
      <c r="B823" s="272"/>
      <c r="C823" s="336" t="s">
        <v>796</v>
      </c>
      <c r="D823" s="335"/>
      <c r="E823" s="273">
        <v>35.95</v>
      </c>
      <c r="F823" s="274"/>
      <c r="G823" s="275"/>
      <c r="H823" s="276"/>
      <c r="I823" s="270"/>
      <c r="J823" s="277"/>
      <c r="K823" s="270"/>
      <c r="M823" s="271" t="s">
        <v>796</v>
      </c>
      <c r="O823" s="260"/>
    </row>
    <row r="824" spans="1:15" ht="12.75">
      <c r="A824" s="269"/>
      <c r="B824" s="272"/>
      <c r="C824" s="336" t="s">
        <v>204</v>
      </c>
      <c r="D824" s="335"/>
      <c r="E824" s="273">
        <v>0</v>
      </c>
      <c r="F824" s="274"/>
      <c r="G824" s="275"/>
      <c r="H824" s="276"/>
      <c r="I824" s="270"/>
      <c r="J824" s="277"/>
      <c r="K824" s="270"/>
      <c r="M824" s="271" t="s">
        <v>204</v>
      </c>
      <c r="O824" s="260"/>
    </row>
    <row r="825" spans="1:15" ht="12.75">
      <c r="A825" s="269"/>
      <c r="B825" s="272"/>
      <c r="C825" s="336" t="s">
        <v>647</v>
      </c>
      <c r="D825" s="335"/>
      <c r="E825" s="273">
        <v>8</v>
      </c>
      <c r="F825" s="274"/>
      <c r="G825" s="275"/>
      <c r="H825" s="276"/>
      <c r="I825" s="270"/>
      <c r="J825" s="277"/>
      <c r="K825" s="270"/>
      <c r="M825" s="271">
        <v>8</v>
      </c>
      <c r="O825" s="260"/>
    </row>
    <row r="826" spans="1:80" ht="12.75">
      <c r="A826" s="261">
        <v>105</v>
      </c>
      <c r="B826" s="262" t="s">
        <v>797</v>
      </c>
      <c r="C826" s="263" t="s">
        <v>798</v>
      </c>
      <c r="D826" s="264" t="s">
        <v>151</v>
      </c>
      <c r="E826" s="265">
        <v>460.57</v>
      </c>
      <c r="F826" s="265">
        <v>0</v>
      </c>
      <c r="G826" s="266">
        <f>E826*F826</f>
        <v>0</v>
      </c>
      <c r="H826" s="267">
        <v>0</v>
      </c>
      <c r="I826" s="268">
        <f>E826*H826</f>
        <v>0</v>
      </c>
      <c r="J826" s="267">
        <v>-0.065</v>
      </c>
      <c r="K826" s="268">
        <f>E826*J826</f>
        <v>-29.93705</v>
      </c>
      <c r="O826" s="260">
        <v>2</v>
      </c>
      <c r="AA826" s="233">
        <v>1</v>
      </c>
      <c r="AB826" s="233">
        <v>1</v>
      </c>
      <c r="AC826" s="233">
        <v>1</v>
      </c>
      <c r="AZ826" s="233">
        <v>1</v>
      </c>
      <c r="BA826" s="233">
        <f>IF(AZ826=1,G826,0)</f>
        <v>0</v>
      </c>
      <c r="BB826" s="233">
        <f>IF(AZ826=2,G826,0)</f>
        <v>0</v>
      </c>
      <c r="BC826" s="233">
        <f>IF(AZ826=3,G826,0)</f>
        <v>0</v>
      </c>
      <c r="BD826" s="233">
        <f>IF(AZ826=4,G826,0)</f>
        <v>0</v>
      </c>
      <c r="BE826" s="233">
        <f>IF(AZ826=5,G826,0)</f>
        <v>0</v>
      </c>
      <c r="CA826" s="260">
        <v>1</v>
      </c>
      <c r="CB826" s="260">
        <v>1</v>
      </c>
    </row>
    <row r="827" spans="1:15" ht="12.75">
      <c r="A827" s="269"/>
      <c r="B827" s="272"/>
      <c r="C827" s="336" t="s">
        <v>196</v>
      </c>
      <c r="D827" s="335"/>
      <c r="E827" s="273">
        <v>0</v>
      </c>
      <c r="F827" s="274"/>
      <c r="G827" s="275"/>
      <c r="H827" s="276"/>
      <c r="I827" s="270"/>
      <c r="J827" s="277"/>
      <c r="K827" s="270"/>
      <c r="M827" s="271" t="s">
        <v>196</v>
      </c>
      <c r="O827" s="260"/>
    </row>
    <row r="828" spans="1:15" ht="22.5">
      <c r="A828" s="269"/>
      <c r="B828" s="272"/>
      <c r="C828" s="336" t="s">
        <v>799</v>
      </c>
      <c r="D828" s="335"/>
      <c r="E828" s="273">
        <v>217.67</v>
      </c>
      <c r="F828" s="274"/>
      <c r="G828" s="275"/>
      <c r="H828" s="276"/>
      <c r="I828" s="270"/>
      <c r="J828" s="277"/>
      <c r="K828" s="270"/>
      <c r="M828" s="271" t="s">
        <v>799</v>
      </c>
      <c r="O828" s="260"/>
    </row>
    <row r="829" spans="1:15" ht="12.75">
      <c r="A829" s="269"/>
      <c r="B829" s="272"/>
      <c r="C829" s="336" t="s">
        <v>204</v>
      </c>
      <c r="D829" s="335"/>
      <c r="E829" s="273">
        <v>0</v>
      </c>
      <c r="F829" s="274"/>
      <c r="G829" s="275"/>
      <c r="H829" s="276"/>
      <c r="I829" s="270"/>
      <c r="J829" s="277"/>
      <c r="K829" s="270"/>
      <c r="M829" s="271" t="s">
        <v>204</v>
      </c>
      <c r="O829" s="260"/>
    </row>
    <row r="830" spans="1:15" ht="12.75">
      <c r="A830" s="269"/>
      <c r="B830" s="272"/>
      <c r="C830" s="336" t="s">
        <v>800</v>
      </c>
      <c r="D830" s="335"/>
      <c r="E830" s="273">
        <v>242.9</v>
      </c>
      <c r="F830" s="274"/>
      <c r="G830" s="275"/>
      <c r="H830" s="276"/>
      <c r="I830" s="270"/>
      <c r="J830" s="277"/>
      <c r="K830" s="270"/>
      <c r="M830" s="271" t="s">
        <v>800</v>
      </c>
      <c r="O830" s="260"/>
    </row>
    <row r="831" spans="1:80" ht="12.75">
      <c r="A831" s="261">
        <v>106</v>
      </c>
      <c r="B831" s="262" t="s">
        <v>801</v>
      </c>
      <c r="C831" s="263" t="s">
        <v>802</v>
      </c>
      <c r="D831" s="264" t="s">
        <v>151</v>
      </c>
      <c r="E831" s="265">
        <v>94.7505</v>
      </c>
      <c r="F831" s="265">
        <v>0</v>
      </c>
      <c r="G831" s="266">
        <f>E831*F831</f>
        <v>0</v>
      </c>
      <c r="H831" s="267">
        <v>0.001</v>
      </c>
      <c r="I831" s="268">
        <f>E831*H831</f>
        <v>0.0947505</v>
      </c>
      <c r="J831" s="267">
        <v>-0.062</v>
      </c>
      <c r="K831" s="268">
        <f>E831*J831</f>
        <v>-5.874531</v>
      </c>
      <c r="O831" s="260">
        <v>2</v>
      </c>
      <c r="AA831" s="233">
        <v>1</v>
      </c>
      <c r="AB831" s="233">
        <v>1</v>
      </c>
      <c r="AC831" s="233">
        <v>1</v>
      </c>
      <c r="AZ831" s="233">
        <v>1</v>
      </c>
      <c r="BA831" s="233">
        <f>IF(AZ831=1,G831,0)</f>
        <v>0</v>
      </c>
      <c r="BB831" s="233">
        <f>IF(AZ831=2,G831,0)</f>
        <v>0</v>
      </c>
      <c r="BC831" s="233">
        <f>IF(AZ831=3,G831,0)</f>
        <v>0</v>
      </c>
      <c r="BD831" s="233">
        <f>IF(AZ831=4,G831,0)</f>
        <v>0</v>
      </c>
      <c r="BE831" s="233">
        <f>IF(AZ831=5,G831,0)</f>
        <v>0</v>
      </c>
      <c r="CA831" s="260">
        <v>1</v>
      </c>
      <c r="CB831" s="260">
        <v>1</v>
      </c>
    </row>
    <row r="832" spans="1:15" ht="12.75">
      <c r="A832" s="269"/>
      <c r="B832" s="272"/>
      <c r="C832" s="336" t="s">
        <v>196</v>
      </c>
      <c r="D832" s="335"/>
      <c r="E832" s="273">
        <v>0</v>
      </c>
      <c r="F832" s="274"/>
      <c r="G832" s="275"/>
      <c r="H832" s="276"/>
      <c r="I832" s="270"/>
      <c r="J832" s="277"/>
      <c r="K832" s="270"/>
      <c r="M832" s="271" t="s">
        <v>196</v>
      </c>
      <c r="O832" s="260"/>
    </row>
    <row r="833" spans="1:15" ht="12.75">
      <c r="A833" s="269"/>
      <c r="B833" s="272"/>
      <c r="C833" s="336" t="s">
        <v>803</v>
      </c>
      <c r="D833" s="335"/>
      <c r="E833" s="273">
        <v>8.64</v>
      </c>
      <c r="F833" s="274"/>
      <c r="G833" s="275"/>
      <c r="H833" s="276"/>
      <c r="I833" s="270"/>
      <c r="J833" s="277"/>
      <c r="K833" s="270"/>
      <c r="M833" s="271" t="s">
        <v>803</v>
      </c>
      <c r="O833" s="260"/>
    </row>
    <row r="834" spans="1:15" ht="12.75">
      <c r="A834" s="269"/>
      <c r="B834" s="272"/>
      <c r="C834" s="336" t="s">
        <v>804</v>
      </c>
      <c r="D834" s="335"/>
      <c r="E834" s="273">
        <v>4.05</v>
      </c>
      <c r="F834" s="274"/>
      <c r="G834" s="275"/>
      <c r="H834" s="276"/>
      <c r="I834" s="270"/>
      <c r="J834" s="277"/>
      <c r="K834" s="270"/>
      <c r="M834" s="271" t="s">
        <v>804</v>
      </c>
      <c r="O834" s="260"/>
    </row>
    <row r="835" spans="1:15" ht="12.75">
      <c r="A835" s="269"/>
      <c r="B835" s="272"/>
      <c r="C835" s="336" t="s">
        <v>805</v>
      </c>
      <c r="D835" s="335"/>
      <c r="E835" s="273">
        <v>1.08</v>
      </c>
      <c r="F835" s="274"/>
      <c r="G835" s="275"/>
      <c r="H835" s="276"/>
      <c r="I835" s="270"/>
      <c r="J835" s="277"/>
      <c r="K835" s="270"/>
      <c r="M835" s="271" t="s">
        <v>805</v>
      </c>
      <c r="O835" s="260"/>
    </row>
    <row r="836" spans="1:15" ht="12.75">
      <c r="A836" s="269"/>
      <c r="B836" s="272"/>
      <c r="C836" s="336" t="s">
        <v>204</v>
      </c>
      <c r="D836" s="335"/>
      <c r="E836" s="273">
        <v>0</v>
      </c>
      <c r="F836" s="274"/>
      <c r="G836" s="275"/>
      <c r="H836" s="276"/>
      <c r="I836" s="270"/>
      <c r="J836" s="277"/>
      <c r="K836" s="270"/>
      <c r="M836" s="271" t="s">
        <v>204</v>
      </c>
      <c r="O836" s="260"/>
    </row>
    <row r="837" spans="1:15" ht="12.75">
      <c r="A837" s="269"/>
      <c r="B837" s="272"/>
      <c r="C837" s="336" t="s">
        <v>806</v>
      </c>
      <c r="D837" s="335"/>
      <c r="E837" s="273">
        <v>4.32</v>
      </c>
      <c r="F837" s="274"/>
      <c r="G837" s="275"/>
      <c r="H837" s="276"/>
      <c r="I837" s="270"/>
      <c r="J837" s="277"/>
      <c r="K837" s="270"/>
      <c r="M837" s="271" t="s">
        <v>806</v>
      </c>
      <c r="O837" s="260"/>
    </row>
    <row r="838" spans="1:15" ht="12.75">
      <c r="A838" s="269"/>
      <c r="B838" s="272"/>
      <c r="C838" s="336" t="s">
        <v>807</v>
      </c>
      <c r="D838" s="335"/>
      <c r="E838" s="273">
        <v>6.75</v>
      </c>
      <c r="F838" s="274"/>
      <c r="G838" s="275"/>
      <c r="H838" s="276"/>
      <c r="I838" s="270"/>
      <c r="J838" s="277"/>
      <c r="K838" s="270"/>
      <c r="M838" s="271" t="s">
        <v>807</v>
      </c>
      <c r="O838" s="260"/>
    </row>
    <row r="839" spans="1:15" ht="12.75">
      <c r="A839" s="269"/>
      <c r="B839" s="272"/>
      <c r="C839" s="336" t="s">
        <v>808</v>
      </c>
      <c r="D839" s="335"/>
      <c r="E839" s="273">
        <v>1.016</v>
      </c>
      <c r="F839" s="274"/>
      <c r="G839" s="275"/>
      <c r="H839" s="276"/>
      <c r="I839" s="270"/>
      <c r="J839" s="277"/>
      <c r="K839" s="270"/>
      <c r="M839" s="271" t="s">
        <v>808</v>
      </c>
      <c r="O839" s="260"/>
    </row>
    <row r="840" spans="1:15" ht="12.75">
      <c r="A840" s="269"/>
      <c r="B840" s="272"/>
      <c r="C840" s="336" t="s">
        <v>809</v>
      </c>
      <c r="D840" s="335"/>
      <c r="E840" s="273">
        <v>6.7945</v>
      </c>
      <c r="F840" s="274"/>
      <c r="G840" s="275"/>
      <c r="H840" s="276"/>
      <c r="I840" s="270"/>
      <c r="J840" s="277"/>
      <c r="K840" s="270"/>
      <c r="M840" s="271" t="s">
        <v>809</v>
      </c>
      <c r="O840" s="260"/>
    </row>
    <row r="841" spans="1:15" ht="12.75">
      <c r="A841" s="269"/>
      <c r="B841" s="272"/>
      <c r="C841" s="336" t="s">
        <v>810</v>
      </c>
      <c r="D841" s="335"/>
      <c r="E841" s="273">
        <v>62.1</v>
      </c>
      <c r="F841" s="274"/>
      <c r="G841" s="275"/>
      <c r="H841" s="276"/>
      <c r="I841" s="270"/>
      <c r="J841" s="277"/>
      <c r="K841" s="270"/>
      <c r="M841" s="271" t="s">
        <v>810</v>
      </c>
      <c r="O841" s="260"/>
    </row>
    <row r="842" spans="1:80" ht="12.75">
      <c r="A842" s="261">
        <v>107</v>
      </c>
      <c r="B842" s="262" t="s">
        <v>811</v>
      </c>
      <c r="C842" s="263" t="s">
        <v>812</v>
      </c>
      <c r="D842" s="264" t="s">
        <v>151</v>
      </c>
      <c r="E842" s="265">
        <v>68.5015</v>
      </c>
      <c r="F842" s="265">
        <v>0</v>
      </c>
      <c r="G842" s="266">
        <f>E842*F842</f>
        <v>0</v>
      </c>
      <c r="H842" s="267">
        <v>0.00117</v>
      </c>
      <c r="I842" s="268">
        <f>E842*H842</f>
        <v>0.080146755</v>
      </c>
      <c r="J842" s="267">
        <v>-0.076</v>
      </c>
      <c r="K842" s="268">
        <f>E842*J842</f>
        <v>-5.2061139999999995</v>
      </c>
      <c r="O842" s="260">
        <v>2</v>
      </c>
      <c r="AA842" s="233">
        <v>1</v>
      </c>
      <c r="AB842" s="233">
        <v>1</v>
      </c>
      <c r="AC842" s="233">
        <v>1</v>
      </c>
      <c r="AZ842" s="233">
        <v>1</v>
      </c>
      <c r="BA842" s="233">
        <f>IF(AZ842=1,G842,0)</f>
        <v>0</v>
      </c>
      <c r="BB842" s="233">
        <f>IF(AZ842=2,G842,0)</f>
        <v>0</v>
      </c>
      <c r="BC842" s="233">
        <f>IF(AZ842=3,G842,0)</f>
        <v>0</v>
      </c>
      <c r="BD842" s="233">
        <f>IF(AZ842=4,G842,0)</f>
        <v>0</v>
      </c>
      <c r="BE842" s="233">
        <f>IF(AZ842=5,G842,0)</f>
        <v>0</v>
      </c>
      <c r="CA842" s="260">
        <v>1</v>
      </c>
      <c r="CB842" s="260">
        <v>1</v>
      </c>
    </row>
    <row r="843" spans="1:15" ht="12.75">
      <c r="A843" s="269"/>
      <c r="B843" s="272"/>
      <c r="C843" s="336" t="s">
        <v>196</v>
      </c>
      <c r="D843" s="335"/>
      <c r="E843" s="273">
        <v>0</v>
      </c>
      <c r="F843" s="274"/>
      <c r="G843" s="275"/>
      <c r="H843" s="276"/>
      <c r="I843" s="270"/>
      <c r="J843" s="277"/>
      <c r="K843" s="270"/>
      <c r="M843" s="271" t="s">
        <v>196</v>
      </c>
      <c r="O843" s="260"/>
    </row>
    <row r="844" spans="1:15" ht="12.75">
      <c r="A844" s="269"/>
      <c r="B844" s="272"/>
      <c r="C844" s="336" t="s">
        <v>813</v>
      </c>
      <c r="D844" s="335"/>
      <c r="E844" s="273">
        <v>9.456</v>
      </c>
      <c r="F844" s="274"/>
      <c r="G844" s="275"/>
      <c r="H844" s="276"/>
      <c r="I844" s="270"/>
      <c r="J844" s="277"/>
      <c r="K844" s="270"/>
      <c r="M844" s="271" t="s">
        <v>813</v>
      </c>
      <c r="O844" s="260"/>
    </row>
    <row r="845" spans="1:15" ht="12.75">
      <c r="A845" s="269"/>
      <c r="B845" s="272"/>
      <c r="C845" s="336" t="s">
        <v>814</v>
      </c>
      <c r="D845" s="335"/>
      <c r="E845" s="273">
        <v>15.76</v>
      </c>
      <c r="F845" s="274"/>
      <c r="G845" s="275"/>
      <c r="H845" s="276"/>
      <c r="I845" s="270"/>
      <c r="J845" s="277"/>
      <c r="K845" s="270"/>
      <c r="M845" s="271" t="s">
        <v>814</v>
      </c>
      <c r="O845" s="260"/>
    </row>
    <row r="846" spans="1:15" ht="12.75">
      <c r="A846" s="269"/>
      <c r="B846" s="272"/>
      <c r="C846" s="336" t="s">
        <v>815</v>
      </c>
      <c r="D846" s="335"/>
      <c r="E846" s="273">
        <v>7.092</v>
      </c>
      <c r="F846" s="274"/>
      <c r="G846" s="275"/>
      <c r="H846" s="276"/>
      <c r="I846" s="270"/>
      <c r="J846" s="277"/>
      <c r="K846" s="270"/>
      <c r="M846" s="271" t="s">
        <v>815</v>
      </c>
      <c r="O846" s="260"/>
    </row>
    <row r="847" spans="1:15" ht="12.75">
      <c r="A847" s="269"/>
      <c r="B847" s="272"/>
      <c r="C847" s="336" t="s">
        <v>816</v>
      </c>
      <c r="D847" s="335"/>
      <c r="E847" s="273">
        <v>1.97</v>
      </c>
      <c r="F847" s="274"/>
      <c r="G847" s="275"/>
      <c r="H847" s="276"/>
      <c r="I847" s="270"/>
      <c r="J847" s="277"/>
      <c r="K847" s="270"/>
      <c r="M847" s="271" t="s">
        <v>816</v>
      </c>
      <c r="O847" s="260"/>
    </row>
    <row r="848" spans="1:15" ht="12.75">
      <c r="A848" s="269"/>
      <c r="B848" s="272"/>
      <c r="C848" s="336" t="s">
        <v>817</v>
      </c>
      <c r="D848" s="335"/>
      <c r="E848" s="273">
        <v>5.713</v>
      </c>
      <c r="F848" s="274"/>
      <c r="G848" s="275"/>
      <c r="H848" s="276"/>
      <c r="I848" s="270"/>
      <c r="J848" s="277"/>
      <c r="K848" s="270"/>
      <c r="M848" s="271" t="s">
        <v>817</v>
      </c>
      <c r="O848" s="260"/>
    </row>
    <row r="849" spans="1:15" ht="12.75">
      <c r="A849" s="269"/>
      <c r="B849" s="272"/>
      <c r="C849" s="336" t="s">
        <v>818</v>
      </c>
      <c r="D849" s="335"/>
      <c r="E849" s="273">
        <v>2.955</v>
      </c>
      <c r="F849" s="274"/>
      <c r="G849" s="275"/>
      <c r="H849" s="276"/>
      <c r="I849" s="270"/>
      <c r="J849" s="277"/>
      <c r="K849" s="270"/>
      <c r="M849" s="271" t="s">
        <v>818</v>
      </c>
      <c r="O849" s="260"/>
    </row>
    <row r="850" spans="1:15" ht="12.75">
      <c r="A850" s="269"/>
      <c r="B850" s="272"/>
      <c r="C850" s="336" t="s">
        <v>204</v>
      </c>
      <c r="D850" s="335"/>
      <c r="E850" s="273">
        <v>0</v>
      </c>
      <c r="F850" s="274"/>
      <c r="G850" s="275"/>
      <c r="H850" s="276"/>
      <c r="I850" s="270"/>
      <c r="J850" s="277"/>
      <c r="K850" s="270"/>
      <c r="M850" s="271" t="s">
        <v>204</v>
      </c>
      <c r="O850" s="260"/>
    </row>
    <row r="851" spans="1:15" ht="12.75">
      <c r="A851" s="269"/>
      <c r="B851" s="272"/>
      <c r="C851" s="336" t="s">
        <v>496</v>
      </c>
      <c r="D851" s="335"/>
      <c r="E851" s="273">
        <v>3.36</v>
      </c>
      <c r="F851" s="274"/>
      <c r="G851" s="275"/>
      <c r="H851" s="276"/>
      <c r="I851" s="270"/>
      <c r="J851" s="277"/>
      <c r="K851" s="270"/>
      <c r="M851" s="271" t="s">
        <v>496</v>
      </c>
      <c r="O851" s="260"/>
    </row>
    <row r="852" spans="1:15" ht="12.75">
      <c r="A852" s="269"/>
      <c r="B852" s="272"/>
      <c r="C852" s="336" t="s">
        <v>819</v>
      </c>
      <c r="D852" s="335"/>
      <c r="E852" s="273">
        <v>3.546</v>
      </c>
      <c r="F852" s="274"/>
      <c r="G852" s="275"/>
      <c r="H852" s="276"/>
      <c r="I852" s="270"/>
      <c r="J852" s="277"/>
      <c r="K852" s="270"/>
      <c r="M852" s="271" t="s">
        <v>819</v>
      </c>
      <c r="O852" s="260"/>
    </row>
    <row r="853" spans="1:15" ht="12.75">
      <c r="A853" s="269"/>
      <c r="B853" s="272"/>
      <c r="C853" s="336" t="s">
        <v>820</v>
      </c>
      <c r="D853" s="335"/>
      <c r="E853" s="273">
        <v>8.5695</v>
      </c>
      <c r="F853" s="274"/>
      <c r="G853" s="275"/>
      <c r="H853" s="276"/>
      <c r="I853" s="270"/>
      <c r="J853" s="277"/>
      <c r="K853" s="270"/>
      <c r="M853" s="271" t="s">
        <v>820</v>
      </c>
      <c r="O853" s="260"/>
    </row>
    <row r="854" spans="1:15" ht="12.75">
      <c r="A854" s="269"/>
      <c r="B854" s="272"/>
      <c r="C854" s="336" t="s">
        <v>821</v>
      </c>
      <c r="D854" s="335"/>
      <c r="E854" s="273">
        <v>10.08</v>
      </c>
      <c r="F854" s="274"/>
      <c r="G854" s="275"/>
      <c r="H854" s="276"/>
      <c r="I854" s="270"/>
      <c r="J854" s="277"/>
      <c r="K854" s="270"/>
      <c r="M854" s="271" t="s">
        <v>821</v>
      </c>
      <c r="O854" s="260"/>
    </row>
    <row r="855" spans="1:80" ht="12.75">
      <c r="A855" s="261">
        <v>108</v>
      </c>
      <c r="B855" s="262" t="s">
        <v>822</v>
      </c>
      <c r="C855" s="263" t="s">
        <v>823</v>
      </c>
      <c r="D855" s="264" t="s">
        <v>151</v>
      </c>
      <c r="E855" s="265">
        <v>2.251</v>
      </c>
      <c r="F855" s="265">
        <v>0</v>
      </c>
      <c r="G855" s="266">
        <f>E855*F855</f>
        <v>0</v>
      </c>
      <c r="H855" s="267">
        <v>0.00055</v>
      </c>
      <c r="I855" s="268">
        <f>E855*H855</f>
        <v>0.00123805</v>
      </c>
      <c r="J855" s="267">
        <v>-0.165</v>
      </c>
      <c r="K855" s="268">
        <f>E855*J855</f>
        <v>-0.371415</v>
      </c>
      <c r="O855" s="260">
        <v>2</v>
      </c>
      <c r="AA855" s="233">
        <v>1</v>
      </c>
      <c r="AB855" s="233">
        <v>1</v>
      </c>
      <c r="AC855" s="233">
        <v>1</v>
      </c>
      <c r="AZ855" s="233">
        <v>1</v>
      </c>
      <c r="BA855" s="233">
        <f>IF(AZ855=1,G855,0)</f>
        <v>0</v>
      </c>
      <c r="BB855" s="233">
        <f>IF(AZ855=2,G855,0)</f>
        <v>0</v>
      </c>
      <c r="BC855" s="233">
        <f>IF(AZ855=3,G855,0)</f>
        <v>0</v>
      </c>
      <c r="BD855" s="233">
        <f>IF(AZ855=4,G855,0)</f>
        <v>0</v>
      </c>
      <c r="BE855" s="233">
        <f>IF(AZ855=5,G855,0)</f>
        <v>0</v>
      </c>
      <c r="CA855" s="260">
        <v>1</v>
      </c>
      <c r="CB855" s="260">
        <v>1</v>
      </c>
    </row>
    <row r="856" spans="1:15" ht="12.75">
      <c r="A856" s="269"/>
      <c r="B856" s="272"/>
      <c r="C856" s="336" t="s">
        <v>204</v>
      </c>
      <c r="D856" s="335"/>
      <c r="E856" s="273">
        <v>0</v>
      </c>
      <c r="F856" s="274"/>
      <c r="G856" s="275"/>
      <c r="H856" s="276"/>
      <c r="I856" s="270"/>
      <c r="J856" s="277"/>
      <c r="K856" s="270"/>
      <c r="M856" s="271" t="s">
        <v>204</v>
      </c>
      <c r="O856" s="260"/>
    </row>
    <row r="857" spans="1:15" ht="12.75">
      <c r="A857" s="269"/>
      <c r="B857" s="272"/>
      <c r="C857" s="336" t="s">
        <v>824</v>
      </c>
      <c r="D857" s="335"/>
      <c r="E857" s="273">
        <v>1.66</v>
      </c>
      <c r="F857" s="274"/>
      <c r="G857" s="275"/>
      <c r="H857" s="276"/>
      <c r="I857" s="270"/>
      <c r="J857" s="277"/>
      <c r="K857" s="270"/>
      <c r="M857" s="271" t="s">
        <v>824</v>
      </c>
      <c r="O857" s="260"/>
    </row>
    <row r="858" spans="1:15" ht="12.75">
      <c r="A858" s="269"/>
      <c r="B858" s="272"/>
      <c r="C858" s="336" t="s">
        <v>825</v>
      </c>
      <c r="D858" s="335"/>
      <c r="E858" s="273">
        <v>6.304</v>
      </c>
      <c r="F858" s="274"/>
      <c r="G858" s="275"/>
      <c r="H858" s="276"/>
      <c r="I858" s="270"/>
      <c r="J858" s="277"/>
      <c r="K858" s="270"/>
      <c r="M858" s="271" t="s">
        <v>825</v>
      </c>
      <c r="O858" s="260"/>
    </row>
    <row r="859" spans="1:15" ht="12.75">
      <c r="A859" s="269"/>
      <c r="B859" s="272"/>
      <c r="C859" s="336" t="s">
        <v>826</v>
      </c>
      <c r="D859" s="335"/>
      <c r="E859" s="273">
        <v>-5.713</v>
      </c>
      <c r="F859" s="274"/>
      <c r="G859" s="275"/>
      <c r="H859" s="276"/>
      <c r="I859" s="270"/>
      <c r="J859" s="277"/>
      <c r="K859" s="270"/>
      <c r="M859" s="271" t="s">
        <v>826</v>
      </c>
      <c r="O859" s="260"/>
    </row>
    <row r="860" spans="1:80" ht="12.75">
      <c r="A860" s="261">
        <v>109</v>
      </c>
      <c r="B860" s="262" t="s">
        <v>827</v>
      </c>
      <c r="C860" s="263" t="s">
        <v>828</v>
      </c>
      <c r="D860" s="264" t="s">
        <v>186</v>
      </c>
      <c r="E860" s="265">
        <v>53</v>
      </c>
      <c r="F860" s="265">
        <v>0</v>
      </c>
      <c r="G860" s="266">
        <f>E860*F860</f>
        <v>0</v>
      </c>
      <c r="H860" s="267">
        <v>0.00049</v>
      </c>
      <c r="I860" s="268">
        <f>E860*H860</f>
        <v>0.02597</v>
      </c>
      <c r="J860" s="267">
        <v>-0.054</v>
      </c>
      <c r="K860" s="268">
        <f>E860*J860</f>
        <v>-2.862</v>
      </c>
      <c r="O860" s="260">
        <v>2</v>
      </c>
      <c r="AA860" s="233">
        <v>1</v>
      </c>
      <c r="AB860" s="233">
        <v>0</v>
      </c>
      <c r="AC860" s="233">
        <v>0</v>
      </c>
      <c r="AZ860" s="233">
        <v>1</v>
      </c>
      <c r="BA860" s="233">
        <f>IF(AZ860=1,G860,0)</f>
        <v>0</v>
      </c>
      <c r="BB860" s="233">
        <f>IF(AZ860=2,G860,0)</f>
        <v>0</v>
      </c>
      <c r="BC860" s="233">
        <f>IF(AZ860=3,G860,0)</f>
        <v>0</v>
      </c>
      <c r="BD860" s="233">
        <f>IF(AZ860=4,G860,0)</f>
        <v>0</v>
      </c>
      <c r="BE860" s="233">
        <f>IF(AZ860=5,G860,0)</f>
        <v>0</v>
      </c>
      <c r="CA860" s="260">
        <v>1</v>
      </c>
      <c r="CB860" s="260">
        <v>0</v>
      </c>
    </row>
    <row r="861" spans="1:15" ht="12.75">
      <c r="A861" s="269"/>
      <c r="B861" s="272"/>
      <c r="C861" s="336" t="s">
        <v>196</v>
      </c>
      <c r="D861" s="335"/>
      <c r="E861" s="273">
        <v>0</v>
      </c>
      <c r="F861" s="274"/>
      <c r="G861" s="275"/>
      <c r="H861" s="276"/>
      <c r="I861" s="270"/>
      <c r="J861" s="277"/>
      <c r="K861" s="270"/>
      <c r="M861" s="271" t="s">
        <v>196</v>
      </c>
      <c r="O861" s="260"/>
    </row>
    <row r="862" spans="1:15" ht="12.75">
      <c r="A862" s="269"/>
      <c r="B862" s="272"/>
      <c r="C862" s="336" t="s">
        <v>731</v>
      </c>
      <c r="D862" s="335"/>
      <c r="E862" s="273">
        <v>0</v>
      </c>
      <c r="F862" s="274"/>
      <c r="G862" s="275"/>
      <c r="H862" s="276"/>
      <c r="I862" s="270"/>
      <c r="J862" s="277"/>
      <c r="K862" s="270"/>
      <c r="M862" s="271" t="s">
        <v>731</v>
      </c>
      <c r="O862" s="260"/>
    </row>
    <row r="863" spans="1:15" ht="12.75">
      <c r="A863" s="269"/>
      <c r="B863" s="272"/>
      <c r="C863" s="336" t="s">
        <v>829</v>
      </c>
      <c r="D863" s="335"/>
      <c r="E863" s="273">
        <v>25.6</v>
      </c>
      <c r="F863" s="274"/>
      <c r="G863" s="275"/>
      <c r="H863" s="276"/>
      <c r="I863" s="270"/>
      <c r="J863" s="277"/>
      <c r="K863" s="270"/>
      <c r="M863" s="271" t="s">
        <v>829</v>
      </c>
      <c r="O863" s="260"/>
    </row>
    <row r="864" spans="1:15" ht="12.75">
      <c r="A864" s="269"/>
      <c r="B864" s="272"/>
      <c r="C864" s="336" t="s">
        <v>735</v>
      </c>
      <c r="D864" s="335"/>
      <c r="E864" s="273">
        <v>0</v>
      </c>
      <c r="F864" s="274"/>
      <c r="G864" s="275"/>
      <c r="H864" s="276"/>
      <c r="I864" s="270"/>
      <c r="J864" s="277"/>
      <c r="K864" s="270"/>
      <c r="M864" s="271" t="s">
        <v>735</v>
      </c>
      <c r="O864" s="260"/>
    </row>
    <row r="865" spans="1:15" ht="12.75">
      <c r="A865" s="269"/>
      <c r="B865" s="272"/>
      <c r="C865" s="336" t="s">
        <v>830</v>
      </c>
      <c r="D865" s="335"/>
      <c r="E865" s="273">
        <v>21</v>
      </c>
      <c r="F865" s="274"/>
      <c r="G865" s="275"/>
      <c r="H865" s="276"/>
      <c r="I865" s="270"/>
      <c r="J865" s="277"/>
      <c r="K865" s="270"/>
      <c r="M865" s="271" t="s">
        <v>830</v>
      </c>
      <c r="O865" s="260"/>
    </row>
    <row r="866" spans="1:15" ht="12.75">
      <c r="A866" s="269"/>
      <c r="B866" s="272"/>
      <c r="C866" s="336" t="s">
        <v>831</v>
      </c>
      <c r="D866" s="335"/>
      <c r="E866" s="273">
        <v>6.4</v>
      </c>
      <c r="F866" s="274"/>
      <c r="G866" s="275"/>
      <c r="H866" s="276"/>
      <c r="I866" s="270"/>
      <c r="J866" s="277"/>
      <c r="K866" s="270"/>
      <c r="M866" s="271" t="s">
        <v>831</v>
      </c>
      <c r="O866" s="260"/>
    </row>
    <row r="867" spans="1:80" ht="12.75">
      <c r="A867" s="261">
        <v>110</v>
      </c>
      <c r="B867" s="262" t="s">
        <v>832</v>
      </c>
      <c r="C867" s="263" t="s">
        <v>833</v>
      </c>
      <c r="D867" s="264" t="s">
        <v>186</v>
      </c>
      <c r="E867" s="265">
        <v>39.55</v>
      </c>
      <c r="F867" s="265">
        <v>0</v>
      </c>
      <c r="G867" s="266">
        <f>E867*F867</f>
        <v>0</v>
      </c>
      <c r="H867" s="267">
        <v>0.02365</v>
      </c>
      <c r="I867" s="268">
        <f>E867*H867</f>
        <v>0.9353575</v>
      </c>
      <c r="J867" s="267">
        <v>0</v>
      </c>
      <c r="K867" s="268">
        <f>E867*J867</f>
        <v>0</v>
      </c>
      <c r="O867" s="260">
        <v>2</v>
      </c>
      <c r="AA867" s="233">
        <v>1</v>
      </c>
      <c r="AB867" s="233">
        <v>1</v>
      </c>
      <c r="AC867" s="233">
        <v>1</v>
      </c>
      <c r="AZ867" s="233">
        <v>1</v>
      </c>
      <c r="BA867" s="233">
        <f>IF(AZ867=1,G867,0)</f>
        <v>0</v>
      </c>
      <c r="BB867" s="233">
        <f>IF(AZ867=2,G867,0)</f>
        <v>0</v>
      </c>
      <c r="BC867" s="233">
        <f>IF(AZ867=3,G867,0)</f>
        <v>0</v>
      </c>
      <c r="BD867" s="233">
        <f>IF(AZ867=4,G867,0)</f>
        <v>0</v>
      </c>
      <c r="BE867" s="233">
        <f>IF(AZ867=5,G867,0)</f>
        <v>0</v>
      </c>
      <c r="CA867" s="260">
        <v>1</v>
      </c>
      <c r="CB867" s="260">
        <v>1</v>
      </c>
    </row>
    <row r="868" spans="1:15" ht="12.75">
      <c r="A868" s="269"/>
      <c r="B868" s="272"/>
      <c r="C868" s="336" t="s">
        <v>196</v>
      </c>
      <c r="D868" s="335"/>
      <c r="E868" s="273">
        <v>0</v>
      </c>
      <c r="F868" s="274"/>
      <c r="G868" s="275"/>
      <c r="H868" s="276"/>
      <c r="I868" s="270"/>
      <c r="J868" s="277"/>
      <c r="K868" s="270"/>
      <c r="M868" s="271" t="s">
        <v>196</v>
      </c>
      <c r="O868" s="260"/>
    </row>
    <row r="869" spans="1:15" ht="12.75">
      <c r="A869" s="269"/>
      <c r="B869" s="272"/>
      <c r="C869" s="336" t="s">
        <v>834</v>
      </c>
      <c r="D869" s="335"/>
      <c r="E869" s="273">
        <v>15.55</v>
      </c>
      <c r="F869" s="274"/>
      <c r="G869" s="275"/>
      <c r="H869" s="276"/>
      <c r="I869" s="270"/>
      <c r="J869" s="277"/>
      <c r="K869" s="270"/>
      <c r="M869" s="271" t="s">
        <v>834</v>
      </c>
      <c r="O869" s="260"/>
    </row>
    <row r="870" spans="1:15" ht="12.75">
      <c r="A870" s="269"/>
      <c r="B870" s="272"/>
      <c r="C870" s="336" t="s">
        <v>835</v>
      </c>
      <c r="D870" s="335"/>
      <c r="E870" s="273">
        <v>24</v>
      </c>
      <c r="F870" s="274"/>
      <c r="G870" s="275"/>
      <c r="H870" s="276"/>
      <c r="I870" s="270"/>
      <c r="J870" s="277"/>
      <c r="K870" s="270"/>
      <c r="M870" s="271" t="s">
        <v>835</v>
      </c>
      <c r="O870" s="260"/>
    </row>
    <row r="871" spans="1:80" ht="12.75">
      <c r="A871" s="261">
        <v>111</v>
      </c>
      <c r="B871" s="262" t="s">
        <v>836</v>
      </c>
      <c r="C871" s="263" t="s">
        <v>837</v>
      </c>
      <c r="D871" s="264" t="s">
        <v>151</v>
      </c>
      <c r="E871" s="265">
        <v>381.98</v>
      </c>
      <c r="F871" s="265">
        <v>0</v>
      </c>
      <c r="G871" s="266">
        <f>E871*F871</f>
        <v>0</v>
      </c>
      <c r="H871" s="267">
        <v>0</v>
      </c>
      <c r="I871" s="268">
        <f>E871*H871</f>
        <v>0</v>
      </c>
      <c r="J871" s="267">
        <v>-0.004</v>
      </c>
      <c r="K871" s="268">
        <f>E871*J871</f>
        <v>-1.5279200000000002</v>
      </c>
      <c r="O871" s="260">
        <v>2</v>
      </c>
      <c r="AA871" s="233">
        <v>1</v>
      </c>
      <c r="AB871" s="233">
        <v>1</v>
      </c>
      <c r="AC871" s="233">
        <v>1</v>
      </c>
      <c r="AZ871" s="233">
        <v>1</v>
      </c>
      <c r="BA871" s="233">
        <f>IF(AZ871=1,G871,0)</f>
        <v>0</v>
      </c>
      <c r="BB871" s="233">
        <f>IF(AZ871=2,G871,0)</f>
        <v>0</v>
      </c>
      <c r="BC871" s="233">
        <f>IF(AZ871=3,G871,0)</f>
        <v>0</v>
      </c>
      <c r="BD871" s="233">
        <f>IF(AZ871=4,G871,0)</f>
        <v>0</v>
      </c>
      <c r="BE871" s="233">
        <f>IF(AZ871=5,G871,0)</f>
        <v>0</v>
      </c>
      <c r="CA871" s="260">
        <v>1</v>
      </c>
      <c r="CB871" s="260">
        <v>1</v>
      </c>
    </row>
    <row r="872" spans="1:15" ht="12.75">
      <c r="A872" s="269"/>
      <c r="B872" s="272"/>
      <c r="C872" s="336" t="s">
        <v>196</v>
      </c>
      <c r="D872" s="335"/>
      <c r="E872" s="273">
        <v>0</v>
      </c>
      <c r="F872" s="274"/>
      <c r="G872" s="275"/>
      <c r="H872" s="276"/>
      <c r="I872" s="270"/>
      <c r="J872" s="277"/>
      <c r="K872" s="270"/>
      <c r="M872" s="271" t="s">
        <v>196</v>
      </c>
      <c r="O872" s="260"/>
    </row>
    <row r="873" spans="1:15" ht="22.5">
      <c r="A873" s="269"/>
      <c r="B873" s="272"/>
      <c r="C873" s="336" t="s">
        <v>368</v>
      </c>
      <c r="D873" s="335"/>
      <c r="E873" s="273">
        <v>266.43</v>
      </c>
      <c r="F873" s="274"/>
      <c r="G873" s="275"/>
      <c r="H873" s="276"/>
      <c r="I873" s="270"/>
      <c r="J873" s="277"/>
      <c r="K873" s="270"/>
      <c r="M873" s="271" t="s">
        <v>368</v>
      </c>
      <c r="O873" s="260"/>
    </row>
    <row r="874" spans="1:15" ht="22.5">
      <c r="A874" s="269"/>
      <c r="B874" s="272"/>
      <c r="C874" s="336" t="s">
        <v>369</v>
      </c>
      <c r="D874" s="335"/>
      <c r="E874" s="273">
        <v>81.77</v>
      </c>
      <c r="F874" s="274"/>
      <c r="G874" s="275"/>
      <c r="H874" s="276"/>
      <c r="I874" s="270"/>
      <c r="J874" s="277"/>
      <c r="K874" s="270"/>
      <c r="M874" s="271" t="s">
        <v>369</v>
      </c>
      <c r="O874" s="260"/>
    </row>
    <row r="875" spans="1:15" ht="12.75">
      <c r="A875" s="269"/>
      <c r="B875" s="272"/>
      <c r="C875" s="336" t="s">
        <v>370</v>
      </c>
      <c r="D875" s="335"/>
      <c r="E875" s="273">
        <v>33.78</v>
      </c>
      <c r="F875" s="274"/>
      <c r="G875" s="275"/>
      <c r="H875" s="276"/>
      <c r="I875" s="270"/>
      <c r="J875" s="277"/>
      <c r="K875" s="270"/>
      <c r="M875" s="271" t="s">
        <v>370</v>
      </c>
      <c r="O875" s="260"/>
    </row>
    <row r="876" spans="1:80" ht="12.75">
      <c r="A876" s="261">
        <v>112</v>
      </c>
      <c r="B876" s="262" t="s">
        <v>838</v>
      </c>
      <c r="C876" s="263" t="s">
        <v>839</v>
      </c>
      <c r="D876" s="264" t="s">
        <v>151</v>
      </c>
      <c r="E876" s="265">
        <v>1055.756</v>
      </c>
      <c r="F876" s="265">
        <v>0</v>
      </c>
      <c r="G876" s="266">
        <f>E876*F876</f>
        <v>0</v>
      </c>
      <c r="H876" s="267">
        <v>0</v>
      </c>
      <c r="I876" s="268">
        <f>E876*H876</f>
        <v>0</v>
      </c>
      <c r="J876" s="267">
        <v>-0.046</v>
      </c>
      <c r="K876" s="268">
        <f>E876*J876</f>
        <v>-48.564776</v>
      </c>
      <c r="O876" s="260">
        <v>2</v>
      </c>
      <c r="AA876" s="233">
        <v>1</v>
      </c>
      <c r="AB876" s="233">
        <v>1</v>
      </c>
      <c r="AC876" s="233">
        <v>1</v>
      </c>
      <c r="AZ876" s="233">
        <v>1</v>
      </c>
      <c r="BA876" s="233">
        <f>IF(AZ876=1,G876,0)</f>
        <v>0</v>
      </c>
      <c r="BB876" s="233">
        <f>IF(AZ876=2,G876,0)</f>
        <v>0</v>
      </c>
      <c r="BC876" s="233">
        <f>IF(AZ876=3,G876,0)</f>
        <v>0</v>
      </c>
      <c r="BD876" s="233">
        <f>IF(AZ876=4,G876,0)</f>
        <v>0</v>
      </c>
      <c r="BE876" s="233">
        <f>IF(AZ876=5,G876,0)</f>
        <v>0</v>
      </c>
      <c r="CA876" s="260">
        <v>1</v>
      </c>
      <c r="CB876" s="260">
        <v>1</v>
      </c>
    </row>
    <row r="877" spans="1:15" ht="12.75">
      <c r="A877" s="269"/>
      <c r="B877" s="272"/>
      <c r="C877" s="336" t="s">
        <v>196</v>
      </c>
      <c r="D877" s="335"/>
      <c r="E877" s="273">
        <v>0</v>
      </c>
      <c r="F877" s="274"/>
      <c r="G877" s="275"/>
      <c r="H877" s="276"/>
      <c r="I877" s="270"/>
      <c r="J877" s="277"/>
      <c r="K877" s="270"/>
      <c r="M877" s="271" t="s">
        <v>196</v>
      </c>
      <c r="O877" s="260"/>
    </row>
    <row r="878" spans="1:15" ht="12.75">
      <c r="A878" s="269"/>
      <c r="B878" s="272"/>
      <c r="C878" s="336" t="s">
        <v>840</v>
      </c>
      <c r="D878" s="335"/>
      <c r="E878" s="273">
        <v>0</v>
      </c>
      <c r="F878" s="274"/>
      <c r="G878" s="275"/>
      <c r="H878" s="276"/>
      <c r="I878" s="270"/>
      <c r="J878" s="277"/>
      <c r="K878" s="270"/>
      <c r="M878" s="271" t="s">
        <v>840</v>
      </c>
      <c r="O878" s="260"/>
    </row>
    <row r="879" spans="1:15" ht="12.75">
      <c r="A879" s="269"/>
      <c r="B879" s="272"/>
      <c r="C879" s="336" t="s">
        <v>841</v>
      </c>
      <c r="D879" s="335"/>
      <c r="E879" s="273">
        <v>24.8663</v>
      </c>
      <c r="F879" s="274"/>
      <c r="G879" s="275"/>
      <c r="H879" s="276"/>
      <c r="I879" s="270"/>
      <c r="J879" s="277"/>
      <c r="K879" s="270"/>
      <c r="M879" s="271" t="s">
        <v>841</v>
      </c>
      <c r="O879" s="260"/>
    </row>
    <row r="880" spans="1:15" ht="12.75">
      <c r="A880" s="269"/>
      <c r="B880" s="272"/>
      <c r="C880" s="336" t="s">
        <v>842</v>
      </c>
      <c r="D880" s="335"/>
      <c r="E880" s="273">
        <v>0</v>
      </c>
      <c r="F880" s="274"/>
      <c r="G880" s="275"/>
      <c r="H880" s="276"/>
      <c r="I880" s="270"/>
      <c r="J880" s="277"/>
      <c r="K880" s="270"/>
      <c r="M880" s="271" t="s">
        <v>842</v>
      </c>
      <c r="O880" s="260"/>
    </row>
    <row r="881" spans="1:15" ht="12.75">
      <c r="A881" s="269"/>
      <c r="B881" s="272"/>
      <c r="C881" s="336" t="s">
        <v>843</v>
      </c>
      <c r="D881" s="335"/>
      <c r="E881" s="273">
        <v>12.3975</v>
      </c>
      <c r="F881" s="274"/>
      <c r="G881" s="275"/>
      <c r="H881" s="276"/>
      <c r="I881" s="270"/>
      <c r="J881" s="277"/>
      <c r="K881" s="270"/>
      <c r="M881" s="271" t="s">
        <v>843</v>
      </c>
      <c r="O881" s="260"/>
    </row>
    <row r="882" spans="1:15" ht="12.75">
      <c r="A882" s="269"/>
      <c r="B882" s="272"/>
      <c r="C882" s="336" t="s">
        <v>380</v>
      </c>
      <c r="D882" s="335"/>
      <c r="E882" s="273">
        <v>-1.182</v>
      </c>
      <c r="F882" s="274"/>
      <c r="G882" s="275"/>
      <c r="H882" s="276"/>
      <c r="I882" s="270"/>
      <c r="J882" s="277"/>
      <c r="K882" s="270"/>
      <c r="M882" s="271" t="s">
        <v>380</v>
      </c>
      <c r="O882" s="260"/>
    </row>
    <row r="883" spans="1:15" ht="12.75">
      <c r="A883" s="269"/>
      <c r="B883" s="272"/>
      <c r="C883" s="336" t="s">
        <v>844</v>
      </c>
      <c r="D883" s="335"/>
      <c r="E883" s="273">
        <v>0</v>
      </c>
      <c r="F883" s="274"/>
      <c r="G883" s="275"/>
      <c r="H883" s="276"/>
      <c r="I883" s="270"/>
      <c r="J883" s="277"/>
      <c r="K883" s="270"/>
      <c r="M883" s="271" t="s">
        <v>844</v>
      </c>
      <c r="O883" s="260"/>
    </row>
    <row r="884" spans="1:15" ht="12.75">
      <c r="A884" s="269"/>
      <c r="B884" s="272"/>
      <c r="C884" s="336" t="s">
        <v>845</v>
      </c>
      <c r="D884" s="335"/>
      <c r="E884" s="273">
        <v>119.5005</v>
      </c>
      <c r="F884" s="274"/>
      <c r="G884" s="275"/>
      <c r="H884" s="276"/>
      <c r="I884" s="270"/>
      <c r="J884" s="277"/>
      <c r="K884" s="270"/>
      <c r="M884" s="271" t="s">
        <v>845</v>
      </c>
      <c r="O884" s="260"/>
    </row>
    <row r="885" spans="1:15" ht="22.5">
      <c r="A885" s="269"/>
      <c r="B885" s="272"/>
      <c r="C885" s="336" t="s">
        <v>846</v>
      </c>
      <c r="D885" s="335"/>
      <c r="E885" s="273">
        <v>-26.6445</v>
      </c>
      <c r="F885" s="274"/>
      <c r="G885" s="275"/>
      <c r="H885" s="276"/>
      <c r="I885" s="270"/>
      <c r="J885" s="277"/>
      <c r="K885" s="270"/>
      <c r="M885" s="271" t="s">
        <v>846</v>
      </c>
      <c r="O885" s="260"/>
    </row>
    <row r="886" spans="1:15" ht="12.75">
      <c r="A886" s="269"/>
      <c r="B886" s="272"/>
      <c r="C886" s="336" t="s">
        <v>847</v>
      </c>
      <c r="D886" s="335"/>
      <c r="E886" s="273">
        <v>0</v>
      </c>
      <c r="F886" s="274"/>
      <c r="G886" s="275"/>
      <c r="H886" s="276"/>
      <c r="I886" s="270"/>
      <c r="J886" s="277"/>
      <c r="K886" s="270"/>
      <c r="M886" s="271" t="s">
        <v>847</v>
      </c>
      <c r="O886" s="260"/>
    </row>
    <row r="887" spans="1:15" ht="12.75">
      <c r="A887" s="269"/>
      <c r="B887" s="272"/>
      <c r="C887" s="336" t="s">
        <v>848</v>
      </c>
      <c r="D887" s="335"/>
      <c r="E887" s="273">
        <v>27.645</v>
      </c>
      <c r="F887" s="274"/>
      <c r="G887" s="275"/>
      <c r="H887" s="276"/>
      <c r="I887" s="270"/>
      <c r="J887" s="277"/>
      <c r="K887" s="270"/>
      <c r="M887" s="271" t="s">
        <v>848</v>
      </c>
      <c r="O887" s="260"/>
    </row>
    <row r="888" spans="1:15" ht="12.75">
      <c r="A888" s="269"/>
      <c r="B888" s="272"/>
      <c r="C888" s="336" t="s">
        <v>849</v>
      </c>
      <c r="D888" s="335"/>
      <c r="E888" s="273">
        <v>-9.2165</v>
      </c>
      <c r="F888" s="274"/>
      <c r="G888" s="275"/>
      <c r="H888" s="276"/>
      <c r="I888" s="270"/>
      <c r="J888" s="277"/>
      <c r="K888" s="270"/>
      <c r="M888" s="271" t="s">
        <v>849</v>
      </c>
      <c r="O888" s="260"/>
    </row>
    <row r="889" spans="1:15" ht="12.75">
      <c r="A889" s="269"/>
      <c r="B889" s="272"/>
      <c r="C889" s="336" t="s">
        <v>850</v>
      </c>
      <c r="D889" s="335"/>
      <c r="E889" s="273">
        <v>0</v>
      </c>
      <c r="F889" s="274"/>
      <c r="G889" s="275"/>
      <c r="H889" s="276"/>
      <c r="I889" s="270"/>
      <c r="J889" s="277"/>
      <c r="K889" s="270"/>
      <c r="M889" s="271" t="s">
        <v>850</v>
      </c>
      <c r="O889" s="260"/>
    </row>
    <row r="890" spans="1:15" ht="12.75">
      <c r="A890" s="269"/>
      <c r="B890" s="272"/>
      <c r="C890" s="336" t="s">
        <v>851</v>
      </c>
      <c r="D890" s="335"/>
      <c r="E890" s="273">
        <v>151.905</v>
      </c>
      <c r="F890" s="274"/>
      <c r="G890" s="275"/>
      <c r="H890" s="276"/>
      <c r="I890" s="270"/>
      <c r="J890" s="277"/>
      <c r="K890" s="270"/>
      <c r="M890" s="271" t="s">
        <v>851</v>
      </c>
      <c r="O890" s="260"/>
    </row>
    <row r="891" spans="1:15" ht="12.75">
      <c r="A891" s="269"/>
      <c r="B891" s="272"/>
      <c r="C891" s="336" t="s">
        <v>852</v>
      </c>
      <c r="D891" s="335"/>
      <c r="E891" s="273">
        <v>-67.44</v>
      </c>
      <c r="F891" s="274"/>
      <c r="G891" s="275"/>
      <c r="H891" s="276"/>
      <c r="I891" s="270"/>
      <c r="J891" s="277"/>
      <c r="K891" s="270"/>
      <c r="M891" s="271" t="s">
        <v>852</v>
      </c>
      <c r="O891" s="260"/>
    </row>
    <row r="892" spans="1:15" ht="12.75">
      <c r="A892" s="269"/>
      <c r="B892" s="272"/>
      <c r="C892" s="336" t="s">
        <v>853</v>
      </c>
      <c r="D892" s="335"/>
      <c r="E892" s="273">
        <v>0</v>
      </c>
      <c r="F892" s="274"/>
      <c r="G892" s="275"/>
      <c r="H892" s="276"/>
      <c r="I892" s="270"/>
      <c r="J892" s="277"/>
      <c r="K892" s="270"/>
      <c r="M892" s="271" t="s">
        <v>853</v>
      </c>
      <c r="O892" s="260"/>
    </row>
    <row r="893" spans="1:15" ht="12.75">
      <c r="A893" s="269"/>
      <c r="B893" s="272"/>
      <c r="C893" s="336" t="s">
        <v>854</v>
      </c>
      <c r="D893" s="335"/>
      <c r="E893" s="273">
        <v>26.3055</v>
      </c>
      <c r="F893" s="274"/>
      <c r="G893" s="275"/>
      <c r="H893" s="276"/>
      <c r="I893" s="270"/>
      <c r="J893" s="277"/>
      <c r="K893" s="270"/>
      <c r="M893" s="271" t="s">
        <v>854</v>
      </c>
      <c r="O893" s="260"/>
    </row>
    <row r="894" spans="1:15" ht="12.75">
      <c r="A894" s="269"/>
      <c r="B894" s="272"/>
      <c r="C894" s="336" t="s">
        <v>439</v>
      </c>
      <c r="D894" s="335"/>
      <c r="E894" s="273">
        <v>-3.152</v>
      </c>
      <c r="F894" s="274"/>
      <c r="G894" s="275"/>
      <c r="H894" s="276"/>
      <c r="I894" s="270"/>
      <c r="J894" s="277"/>
      <c r="K894" s="270"/>
      <c r="M894" s="271" t="s">
        <v>439</v>
      </c>
      <c r="O894" s="260"/>
    </row>
    <row r="895" spans="1:15" ht="12.75">
      <c r="A895" s="269"/>
      <c r="B895" s="272"/>
      <c r="C895" s="336" t="s">
        <v>855</v>
      </c>
      <c r="D895" s="335"/>
      <c r="E895" s="273">
        <v>0</v>
      </c>
      <c r="F895" s="274"/>
      <c r="G895" s="275"/>
      <c r="H895" s="276"/>
      <c r="I895" s="270"/>
      <c r="J895" s="277"/>
      <c r="K895" s="270"/>
      <c r="M895" s="271" t="s">
        <v>855</v>
      </c>
      <c r="O895" s="260"/>
    </row>
    <row r="896" spans="1:15" ht="12.75">
      <c r="A896" s="269"/>
      <c r="B896" s="272"/>
      <c r="C896" s="336" t="s">
        <v>856</v>
      </c>
      <c r="D896" s="335"/>
      <c r="E896" s="273">
        <v>33.345</v>
      </c>
      <c r="F896" s="274"/>
      <c r="G896" s="275"/>
      <c r="H896" s="276"/>
      <c r="I896" s="270"/>
      <c r="J896" s="277"/>
      <c r="K896" s="270"/>
      <c r="M896" s="271" t="s">
        <v>856</v>
      </c>
      <c r="O896" s="260"/>
    </row>
    <row r="897" spans="1:15" ht="12.75">
      <c r="A897" s="269"/>
      <c r="B897" s="272"/>
      <c r="C897" s="336" t="s">
        <v>857</v>
      </c>
      <c r="D897" s="335"/>
      <c r="E897" s="273">
        <v>-10.881</v>
      </c>
      <c r="F897" s="274"/>
      <c r="G897" s="275"/>
      <c r="H897" s="276"/>
      <c r="I897" s="270"/>
      <c r="J897" s="277"/>
      <c r="K897" s="270"/>
      <c r="M897" s="271" t="s">
        <v>857</v>
      </c>
      <c r="O897" s="260"/>
    </row>
    <row r="898" spans="1:15" ht="12.75">
      <c r="A898" s="269"/>
      <c r="B898" s="272"/>
      <c r="C898" s="336" t="s">
        <v>858</v>
      </c>
      <c r="D898" s="335"/>
      <c r="E898" s="273">
        <v>0</v>
      </c>
      <c r="F898" s="274"/>
      <c r="G898" s="275"/>
      <c r="H898" s="276"/>
      <c r="I898" s="270"/>
      <c r="J898" s="277"/>
      <c r="K898" s="270"/>
      <c r="M898" s="271" t="s">
        <v>858</v>
      </c>
      <c r="O898" s="260"/>
    </row>
    <row r="899" spans="1:15" ht="12.75">
      <c r="A899" s="269"/>
      <c r="B899" s="272"/>
      <c r="C899" s="336" t="s">
        <v>859</v>
      </c>
      <c r="D899" s="335"/>
      <c r="E899" s="273">
        <v>27.36</v>
      </c>
      <c r="F899" s="274"/>
      <c r="G899" s="275"/>
      <c r="H899" s="276"/>
      <c r="I899" s="270"/>
      <c r="J899" s="277"/>
      <c r="K899" s="270"/>
      <c r="M899" s="271" t="s">
        <v>859</v>
      </c>
      <c r="O899" s="260"/>
    </row>
    <row r="900" spans="1:15" ht="12.75">
      <c r="A900" s="269"/>
      <c r="B900" s="272"/>
      <c r="C900" s="336" t="s">
        <v>860</v>
      </c>
      <c r="D900" s="335"/>
      <c r="E900" s="273">
        <v>-6.36</v>
      </c>
      <c r="F900" s="274"/>
      <c r="G900" s="275"/>
      <c r="H900" s="276"/>
      <c r="I900" s="270"/>
      <c r="J900" s="277"/>
      <c r="K900" s="270"/>
      <c r="M900" s="271" t="s">
        <v>860</v>
      </c>
      <c r="O900" s="260"/>
    </row>
    <row r="901" spans="1:15" ht="12.75">
      <c r="A901" s="269"/>
      <c r="B901" s="272"/>
      <c r="C901" s="336" t="s">
        <v>861</v>
      </c>
      <c r="D901" s="335"/>
      <c r="E901" s="273">
        <v>0</v>
      </c>
      <c r="F901" s="274"/>
      <c r="G901" s="275"/>
      <c r="H901" s="276"/>
      <c r="I901" s="270"/>
      <c r="J901" s="277"/>
      <c r="K901" s="270"/>
      <c r="M901" s="271" t="s">
        <v>861</v>
      </c>
      <c r="O901" s="260"/>
    </row>
    <row r="902" spans="1:15" ht="12.75">
      <c r="A902" s="269"/>
      <c r="B902" s="272"/>
      <c r="C902" s="336" t="s">
        <v>862</v>
      </c>
      <c r="D902" s="335"/>
      <c r="E902" s="273">
        <v>22.8855</v>
      </c>
      <c r="F902" s="274"/>
      <c r="G902" s="275"/>
      <c r="H902" s="276"/>
      <c r="I902" s="270"/>
      <c r="J902" s="277"/>
      <c r="K902" s="270"/>
      <c r="M902" s="271" t="s">
        <v>862</v>
      </c>
      <c r="O902" s="260"/>
    </row>
    <row r="903" spans="1:15" ht="12.75">
      <c r="A903" s="269"/>
      <c r="B903" s="272"/>
      <c r="C903" s="336" t="s">
        <v>863</v>
      </c>
      <c r="D903" s="335"/>
      <c r="E903" s="273">
        <v>-6.475</v>
      </c>
      <c r="F903" s="274"/>
      <c r="G903" s="275"/>
      <c r="H903" s="276"/>
      <c r="I903" s="270"/>
      <c r="J903" s="277"/>
      <c r="K903" s="270"/>
      <c r="M903" s="271" t="s">
        <v>863</v>
      </c>
      <c r="O903" s="260"/>
    </row>
    <row r="904" spans="1:15" ht="12.75">
      <c r="A904" s="269"/>
      <c r="B904" s="272"/>
      <c r="C904" s="336" t="s">
        <v>864</v>
      </c>
      <c r="D904" s="335"/>
      <c r="E904" s="273">
        <v>0</v>
      </c>
      <c r="F904" s="274"/>
      <c r="G904" s="275"/>
      <c r="H904" s="276"/>
      <c r="I904" s="270"/>
      <c r="J904" s="277"/>
      <c r="K904" s="270"/>
      <c r="M904" s="271" t="s">
        <v>864</v>
      </c>
      <c r="O904" s="260"/>
    </row>
    <row r="905" spans="1:15" ht="12.75">
      <c r="A905" s="269"/>
      <c r="B905" s="272"/>
      <c r="C905" s="336" t="s">
        <v>865</v>
      </c>
      <c r="D905" s="335"/>
      <c r="E905" s="273">
        <v>36.9075</v>
      </c>
      <c r="F905" s="274"/>
      <c r="G905" s="275"/>
      <c r="H905" s="276"/>
      <c r="I905" s="270"/>
      <c r="J905" s="277"/>
      <c r="K905" s="270"/>
      <c r="M905" s="271" t="s">
        <v>865</v>
      </c>
      <c r="O905" s="260"/>
    </row>
    <row r="906" spans="1:15" ht="12.75">
      <c r="A906" s="269"/>
      <c r="B906" s="272"/>
      <c r="C906" s="336" t="s">
        <v>866</v>
      </c>
      <c r="D906" s="335"/>
      <c r="E906" s="273">
        <v>-2.46</v>
      </c>
      <c r="F906" s="274"/>
      <c r="G906" s="275"/>
      <c r="H906" s="276"/>
      <c r="I906" s="270"/>
      <c r="J906" s="277"/>
      <c r="K906" s="270"/>
      <c r="M906" s="271" t="s">
        <v>866</v>
      </c>
      <c r="O906" s="260"/>
    </row>
    <row r="907" spans="1:15" ht="12.75">
      <c r="A907" s="269"/>
      <c r="B907" s="272"/>
      <c r="C907" s="336" t="s">
        <v>867</v>
      </c>
      <c r="D907" s="335"/>
      <c r="E907" s="273">
        <v>0</v>
      </c>
      <c r="F907" s="274"/>
      <c r="G907" s="275"/>
      <c r="H907" s="276"/>
      <c r="I907" s="270"/>
      <c r="J907" s="277"/>
      <c r="K907" s="270"/>
      <c r="M907" s="271" t="s">
        <v>867</v>
      </c>
      <c r="O907" s="260"/>
    </row>
    <row r="908" spans="1:15" ht="12.75">
      <c r="A908" s="269"/>
      <c r="B908" s="272"/>
      <c r="C908" s="336" t="s">
        <v>868</v>
      </c>
      <c r="D908" s="335"/>
      <c r="E908" s="273">
        <v>39.33</v>
      </c>
      <c r="F908" s="274"/>
      <c r="G908" s="275"/>
      <c r="H908" s="276"/>
      <c r="I908" s="270"/>
      <c r="J908" s="277"/>
      <c r="K908" s="270"/>
      <c r="M908" s="271" t="s">
        <v>868</v>
      </c>
      <c r="O908" s="260"/>
    </row>
    <row r="909" spans="1:15" ht="12.75">
      <c r="A909" s="269"/>
      <c r="B909" s="272"/>
      <c r="C909" s="336" t="s">
        <v>869</v>
      </c>
      <c r="D909" s="335"/>
      <c r="E909" s="273">
        <v>-4.925</v>
      </c>
      <c r="F909" s="274"/>
      <c r="G909" s="275"/>
      <c r="H909" s="276"/>
      <c r="I909" s="270"/>
      <c r="J909" s="277"/>
      <c r="K909" s="270"/>
      <c r="M909" s="271" t="s">
        <v>869</v>
      </c>
      <c r="O909" s="260"/>
    </row>
    <row r="910" spans="1:15" ht="12.75">
      <c r="A910" s="269"/>
      <c r="B910" s="272"/>
      <c r="C910" s="336" t="s">
        <v>870</v>
      </c>
      <c r="D910" s="335"/>
      <c r="E910" s="273">
        <v>0</v>
      </c>
      <c r="F910" s="274"/>
      <c r="G910" s="275"/>
      <c r="H910" s="276"/>
      <c r="I910" s="270"/>
      <c r="J910" s="277"/>
      <c r="K910" s="270"/>
      <c r="M910" s="271" t="s">
        <v>870</v>
      </c>
      <c r="O910" s="260"/>
    </row>
    <row r="911" spans="1:15" ht="12.75">
      <c r="A911" s="269"/>
      <c r="B911" s="272"/>
      <c r="C911" s="336" t="s">
        <v>871</v>
      </c>
      <c r="D911" s="335"/>
      <c r="E911" s="273">
        <v>42.3225</v>
      </c>
      <c r="F911" s="274"/>
      <c r="G911" s="275"/>
      <c r="H911" s="276"/>
      <c r="I911" s="270"/>
      <c r="J911" s="277"/>
      <c r="K911" s="270"/>
      <c r="M911" s="271" t="s">
        <v>871</v>
      </c>
      <c r="O911" s="260"/>
    </row>
    <row r="912" spans="1:15" ht="12.75">
      <c r="A912" s="269"/>
      <c r="B912" s="272"/>
      <c r="C912" s="336" t="s">
        <v>872</v>
      </c>
      <c r="D912" s="335"/>
      <c r="E912" s="273">
        <v>-1.995</v>
      </c>
      <c r="F912" s="274"/>
      <c r="G912" s="275"/>
      <c r="H912" s="276"/>
      <c r="I912" s="270"/>
      <c r="J912" s="277"/>
      <c r="K912" s="270"/>
      <c r="M912" s="271" t="s">
        <v>872</v>
      </c>
      <c r="O912" s="260"/>
    </row>
    <row r="913" spans="1:15" ht="12.75">
      <c r="A913" s="269"/>
      <c r="B913" s="272"/>
      <c r="C913" s="336" t="s">
        <v>873</v>
      </c>
      <c r="D913" s="335"/>
      <c r="E913" s="273">
        <v>0</v>
      </c>
      <c r="F913" s="274"/>
      <c r="G913" s="275"/>
      <c r="H913" s="276"/>
      <c r="I913" s="270"/>
      <c r="J913" s="277"/>
      <c r="K913" s="270"/>
      <c r="M913" s="271" t="s">
        <v>873</v>
      </c>
      <c r="O913" s="260"/>
    </row>
    <row r="914" spans="1:15" ht="12.75">
      <c r="A914" s="269"/>
      <c r="B914" s="272"/>
      <c r="C914" s="336" t="s">
        <v>874</v>
      </c>
      <c r="D914" s="335"/>
      <c r="E914" s="273">
        <v>85.4288</v>
      </c>
      <c r="F914" s="274"/>
      <c r="G914" s="275"/>
      <c r="H914" s="276"/>
      <c r="I914" s="270"/>
      <c r="J914" s="277"/>
      <c r="K914" s="270"/>
      <c r="M914" s="271" t="s">
        <v>874</v>
      </c>
      <c r="O914" s="260"/>
    </row>
    <row r="915" spans="1:15" ht="12.75">
      <c r="A915" s="269"/>
      <c r="B915" s="272"/>
      <c r="C915" s="336" t="s">
        <v>875</v>
      </c>
      <c r="D915" s="335"/>
      <c r="E915" s="273">
        <v>0</v>
      </c>
      <c r="F915" s="274"/>
      <c r="G915" s="275"/>
      <c r="H915" s="276"/>
      <c r="I915" s="270"/>
      <c r="J915" s="277"/>
      <c r="K915" s="270"/>
      <c r="M915" s="271" t="s">
        <v>875</v>
      </c>
      <c r="O915" s="260"/>
    </row>
    <row r="916" spans="1:15" ht="12.75">
      <c r="A916" s="269"/>
      <c r="B916" s="272"/>
      <c r="C916" s="336" t="s">
        <v>876</v>
      </c>
      <c r="D916" s="335"/>
      <c r="E916" s="273">
        <v>46.113</v>
      </c>
      <c r="F916" s="274"/>
      <c r="G916" s="275"/>
      <c r="H916" s="276"/>
      <c r="I916" s="270"/>
      <c r="J916" s="277"/>
      <c r="K916" s="270"/>
      <c r="M916" s="271" t="s">
        <v>876</v>
      </c>
      <c r="O916" s="260"/>
    </row>
    <row r="917" spans="1:15" ht="12.75">
      <c r="A917" s="269"/>
      <c r="B917" s="272"/>
      <c r="C917" s="336" t="s">
        <v>877</v>
      </c>
      <c r="D917" s="335"/>
      <c r="E917" s="273">
        <v>-20.0525</v>
      </c>
      <c r="F917" s="274"/>
      <c r="G917" s="275"/>
      <c r="H917" s="276"/>
      <c r="I917" s="270"/>
      <c r="J917" s="277"/>
      <c r="K917" s="270"/>
      <c r="M917" s="271" t="s">
        <v>877</v>
      </c>
      <c r="O917" s="260"/>
    </row>
    <row r="918" spans="1:15" ht="12.75">
      <c r="A918" s="269"/>
      <c r="B918" s="272"/>
      <c r="C918" s="336" t="s">
        <v>878</v>
      </c>
      <c r="D918" s="335"/>
      <c r="E918" s="273">
        <v>0</v>
      </c>
      <c r="F918" s="274"/>
      <c r="G918" s="275"/>
      <c r="H918" s="276"/>
      <c r="I918" s="270"/>
      <c r="J918" s="277"/>
      <c r="K918" s="270"/>
      <c r="M918" s="271" t="s">
        <v>878</v>
      </c>
      <c r="O918" s="260"/>
    </row>
    <row r="919" spans="1:15" ht="12.75">
      <c r="A919" s="269"/>
      <c r="B919" s="272"/>
      <c r="C919" s="336" t="s">
        <v>879</v>
      </c>
      <c r="D919" s="335"/>
      <c r="E919" s="273">
        <v>86.07</v>
      </c>
      <c r="F919" s="274"/>
      <c r="G919" s="275"/>
      <c r="H919" s="276"/>
      <c r="I919" s="270"/>
      <c r="J919" s="277"/>
      <c r="K919" s="270"/>
      <c r="M919" s="271" t="s">
        <v>879</v>
      </c>
      <c r="O919" s="260"/>
    </row>
    <row r="920" spans="1:15" ht="12.75">
      <c r="A920" s="269"/>
      <c r="B920" s="272"/>
      <c r="C920" s="336" t="s">
        <v>880</v>
      </c>
      <c r="D920" s="335"/>
      <c r="E920" s="273">
        <v>-15.0925</v>
      </c>
      <c r="F920" s="274"/>
      <c r="G920" s="275"/>
      <c r="H920" s="276"/>
      <c r="I920" s="270"/>
      <c r="J920" s="277"/>
      <c r="K920" s="270"/>
      <c r="M920" s="271" t="s">
        <v>880</v>
      </c>
      <c r="O920" s="260"/>
    </row>
    <row r="921" spans="1:15" ht="12.75">
      <c r="A921" s="269"/>
      <c r="B921" s="272"/>
      <c r="C921" s="336" t="s">
        <v>881</v>
      </c>
      <c r="D921" s="335"/>
      <c r="E921" s="273">
        <v>0</v>
      </c>
      <c r="F921" s="274"/>
      <c r="G921" s="275"/>
      <c r="H921" s="276"/>
      <c r="I921" s="270"/>
      <c r="J921" s="277"/>
      <c r="K921" s="270"/>
      <c r="M921" s="271" t="s">
        <v>881</v>
      </c>
      <c r="O921" s="260"/>
    </row>
    <row r="922" spans="1:15" ht="12.75">
      <c r="A922" s="269"/>
      <c r="B922" s="272"/>
      <c r="C922" s="336" t="s">
        <v>882</v>
      </c>
      <c r="D922" s="335"/>
      <c r="E922" s="273">
        <v>59.793</v>
      </c>
      <c r="F922" s="274"/>
      <c r="G922" s="275"/>
      <c r="H922" s="276"/>
      <c r="I922" s="270"/>
      <c r="J922" s="277"/>
      <c r="K922" s="270"/>
      <c r="M922" s="271" t="s">
        <v>882</v>
      </c>
      <c r="O922" s="260"/>
    </row>
    <row r="923" spans="1:15" ht="12.75">
      <c r="A923" s="269"/>
      <c r="B923" s="272"/>
      <c r="C923" s="336" t="s">
        <v>380</v>
      </c>
      <c r="D923" s="335"/>
      <c r="E923" s="273">
        <v>-1.182</v>
      </c>
      <c r="F923" s="274"/>
      <c r="G923" s="275"/>
      <c r="H923" s="276"/>
      <c r="I923" s="270"/>
      <c r="J923" s="277"/>
      <c r="K923" s="270"/>
      <c r="M923" s="271" t="s">
        <v>380</v>
      </c>
      <c r="O923" s="260"/>
    </row>
    <row r="924" spans="1:15" ht="12.75">
      <c r="A924" s="269"/>
      <c r="B924" s="272"/>
      <c r="C924" s="334" t="s">
        <v>337</v>
      </c>
      <c r="D924" s="335"/>
      <c r="E924" s="298">
        <v>665.1170999999998</v>
      </c>
      <c r="F924" s="274"/>
      <c r="G924" s="275"/>
      <c r="H924" s="276"/>
      <c r="I924" s="270"/>
      <c r="J924" s="277"/>
      <c r="K924" s="270"/>
      <c r="M924" s="271" t="s">
        <v>337</v>
      </c>
      <c r="O924" s="260"/>
    </row>
    <row r="925" spans="1:15" ht="12.75">
      <c r="A925" s="269"/>
      <c r="B925" s="272"/>
      <c r="C925" s="336" t="s">
        <v>204</v>
      </c>
      <c r="D925" s="335"/>
      <c r="E925" s="273">
        <v>0</v>
      </c>
      <c r="F925" s="274"/>
      <c r="G925" s="275"/>
      <c r="H925" s="276"/>
      <c r="I925" s="270"/>
      <c r="J925" s="277"/>
      <c r="K925" s="270"/>
      <c r="M925" s="271" t="s">
        <v>204</v>
      </c>
      <c r="O925" s="260"/>
    </row>
    <row r="926" spans="1:15" ht="12.75">
      <c r="A926" s="269"/>
      <c r="B926" s="272"/>
      <c r="C926" s="336" t="s">
        <v>883</v>
      </c>
      <c r="D926" s="335"/>
      <c r="E926" s="273">
        <v>0</v>
      </c>
      <c r="F926" s="274"/>
      <c r="G926" s="275"/>
      <c r="H926" s="276"/>
      <c r="I926" s="270"/>
      <c r="J926" s="277"/>
      <c r="K926" s="270"/>
      <c r="M926" s="271" t="s">
        <v>883</v>
      </c>
      <c r="O926" s="260"/>
    </row>
    <row r="927" spans="1:15" ht="12.75">
      <c r="A927" s="269"/>
      <c r="B927" s="272"/>
      <c r="C927" s="336" t="s">
        <v>884</v>
      </c>
      <c r="D927" s="335"/>
      <c r="E927" s="273">
        <v>10.675</v>
      </c>
      <c r="F927" s="274"/>
      <c r="G927" s="275"/>
      <c r="H927" s="276"/>
      <c r="I927" s="270"/>
      <c r="J927" s="277"/>
      <c r="K927" s="270"/>
      <c r="M927" s="271" t="s">
        <v>884</v>
      </c>
      <c r="O927" s="260"/>
    </row>
    <row r="928" spans="1:15" ht="12.75">
      <c r="A928" s="269"/>
      <c r="B928" s="272"/>
      <c r="C928" s="336" t="s">
        <v>885</v>
      </c>
      <c r="D928" s="335"/>
      <c r="E928" s="273">
        <v>0</v>
      </c>
      <c r="F928" s="274"/>
      <c r="G928" s="275"/>
      <c r="H928" s="276"/>
      <c r="I928" s="270"/>
      <c r="J928" s="277"/>
      <c r="K928" s="270"/>
      <c r="M928" s="271" t="s">
        <v>885</v>
      </c>
      <c r="O928" s="260"/>
    </row>
    <row r="929" spans="1:15" ht="12.75">
      <c r="A929" s="269"/>
      <c r="B929" s="272"/>
      <c r="C929" s="336" t="s">
        <v>886</v>
      </c>
      <c r="D929" s="335"/>
      <c r="E929" s="273">
        <v>41.0988</v>
      </c>
      <c r="F929" s="274"/>
      <c r="G929" s="275"/>
      <c r="H929" s="276"/>
      <c r="I929" s="270"/>
      <c r="J929" s="277"/>
      <c r="K929" s="270"/>
      <c r="M929" s="271" t="s">
        <v>886</v>
      </c>
      <c r="O929" s="260"/>
    </row>
    <row r="930" spans="1:15" ht="12.75">
      <c r="A930" s="269"/>
      <c r="B930" s="272"/>
      <c r="C930" s="336" t="s">
        <v>887</v>
      </c>
      <c r="D930" s="335"/>
      <c r="E930" s="273">
        <v>-12.42</v>
      </c>
      <c r="F930" s="274"/>
      <c r="G930" s="275"/>
      <c r="H930" s="276"/>
      <c r="I930" s="270"/>
      <c r="J930" s="277"/>
      <c r="K930" s="270"/>
      <c r="M930" s="271" t="s">
        <v>887</v>
      </c>
      <c r="O930" s="260"/>
    </row>
    <row r="931" spans="1:15" ht="12.75">
      <c r="A931" s="269"/>
      <c r="B931" s="272"/>
      <c r="C931" s="336" t="s">
        <v>888</v>
      </c>
      <c r="D931" s="335"/>
      <c r="E931" s="273">
        <v>-3.51</v>
      </c>
      <c r="F931" s="274"/>
      <c r="G931" s="275"/>
      <c r="H931" s="276"/>
      <c r="I931" s="270"/>
      <c r="J931" s="277"/>
      <c r="K931" s="270"/>
      <c r="M931" s="271" t="s">
        <v>888</v>
      </c>
      <c r="O931" s="260"/>
    </row>
    <row r="932" spans="1:15" ht="12.75">
      <c r="A932" s="269"/>
      <c r="B932" s="272"/>
      <c r="C932" s="336" t="s">
        <v>889</v>
      </c>
      <c r="D932" s="335"/>
      <c r="E932" s="273">
        <v>0</v>
      </c>
      <c r="F932" s="274"/>
      <c r="G932" s="275"/>
      <c r="H932" s="276"/>
      <c r="I932" s="270"/>
      <c r="J932" s="277"/>
      <c r="K932" s="270"/>
      <c r="M932" s="271" t="s">
        <v>889</v>
      </c>
      <c r="O932" s="260"/>
    </row>
    <row r="933" spans="1:15" ht="22.5">
      <c r="A933" s="269"/>
      <c r="B933" s="272"/>
      <c r="C933" s="336" t="s">
        <v>890</v>
      </c>
      <c r="D933" s="335"/>
      <c r="E933" s="273">
        <v>128.7862</v>
      </c>
      <c r="F933" s="274"/>
      <c r="G933" s="275"/>
      <c r="H933" s="276"/>
      <c r="I933" s="270"/>
      <c r="J933" s="277"/>
      <c r="K933" s="270"/>
      <c r="M933" s="271" t="s">
        <v>890</v>
      </c>
      <c r="O933" s="260"/>
    </row>
    <row r="934" spans="1:15" ht="12.75">
      <c r="A934" s="269"/>
      <c r="B934" s="272"/>
      <c r="C934" s="336" t="s">
        <v>891</v>
      </c>
      <c r="D934" s="335"/>
      <c r="E934" s="273">
        <v>21.35</v>
      </c>
      <c r="F934" s="274"/>
      <c r="G934" s="275"/>
      <c r="H934" s="276"/>
      <c r="I934" s="270"/>
      <c r="J934" s="277"/>
      <c r="K934" s="270"/>
      <c r="M934" s="271" t="s">
        <v>891</v>
      </c>
      <c r="O934" s="260"/>
    </row>
    <row r="935" spans="1:15" ht="12.75">
      <c r="A935" s="269"/>
      <c r="B935" s="272"/>
      <c r="C935" s="336" t="s">
        <v>887</v>
      </c>
      <c r="D935" s="335"/>
      <c r="E935" s="273">
        <v>-12.42</v>
      </c>
      <c r="F935" s="274"/>
      <c r="G935" s="275"/>
      <c r="H935" s="276"/>
      <c r="I935" s="270"/>
      <c r="J935" s="277"/>
      <c r="K935" s="270"/>
      <c r="M935" s="271" t="s">
        <v>887</v>
      </c>
      <c r="O935" s="260"/>
    </row>
    <row r="936" spans="1:15" ht="12.75">
      <c r="A936" s="269"/>
      <c r="B936" s="272"/>
      <c r="C936" s="336" t="s">
        <v>892</v>
      </c>
      <c r="D936" s="335"/>
      <c r="E936" s="273">
        <v>0</v>
      </c>
      <c r="F936" s="274"/>
      <c r="G936" s="275"/>
      <c r="H936" s="276"/>
      <c r="I936" s="270"/>
      <c r="J936" s="277"/>
      <c r="K936" s="270"/>
      <c r="M936" s="271" t="s">
        <v>892</v>
      </c>
      <c r="O936" s="260"/>
    </row>
    <row r="937" spans="1:15" ht="12.75">
      <c r="A937" s="269"/>
      <c r="B937" s="272"/>
      <c r="C937" s="336" t="s">
        <v>893</v>
      </c>
      <c r="D937" s="335"/>
      <c r="E937" s="273">
        <v>172.7977</v>
      </c>
      <c r="F937" s="274"/>
      <c r="G937" s="275"/>
      <c r="H937" s="276"/>
      <c r="I937" s="270"/>
      <c r="J937" s="277"/>
      <c r="K937" s="270"/>
      <c r="M937" s="271" t="s">
        <v>893</v>
      </c>
      <c r="O937" s="260"/>
    </row>
    <row r="938" spans="1:15" ht="12.75">
      <c r="A938" s="269"/>
      <c r="B938" s="272"/>
      <c r="C938" s="336" t="s">
        <v>894</v>
      </c>
      <c r="D938" s="335"/>
      <c r="E938" s="273">
        <v>-42.87</v>
      </c>
      <c r="F938" s="274"/>
      <c r="G938" s="275"/>
      <c r="H938" s="276"/>
      <c r="I938" s="270"/>
      <c r="J938" s="277"/>
      <c r="K938" s="270"/>
      <c r="M938" s="271" t="s">
        <v>894</v>
      </c>
      <c r="O938" s="260"/>
    </row>
    <row r="939" spans="1:15" ht="12.75">
      <c r="A939" s="269"/>
      <c r="B939" s="272"/>
      <c r="C939" s="336" t="s">
        <v>895</v>
      </c>
      <c r="D939" s="335"/>
      <c r="E939" s="273">
        <v>0</v>
      </c>
      <c r="F939" s="274"/>
      <c r="G939" s="275"/>
      <c r="H939" s="276"/>
      <c r="I939" s="270"/>
      <c r="J939" s="277"/>
      <c r="K939" s="270"/>
      <c r="M939" s="271" t="s">
        <v>895</v>
      </c>
      <c r="O939" s="260"/>
    </row>
    <row r="940" spans="1:15" ht="12.75">
      <c r="A940" s="269"/>
      <c r="B940" s="272"/>
      <c r="C940" s="336" t="s">
        <v>896</v>
      </c>
      <c r="D940" s="335"/>
      <c r="E940" s="273">
        <v>40.0313</v>
      </c>
      <c r="F940" s="274"/>
      <c r="G940" s="275"/>
      <c r="H940" s="276"/>
      <c r="I940" s="270"/>
      <c r="J940" s="277"/>
      <c r="K940" s="270"/>
      <c r="M940" s="271" t="s">
        <v>896</v>
      </c>
      <c r="O940" s="260"/>
    </row>
    <row r="941" spans="1:15" ht="12.75">
      <c r="A941" s="269"/>
      <c r="B941" s="272"/>
      <c r="C941" s="336" t="s">
        <v>897</v>
      </c>
      <c r="D941" s="335"/>
      <c r="E941" s="273">
        <v>-6.979</v>
      </c>
      <c r="F941" s="274"/>
      <c r="G941" s="275"/>
      <c r="H941" s="276"/>
      <c r="I941" s="270"/>
      <c r="J941" s="277"/>
      <c r="K941" s="270"/>
      <c r="M941" s="271" t="s">
        <v>897</v>
      </c>
      <c r="O941" s="260"/>
    </row>
    <row r="942" spans="1:15" ht="12.75">
      <c r="A942" s="269"/>
      <c r="B942" s="272"/>
      <c r="C942" s="336" t="s">
        <v>898</v>
      </c>
      <c r="D942" s="335"/>
      <c r="E942" s="273">
        <v>0</v>
      </c>
      <c r="F942" s="274"/>
      <c r="G942" s="275"/>
      <c r="H942" s="276"/>
      <c r="I942" s="270"/>
      <c r="J942" s="277"/>
      <c r="K942" s="270"/>
      <c r="M942" s="271" t="s">
        <v>898</v>
      </c>
      <c r="O942" s="260"/>
    </row>
    <row r="943" spans="1:15" ht="12.75">
      <c r="A943" s="269"/>
      <c r="B943" s="272"/>
      <c r="C943" s="336" t="s">
        <v>899</v>
      </c>
      <c r="D943" s="335"/>
      <c r="E943" s="273">
        <v>57.645</v>
      </c>
      <c r="F943" s="274"/>
      <c r="G943" s="275"/>
      <c r="H943" s="276"/>
      <c r="I943" s="270"/>
      <c r="J943" s="277"/>
      <c r="K943" s="270"/>
      <c r="M943" s="271" t="s">
        <v>899</v>
      </c>
      <c r="O943" s="260"/>
    </row>
    <row r="944" spans="1:15" ht="12.75">
      <c r="A944" s="269"/>
      <c r="B944" s="272"/>
      <c r="C944" s="336" t="s">
        <v>718</v>
      </c>
      <c r="D944" s="335"/>
      <c r="E944" s="273">
        <v>-3.546</v>
      </c>
      <c r="F944" s="274"/>
      <c r="G944" s="275"/>
      <c r="H944" s="276"/>
      <c r="I944" s="270"/>
      <c r="J944" s="277"/>
      <c r="K944" s="270"/>
      <c r="M944" s="271" t="s">
        <v>718</v>
      </c>
      <c r="O944" s="260"/>
    </row>
    <row r="945" spans="1:15" ht="12.75">
      <c r="A945" s="269"/>
      <c r="B945" s="272"/>
      <c r="C945" s="334" t="s">
        <v>337</v>
      </c>
      <c r="D945" s="335"/>
      <c r="E945" s="298">
        <v>390.639</v>
      </c>
      <c r="F945" s="274"/>
      <c r="G945" s="275"/>
      <c r="H945" s="276"/>
      <c r="I945" s="270"/>
      <c r="J945" s="277"/>
      <c r="K945" s="270"/>
      <c r="M945" s="271" t="s">
        <v>337</v>
      </c>
      <c r="O945" s="260"/>
    </row>
    <row r="946" spans="1:80" ht="12.75">
      <c r="A946" s="261">
        <v>113</v>
      </c>
      <c r="B946" s="262" t="s">
        <v>900</v>
      </c>
      <c r="C946" s="263" t="s">
        <v>901</v>
      </c>
      <c r="D946" s="264" t="s">
        <v>151</v>
      </c>
      <c r="E946" s="265">
        <v>375.023</v>
      </c>
      <c r="F946" s="265">
        <v>0</v>
      </c>
      <c r="G946" s="266">
        <f>E946*F946</f>
        <v>0</v>
      </c>
      <c r="H946" s="267">
        <v>0</v>
      </c>
      <c r="I946" s="268">
        <f>E946*H946</f>
        <v>0</v>
      </c>
      <c r="J946" s="267">
        <v>-0.059</v>
      </c>
      <c r="K946" s="268">
        <f>E946*J946</f>
        <v>-22.126357</v>
      </c>
      <c r="O946" s="260">
        <v>2</v>
      </c>
      <c r="AA946" s="233">
        <v>1</v>
      </c>
      <c r="AB946" s="233">
        <v>1</v>
      </c>
      <c r="AC946" s="233">
        <v>1</v>
      </c>
      <c r="AZ946" s="233">
        <v>1</v>
      </c>
      <c r="BA946" s="233">
        <f>IF(AZ946=1,G946,0)</f>
        <v>0</v>
      </c>
      <c r="BB946" s="233">
        <f>IF(AZ946=2,G946,0)</f>
        <v>0</v>
      </c>
      <c r="BC946" s="233">
        <f>IF(AZ946=3,G946,0)</f>
        <v>0</v>
      </c>
      <c r="BD946" s="233">
        <f>IF(AZ946=4,G946,0)</f>
        <v>0</v>
      </c>
      <c r="BE946" s="233">
        <f>IF(AZ946=5,G946,0)</f>
        <v>0</v>
      </c>
      <c r="CA946" s="260">
        <v>1</v>
      </c>
      <c r="CB946" s="260">
        <v>1</v>
      </c>
    </row>
    <row r="947" spans="1:15" ht="12.75">
      <c r="A947" s="269"/>
      <c r="B947" s="272"/>
      <c r="C947" s="336" t="s">
        <v>485</v>
      </c>
      <c r="D947" s="335"/>
      <c r="E947" s="273">
        <v>0</v>
      </c>
      <c r="F947" s="274"/>
      <c r="G947" s="275"/>
      <c r="H947" s="276"/>
      <c r="I947" s="270"/>
      <c r="J947" s="277"/>
      <c r="K947" s="270"/>
      <c r="M947" s="271" t="s">
        <v>485</v>
      </c>
      <c r="O947" s="260"/>
    </row>
    <row r="948" spans="1:15" ht="12.75">
      <c r="A948" s="269"/>
      <c r="B948" s="272"/>
      <c r="C948" s="336" t="s">
        <v>902</v>
      </c>
      <c r="D948" s="335"/>
      <c r="E948" s="273">
        <v>82.325</v>
      </c>
      <c r="F948" s="274"/>
      <c r="G948" s="275"/>
      <c r="H948" s="276"/>
      <c r="I948" s="270"/>
      <c r="J948" s="277"/>
      <c r="K948" s="270"/>
      <c r="M948" s="271" t="s">
        <v>902</v>
      </c>
      <c r="O948" s="260"/>
    </row>
    <row r="949" spans="1:15" ht="12.75">
      <c r="A949" s="269"/>
      <c r="B949" s="272"/>
      <c r="C949" s="336" t="s">
        <v>903</v>
      </c>
      <c r="D949" s="335"/>
      <c r="E949" s="273">
        <v>0</v>
      </c>
      <c r="F949" s="274"/>
      <c r="G949" s="275"/>
      <c r="H949" s="276"/>
      <c r="I949" s="270"/>
      <c r="J949" s="277"/>
      <c r="K949" s="270"/>
      <c r="M949" s="271" t="s">
        <v>903</v>
      </c>
      <c r="O949" s="260"/>
    </row>
    <row r="950" spans="1:15" ht="12.75">
      <c r="A950" s="269"/>
      <c r="B950" s="272"/>
      <c r="C950" s="336" t="s">
        <v>904</v>
      </c>
      <c r="D950" s="335"/>
      <c r="E950" s="273">
        <v>38.423</v>
      </c>
      <c r="F950" s="274"/>
      <c r="G950" s="275"/>
      <c r="H950" s="276"/>
      <c r="I950" s="270"/>
      <c r="J950" s="277"/>
      <c r="K950" s="270"/>
      <c r="M950" s="271" t="s">
        <v>904</v>
      </c>
      <c r="O950" s="260"/>
    </row>
    <row r="951" spans="1:15" ht="12.75">
      <c r="A951" s="269"/>
      <c r="B951" s="272"/>
      <c r="C951" s="336" t="s">
        <v>489</v>
      </c>
      <c r="D951" s="335"/>
      <c r="E951" s="273">
        <v>0</v>
      </c>
      <c r="F951" s="274"/>
      <c r="G951" s="275"/>
      <c r="H951" s="276"/>
      <c r="I951" s="270"/>
      <c r="J951" s="277"/>
      <c r="K951" s="270"/>
      <c r="M951" s="271" t="s">
        <v>489</v>
      </c>
      <c r="O951" s="260"/>
    </row>
    <row r="952" spans="1:15" ht="12.75">
      <c r="A952" s="269"/>
      <c r="B952" s="272"/>
      <c r="C952" s="336" t="s">
        <v>905</v>
      </c>
      <c r="D952" s="335"/>
      <c r="E952" s="273">
        <v>75</v>
      </c>
      <c r="F952" s="274"/>
      <c r="G952" s="275"/>
      <c r="H952" s="276"/>
      <c r="I952" s="270"/>
      <c r="J952" s="277"/>
      <c r="K952" s="270"/>
      <c r="M952" s="271" t="s">
        <v>905</v>
      </c>
      <c r="O952" s="260"/>
    </row>
    <row r="953" spans="1:15" ht="12.75">
      <c r="A953" s="269"/>
      <c r="B953" s="272"/>
      <c r="C953" s="336" t="s">
        <v>903</v>
      </c>
      <c r="D953" s="335"/>
      <c r="E953" s="273">
        <v>0</v>
      </c>
      <c r="F953" s="274"/>
      <c r="G953" s="275"/>
      <c r="H953" s="276"/>
      <c r="I953" s="270"/>
      <c r="J953" s="277"/>
      <c r="K953" s="270"/>
      <c r="M953" s="271" t="s">
        <v>903</v>
      </c>
      <c r="O953" s="260"/>
    </row>
    <row r="954" spans="1:15" ht="12.75">
      <c r="A954" s="269"/>
      <c r="B954" s="272"/>
      <c r="C954" s="336" t="s">
        <v>906</v>
      </c>
      <c r="D954" s="335"/>
      <c r="E954" s="273">
        <v>14.64</v>
      </c>
      <c r="F954" s="274"/>
      <c r="G954" s="275"/>
      <c r="H954" s="276"/>
      <c r="I954" s="270"/>
      <c r="J954" s="277"/>
      <c r="K954" s="270"/>
      <c r="M954" s="271" t="s">
        <v>906</v>
      </c>
      <c r="O954" s="260"/>
    </row>
    <row r="955" spans="1:15" ht="12.75">
      <c r="A955" s="269"/>
      <c r="B955" s="272"/>
      <c r="C955" s="336" t="s">
        <v>493</v>
      </c>
      <c r="D955" s="335"/>
      <c r="E955" s="273">
        <v>0</v>
      </c>
      <c r="F955" s="274"/>
      <c r="G955" s="275"/>
      <c r="H955" s="276"/>
      <c r="I955" s="270"/>
      <c r="J955" s="277"/>
      <c r="K955" s="270"/>
      <c r="M955" s="271" t="s">
        <v>493</v>
      </c>
      <c r="O955" s="260"/>
    </row>
    <row r="956" spans="1:15" ht="12.75">
      <c r="A956" s="269"/>
      <c r="B956" s="272"/>
      <c r="C956" s="336" t="s">
        <v>907</v>
      </c>
      <c r="D956" s="335"/>
      <c r="E956" s="273">
        <v>25</v>
      </c>
      <c r="F956" s="274"/>
      <c r="G956" s="275"/>
      <c r="H956" s="276"/>
      <c r="I956" s="270"/>
      <c r="J956" s="277"/>
      <c r="K956" s="270"/>
      <c r="M956" s="271" t="s">
        <v>907</v>
      </c>
      <c r="O956" s="260"/>
    </row>
    <row r="957" spans="1:15" ht="12.75">
      <c r="A957" s="269"/>
      <c r="B957" s="272"/>
      <c r="C957" s="336" t="s">
        <v>908</v>
      </c>
      <c r="D957" s="335"/>
      <c r="E957" s="273">
        <v>65</v>
      </c>
      <c r="F957" s="274"/>
      <c r="G957" s="275"/>
      <c r="H957" s="276"/>
      <c r="I957" s="270"/>
      <c r="J957" s="277"/>
      <c r="K957" s="270"/>
      <c r="M957" s="271" t="s">
        <v>908</v>
      </c>
      <c r="O957" s="260"/>
    </row>
    <row r="958" spans="1:15" ht="12.75">
      <c r="A958" s="269"/>
      <c r="B958" s="272"/>
      <c r="C958" s="336" t="s">
        <v>903</v>
      </c>
      <c r="D958" s="335"/>
      <c r="E958" s="273">
        <v>0</v>
      </c>
      <c r="F958" s="274"/>
      <c r="G958" s="275"/>
      <c r="H958" s="276"/>
      <c r="I958" s="270"/>
      <c r="J958" s="277"/>
      <c r="K958" s="270"/>
      <c r="M958" s="271" t="s">
        <v>903</v>
      </c>
      <c r="O958" s="260"/>
    </row>
    <row r="959" spans="1:15" ht="12.75">
      <c r="A959" s="269"/>
      <c r="B959" s="272"/>
      <c r="C959" s="336" t="s">
        <v>909</v>
      </c>
      <c r="D959" s="335"/>
      <c r="E959" s="273">
        <v>6.6</v>
      </c>
      <c r="F959" s="274"/>
      <c r="G959" s="275"/>
      <c r="H959" s="276"/>
      <c r="I959" s="270"/>
      <c r="J959" s="277"/>
      <c r="K959" s="270"/>
      <c r="M959" s="271" t="s">
        <v>909</v>
      </c>
      <c r="O959" s="260"/>
    </row>
    <row r="960" spans="1:15" ht="12.75">
      <c r="A960" s="269"/>
      <c r="B960" s="272"/>
      <c r="C960" s="336" t="s">
        <v>516</v>
      </c>
      <c r="D960" s="335"/>
      <c r="E960" s="273">
        <v>0</v>
      </c>
      <c r="F960" s="274"/>
      <c r="G960" s="275"/>
      <c r="H960" s="276"/>
      <c r="I960" s="270"/>
      <c r="J960" s="277"/>
      <c r="K960" s="270"/>
      <c r="M960" s="271" t="s">
        <v>516</v>
      </c>
      <c r="O960" s="260"/>
    </row>
    <row r="961" spans="1:15" ht="12.75">
      <c r="A961" s="269"/>
      <c r="B961" s="272"/>
      <c r="C961" s="336" t="s">
        <v>910</v>
      </c>
      <c r="D961" s="335"/>
      <c r="E961" s="273">
        <v>58.41</v>
      </c>
      <c r="F961" s="274"/>
      <c r="G961" s="275"/>
      <c r="H961" s="276"/>
      <c r="I961" s="270"/>
      <c r="J961" s="277"/>
      <c r="K961" s="270"/>
      <c r="M961" s="271" t="s">
        <v>910</v>
      </c>
      <c r="O961" s="260"/>
    </row>
    <row r="962" spans="1:15" ht="12.75">
      <c r="A962" s="269"/>
      <c r="B962" s="272"/>
      <c r="C962" s="336" t="s">
        <v>903</v>
      </c>
      <c r="D962" s="335"/>
      <c r="E962" s="273">
        <v>0</v>
      </c>
      <c r="F962" s="274"/>
      <c r="G962" s="275"/>
      <c r="H962" s="276"/>
      <c r="I962" s="270"/>
      <c r="J962" s="277"/>
      <c r="K962" s="270"/>
      <c r="M962" s="271" t="s">
        <v>903</v>
      </c>
      <c r="O962" s="260"/>
    </row>
    <row r="963" spans="1:15" ht="12.75">
      <c r="A963" s="269"/>
      <c r="B963" s="272"/>
      <c r="C963" s="336" t="s">
        <v>911</v>
      </c>
      <c r="D963" s="335"/>
      <c r="E963" s="273">
        <v>9.625</v>
      </c>
      <c r="F963" s="274"/>
      <c r="G963" s="275"/>
      <c r="H963" s="276"/>
      <c r="I963" s="270"/>
      <c r="J963" s="277"/>
      <c r="K963" s="270"/>
      <c r="M963" s="271" t="s">
        <v>911</v>
      </c>
      <c r="O963" s="260"/>
    </row>
    <row r="964" spans="1:80" ht="12.75">
      <c r="A964" s="261">
        <v>114</v>
      </c>
      <c r="B964" s="262" t="s">
        <v>912</v>
      </c>
      <c r="C964" s="263" t="s">
        <v>913</v>
      </c>
      <c r="D964" s="264" t="s">
        <v>151</v>
      </c>
      <c r="E964" s="265">
        <v>12.2</v>
      </c>
      <c r="F964" s="265">
        <v>0</v>
      </c>
      <c r="G964" s="266">
        <f>E964*F964</f>
        <v>0</v>
      </c>
      <c r="H964" s="267">
        <v>0</v>
      </c>
      <c r="I964" s="268">
        <f>E964*H964</f>
        <v>0</v>
      </c>
      <c r="J964" s="267">
        <v>-0.068</v>
      </c>
      <c r="K964" s="268">
        <f>E964*J964</f>
        <v>-0.8296</v>
      </c>
      <c r="O964" s="260">
        <v>2</v>
      </c>
      <c r="AA964" s="233">
        <v>1</v>
      </c>
      <c r="AB964" s="233">
        <v>1</v>
      </c>
      <c r="AC964" s="233">
        <v>1</v>
      </c>
      <c r="AZ964" s="233">
        <v>1</v>
      </c>
      <c r="BA964" s="233">
        <f>IF(AZ964=1,G964,0)</f>
        <v>0</v>
      </c>
      <c r="BB964" s="233">
        <f>IF(AZ964=2,G964,0)</f>
        <v>0</v>
      </c>
      <c r="BC964" s="233">
        <f>IF(AZ964=3,G964,0)</f>
        <v>0</v>
      </c>
      <c r="BD964" s="233">
        <f>IF(AZ964=4,G964,0)</f>
        <v>0</v>
      </c>
      <c r="BE964" s="233">
        <f>IF(AZ964=5,G964,0)</f>
        <v>0</v>
      </c>
      <c r="CA964" s="260">
        <v>1</v>
      </c>
      <c r="CB964" s="260">
        <v>1</v>
      </c>
    </row>
    <row r="965" spans="1:15" ht="12.75">
      <c r="A965" s="269"/>
      <c r="B965" s="272"/>
      <c r="C965" s="336" t="s">
        <v>914</v>
      </c>
      <c r="D965" s="335"/>
      <c r="E965" s="273">
        <v>0</v>
      </c>
      <c r="F965" s="274"/>
      <c r="G965" s="275"/>
      <c r="H965" s="276"/>
      <c r="I965" s="270"/>
      <c r="J965" s="277"/>
      <c r="K965" s="270"/>
      <c r="M965" s="271" t="s">
        <v>914</v>
      </c>
      <c r="O965" s="260"/>
    </row>
    <row r="966" spans="1:15" ht="12.75">
      <c r="A966" s="269"/>
      <c r="B966" s="272"/>
      <c r="C966" s="336" t="s">
        <v>915</v>
      </c>
      <c r="D966" s="335"/>
      <c r="E966" s="273">
        <v>12.2</v>
      </c>
      <c r="F966" s="274"/>
      <c r="G966" s="275"/>
      <c r="H966" s="276"/>
      <c r="I966" s="270"/>
      <c r="J966" s="277"/>
      <c r="K966" s="270"/>
      <c r="M966" s="271" t="s">
        <v>915</v>
      </c>
      <c r="O966" s="260"/>
    </row>
    <row r="967" spans="1:80" ht="12.75">
      <c r="A967" s="261">
        <v>115</v>
      </c>
      <c r="B967" s="262" t="s">
        <v>916</v>
      </c>
      <c r="C967" s="263" t="s">
        <v>917</v>
      </c>
      <c r="D967" s="264" t="s">
        <v>151</v>
      </c>
      <c r="E967" s="265">
        <v>206.775</v>
      </c>
      <c r="F967" s="265">
        <v>0</v>
      </c>
      <c r="G967" s="266">
        <f>E967*F967</f>
        <v>0</v>
      </c>
      <c r="H967" s="267">
        <v>0</v>
      </c>
      <c r="I967" s="268">
        <f>E967*H967</f>
        <v>0</v>
      </c>
      <c r="J967" s="267">
        <v>-0.073</v>
      </c>
      <c r="K967" s="268">
        <f>E967*J967</f>
        <v>-15.094574999999999</v>
      </c>
      <c r="O967" s="260">
        <v>2</v>
      </c>
      <c r="AA967" s="233">
        <v>1</v>
      </c>
      <c r="AB967" s="233">
        <v>1</v>
      </c>
      <c r="AC967" s="233">
        <v>1</v>
      </c>
      <c r="AZ967" s="233">
        <v>1</v>
      </c>
      <c r="BA967" s="233">
        <f>IF(AZ967=1,G967,0)</f>
        <v>0</v>
      </c>
      <c r="BB967" s="233">
        <f>IF(AZ967=2,G967,0)</f>
        <v>0</v>
      </c>
      <c r="BC967" s="233">
        <f>IF(AZ967=3,G967,0)</f>
        <v>0</v>
      </c>
      <c r="BD967" s="233">
        <f>IF(AZ967=4,G967,0)</f>
        <v>0</v>
      </c>
      <c r="BE967" s="233">
        <f>IF(AZ967=5,G967,0)</f>
        <v>0</v>
      </c>
      <c r="CA967" s="260">
        <v>1</v>
      </c>
      <c r="CB967" s="260">
        <v>1</v>
      </c>
    </row>
    <row r="968" spans="1:15" ht="12.75">
      <c r="A968" s="269"/>
      <c r="B968" s="272"/>
      <c r="C968" s="336" t="s">
        <v>152</v>
      </c>
      <c r="D968" s="335"/>
      <c r="E968" s="273">
        <v>242.775</v>
      </c>
      <c r="F968" s="274"/>
      <c r="G968" s="275"/>
      <c r="H968" s="276"/>
      <c r="I968" s="270"/>
      <c r="J968" s="277"/>
      <c r="K968" s="270"/>
      <c r="M968" s="271" t="s">
        <v>152</v>
      </c>
      <c r="O968" s="260"/>
    </row>
    <row r="969" spans="1:15" ht="12.75">
      <c r="A969" s="269"/>
      <c r="B969" s="272"/>
      <c r="C969" s="336" t="s">
        <v>918</v>
      </c>
      <c r="D969" s="335"/>
      <c r="E969" s="273">
        <v>-36</v>
      </c>
      <c r="F969" s="274"/>
      <c r="G969" s="275"/>
      <c r="H969" s="276"/>
      <c r="I969" s="270"/>
      <c r="J969" s="277"/>
      <c r="K969" s="270"/>
      <c r="M969" s="271" t="s">
        <v>918</v>
      </c>
      <c r="O969" s="260"/>
    </row>
    <row r="970" spans="1:57" ht="12.75">
      <c r="A970" s="278"/>
      <c r="B970" s="279" t="s">
        <v>101</v>
      </c>
      <c r="C970" s="280" t="s">
        <v>701</v>
      </c>
      <c r="D970" s="281"/>
      <c r="E970" s="282"/>
      <c r="F970" s="283"/>
      <c r="G970" s="284">
        <f>SUM(G730:G969)</f>
        <v>0</v>
      </c>
      <c r="H970" s="285"/>
      <c r="I970" s="286">
        <f>SUM(I730:I969)</f>
        <v>1.495608249</v>
      </c>
      <c r="J970" s="285"/>
      <c r="K970" s="286">
        <f>SUM(K730:K969)</f>
        <v>-543.3687221000001</v>
      </c>
      <c r="O970" s="260">
        <v>4</v>
      </c>
      <c r="BA970" s="287">
        <f>SUM(BA730:BA969)</f>
        <v>0</v>
      </c>
      <c r="BB970" s="287">
        <f>SUM(BB730:BB969)</f>
        <v>0</v>
      </c>
      <c r="BC970" s="287">
        <f>SUM(BC730:BC969)</f>
        <v>0</v>
      </c>
      <c r="BD970" s="287">
        <f>SUM(BD730:BD969)</f>
        <v>0</v>
      </c>
      <c r="BE970" s="287">
        <f>SUM(BE730:BE969)</f>
        <v>0</v>
      </c>
    </row>
    <row r="971" spans="1:15" ht="12.75">
      <c r="A971" s="250" t="s">
        <v>97</v>
      </c>
      <c r="B971" s="251" t="s">
        <v>919</v>
      </c>
      <c r="C971" s="252" t="s">
        <v>920</v>
      </c>
      <c r="D971" s="253"/>
      <c r="E971" s="254"/>
      <c r="F971" s="254"/>
      <c r="G971" s="255"/>
      <c r="H971" s="256"/>
      <c r="I971" s="257"/>
      <c r="J971" s="258"/>
      <c r="K971" s="259"/>
      <c r="O971" s="260">
        <v>1</v>
      </c>
    </row>
    <row r="972" spans="1:80" ht="12.75">
      <c r="A972" s="261">
        <v>116</v>
      </c>
      <c r="B972" s="262" t="s">
        <v>922</v>
      </c>
      <c r="C972" s="263" t="s">
        <v>923</v>
      </c>
      <c r="D972" s="264" t="s">
        <v>244</v>
      </c>
      <c r="E972" s="265">
        <v>275.747509293</v>
      </c>
      <c r="F972" s="265">
        <v>0</v>
      </c>
      <c r="G972" s="266">
        <f>E972*F972</f>
        <v>0</v>
      </c>
      <c r="H972" s="267">
        <v>0</v>
      </c>
      <c r="I972" s="268">
        <f>E972*H972</f>
        <v>0</v>
      </c>
      <c r="J972" s="267"/>
      <c r="K972" s="268">
        <f>E972*J972</f>
        <v>0</v>
      </c>
      <c r="O972" s="260">
        <v>2</v>
      </c>
      <c r="AA972" s="233">
        <v>7</v>
      </c>
      <c r="AB972" s="233">
        <v>1</v>
      </c>
      <c r="AC972" s="233">
        <v>2</v>
      </c>
      <c r="AZ972" s="233">
        <v>1</v>
      </c>
      <c r="BA972" s="233">
        <f>IF(AZ972=1,G972,0)</f>
        <v>0</v>
      </c>
      <c r="BB972" s="233">
        <f>IF(AZ972=2,G972,0)</f>
        <v>0</v>
      </c>
      <c r="BC972" s="233">
        <f>IF(AZ972=3,G972,0)</f>
        <v>0</v>
      </c>
      <c r="BD972" s="233">
        <f>IF(AZ972=4,G972,0)</f>
        <v>0</v>
      </c>
      <c r="BE972" s="233">
        <f>IF(AZ972=5,G972,0)</f>
        <v>0</v>
      </c>
      <c r="CA972" s="260">
        <v>7</v>
      </c>
      <c r="CB972" s="260">
        <v>1</v>
      </c>
    </row>
    <row r="973" spans="1:57" ht="12.75">
      <c r="A973" s="278"/>
      <c r="B973" s="279" t="s">
        <v>101</v>
      </c>
      <c r="C973" s="280" t="s">
        <v>921</v>
      </c>
      <c r="D973" s="281"/>
      <c r="E973" s="282"/>
      <c r="F973" s="283"/>
      <c r="G973" s="284">
        <f>SUM(G971:G972)</f>
        <v>0</v>
      </c>
      <c r="H973" s="285"/>
      <c r="I973" s="286">
        <f>SUM(I971:I972)</f>
        <v>0</v>
      </c>
      <c r="J973" s="285"/>
      <c r="K973" s="286">
        <f>SUM(K971:K972)</f>
        <v>0</v>
      </c>
      <c r="O973" s="260">
        <v>4</v>
      </c>
      <c r="BA973" s="287">
        <f>SUM(BA971:BA972)</f>
        <v>0</v>
      </c>
      <c r="BB973" s="287">
        <f>SUM(BB971:BB972)</f>
        <v>0</v>
      </c>
      <c r="BC973" s="287">
        <f>SUM(BC971:BC972)</f>
        <v>0</v>
      </c>
      <c r="BD973" s="287">
        <f>SUM(BD971:BD972)</f>
        <v>0</v>
      </c>
      <c r="BE973" s="287">
        <f>SUM(BE971:BE972)</f>
        <v>0</v>
      </c>
    </row>
    <row r="974" spans="1:15" ht="12.75">
      <c r="A974" s="250" t="s">
        <v>97</v>
      </c>
      <c r="B974" s="251" t="s">
        <v>924</v>
      </c>
      <c r="C974" s="252" t="s">
        <v>925</v>
      </c>
      <c r="D974" s="253"/>
      <c r="E974" s="254"/>
      <c r="F974" s="254"/>
      <c r="G974" s="255"/>
      <c r="H974" s="256"/>
      <c r="I974" s="257"/>
      <c r="J974" s="258"/>
      <c r="K974" s="259"/>
      <c r="O974" s="260">
        <v>1</v>
      </c>
    </row>
    <row r="975" spans="1:80" ht="22.5">
      <c r="A975" s="261">
        <v>117</v>
      </c>
      <c r="B975" s="262" t="s">
        <v>927</v>
      </c>
      <c r="C975" s="263" t="s">
        <v>928</v>
      </c>
      <c r="D975" s="264" t="s">
        <v>151</v>
      </c>
      <c r="E975" s="265">
        <v>734.02</v>
      </c>
      <c r="F975" s="265">
        <v>0</v>
      </c>
      <c r="G975" s="266">
        <f>E975*F975</f>
        <v>0</v>
      </c>
      <c r="H975" s="267">
        <v>0.00033</v>
      </c>
      <c r="I975" s="268">
        <f>E975*H975</f>
        <v>0.2422266</v>
      </c>
      <c r="J975" s="267">
        <v>0</v>
      </c>
      <c r="K975" s="268">
        <f>E975*J975</f>
        <v>0</v>
      </c>
      <c r="O975" s="260">
        <v>2</v>
      </c>
      <c r="AA975" s="233">
        <v>1</v>
      </c>
      <c r="AB975" s="233">
        <v>7</v>
      </c>
      <c r="AC975" s="233">
        <v>7</v>
      </c>
      <c r="AZ975" s="233">
        <v>2</v>
      </c>
      <c r="BA975" s="233">
        <f>IF(AZ975=1,G975,0)</f>
        <v>0</v>
      </c>
      <c r="BB975" s="233">
        <f>IF(AZ975=2,G975,0)</f>
        <v>0</v>
      </c>
      <c r="BC975" s="233">
        <f>IF(AZ975=3,G975,0)</f>
        <v>0</v>
      </c>
      <c r="BD975" s="233">
        <f>IF(AZ975=4,G975,0)</f>
        <v>0</v>
      </c>
      <c r="BE975" s="233">
        <f>IF(AZ975=5,G975,0)</f>
        <v>0</v>
      </c>
      <c r="CA975" s="260">
        <v>1</v>
      </c>
      <c r="CB975" s="260">
        <v>7</v>
      </c>
    </row>
    <row r="976" spans="1:15" ht="12.75">
      <c r="A976" s="269"/>
      <c r="B976" s="272"/>
      <c r="C976" s="336" t="s">
        <v>929</v>
      </c>
      <c r="D976" s="335"/>
      <c r="E976" s="273">
        <v>0</v>
      </c>
      <c r="F976" s="274"/>
      <c r="G976" s="275"/>
      <c r="H976" s="276"/>
      <c r="I976" s="270"/>
      <c r="J976" s="277"/>
      <c r="K976" s="270"/>
      <c r="M976" s="271" t="s">
        <v>929</v>
      </c>
      <c r="O976" s="260"/>
    </row>
    <row r="977" spans="1:15" ht="12.75">
      <c r="A977" s="269"/>
      <c r="B977" s="272"/>
      <c r="C977" s="336" t="s">
        <v>930</v>
      </c>
      <c r="D977" s="335"/>
      <c r="E977" s="273">
        <v>27.945</v>
      </c>
      <c r="F977" s="274"/>
      <c r="G977" s="275"/>
      <c r="H977" s="276"/>
      <c r="I977" s="270"/>
      <c r="J977" s="277"/>
      <c r="K977" s="270"/>
      <c r="M977" s="271" t="s">
        <v>930</v>
      </c>
      <c r="O977" s="260"/>
    </row>
    <row r="978" spans="1:15" ht="12.75">
      <c r="A978" s="269"/>
      <c r="B978" s="272"/>
      <c r="C978" s="336" t="s">
        <v>931</v>
      </c>
      <c r="D978" s="335"/>
      <c r="E978" s="273">
        <v>-27.945</v>
      </c>
      <c r="F978" s="274"/>
      <c r="G978" s="275"/>
      <c r="H978" s="276"/>
      <c r="I978" s="270"/>
      <c r="J978" s="277"/>
      <c r="K978" s="270"/>
      <c r="M978" s="300">
        <v>-27945</v>
      </c>
      <c r="O978" s="260"/>
    </row>
    <row r="979" spans="1:15" ht="12.75">
      <c r="A979" s="269"/>
      <c r="B979" s="272"/>
      <c r="C979" s="336" t="s">
        <v>609</v>
      </c>
      <c r="D979" s="335"/>
      <c r="E979" s="273">
        <v>0</v>
      </c>
      <c r="F979" s="274"/>
      <c r="G979" s="275"/>
      <c r="H979" s="276"/>
      <c r="I979" s="270"/>
      <c r="J979" s="277"/>
      <c r="K979" s="270"/>
      <c r="M979" s="271" t="s">
        <v>609</v>
      </c>
      <c r="O979" s="260"/>
    </row>
    <row r="980" spans="1:15" ht="12.75">
      <c r="A980" s="269"/>
      <c r="B980" s="272"/>
      <c r="C980" s="336" t="s">
        <v>932</v>
      </c>
      <c r="D980" s="335"/>
      <c r="E980" s="273">
        <v>154.62</v>
      </c>
      <c r="F980" s="274"/>
      <c r="G980" s="275"/>
      <c r="H980" s="276"/>
      <c r="I980" s="270"/>
      <c r="J980" s="277"/>
      <c r="K980" s="270"/>
      <c r="M980" s="271" t="s">
        <v>932</v>
      </c>
      <c r="O980" s="260"/>
    </row>
    <row r="981" spans="1:15" ht="12.75">
      <c r="A981" s="269"/>
      <c r="B981" s="272"/>
      <c r="C981" s="336" t="s">
        <v>611</v>
      </c>
      <c r="D981" s="335"/>
      <c r="E981" s="273">
        <v>0</v>
      </c>
      <c r="F981" s="274"/>
      <c r="G981" s="275"/>
      <c r="H981" s="276"/>
      <c r="I981" s="270"/>
      <c r="J981" s="277"/>
      <c r="K981" s="270"/>
      <c r="M981" s="271" t="s">
        <v>611</v>
      </c>
      <c r="O981" s="260"/>
    </row>
    <row r="982" spans="1:15" ht="12.75">
      <c r="A982" s="269"/>
      <c r="B982" s="272"/>
      <c r="C982" s="336" t="s">
        <v>612</v>
      </c>
      <c r="D982" s="335"/>
      <c r="E982" s="273">
        <v>27.53</v>
      </c>
      <c r="F982" s="274"/>
      <c r="G982" s="275"/>
      <c r="H982" s="276"/>
      <c r="I982" s="270"/>
      <c r="J982" s="277"/>
      <c r="K982" s="270"/>
      <c r="M982" s="271" t="s">
        <v>612</v>
      </c>
      <c r="O982" s="260"/>
    </row>
    <row r="983" spans="1:15" ht="12.75">
      <c r="A983" s="269"/>
      <c r="B983" s="272"/>
      <c r="C983" s="336" t="s">
        <v>619</v>
      </c>
      <c r="D983" s="335"/>
      <c r="E983" s="273">
        <v>0</v>
      </c>
      <c r="F983" s="274"/>
      <c r="G983" s="275"/>
      <c r="H983" s="276"/>
      <c r="I983" s="270"/>
      <c r="J983" s="277"/>
      <c r="K983" s="270"/>
      <c r="M983" s="271" t="s">
        <v>619</v>
      </c>
      <c r="O983" s="260"/>
    </row>
    <row r="984" spans="1:15" ht="22.5">
      <c r="A984" s="269"/>
      <c r="B984" s="272"/>
      <c r="C984" s="336" t="s">
        <v>620</v>
      </c>
      <c r="D984" s="335"/>
      <c r="E984" s="273">
        <v>128.6</v>
      </c>
      <c r="F984" s="274"/>
      <c r="G984" s="275"/>
      <c r="H984" s="276"/>
      <c r="I984" s="270"/>
      <c r="J984" s="277"/>
      <c r="K984" s="270"/>
      <c r="M984" s="271" t="s">
        <v>620</v>
      </c>
      <c r="O984" s="260"/>
    </row>
    <row r="985" spans="1:15" ht="12.75">
      <c r="A985" s="269"/>
      <c r="B985" s="272"/>
      <c r="C985" s="336" t="s">
        <v>599</v>
      </c>
      <c r="D985" s="335"/>
      <c r="E985" s="273">
        <v>0</v>
      </c>
      <c r="F985" s="274"/>
      <c r="G985" s="275"/>
      <c r="H985" s="276"/>
      <c r="I985" s="270"/>
      <c r="J985" s="277"/>
      <c r="K985" s="270"/>
      <c r="M985" s="271" t="s">
        <v>599</v>
      </c>
      <c r="O985" s="260"/>
    </row>
    <row r="986" spans="1:15" ht="12.75">
      <c r="A986" s="269"/>
      <c r="B986" s="272"/>
      <c r="C986" s="336" t="s">
        <v>933</v>
      </c>
      <c r="D986" s="335"/>
      <c r="E986" s="273">
        <v>55.9</v>
      </c>
      <c r="F986" s="274"/>
      <c r="G986" s="275"/>
      <c r="H986" s="276"/>
      <c r="I986" s="270"/>
      <c r="J986" s="277"/>
      <c r="K986" s="270"/>
      <c r="M986" s="271" t="s">
        <v>933</v>
      </c>
      <c r="O986" s="260"/>
    </row>
    <row r="987" spans="1:15" ht="12.75">
      <c r="A987" s="269"/>
      <c r="B987" s="272"/>
      <c r="C987" s="336" t="s">
        <v>660</v>
      </c>
      <c r="D987" s="335"/>
      <c r="E987" s="273">
        <v>0</v>
      </c>
      <c r="F987" s="274"/>
      <c r="G987" s="275"/>
      <c r="H987" s="276"/>
      <c r="I987" s="270"/>
      <c r="J987" s="277"/>
      <c r="K987" s="270"/>
      <c r="M987" s="271" t="s">
        <v>660</v>
      </c>
      <c r="O987" s="260"/>
    </row>
    <row r="988" spans="1:15" ht="12.75">
      <c r="A988" s="269"/>
      <c r="B988" s="272"/>
      <c r="C988" s="336" t="s">
        <v>661</v>
      </c>
      <c r="D988" s="335"/>
      <c r="E988" s="273">
        <v>1.13</v>
      </c>
      <c r="F988" s="274"/>
      <c r="G988" s="275"/>
      <c r="H988" s="276"/>
      <c r="I988" s="270"/>
      <c r="J988" s="277"/>
      <c r="K988" s="270"/>
      <c r="M988" s="271" t="s">
        <v>661</v>
      </c>
      <c r="O988" s="260"/>
    </row>
    <row r="989" spans="1:15" ht="12.75">
      <c r="A989" s="269"/>
      <c r="B989" s="272"/>
      <c r="C989" s="336" t="s">
        <v>601</v>
      </c>
      <c r="D989" s="335"/>
      <c r="E989" s="273">
        <v>0</v>
      </c>
      <c r="F989" s="274"/>
      <c r="G989" s="275"/>
      <c r="H989" s="276"/>
      <c r="I989" s="270"/>
      <c r="J989" s="277"/>
      <c r="K989" s="270"/>
      <c r="M989" s="271" t="s">
        <v>601</v>
      </c>
      <c r="O989" s="260"/>
    </row>
    <row r="990" spans="1:15" ht="12.75">
      <c r="A990" s="269"/>
      <c r="B990" s="272"/>
      <c r="C990" s="336" t="s">
        <v>602</v>
      </c>
      <c r="D990" s="335"/>
      <c r="E990" s="273">
        <v>4.87</v>
      </c>
      <c r="F990" s="274"/>
      <c r="G990" s="275"/>
      <c r="H990" s="276"/>
      <c r="I990" s="270"/>
      <c r="J990" s="277"/>
      <c r="K990" s="270"/>
      <c r="M990" s="271" t="s">
        <v>602</v>
      </c>
      <c r="O990" s="260"/>
    </row>
    <row r="991" spans="1:15" ht="12.75">
      <c r="A991" s="269"/>
      <c r="B991" s="272"/>
      <c r="C991" s="336" t="s">
        <v>603</v>
      </c>
      <c r="D991" s="335"/>
      <c r="E991" s="273">
        <v>0</v>
      </c>
      <c r="F991" s="274"/>
      <c r="G991" s="275"/>
      <c r="H991" s="276"/>
      <c r="I991" s="270"/>
      <c r="J991" s="277"/>
      <c r="K991" s="270"/>
      <c r="M991" s="271" t="s">
        <v>603</v>
      </c>
      <c r="O991" s="260"/>
    </row>
    <row r="992" spans="1:15" ht="12.75">
      <c r="A992" s="269"/>
      <c r="B992" s="272"/>
      <c r="C992" s="336" t="s">
        <v>604</v>
      </c>
      <c r="D992" s="335"/>
      <c r="E992" s="273">
        <v>206.44</v>
      </c>
      <c r="F992" s="274"/>
      <c r="G992" s="275"/>
      <c r="H992" s="276"/>
      <c r="I992" s="270"/>
      <c r="J992" s="277"/>
      <c r="K992" s="270"/>
      <c r="M992" s="271" t="s">
        <v>604</v>
      </c>
      <c r="O992" s="260"/>
    </row>
    <row r="993" spans="1:15" ht="12.75">
      <c r="A993" s="269"/>
      <c r="B993" s="272"/>
      <c r="C993" s="336" t="s">
        <v>605</v>
      </c>
      <c r="D993" s="335"/>
      <c r="E993" s="273">
        <v>0</v>
      </c>
      <c r="F993" s="274"/>
      <c r="G993" s="275"/>
      <c r="H993" s="276"/>
      <c r="I993" s="270"/>
      <c r="J993" s="277"/>
      <c r="K993" s="270"/>
      <c r="M993" s="271" t="s">
        <v>605</v>
      </c>
      <c r="O993" s="260"/>
    </row>
    <row r="994" spans="1:15" ht="12.75">
      <c r="A994" s="269"/>
      <c r="B994" s="272"/>
      <c r="C994" s="336" t="s">
        <v>934</v>
      </c>
      <c r="D994" s="335"/>
      <c r="E994" s="273">
        <v>135.32</v>
      </c>
      <c r="F994" s="274"/>
      <c r="G994" s="275"/>
      <c r="H994" s="276"/>
      <c r="I994" s="270"/>
      <c r="J994" s="277"/>
      <c r="K994" s="270"/>
      <c r="M994" s="271" t="s">
        <v>934</v>
      </c>
      <c r="O994" s="260"/>
    </row>
    <row r="995" spans="1:15" ht="12.75">
      <c r="A995" s="269"/>
      <c r="B995" s="272"/>
      <c r="C995" s="336" t="s">
        <v>615</v>
      </c>
      <c r="D995" s="335"/>
      <c r="E995" s="273">
        <v>0</v>
      </c>
      <c r="F995" s="274"/>
      <c r="G995" s="275"/>
      <c r="H995" s="276"/>
      <c r="I995" s="270"/>
      <c r="J995" s="277"/>
      <c r="K995" s="270"/>
      <c r="M995" s="271" t="s">
        <v>615</v>
      </c>
      <c r="O995" s="260"/>
    </row>
    <row r="996" spans="1:15" ht="12.75">
      <c r="A996" s="269"/>
      <c r="B996" s="272"/>
      <c r="C996" s="336" t="s">
        <v>616</v>
      </c>
      <c r="D996" s="335"/>
      <c r="E996" s="273">
        <v>19.61</v>
      </c>
      <c r="F996" s="274"/>
      <c r="G996" s="275"/>
      <c r="H996" s="276"/>
      <c r="I996" s="270"/>
      <c r="J996" s="277"/>
      <c r="K996" s="270"/>
      <c r="M996" s="271" t="s">
        <v>616</v>
      </c>
      <c r="O996" s="260"/>
    </row>
    <row r="997" spans="1:80" ht="22.5">
      <c r="A997" s="261">
        <v>118</v>
      </c>
      <c r="B997" s="262" t="s">
        <v>935</v>
      </c>
      <c r="C997" s="263" t="s">
        <v>936</v>
      </c>
      <c r="D997" s="264" t="s">
        <v>151</v>
      </c>
      <c r="E997" s="265">
        <v>229.185</v>
      </c>
      <c r="F997" s="265">
        <v>0</v>
      </c>
      <c r="G997" s="266">
        <f>E997*F997</f>
        <v>0</v>
      </c>
      <c r="H997" s="267">
        <v>0.00052</v>
      </c>
      <c r="I997" s="268">
        <f>E997*H997</f>
        <v>0.1191762</v>
      </c>
      <c r="J997" s="267">
        <v>0</v>
      </c>
      <c r="K997" s="268">
        <f>E997*J997</f>
        <v>0</v>
      </c>
      <c r="O997" s="260">
        <v>2</v>
      </c>
      <c r="AA997" s="233">
        <v>1</v>
      </c>
      <c r="AB997" s="233">
        <v>7</v>
      </c>
      <c r="AC997" s="233">
        <v>7</v>
      </c>
      <c r="AZ997" s="233">
        <v>2</v>
      </c>
      <c r="BA997" s="233">
        <f>IF(AZ997=1,G997,0)</f>
        <v>0</v>
      </c>
      <c r="BB997" s="233">
        <f>IF(AZ997=2,G997,0)</f>
        <v>0</v>
      </c>
      <c r="BC997" s="233">
        <f>IF(AZ997=3,G997,0)</f>
        <v>0</v>
      </c>
      <c r="BD997" s="233">
        <f>IF(AZ997=4,G997,0)</f>
        <v>0</v>
      </c>
      <c r="BE997" s="233">
        <f>IF(AZ997=5,G997,0)</f>
        <v>0</v>
      </c>
      <c r="CA997" s="260">
        <v>1</v>
      </c>
      <c r="CB997" s="260">
        <v>7</v>
      </c>
    </row>
    <row r="998" spans="1:15" ht="12.75">
      <c r="A998" s="269"/>
      <c r="B998" s="272"/>
      <c r="C998" s="336" t="s">
        <v>560</v>
      </c>
      <c r="D998" s="335"/>
      <c r="E998" s="273">
        <v>265.185</v>
      </c>
      <c r="F998" s="274"/>
      <c r="G998" s="275"/>
      <c r="H998" s="276"/>
      <c r="I998" s="270"/>
      <c r="J998" s="277"/>
      <c r="K998" s="270"/>
      <c r="M998" s="271" t="s">
        <v>560</v>
      </c>
      <c r="O998" s="260"/>
    </row>
    <row r="999" spans="1:15" ht="12.75">
      <c r="A999" s="269"/>
      <c r="B999" s="272"/>
      <c r="C999" s="336" t="s">
        <v>561</v>
      </c>
      <c r="D999" s="335"/>
      <c r="E999" s="273">
        <v>-36</v>
      </c>
      <c r="F999" s="274"/>
      <c r="G999" s="275"/>
      <c r="H999" s="276"/>
      <c r="I999" s="270"/>
      <c r="J999" s="277"/>
      <c r="K999" s="270"/>
      <c r="M999" s="271" t="s">
        <v>561</v>
      </c>
      <c r="O999" s="260"/>
    </row>
    <row r="1000" spans="1:80" ht="12.75">
      <c r="A1000" s="261">
        <v>119</v>
      </c>
      <c r="B1000" s="262" t="s">
        <v>937</v>
      </c>
      <c r="C1000" s="263" t="s">
        <v>938</v>
      </c>
      <c r="D1000" s="264" t="s">
        <v>151</v>
      </c>
      <c r="E1000" s="265">
        <v>141.42</v>
      </c>
      <c r="F1000" s="265">
        <v>0</v>
      </c>
      <c r="G1000" s="266">
        <f>E1000*F1000</f>
        <v>0</v>
      </c>
      <c r="H1000" s="267">
        <v>0</v>
      </c>
      <c r="I1000" s="268">
        <f>E1000*H1000</f>
        <v>0</v>
      </c>
      <c r="J1000" s="267">
        <v>-0.00974</v>
      </c>
      <c r="K1000" s="268">
        <f>E1000*J1000</f>
        <v>-1.3774308</v>
      </c>
      <c r="O1000" s="260">
        <v>2</v>
      </c>
      <c r="AA1000" s="233">
        <v>1</v>
      </c>
      <c r="AB1000" s="233">
        <v>7</v>
      </c>
      <c r="AC1000" s="233">
        <v>7</v>
      </c>
      <c r="AZ1000" s="233">
        <v>2</v>
      </c>
      <c r="BA1000" s="233">
        <f>IF(AZ1000=1,G1000,0)</f>
        <v>0</v>
      </c>
      <c r="BB1000" s="233">
        <f>IF(AZ1000=2,G1000,0)</f>
        <v>0</v>
      </c>
      <c r="BC1000" s="233">
        <f>IF(AZ1000=3,G1000,0)</f>
        <v>0</v>
      </c>
      <c r="BD1000" s="233">
        <f>IF(AZ1000=4,G1000,0)</f>
        <v>0</v>
      </c>
      <c r="BE1000" s="233">
        <f>IF(AZ1000=5,G1000,0)</f>
        <v>0</v>
      </c>
      <c r="CA1000" s="260">
        <v>1</v>
      </c>
      <c r="CB1000" s="260">
        <v>7</v>
      </c>
    </row>
    <row r="1001" spans="1:15" ht="12.75">
      <c r="A1001" s="269"/>
      <c r="B1001" s="272"/>
      <c r="C1001" s="336" t="s">
        <v>782</v>
      </c>
      <c r="D1001" s="335"/>
      <c r="E1001" s="273">
        <v>0</v>
      </c>
      <c r="F1001" s="274"/>
      <c r="G1001" s="275"/>
      <c r="H1001" s="276"/>
      <c r="I1001" s="270"/>
      <c r="J1001" s="277"/>
      <c r="K1001" s="270"/>
      <c r="M1001" s="271" t="s">
        <v>782</v>
      </c>
      <c r="O1001" s="260"/>
    </row>
    <row r="1002" spans="1:15" ht="12.75">
      <c r="A1002" s="269"/>
      <c r="B1002" s="272"/>
      <c r="C1002" s="336" t="s">
        <v>939</v>
      </c>
      <c r="D1002" s="335"/>
      <c r="E1002" s="273">
        <v>126.02</v>
      </c>
      <c r="F1002" s="274"/>
      <c r="G1002" s="275"/>
      <c r="H1002" s="276"/>
      <c r="I1002" s="270"/>
      <c r="J1002" s="277"/>
      <c r="K1002" s="270"/>
      <c r="M1002" s="271" t="s">
        <v>939</v>
      </c>
      <c r="O1002" s="260"/>
    </row>
    <row r="1003" spans="1:15" ht="12.75">
      <c r="A1003" s="269"/>
      <c r="B1003" s="272"/>
      <c r="C1003" s="336" t="s">
        <v>784</v>
      </c>
      <c r="D1003" s="335"/>
      <c r="E1003" s="273">
        <v>0</v>
      </c>
      <c r="F1003" s="274"/>
      <c r="G1003" s="275"/>
      <c r="H1003" s="276"/>
      <c r="I1003" s="270"/>
      <c r="J1003" s="277"/>
      <c r="K1003" s="270"/>
      <c r="M1003" s="271" t="s">
        <v>784</v>
      </c>
      <c r="O1003" s="260"/>
    </row>
    <row r="1004" spans="1:15" ht="12.75">
      <c r="A1004" s="269"/>
      <c r="B1004" s="272"/>
      <c r="C1004" s="336" t="s">
        <v>940</v>
      </c>
      <c r="D1004" s="335"/>
      <c r="E1004" s="273">
        <v>15.4</v>
      </c>
      <c r="F1004" s="274"/>
      <c r="G1004" s="275"/>
      <c r="H1004" s="276"/>
      <c r="I1004" s="270"/>
      <c r="J1004" s="277"/>
      <c r="K1004" s="270"/>
      <c r="M1004" s="271" t="s">
        <v>940</v>
      </c>
      <c r="O1004" s="260"/>
    </row>
    <row r="1005" spans="1:80" ht="22.5">
      <c r="A1005" s="261">
        <v>120</v>
      </c>
      <c r="B1005" s="262" t="s">
        <v>941</v>
      </c>
      <c r="C1005" s="263" t="s">
        <v>942</v>
      </c>
      <c r="D1005" s="264" t="s">
        <v>151</v>
      </c>
      <c r="E1005" s="265">
        <v>367.37</v>
      </c>
      <c r="F1005" s="265">
        <v>0</v>
      </c>
      <c r="G1005" s="266">
        <f>E1005*F1005</f>
        <v>0</v>
      </c>
      <c r="H1005" s="267">
        <v>0.00082</v>
      </c>
      <c r="I1005" s="268">
        <f>E1005*H1005</f>
        <v>0.3012434</v>
      </c>
      <c r="J1005" s="267">
        <v>0</v>
      </c>
      <c r="K1005" s="268">
        <f>E1005*J1005</f>
        <v>0</v>
      </c>
      <c r="O1005" s="260">
        <v>2</v>
      </c>
      <c r="AA1005" s="233">
        <v>1</v>
      </c>
      <c r="AB1005" s="233">
        <v>7</v>
      </c>
      <c r="AC1005" s="233">
        <v>7</v>
      </c>
      <c r="AZ1005" s="233">
        <v>2</v>
      </c>
      <c r="BA1005" s="233">
        <f>IF(AZ1005=1,G1005,0)</f>
        <v>0</v>
      </c>
      <c r="BB1005" s="233">
        <f>IF(AZ1005=2,G1005,0)</f>
        <v>0</v>
      </c>
      <c r="BC1005" s="233">
        <f>IF(AZ1005=3,G1005,0)</f>
        <v>0</v>
      </c>
      <c r="BD1005" s="233">
        <f>IF(AZ1005=4,G1005,0)</f>
        <v>0</v>
      </c>
      <c r="BE1005" s="233">
        <f>IF(AZ1005=5,G1005,0)</f>
        <v>0</v>
      </c>
      <c r="CA1005" s="260">
        <v>1</v>
      </c>
      <c r="CB1005" s="260">
        <v>7</v>
      </c>
    </row>
    <row r="1006" spans="1:15" ht="12.75">
      <c r="A1006" s="269"/>
      <c r="B1006" s="272"/>
      <c r="C1006" s="336" t="s">
        <v>929</v>
      </c>
      <c r="D1006" s="335"/>
      <c r="E1006" s="273">
        <v>0</v>
      </c>
      <c r="F1006" s="274"/>
      <c r="G1006" s="275"/>
      <c r="H1006" s="276"/>
      <c r="I1006" s="270"/>
      <c r="J1006" s="277"/>
      <c r="K1006" s="270"/>
      <c r="M1006" s="271" t="s">
        <v>929</v>
      </c>
      <c r="O1006" s="260"/>
    </row>
    <row r="1007" spans="1:15" ht="12.75">
      <c r="A1007" s="269"/>
      <c r="B1007" s="272"/>
      <c r="C1007" s="336" t="s">
        <v>930</v>
      </c>
      <c r="D1007" s="335"/>
      <c r="E1007" s="273">
        <v>27.945</v>
      </c>
      <c r="F1007" s="274"/>
      <c r="G1007" s="275"/>
      <c r="H1007" s="276"/>
      <c r="I1007" s="270"/>
      <c r="J1007" s="277"/>
      <c r="K1007" s="270"/>
      <c r="M1007" s="271" t="s">
        <v>930</v>
      </c>
      <c r="O1007" s="260"/>
    </row>
    <row r="1008" spans="1:15" ht="12.75">
      <c r="A1008" s="269"/>
      <c r="B1008" s="272"/>
      <c r="C1008" s="336" t="s">
        <v>931</v>
      </c>
      <c r="D1008" s="335"/>
      <c r="E1008" s="273">
        <v>-27.945</v>
      </c>
      <c r="F1008" s="274"/>
      <c r="G1008" s="275"/>
      <c r="H1008" s="276"/>
      <c r="I1008" s="270"/>
      <c r="J1008" s="277"/>
      <c r="K1008" s="270"/>
      <c r="M1008" s="300">
        <v>-27945</v>
      </c>
      <c r="O1008" s="260"/>
    </row>
    <row r="1009" spans="1:15" ht="12.75">
      <c r="A1009" s="269"/>
      <c r="B1009" s="272"/>
      <c r="C1009" s="336" t="s">
        <v>609</v>
      </c>
      <c r="D1009" s="335"/>
      <c r="E1009" s="273">
        <v>0</v>
      </c>
      <c r="F1009" s="274"/>
      <c r="G1009" s="275"/>
      <c r="H1009" s="276"/>
      <c r="I1009" s="270"/>
      <c r="J1009" s="277"/>
      <c r="K1009" s="270"/>
      <c r="M1009" s="271" t="s">
        <v>609</v>
      </c>
      <c r="O1009" s="260"/>
    </row>
    <row r="1010" spans="1:15" ht="12.75">
      <c r="A1010" s="269"/>
      <c r="B1010" s="272"/>
      <c r="C1010" s="336" t="s">
        <v>610</v>
      </c>
      <c r="D1010" s="335"/>
      <c r="E1010" s="273">
        <v>77.31</v>
      </c>
      <c r="F1010" s="274"/>
      <c r="G1010" s="275"/>
      <c r="H1010" s="276"/>
      <c r="I1010" s="270"/>
      <c r="J1010" s="277"/>
      <c r="K1010" s="270"/>
      <c r="M1010" s="271" t="s">
        <v>610</v>
      </c>
      <c r="O1010" s="260"/>
    </row>
    <row r="1011" spans="1:15" ht="12.75">
      <c r="A1011" s="269"/>
      <c r="B1011" s="272"/>
      <c r="C1011" s="336" t="s">
        <v>611</v>
      </c>
      <c r="D1011" s="335"/>
      <c r="E1011" s="273">
        <v>0</v>
      </c>
      <c r="F1011" s="274"/>
      <c r="G1011" s="275"/>
      <c r="H1011" s="276"/>
      <c r="I1011" s="270"/>
      <c r="J1011" s="277"/>
      <c r="K1011" s="270"/>
      <c r="M1011" s="271" t="s">
        <v>611</v>
      </c>
      <c r="O1011" s="260"/>
    </row>
    <row r="1012" spans="1:15" ht="12.75">
      <c r="A1012" s="269"/>
      <c r="B1012" s="272"/>
      <c r="C1012" s="336" t="s">
        <v>612</v>
      </c>
      <c r="D1012" s="335"/>
      <c r="E1012" s="273">
        <v>27.53</v>
      </c>
      <c r="F1012" s="274"/>
      <c r="G1012" s="275"/>
      <c r="H1012" s="276"/>
      <c r="I1012" s="270"/>
      <c r="J1012" s="277"/>
      <c r="K1012" s="270"/>
      <c r="M1012" s="271" t="s">
        <v>612</v>
      </c>
      <c r="O1012" s="260"/>
    </row>
    <row r="1013" spans="1:15" ht="12.75">
      <c r="A1013" s="269"/>
      <c r="B1013" s="272"/>
      <c r="C1013" s="336" t="s">
        <v>619</v>
      </c>
      <c r="D1013" s="335"/>
      <c r="E1013" s="273">
        <v>0</v>
      </c>
      <c r="F1013" s="274"/>
      <c r="G1013" s="275"/>
      <c r="H1013" s="276"/>
      <c r="I1013" s="270"/>
      <c r="J1013" s="277"/>
      <c r="K1013" s="270"/>
      <c r="M1013" s="271" t="s">
        <v>619</v>
      </c>
      <c r="O1013" s="260"/>
    </row>
    <row r="1014" spans="1:15" ht="22.5">
      <c r="A1014" s="269"/>
      <c r="B1014" s="272"/>
      <c r="C1014" s="336" t="s">
        <v>620</v>
      </c>
      <c r="D1014" s="335"/>
      <c r="E1014" s="273">
        <v>128.6</v>
      </c>
      <c r="F1014" s="274"/>
      <c r="G1014" s="275"/>
      <c r="H1014" s="276"/>
      <c r="I1014" s="270"/>
      <c r="J1014" s="277"/>
      <c r="K1014" s="270"/>
      <c r="M1014" s="271" t="s">
        <v>620</v>
      </c>
      <c r="O1014" s="260"/>
    </row>
    <row r="1015" spans="1:15" ht="12.75">
      <c r="A1015" s="269"/>
      <c r="B1015" s="272"/>
      <c r="C1015" s="336" t="s">
        <v>599</v>
      </c>
      <c r="D1015" s="335"/>
      <c r="E1015" s="273">
        <v>0</v>
      </c>
      <c r="F1015" s="274"/>
      <c r="G1015" s="275"/>
      <c r="H1015" s="276"/>
      <c r="I1015" s="270"/>
      <c r="J1015" s="277"/>
      <c r="K1015" s="270"/>
      <c r="M1015" s="271" t="s">
        <v>599</v>
      </c>
      <c r="O1015" s="260"/>
    </row>
    <row r="1016" spans="1:15" ht="12.75">
      <c r="A1016" s="269"/>
      <c r="B1016" s="272"/>
      <c r="C1016" s="336" t="s">
        <v>600</v>
      </c>
      <c r="D1016" s="335"/>
      <c r="E1016" s="273">
        <v>7.95</v>
      </c>
      <c r="F1016" s="274"/>
      <c r="G1016" s="275"/>
      <c r="H1016" s="276"/>
      <c r="I1016" s="270"/>
      <c r="J1016" s="277"/>
      <c r="K1016" s="270"/>
      <c r="M1016" s="271" t="s">
        <v>600</v>
      </c>
      <c r="O1016" s="260"/>
    </row>
    <row r="1017" spans="1:15" ht="12.75">
      <c r="A1017" s="269"/>
      <c r="B1017" s="272"/>
      <c r="C1017" s="336" t="s">
        <v>637</v>
      </c>
      <c r="D1017" s="335"/>
      <c r="E1017" s="273">
        <v>0</v>
      </c>
      <c r="F1017" s="274"/>
      <c r="G1017" s="275"/>
      <c r="H1017" s="276"/>
      <c r="I1017" s="270"/>
      <c r="J1017" s="277"/>
      <c r="K1017" s="270"/>
      <c r="M1017" s="271" t="s">
        <v>637</v>
      </c>
      <c r="O1017" s="260"/>
    </row>
    <row r="1018" spans="1:15" ht="12.75">
      <c r="A1018" s="269"/>
      <c r="B1018" s="272"/>
      <c r="C1018" s="336" t="s">
        <v>638</v>
      </c>
      <c r="D1018" s="335"/>
      <c r="E1018" s="273">
        <v>117.08</v>
      </c>
      <c r="F1018" s="274"/>
      <c r="G1018" s="275"/>
      <c r="H1018" s="276"/>
      <c r="I1018" s="270"/>
      <c r="J1018" s="277"/>
      <c r="K1018" s="270"/>
      <c r="M1018" s="271" t="s">
        <v>638</v>
      </c>
      <c r="O1018" s="260"/>
    </row>
    <row r="1019" spans="1:15" ht="12.75">
      <c r="A1019" s="269"/>
      <c r="B1019" s="272"/>
      <c r="C1019" s="336" t="s">
        <v>639</v>
      </c>
      <c r="D1019" s="335"/>
      <c r="E1019" s="273">
        <v>0</v>
      </c>
      <c r="F1019" s="274"/>
      <c r="G1019" s="275"/>
      <c r="H1019" s="276"/>
      <c r="I1019" s="270"/>
      <c r="J1019" s="277"/>
      <c r="K1019" s="270"/>
      <c r="M1019" s="271" t="s">
        <v>639</v>
      </c>
      <c r="O1019" s="260"/>
    </row>
    <row r="1020" spans="1:15" ht="12.75">
      <c r="A1020" s="269"/>
      <c r="B1020" s="272"/>
      <c r="C1020" s="336" t="s">
        <v>640</v>
      </c>
      <c r="D1020" s="335"/>
      <c r="E1020" s="273">
        <v>8.9</v>
      </c>
      <c r="F1020" s="274"/>
      <c r="G1020" s="275"/>
      <c r="H1020" s="276"/>
      <c r="I1020" s="270"/>
      <c r="J1020" s="277"/>
      <c r="K1020" s="270"/>
      <c r="M1020" s="271" t="s">
        <v>640</v>
      </c>
      <c r="O1020" s="260"/>
    </row>
    <row r="1021" spans="1:80" ht="22.5">
      <c r="A1021" s="261">
        <v>121</v>
      </c>
      <c r="B1021" s="262" t="s">
        <v>943</v>
      </c>
      <c r="C1021" s="263" t="s">
        <v>944</v>
      </c>
      <c r="D1021" s="264" t="s">
        <v>151</v>
      </c>
      <c r="E1021" s="265">
        <v>229.185</v>
      </c>
      <c r="F1021" s="265">
        <v>0</v>
      </c>
      <c r="G1021" s="266">
        <f>E1021*F1021</f>
        <v>0</v>
      </c>
      <c r="H1021" s="267">
        <v>0.00099</v>
      </c>
      <c r="I1021" s="268">
        <f>E1021*H1021</f>
        <v>0.22689315</v>
      </c>
      <c r="J1021" s="267">
        <v>0</v>
      </c>
      <c r="K1021" s="268">
        <f>E1021*J1021</f>
        <v>0</v>
      </c>
      <c r="O1021" s="260">
        <v>2</v>
      </c>
      <c r="AA1021" s="233">
        <v>1</v>
      </c>
      <c r="AB1021" s="233">
        <v>7</v>
      </c>
      <c r="AC1021" s="233">
        <v>7</v>
      </c>
      <c r="AZ1021" s="233">
        <v>2</v>
      </c>
      <c r="BA1021" s="233">
        <f>IF(AZ1021=1,G1021,0)</f>
        <v>0</v>
      </c>
      <c r="BB1021" s="233">
        <f>IF(AZ1021=2,G1021,0)</f>
        <v>0</v>
      </c>
      <c r="BC1021" s="233">
        <f>IF(AZ1021=3,G1021,0)</f>
        <v>0</v>
      </c>
      <c r="BD1021" s="233">
        <f>IF(AZ1021=4,G1021,0)</f>
        <v>0</v>
      </c>
      <c r="BE1021" s="233">
        <f>IF(AZ1021=5,G1021,0)</f>
        <v>0</v>
      </c>
      <c r="CA1021" s="260">
        <v>1</v>
      </c>
      <c r="CB1021" s="260">
        <v>7</v>
      </c>
    </row>
    <row r="1022" spans="1:15" ht="12.75">
      <c r="A1022" s="269"/>
      <c r="B1022" s="272"/>
      <c r="C1022" s="336" t="s">
        <v>560</v>
      </c>
      <c r="D1022" s="335"/>
      <c r="E1022" s="273">
        <v>265.185</v>
      </c>
      <c r="F1022" s="274"/>
      <c r="G1022" s="275"/>
      <c r="H1022" s="276"/>
      <c r="I1022" s="270"/>
      <c r="J1022" s="277"/>
      <c r="K1022" s="270"/>
      <c r="M1022" s="271" t="s">
        <v>560</v>
      </c>
      <c r="O1022" s="260"/>
    </row>
    <row r="1023" spans="1:15" ht="12.75">
      <c r="A1023" s="269"/>
      <c r="B1023" s="272"/>
      <c r="C1023" s="336" t="s">
        <v>561</v>
      </c>
      <c r="D1023" s="335"/>
      <c r="E1023" s="273">
        <v>-36</v>
      </c>
      <c r="F1023" s="274"/>
      <c r="G1023" s="275"/>
      <c r="H1023" s="276"/>
      <c r="I1023" s="270"/>
      <c r="J1023" s="277"/>
      <c r="K1023" s="270"/>
      <c r="M1023" s="271" t="s">
        <v>561</v>
      </c>
      <c r="O1023" s="260"/>
    </row>
    <row r="1024" spans="1:80" ht="12.75">
      <c r="A1024" s="261">
        <v>122</v>
      </c>
      <c r="B1024" s="262" t="s">
        <v>945</v>
      </c>
      <c r="C1024" s="263" t="s">
        <v>946</v>
      </c>
      <c r="D1024" s="264" t="s">
        <v>151</v>
      </c>
      <c r="E1024" s="265">
        <v>1.13</v>
      </c>
      <c r="F1024" s="265">
        <v>0</v>
      </c>
      <c r="G1024" s="266">
        <f>E1024*F1024</f>
        <v>0</v>
      </c>
      <c r="H1024" s="267">
        <v>0.00252</v>
      </c>
      <c r="I1024" s="268">
        <f>E1024*H1024</f>
        <v>0.0028476</v>
      </c>
      <c r="J1024" s="267">
        <v>0</v>
      </c>
      <c r="K1024" s="268">
        <f>E1024*J1024</f>
        <v>0</v>
      </c>
      <c r="O1024" s="260">
        <v>2</v>
      </c>
      <c r="AA1024" s="233">
        <v>1</v>
      </c>
      <c r="AB1024" s="233">
        <v>7</v>
      </c>
      <c r="AC1024" s="233">
        <v>7</v>
      </c>
      <c r="AZ1024" s="233">
        <v>2</v>
      </c>
      <c r="BA1024" s="233">
        <f>IF(AZ1024=1,G1024,0)</f>
        <v>0</v>
      </c>
      <c r="BB1024" s="233">
        <f>IF(AZ1024=2,G1024,0)</f>
        <v>0</v>
      </c>
      <c r="BC1024" s="233">
        <f>IF(AZ1024=3,G1024,0)</f>
        <v>0</v>
      </c>
      <c r="BD1024" s="233">
        <f>IF(AZ1024=4,G1024,0)</f>
        <v>0</v>
      </c>
      <c r="BE1024" s="233">
        <f>IF(AZ1024=5,G1024,0)</f>
        <v>0</v>
      </c>
      <c r="CA1024" s="260">
        <v>1</v>
      </c>
      <c r="CB1024" s="260">
        <v>7</v>
      </c>
    </row>
    <row r="1025" spans="1:15" ht="12.75">
      <c r="A1025" s="269"/>
      <c r="B1025" s="272"/>
      <c r="C1025" s="336" t="s">
        <v>660</v>
      </c>
      <c r="D1025" s="335"/>
      <c r="E1025" s="273">
        <v>0</v>
      </c>
      <c r="F1025" s="274"/>
      <c r="G1025" s="275"/>
      <c r="H1025" s="276"/>
      <c r="I1025" s="270"/>
      <c r="J1025" s="277"/>
      <c r="K1025" s="270"/>
      <c r="M1025" s="271" t="s">
        <v>660</v>
      </c>
      <c r="O1025" s="260"/>
    </row>
    <row r="1026" spans="1:15" ht="12.75">
      <c r="A1026" s="269"/>
      <c r="B1026" s="272"/>
      <c r="C1026" s="336" t="s">
        <v>661</v>
      </c>
      <c r="D1026" s="335"/>
      <c r="E1026" s="273">
        <v>1.13</v>
      </c>
      <c r="F1026" s="274"/>
      <c r="G1026" s="275"/>
      <c r="H1026" s="276"/>
      <c r="I1026" s="270"/>
      <c r="J1026" s="277"/>
      <c r="K1026" s="270"/>
      <c r="M1026" s="271" t="s">
        <v>661</v>
      </c>
      <c r="O1026" s="260"/>
    </row>
    <row r="1027" spans="1:80" ht="22.5">
      <c r="A1027" s="261">
        <v>123</v>
      </c>
      <c r="B1027" s="262" t="s">
        <v>947</v>
      </c>
      <c r="C1027" s="263" t="s">
        <v>948</v>
      </c>
      <c r="D1027" s="264" t="s">
        <v>151</v>
      </c>
      <c r="E1027" s="265">
        <v>97.8</v>
      </c>
      <c r="F1027" s="265">
        <v>0</v>
      </c>
      <c r="G1027" s="266">
        <f>E1027*F1027</f>
        <v>0</v>
      </c>
      <c r="H1027" s="267">
        <v>0.0034</v>
      </c>
      <c r="I1027" s="268">
        <f>E1027*H1027</f>
        <v>0.33252</v>
      </c>
      <c r="J1027" s="267">
        <v>0</v>
      </c>
      <c r="K1027" s="268">
        <f>E1027*J1027</f>
        <v>0</v>
      </c>
      <c r="O1027" s="260">
        <v>2</v>
      </c>
      <c r="AA1027" s="233">
        <v>1</v>
      </c>
      <c r="AB1027" s="233">
        <v>7</v>
      </c>
      <c r="AC1027" s="233">
        <v>7</v>
      </c>
      <c r="AZ1027" s="233">
        <v>2</v>
      </c>
      <c r="BA1027" s="233">
        <f>IF(AZ1027=1,G1027,0)</f>
        <v>0</v>
      </c>
      <c r="BB1027" s="233">
        <f>IF(AZ1027=2,G1027,0)</f>
        <v>0</v>
      </c>
      <c r="BC1027" s="233">
        <f>IF(AZ1027=3,G1027,0)</f>
        <v>0</v>
      </c>
      <c r="BD1027" s="233">
        <f>IF(AZ1027=4,G1027,0)</f>
        <v>0</v>
      </c>
      <c r="BE1027" s="233">
        <f>IF(AZ1027=5,G1027,0)</f>
        <v>0</v>
      </c>
      <c r="CA1027" s="260">
        <v>1</v>
      </c>
      <c r="CB1027" s="260">
        <v>7</v>
      </c>
    </row>
    <row r="1028" spans="1:15" ht="12.75">
      <c r="A1028" s="269"/>
      <c r="B1028" s="272"/>
      <c r="C1028" s="336" t="s">
        <v>611</v>
      </c>
      <c r="D1028" s="335"/>
      <c r="E1028" s="273">
        <v>0</v>
      </c>
      <c r="F1028" s="274"/>
      <c r="G1028" s="275"/>
      <c r="H1028" s="276"/>
      <c r="I1028" s="270"/>
      <c r="J1028" s="277"/>
      <c r="K1028" s="270"/>
      <c r="M1028" s="271" t="s">
        <v>611</v>
      </c>
      <c r="O1028" s="260"/>
    </row>
    <row r="1029" spans="1:15" ht="12.75">
      <c r="A1029" s="269"/>
      <c r="B1029" s="272"/>
      <c r="C1029" s="336" t="s">
        <v>612</v>
      </c>
      <c r="D1029" s="335"/>
      <c r="E1029" s="273">
        <v>27.53</v>
      </c>
      <c r="F1029" s="274"/>
      <c r="G1029" s="275"/>
      <c r="H1029" s="276"/>
      <c r="I1029" s="270"/>
      <c r="J1029" s="277"/>
      <c r="K1029" s="270"/>
      <c r="M1029" s="271" t="s">
        <v>612</v>
      </c>
      <c r="O1029" s="260"/>
    </row>
    <row r="1030" spans="1:15" ht="12.75">
      <c r="A1030" s="269"/>
      <c r="B1030" s="272"/>
      <c r="C1030" s="336" t="s">
        <v>315</v>
      </c>
      <c r="D1030" s="335"/>
      <c r="E1030" s="273">
        <v>0</v>
      </c>
      <c r="F1030" s="274"/>
      <c r="G1030" s="275"/>
      <c r="H1030" s="276"/>
      <c r="I1030" s="270"/>
      <c r="J1030" s="277"/>
      <c r="K1030" s="270"/>
      <c r="M1030" s="271" t="s">
        <v>315</v>
      </c>
      <c r="O1030" s="260"/>
    </row>
    <row r="1031" spans="1:15" ht="12.75">
      <c r="A1031" s="269"/>
      <c r="B1031" s="272"/>
      <c r="C1031" s="336" t="s">
        <v>949</v>
      </c>
      <c r="D1031" s="335"/>
      <c r="E1031" s="273">
        <v>25.32</v>
      </c>
      <c r="F1031" s="274"/>
      <c r="G1031" s="275"/>
      <c r="H1031" s="276"/>
      <c r="I1031" s="270"/>
      <c r="J1031" s="277"/>
      <c r="K1031" s="270"/>
      <c r="M1031" s="271" t="s">
        <v>949</v>
      </c>
      <c r="O1031" s="260"/>
    </row>
    <row r="1032" spans="1:15" ht="12.75">
      <c r="A1032" s="269"/>
      <c r="B1032" s="272"/>
      <c r="C1032" s="336" t="s">
        <v>182</v>
      </c>
      <c r="D1032" s="335"/>
      <c r="E1032" s="273">
        <v>0</v>
      </c>
      <c r="F1032" s="274"/>
      <c r="G1032" s="275"/>
      <c r="H1032" s="276"/>
      <c r="I1032" s="270"/>
      <c r="J1032" s="277"/>
      <c r="K1032" s="270"/>
      <c r="M1032" s="271" t="s">
        <v>182</v>
      </c>
      <c r="O1032" s="260"/>
    </row>
    <row r="1033" spans="1:15" ht="12.75">
      <c r="A1033" s="269"/>
      <c r="B1033" s="272"/>
      <c r="C1033" s="336" t="s">
        <v>183</v>
      </c>
      <c r="D1033" s="335"/>
      <c r="E1033" s="273">
        <v>15.6</v>
      </c>
      <c r="F1033" s="274"/>
      <c r="G1033" s="275"/>
      <c r="H1033" s="276"/>
      <c r="I1033" s="270"/>
      <c r="J1033" s="277"/>
      <c r="K1033" s="270"/>
      <c r="M1033" s="271" t="s">
        <v>183</v>
      </c>
      <c r="O1033" s="260"/>
    </row>
    <row r="1034" spans="1:15" ht="12.75">
      <c r="A1034" s="269"/>
      <c r="B1034" s="272"/>
      <c r="C1034" s="336" t="s">
        <v>595</v>
      </c>
      <c r="D1034" s="335"/>
      <c r="E1034" s="273">
        <v>0</v>
      </c>
      <c r="F1034" s="274"/>
      <c r="G1034" s="275"/>
      <c r="H1034" s="276"/>
      <c r="I1034" s="270"/>
      <c r="J1034" s="277"/>
      <c r="K1034" s="270"/>
      <c r="M1034" s="271" t="s">
        <v>595</v>
      </c>
      <c r="O1034" s="260"/>
    </row>
    <row r="1035" spans="1:15" ht="12.75">
      <c r="A1035" s="269"/>
      <c r="B1035" s="272"/>
      <c r="C1035" s="336" t="s">
        <v>950</v>
      </c>
      <c r="D1035" s="335"/>
      <c r="E1035" s="273">
        <v>9.74</v>
      </c>
      <c r="F1035" s="274"/>
      <c r="G1035" s="275"/>
      <c r="H1035" s="276"/>
      <c r="I1035" s="270"/>
      <c r="J1035" s="277"/>
      <c r="K1035" s="270"/>
      <c r="M1035" s="271" t="s">
        <v>950</v>
      </c>
      <c r="O1035" s="260"/>
    </row>
    <row r="1036" spans="1:15" ht="12.75">
      <c r="A1036" s="269"/>
      <c r="B1036" s="272"/>
      <c r="C1036" s="336" t="s">
        <v>615</v>
      </c>
      <c r="D1036" s="335"/>
      <c r="E1036" s="273">
        <v>0</v>
      </c>
      <c r="F1036" s="274"/>
      <c r="G1036" s="275"/>
      <c r="H1036" s="276"/>
      <c r="I1036" s="270"/>
      <c r="J1036" s="277"/>
      <c r="K1036" s="270"/>
      <c r="M1036" s="271" t="s">
        <v>615</v>
      </c>
      <c r="O1036" s="260"/>
    </row>
    <row r="1037" spans="1:15" ht="12.75">
      <c r="A1037" s="269"/>
      <c r="B1037" s="272"/>
      <c r="C1037" s="336" t="s">
        <v>616</v>
      </c>
      <c r="D1037" s="335"/>
      <c r="E1037" s="273">
        <v>19.61</v>
      </c>
      <c r="F1037" s="274"/>
      <c r="G1037" s="275"/>
      <c r="H1037" s="276"/>
      <c r="I1037" s="270"/>
      <c r="J1037" s="277"/>
      <c r="K1037" s="270"/>
      <c r="M1037" s="271" t="s">
        <v>616</v>
      </c>
      <c r="O1037" s="260"/>
    </row>
    <row r="1038" spans="1:80" ht="22.5">
      <c r="A1038" s="261">
        <v>124</v>
      </c>
      <c r="B1038" s="262" t="s">
        <v>951</v>
      </c>
      <c r="C1038" s="263" t="s">
        <v>952</v>
      </c>
      <c r="D1038" s="264" t="s">
        <v>151</v>
      </c>
      <c r="E1038" s="265">
        <v>229.185</v>
      </c>
      <c r="F1038" s="265">
        <v>0</v>
      </c>
      <c r="G1038" s="266">
        <f>E1038*F1038</f>
        <v>0</v>
      </c>
      <c r="H1038" s="267">
        <v>0</v>
      </c>
      <c r="I1038" s="268">
        <f>E1038*H1038</f>
        <v>0</v>
      </c>
      <c r="J1038" s="267">
        <v>0</v>
      </c>
      <c r="K1038" s="268">
        <f>E1038*J1038</f>
        <v>0</v>
      </c>
      <c r="O1038" s="260">
        <v>2</v>
      </c>
      <c r="AA1038" s="233">
        <v>1</v>
      </c>
      <c r="AB1038" s="233">
        <v>7</v>
      </c>
      <c r="AC1038" s="233">
        <v>7</v>
      </c>
      <c r="AZ1038" s="233">
        <v>2</v>
      </c>
      <c r="BA1038" s="233">
        <f>IF(AZ1038=1,G1038,0)</f>
        <v>0</v>
      </c>
      <c r="BB1038" s="233">
        <f>IF(AZ1038=2,G1038,0)</f>
        <v>0</v>
      </c>
      <c r="BC1038" s="233">
        <f>IF(AZ1038=3,G1038,0)</f>
        <v>0</v>
      </c>
      <c r="BD1038" s="233">
        <f>IF(AZ1038=4,G1038,0)</f>
        <v>0</v>
      </c>
      <c r="BE1038" s="233">
        <f>IF(AZ1038=5,G1038,0)</f>
        <v>0</v>
      </c>
      <c r="CA1038" s="260">
        <v>1</v>
      </c>
      <c r="CB1038" s="260">
        <v>7</v>
      </c>
    </row>
    <row r="1039" spans="1:15" ht="12.75">
      <c r="A1039" s="269"/>
      <c r="B1039" s="272"/>
      <c r="C1039" s="336" t="s">
        <v>560</v>
      </c>
      <c r="D1039" s="335"/>
      <c r="E1039" s="273">
        <v>265.185</v>
      </c>
      <c r="F1039" s="274"/>
      <c r="G1039" s="275"/>
      <c r="H1039" s="276"/>
      <c r="I1039" s="270"/>
      <c r="J1039" s="277"/>
      <c r="K1039" s="270"/>
      <c r="M1039" s="271" t="s">
        <v>560</v>
      </c>
      <c r="O1039" s="260"/>
    </row>
    <row r="1040" spans="1:15" ht="12.75">
      <c r="A1040" s="269"/>
      <c r="B1040" s="272"/>
      <c r="C1040" s="336" t="s">
        <v>561</v>
      </c>
      <c r="D1040" s="335"/>
      <c r="E1040" s="273">
        <v>-36</v>
      </c>
      <c r="F1040" s="274"/>
      <c r="G1040" s="275"/>
      <c r="H1040" s="276"/>
      <c r="I1040" s="270"/>
      <c r="J1040" s="277"/>
      <c r="K1040" s="270"/>
      <c r="M1040" s="271" t="s">
        <v>561</v>
      </c>
      <c r="O1040" s="260"/>
    </row>
    <row r="1041" spans="1:80" ht="12.75">
      <c r="A1041" s="261">
        <v>125</v>
      </c>
      <c r="B1041" s="262" t="s">
        <v>953</v>
      </c>
      <c r="C1041" s="263" t="s">
        <v>954</v>
      </c>
      <c r="D1041" s="264" t="s">
        <v>151</v>
      </c>
      <c r="E1041" s="265">
        <v>65.2355</v>
      </c>
      <c r="F1041" s="265">
        <v>0</v>
      </c>
      <c r="G1041" s="266">
        <f>E1041*F1041</f>
        <v>0</v>
      </c>
      <c r="H1041" s="267">
        <v>0.00032</v>
      </c>
      <c r="I1041" s="268">
        <f>E1041*H1041</f>
        <v>0.020875360000000003</v>
      </c>
      <c r="J1041" s="267">
        <v>0</v>
      </c>
      <c r="K1041" s="268">
        <f>E1041*J1041</f>
        <v>0</v>
      </c>
      <c r="O1041" s="260">
        <v>2</v>
      </c>
      <c r="AA1041" s="233">
        <v>1</v>
      </c>
      <c r="AB1041" s="233">
        <v>7</v>
      </c>
      <c r="AC1041" s="233">
        <v>7</v>
      </c>
      <c r="AZ1041" s="233">
        <v>2</v>
      </c>
      <c r="BA1041" s="233">
        <f>IF(AZ1041=1,G1041,0)</f>
        <v>0</v>
      </c>
      <c r="BB1041" s="233">
        <f>IF(AZ1041=2,G1041,0)</f>
        <v>0</v>
      </c>
      <c r="BC1041" s="233">
        <f>IF(AZ1041=3,G1041,0)</f>
        <v>0</v>
      </c>
      <c r="BD1041" s="233">
        <f>IF(AZ1041=4,G1041,0)</f>
        <v>0</v>
      </c>
      <c r="BE1041" s="233">
        <f>IF(AZ1041=5,G1041,0)</f>
        <v>0</v>
      </c>
      <c r="CA1041" s="260">
        <v>1</v>
      </c>
      <c r="CB1041" s="260">
        <v>7</v>
      </c>
    </row>
    <row r="1042" spans="1:15" ht="12.75">
      <c r="A1042" s="269"/>
      <c r="B1042" s="272"/>
      <c r="C1042" s="336" t="s">
        <v>955</v>
      </c>
      <c r="D1042" s="335"/>
      <c r="E1042" s="273">
        <v>0</v>
      </c>
      <c r="F1042" s="274"/>
      <c r="G1042" s="275"/>
      <c r="H1042" s="276"/>
      <c r="I1042" s="270"/>
      <c r="J1042" s="277"/>
      <c r="K1042" s="270"/>
      <c r="M1042" s="271" t="s">
        <v>955</v>
      </c>
      <c r="O1042" s="260"/>
    </row>
    <row r="1043" spans="1:15" ht="12.75">
      <c r="A1043" s="269"/>
      <c r="B1043" s="272"/>
      <c r="C1043" s="336" t="s">
        <v>956</v>
      </c>
      <c r="D1043" s="335"/>
      <c r="E1043" s="273">
        <v>65.2355</v>
      </c>
      <c r="F1043" s="274"/>
      <c r="G1043" s="275"/>
      <c r="H1043" s="276"/>
      <c r="I1043" s="270"/>
      <c r="J1043" s="277"/>
      <c r="K1043" s="270"/>
      <c r="M1043" s="271" t="s">
        <v>956</v>
      </c>
      <c r="O1043" s="260"/>
    </row>
    <row r="1044" spans="1:80" ht="22.5">
      <c r="A1044" s="261">
        <v>126</v>
      </c>
      <c r="B1044" s="262" t="s">
        <v>957</v>
      </c>
      <c r="C1044" s="263" t="s">
        <v>958</v>
      </c>
      <c r="D1044" s="264" t="s">
        <v>151</v>
      </c>
      <c r="E1044" s="265">
        <v>229.185</v>
      </c>
      <c r="F1044" s="265">
        <v>0</v>
      </c>
      <c r="G1044" s="266">
        <f>E1044*F1044</f>
        <v>0</v>
      </c>
      <c r="H1044" s="267">
        <v>0.00052</v>
      </c>
      <c r="I1044" s="268">
        <f>E1044*H1044</f>
        <v>0.1191762</v>
      </c>
      <c r="J1044" s="267">
        <v>0</v>
      </c>
      <c r="K1044" s="268">
        <f>E1044*J1044</f>
        <v>0</v>
      </c>
      <c r="O1044" s="260">
        <v>2</v>
      </c>
      <c r="AA1044" s="233">
        <v>1</v>
      </c>
      <c r="AB1044" s="233">
        <v>7</v>
      </c>
      <c r="AC1044" s="233">
        <v>7</v>
      </c>
      <c r="AZ1044" s="233">
        <v>2</v>
      </c>
      <c r="BA1044" s="233">
        <f>IF(AZ1044=1,G1044,0)</f>
        <v>0</v>
      </c>
      <c r="BB1044" s="233">
        <f>IF(AZ1044=2,G1044,0)</f>
        <v>0</v>
      </c>
      <c r="BC1044" s="233">
        <f>IF(AZ1044=3,G1044,0)</f>
        <v>0</v>
      </c>
      <c r="BD1044" s="233">
        <f>IF(AZ1044=4,G1044,0)</f>
        <v>0</v>
      </c>
      <c r="BE1044" s="233">
        <f>IF(AZ1044=5,G1044,0)</f>
        <v>0</v>
      </c>
      <c r="CA1044" s="260">
        <v>1</v>
      </c>
      <c r="CB1044" s="260">
        <v>7</v>
      </c>
    </row>
    <row r="1045" spans="1:15" ht="12.75">
      <c r="A1045" s="269"/>
      <c r="B1045" s="272"/>
      <c r="C1045" s="336" t="s">
        <v>560</v>
      </c>
      <c r="D1045" s="335"/>
      <c r="E1045" s="273">
        <v>265.185</v>
      </c>
      <c r="F1045" s="274"/>
      <c r="G1045" s="275"/>
      <c r="H1045" s="276"/>
      <c r="I1045" s="270"/>
      <c r="J1045" s="277"/>
      <c r="K1045" s="270"/>
      <c r="M1045" s="271" t="s">
        <v>560</v>
      </c>
      <c r="O1045" s="260"/>
    </row>
    <row r="1046" spans="1:15" ht="12.75">
      <c r="A1046" s="269"/>
      <c r="B1046" s="272"/>
      <c r="C1046" s="336" t="s">
        <v>561</v>
      </c>
      <c r="D1046" s="335"/>
      <c r="E1046" s="273">
        <v>-36</v>
      </c>
      <c r="F1046" s="274"/>
      <c r="G1046" s="275"/>
      <c r="H1046" s="276"/>
      <c r="I1046" s="270"/>
      <c r="J1046" s="277"/>
      <c r="K1046" s="270"/>
      <c r="M1046" s="271" t="s">
        <v>561</v>
      </c>
      <c r="O1046" s="260"/>
    </row>
    <row r="1047" spans="1:80" ht="22.5">
      <c r="A1047" s="261">
        <v>127</v>
      </c>
      <c r="B1047" s="262" t="s">
        <v>959</v>
      </c>
      <c r="C1047" s="263" t="s">
        <v>960</v>
      </c>
      <c r="D1047" s="264" t="s">
        <v>151</v>
      </c>
      <c r="E1047" s="265">
        <v>422.4755</v>
      </c>
      <c r="F1047" s="265">
        <v>0</v>
      </c>
      <c r="G1047" s="266">
        <f>E1047*F1047</f>
        <v>0</v>
      </c>
      <c r="H1047" s="267">
        <v>0.0038</v>
      </c>
      <c r="I1047" s="268">
        <f>E1047*H1047</f>
        <v>1.6054069</v>
      </c>
      <c r="J1047" s="267"/>
      <c r="K1047" s="268">
        <f>E1047*J1047</f>
        <v>0</v>
      </c>
      <c r="O1047" s="260">
        <v>2</v>
      </c>
      <c r="AA1047" s="233">
        <v>12</v>
      </c>
      <c r="AB1047" s="233">
        <v>0</v>
      </c>
      <c r="AC1047" s="233">
        <v>160</v>
      </c>
      <c r="AZ1047" s="233">
        <v>2</v>
      </c>
      <c r="BA1047" s="233">
        <f>IF(AZ1047=1,G1047,0)</f>
        <v>0</v>
      </c>
      <c r="BB1047" s="233">
        <f>IF(AZ1047=2,G1047,0)</f>
        <v>0</v>
      </c>
      <c r="BC1047" s="233">
        <f>IF(AZ1047=3,G1047,0)</f>
        <v>0</v>
      </c>
      <c r="BD1047" s="233">
        <f>IF(AZ1047=4,G1047,0)</f>
        <v>0</v>
      </c>
      <c r="BE1047" s="233">
        <f>IF(AZ1047=5,G1047,0)</f>
        <v>0</v>
      </c>
      <c r="CA1047" s="260">
        <v>12</v>
      </c>
      <c r="CB1047" s="260">
        <v>0</v>
      </c>
    </row>
    <row r="1048" spans="1:15" ht="12.75">
      <c r="A1048" s="269"/>
      <c r="B1048" s="272"/>
      <c r="C1048" s="336" t="s">
        <v>961</v>
      </c>
      <c r="D1048" s="335"/>
      <c r="E1048" s="273">
        <v>422.4755</v>
      </c>
      <c r="F1048" s="274"/>
      <c r="G1048" s="275"/>
      <c r="H1048" s="276"/>
      <c r="I1048" s="270"/>
      <c r="J1048" s="277"/>
      <c r="K1048" s="270"/>
      <c r="M1048" s="271" t="s">
        <v>961</v>
      </c>
      <c r="O1048" s="260"/>
    </row>
    <row r="1049" spans="1:80" ht="22.5">
      <c r="A1049" s="261">
        <v>128</v>
      </c>
      <c r="B1049" s="262" t="s">
        <v>962</v>
      </c>
      <c r="C1049" s="263" t="s">
        <v>963</v>
      </c>
      <c r="D1049" s="264" t="s">
        <v>151</v>
      </c>
      <c r="E1049" s="265">
        <v>422.4755</v>
      </c>
      <c r="F1049" s="265">
        <v>0</v>
      </c>
      <c r="G1049" s="266">
        <f>E1049*F1049</f>
        <v>0</v>
      </c>
      <c r="H1049" s="267">
        <v>0.0038</v>
      </c>
      <c r="I1049" s="268">
        <f>E1049*H1049</f>
        <v>1.6054069</v>
      </c>
      <c r="J1049" s="267"/>
      <c r="K1049" s="268">
        <f>E1049*J1049</f>
        <v>0</v>
      </c>
      <c r="O1049" s="260">
        <v>2</v>
      </c>
      <c r="AA1049" s="233">
        <v>12</v>
      </c>
      <c r="AB1049" s="233">
        <v>0</v>
      </c>
      <c r="AC1049" s="233">
        <v>161</v>
      </c>
      <c r="AZ1049" s="233">
        <v>2</v>
      </c>
      <c r="BA1049" s="233">
        <f>IF(AZ1049=1,G1049,0)</f>
        <v>0</v>
      </c>
      <c r="BB1049" s="233">
        <f>IF(AZ1049=2,G1049,0)</f>
        <v>0</v>
      </c>
      <c r="BC1049" s="233">
        <f>IF(AZ1049=3,G1049,0)</f>
        <v>0</v>
      </c>
      <c r="BD1049" s="233">
        <f>IF(AZ1049=4,G1049,0)</f>
        <v>0</v>
      </c>
      <c r="BE1049" s="233">
        <f>IF(AZ1049=5,G1049,0)</f>
        <v>0</v>
      </c>
      <c r="CA1049" s="260">
        <v>12</v>
      </c>
      <c r="CB1049" s="260">
        <v>0</v>
      </c>
    </row>
    <row r="1050" spans="1:15" ht="12.75">
      <c r="A1050" s="269"/>
      <c r="B1050" s="272"/>
      <c r="C1050" s="336" t="s">
        <v>961</v>
      </c>
      <c r="D1050" s="335"/>
      <c r="E1050" s="273">
        <v>422.4755</v>
      </c>
      <c r="F1050" s="274"/>
      <c r="G1050" s="275"/>
      <c r="H1050" s="276"/>
      <c r="I1050" s="270"/>
      <c r="J1050" s="277"/>
      <c r="K1050" s="270"/>
      <c r="M1050" s="271" t="s">
        <v>961</v>
      </c>
      <c r="O1050" s="260"/>
    </row>
    <row r="1051" spans="1:80" ht="12.75">
      <c r="A1051" s="261">
        <v>129</v>
      </c>
      <c r="B1051" s="262" t="s">
        <v>964</v>
      </c>
      <c r="C1051" s="263" t="s">
        <v>965</v>
      </c>
      <c r="D1051" s="264" t="s">
        <v>151</v>
      </c>
      <c r="E1051" s="265">
        <v>527.1255</v>
      </c>
      <c r="F1051" s="265">
        <v>0</v>
      </c>
      <c r="G1051" s="266">
        <f>E1051*F1051</f>
        <v>0</v>
      </c>
      <c r="H1051" s="267">
        <v>0.0046</v>
      </c>
      <c r="I1051" s="268">
        <f>E1051*H1051</f>
        <v>2.4247772999999997</v>
      </c>
      <c r="J1051" s="267"/>
      <c r="K1051" s="268">
        <f>E1051*J1051</f>
        <v>0</v>
      </c>
      <c r="O1051" s="260">
        <v>2</v>
      </c>
      <c r="AA1051" s="233">
        <v>3</v>
      </c>
      <c r="AB1051" s="233">
        <v>7</v>
      </c>
      <c r="AC1051" s="233">
        <v>62852251</v>
      </c>
      <c r="AZ1051" s="233">
        <v>2</v>
      </c>
      <c r="BA1051" s="233">
        <f>IF(AZ1051=1,G1051,0)</f>
        <v>0</v>
      </c>
      <c r="BB1051" s="233">
        <f>IF(AZ1051=2,G1051,0)</f>
        <v>0</v>
      </c>
      <c r="BC1051" s="233">
        <f>IF(AZ1051=3,G1051,0)</f>
        <v>0</v>
      </c>
      <c r="BD1051" s="233">
        <f>IF(AZ1051=4,G1051,0)</f>
        <v>0</v>
      </c>
      <c r="BE1051" s="233">
        <f>IF(AZ1051=5,G1051,0)</f>
        <v>0</v>
      </c>
      <c r="CA1051" s="260">
        <v>3</v>
      </c>
      <c r="CB1051" s="260">
        <v>7</v>
      </c>
    </row>
    <row r="1052" spans="1:15" ht="12.75">
      <c r="A1052" s="269"/>
      <c r="B1052" s="272"/>
      <c r="C1052" s="336" t="s">
        <v>966</v>
      </c>
      <c r="D1052" s="335"/>
      <c r="E1052" s="273">
        <v>527.1255</v>
      </c>
      <c r="F1052" s="274"/>
      <c r="G1052" s="275"/>
      <c r="H1052" s="276"/>
      <c r="I1052" s="270"/>
      <c r="J1052" s="277"/>
      <c r="K1052" s="270"/>
      <c r="M1052" s="271" t="s">
        <v>966</v>
      </c>
      <c r="O1052" s="260"/>
    </row>
    <row r="1053" spans="1:80" ht="12.75">
      <c r="A1053" s="261">
        <v>130</v>
      </c>
      <c r="B1053" s="262" t="s">
        <v>967</v>
      </c>
      <c r="C1053" s="263" t="s">
        <v>968</v>
      </c>
      <c r="D1053" s="264" t="s">
        <v>12</v>
      </c>
      <c r="E1053" s="265"/>
      <c r="F1053" s="265">
        <v>0</v>
      </c>
      <c r="G1053" s="266">
        <f>E1053*F1053</f>
        <v>0</v>
      </c>
      <c r="H1053" s="267">
        <v>0</v>
      </c>
      <c r="I1053" s="268">
        <f>E1053*H1053</f>
        <v>0</v>
      </c>
      <c r="J1053" s="267"/>
      <c r="K1053" s="268">
        <f>E1053*J1053</f>
        <v>0</v>
      </c>
      <c r="O1053" s="260">
        <v>2</v>
      </c>
      <c r="AA1053" s="233">
        <v>7</v>
      </c>
      <c r="AB1053" s="233">
        <v>1002</v>
      </c>
      <c r="AC1053" s="233">
        <v>5</v>
      </c>
      <c r="AZ1053" s="233">
        <v>2</v>
      </c>
      <c r="BA1053" s="233">
        <f>IF(AZ1053=1,G1053,0)</f>
        <v>0</v>
      </c>
      <c r="BB1053" s="233">
        <f>IF(AZ1053=2,G1053,0)</f>
        <v>0</v>
      </c>
      <c r="BC1053" s="233">
        <f>IF(AZ1053=3,G1053,0)</f>
        <v>0</v>
      </c>
      <c r="BD1053" s="233">
        <f>IF(AZ1053=4,G1053,0)</f>
        <v>0</v>
      </c>
      <c r="BE1053" s="233">
        <f>IF(AZ1053=5,G1053,0)</f>
        <v>0</v>
      </c>
      <c r="CA1053" s="260">
        <v>7</v>
      </c>
      <c r="CB1053" s="260">
        <v>1002</v>
      </c>
    </row>
    <row r="1054" spans="1:57" ht="12.75">
      <c r="A1054" s="278"/>
      <c r="B1054" s="279" t="s">
        <v>101</v>
      </c>
      <c r="C1054" s="280" t="s">
        <v>926</v>
      </c>
      <c r="D1054" s="281"/>
      <c r="E1054" s="282"/>
      <c r="F1054" s="283"/>
      <c r="G1054" s="284">
        <f>SUM(G974:G1053)</f>
        <v>0</v>
      </c>
      <c r="H1054" s="285"/>
      <c r="I1054" s="286">
        <f>SUM(I974:I1053)</f>
        <v>7.000549609999999</v>
      </c>
      <c r="J1054" s="285"/>
      <c r="K1054" s="286">
        <f>SUM(K974:K1053)</f>
        <v>-1.3774308</v>
      </c>
      <c r="O1054" s="260">
        <v>4</v>
      </c>
      <c r="BA1054" s="287">
        <f>SUM(BA974:BA1053)</f>
        <v>0</v>
      </c>
      <c r="BB1054" s="287">
        <f>SUM(BB974:BB1053)</f>
        <v>0</v>
      </c>
      <c r="BC1054" s="287">
        <f>SUM(BC974:BC1053)</f>
        <v>0</v>
      </c>
      <c r="BD1054" s="287">
        <f>SUM(BD974:BD1053)</f>
        <v>0</v>
      </c>
      <c r="BE1054" s="287">
        <f>SUM(BE974:BE1053)</f>
        <v>0</v>
      </c>
    </row>
    <row r="1055" spans="1:15" ht="12.75">
      <c r="A1055" s="250" t="s">
        <v>97</v>
      </c>
      <c r="B1055" s="251" t="s">
        <v>969</v>
      </c>
      <c r="C1055" s="252" t="s">
        <v>970</v>
      </c>
      <c r="D1055" s="253"/>
      <c r="E1055" s="254"/>
      <c r="F1055" s="254"/>
      <c r="G1055" s="255"/>
      <c r="H1055" s="256"/>
      <c r="I1055" s="257"/>
      <c r="J1055" s="258"/>
      <c r="K1055" s="259"/>
      <c r="O1055" s="260">
        <v>1</v>
      </c>
    </row>
    <row r="1056" spans="1:80" ht="22.5">
      <c r="A1056" s="261">
        <v>131</v>
      </c>
      <c r="B1056" s="262" t="s">
        <v>972</v>
      </c>
      <c r="C1056" s="263" t="s">
        <v>973</v>
      </c>
      <c r="D1056" s="264" t="s">
        <v>151</v>
      </c>
      <c r="E1056" s="265">
        <v>80.1347</v>
      </c>
      <c r="F1056" s="265">
        <v>0</v>
      </c>
      <c r="G1056" s="266">
        <f>E1056*F1056</f>
        <v>0</v>
      </c>
      <c r="H1056" s="267">
        <v>0</v>
      </c>
      <c r="I1056" s="268">
        <f>E1056*H1056</f>
        <v>0</v>
      </c>
      <c r="J1056" s="267">
        <v>0</v>
      </c>
      <c r="K1056" s="268">
        <f>E1056*J1056</f>
        <v>0</v>
      </c>
      <c r="O1056" s="260">
        <v>2</v>
      </c>
      <c r="AA1056" s="233">
        <v>1</v>
      </c>
      <c r="AB1056" s="233">
        <v>7</v>
      </c>
      <c r="AC1056" s="233">
        <v>7</v>
      </c>
      <c r="AZ1056" s="233">
        <v>2</v>
      </c>
      <c r="BA1056" s="233">
        <f>IF(AZ1056=1,G1056,0)</f>
        <v>0</v>
      </c>
      <c r="BB1056" s="233">
        <f>IF(AZ1056=2,G1056,0)</f>
        <v>0</v>
      </c>
      <c r="BC1056" s="233">
        <f>IF(AZ1056=3,G1056,0)</f>
        <v>0</v>
      </c>
      <c r="BD1056" s="233">
        <f>IF(AZ1056=4,G1056,0)</f>
        <v>0</v>
      </c>
      <c r="BE1056" s="233">
        <f>IF(AZ1056=5,G1056,0)</f>
        <v>0</v>
      </c>
      <c r="CA1056" s="260">
        <v>1</v>
      </c>
      <c r="CB1056" s="260">
        <v>7</v>
      </c>
    </row>
    <row r="1057" spans="1:15" ht="12.75">
      <c r="A1057" s="269"/>
      <c r="B1057" s="272"/>
      <c r="C1057" s="336" t="s">
        <v>955</v>
      </c>
      <c r="D1057" s="335"/>
      <c r="E1057" s="273">
        <v>0</v>
      </c>
      <c r="F1057" s="274"/>
      <c r="G1057" s="275"/>
      <c r="H1057" s="276"/>
      <c r="I1057" s="270"/>
      <c r="J1057" s="277"/>
      <c r="K1057" s="270"/>
      <c r="M1057" s="271" t="s">
        <v>955</v>
      </c>
      <c r="O1057" s="260"/>
    </row>
    <row r="1058" spans="1:15" ht="12.75">
      <c r="A1058" s="269"/>
      <c r="B1058" s="272"/>
      <c r="C1058" s="336" t="s">
        <v>956</v>
      </c>
      <c r="D1058" s="335"/>
      <c r="E1058" s="273">
        <v>65.2355</v>
      </c>
      <c r="F1058" s="274"/>
      <c r="G1058" s="275"/>
      <c r="H1058" s="276"/>
      <c r="I1058" s="270"/>
      <c r="J1058" s="277"/>
      <c r="K1058" s="270"/>
      <c r="M1058" s="271" t="s">
        <v>956</v>
      </c>
      <c r="O1058" s="260"/>
    </row>
    <row r="1059" spans="1:15" ht="12.75">
      <c r="A1059" s="269"/>
      <c r="B1059" s="272"/>
      <c r="C1059" s="336" t="s">
        <v>974</v>
      </c>
      <c r="D1059" s="335"/>
      <c r="E1059" s="273">
        <v>0</v>
      </c>
      <c r="F1059" s="274"/>
      <c r="G1059" s="275"/>
      <c r="H1059" s="276"/>
      <c r="I1059" s="270"/>
      <c r="J1059" s="277"/>
      <c r="K1059" s="270"/>
      <c r="M1059" s="271" t="s">
        <v>974</v>
      </c>
      <c r="O1059" s="260"/>
    </row>
    <row r="1060" spans="1:15" ht="12.75">
      <c r="A1060" s="269"/>
      <c r="B1060" s="272"/>
      <c r="C1060" s="336" t="s">
        <v>975</v>
      </c>
      <c r="D1060" s="335"/>
      <c r="E1060" s="273">
        <v>3.3</v>
      </c>
      <c r="F1060" s="274"/>
      <c r="G1060" s="275"/>
      <c r="H1060" s="276"/>
      <c r="I1060" s="270"/>
      <c r="J1060" s="277"/>
      <c r="K1060" s="270"/>
      <c r="M1060" s="271" t="s">
        <v>975</v>
      </c>
      <c r="O1060" s="260"/>
    </row>
    <row r="1061" spans="1:15" ht="12.75">
      <c r="A1061" s="269"/>
      <c r="B1061" s="272"/>
      <c r="C1061" s="336" t="s">
        <v>976</v>
      </c>
      <c r="D1061" s="335"/>
      <c r="E1061" s="273">
        <v>0</v>
      </c>
      <c r="F1061" s="274"/>
      <c r="G1061" s="275"/>
      <c r="H1061" s="276"/>
      <c r="I1061" s="270"/>
      <c r="J1061" s="277"/>
      <c r="K1061" s="270"/>
      <c r="M1061" s="271" t="s">
        <v>976</v>
      </c>
      <c r="O1061" s="260"/>
    </row>
    <row r="1062" spans="1:15" ht="12.75">
      <c r="A1062" s="269"/>
      <c r="B1062" s="272"/>
      <c r="C1062" s="336" t="s">
        <v>977</v>
      </c>
      <c r="D1062" s="335"/>
      <c r="E1062" s="273">
        <v>11.5992</v>
      </c>
      <c r="F1062" s="274"/>
      <c r="G1062" s="275"/>
      <c r="H1062" s="276"/>
      <c r="I1062" s="270"/>
      <c r="J1062" s="277"/>
      <c r="K1062" s="270"/>
      <c r="M1062" s="271" t="s">
        <v>977</v>
      </c>
      <c r="O1062" s="260"/>
    </row>
    <row r="1063" spans="1:80" ht="12.75">
      <c r="A1063" s="261">
        <v>132</v>
      </c>
      <c r="B1063" s="262" t="s">
        <v>978</v>
      </c>
      <c r="C1063" s="263" t="s">
        <v>979</v>
      </c>
      <c r="D1063" s="264" t="s">
        <v>151</v>
      </c>
      <c r="E1063" s="265">
        <v>92.1549</v>
      </c>
      <c r="F1063" s="265">
        <v>0</v>
      </c>
      <c r="G1063" s="266">
        <f>E1063*F1063</f>
        <v>0</v>
      </c>
      <c r="H1063" s="267">
        <v>0.00153</v>
      </c>
      <c r="I1063" s="268">
        <f>E1063*H1063</f>
        <v>0.14099699699999999</v>
      </c>
      <c r="J1063" s="267"/>
      <c r="K1063" s="268">
        <f>E1063*J1063</f>
        <v>0</v>
      </c>
      <c r="O1063" s="260">
        <v>2</v>
      </c>
      <c r="AA1063" s="233">
        <v>12</v>
      </c>
      <c r="AB1063" s="233">
        <v>0</v>
      </c>
      <c r="AC1063" s="233">
        <v>206</v>
      </c>
      <c r="AZ1063" s="233">
        <v>2</v>
      </c>
      <c r="BA1063" s="233">
        <f>IF(AZ1063=1,G1063,0)</f>
        <v>0</v>
      </c>
      <c r="BB1063" s="233">
        <f>IF(AZ1063=2,G1063,0)</f>
        <v>0</v>
      </c>
      <c r="BC1063" s="233">
        <f>IF(AZ1063=3,G1063,0)</f>
        <v>0</v>
      </c>
      <c r="BD1063" s="233">
        <f>IF(AZ1063=4,G1063,0)</f>
        <v>0</v>
      </c>
      <c r="BE1063" s="233">
        <f>IF(AZ1063=5,G1063,0)</f>
        <v>0</v>
      </c>
      <c r="CA1063" s="260">
        <v>12</v>
      </c>
      <c r="CB1063" s="260">
        <v>0</v>
      </c>
    </row>
    <row r="1064" spans="1:15" ht="12.75">
      <c r="A1064" s="269"/>
      <c r="B1064" s="272"/>
      <c r="C1064" s="336" t="s">
        <v>955</v>
      </c>
      <c r="D1064" s="335"/>
      <c r="E1064" s="273">
        <v>0</v>
      </c>
      <c r="F1064" s="274"/>
      <c r="G1064" s="275"/>
      <c r="H1064" s="276"/>
      <c r="I1064" s="270"/>
      <c r="J1064" s="277"/>
      <c r="K1064" s="270"/>
      <c r="M1064" s="271" t="s">
        <v>955</v>
      </c>
      <c r="O1064" s="260"/>
    </row>
    <row r="1065" spans="1:15" ht="12.75">
      <c r="A1065" s="269"/>
      <c r="B1065" s="272"/>
      <c r="C1065" s="336" t="s">
        <v>980</v>
      </c>
      <c r="D1065" s="335"/>
      <c r="E1065" s="273">
        <v>75.0208</v>
      </c>
      <c r="F1065" s="274"/>
      <c r="G1065" s="275"/>
      <c r="H1065" s="276"/>
      <c r="I1065" s="270"/>
      <c r="J1065" s="277"/>
      <c r="K1065" s="270"/>
      <c r="M1065" s="271" t="s">
        <v>980</v>
      </c>
      <c r="O1065" s="260"/>
    </row>
    <row r="1066" spans="1:15" ht="12.75">
      <c r="A1066" s="269"/>
      <c r="B1066" s="272"/>
      <c r="C1066" s="336" t="s">
        <v>974</v>
      </c>
      <c r="D1066" s="335"/>
      <c r="E1066" s="273">
        <v>0</v>
      </c>
      <c r="F1066" s="274"/>
      <c r="G1066" s="275"/>
      <c r="H1066" s="276"/>
      <c r="I1066" s="270"/>
      <c r="J1066" s="277"/>
      <c r="K1066" s="270"/>
      <c r="M1066" s="271" t="s">
        <v>974</v>
      </c>
      <c r="O1066" s="260"/>
    </row>
    <row r="1067" spans="1:15" ht="12.75">
      <c r="A1067" s="269"/>
      <c r="B1067" s="272"/>
      <c r="C1067" s="336" t="s">
        <v>981</v>
      </c>
      <c r="D1067" s="335"/>
      <c r="E1067" s="273">
        <v>3.795</v>
      </c>
      <c r="F1067" s="274"/>
      <c r="G1067" s="275"/>
      <c r="H1067" s="276"/>
      <c r="I1067" s="270"/>
      <c r="J1067" s="277"/>
      <c r="K1067" s="270"/>
      <c r="M1067" s="271" t="s">
        <v>981</v>
      </c>
      <c r="O1067" s="260"/>
    </row>
    <row r="1068" spans="1:15" ht="12.75">
      <c r="A1068" s="269"/>
      <c r="B1068" s="272"/>
      <c r="C1068" s="336" t="s">
        <v>976</v>
      </c>
      <c r="D1068" s="335"/>
      <c r="E1068" s="273">
        <v>0</v>
      </c>
      <c r="F1068" s="274"/>
      <c r="G1068" s="275"/>
      <c r="H1068" s="276"/>
      <c r="I1068" s="270"/>
      <c r="J1068" s="277"/>
      <c r="K1068" s="270"/>
      <c r="M1068" s="271" t="s">
        <v>976</v>
      </c>
      <c r="O1068" s="260"/>
    </row>
    <row r="1069" spans="1:15" ht="12.75">
      <c r="A1069" s="269"/>
      <c r="B1069" s="272"/>
      <c r="C1069" s="336" t="s">
        <v>982</v>
      </c>
      <c r="D1069" s="335"/>
      <c r="E1069" s="273">
        <v>13.3391</v>
      </c>
      <c r="F1069" s="274"/>
      <c r="G1069" s="275"/>
      <c r="H1069" s="276"/>
      <c r="I1069" s="270"/>
      <c r="J1069" s="277"/>
      <c r="K1069" s="270"/>
      <c r="M1069" s="271" t="s">
        <v>982</v>
      </c>
      <c r="O1069" s="260"/>
    </row>
    <row r="1070" spans="1:80" ht="12.75">
      <c r="A1070" s="261">
        <v>133</v>
      </c>
      <c r="B1070" s="262" t="s">
        <v>983</v>
      </c>
      <c r="C1070" s="263" t="s">
        <v>984</v>
      </c>
      <c r="D1070" s="264" t="s">
        <v>12</v>
      </c>
      <c r="E1070" s="265"/>
      <c r="F1070" s="265">
        <v>0</v>
      </c>
      <c r="G1070" s="266">
        <f>E1070*F1070</f>
        <v>0</v>
      </c>
      <c r="H1070" s="267">
        <v>0</v>
      </c>
      <c r="I1070" s="268">
        <f>E1070*H1070</f>
        <v>0</v>
      </c>
      <c r="J1070" s="267"/>
      <c r="K1070" s="268">
        <f>E1070*J1070</f>
        <v>0</v>
      </c>
      <c r="O1070" s="260">
        <v>2</v>
      </c>
      <c r="AA1070" s="233">
        <v>7</v>
      </c>
      <c r="AB1070" s="233">
        <v>1002</v>
      </c>
      <c r="AC1070" s="233">
        <v>5</v>
      </c>
      <c r="AZ1070" s="233">
        <v>2</v>
      </c>
      <c r="BA1070" s="233">
        <f>IF(AZ1070=1,G1070,0)</f>
        <v>0</v>
      </c>
      <c r="BB1070" s="233">
        <f>IF(AZ1070=2,G1070,0)</f>
        <v>0</v>
      </c>
      <c r="BC1070" s="233">
        <f>IF(AZ1070=3,G1070,0)</f>
        <v>0</v>
      </c>
      <c r="BD1070" s="233">
        <f>IF(AZ1070=4,G1070,0)</f>
        <v>0</v>
      </c>
      <c r="BE1070" s="233">
        <f>IF(AZ1070=5,G1070,0)</f>
        <v>0</v>
      </c>
      <c r="CA1070" s="260">
        <v>7</v>
      </c>
      <c r="CB1070" s="260">
        <v>1002</v>
      </c>
    </row>
    <row r="1071" spans="1:57" ht="12.75">
      <c r="A1071" s="278"/>
      <c r="B1071" s="279" t="s">
        <v>101</v>
      </c>
      <c r="C1071" s="280" t="s">
        <v>971</v>
      </c>
      <c r="D1071" s="281"/>
      <c r="E1071" s="282"/>
      <c r="F1071" s="283"/>
      <c r="G1071" s="284">
        <f>SUM(G1055:G1070)</f>
        <v>0</v>
      </c>
      <c r="H1071" s="285"/>
      <c r="I1071" s="286">
        <f>SUM(I1055:I1070)</f>
        <v>0.14099699699999999</v>
      </c>
      <c r="J1071" s="285"/>
      <c r="K1071" s="286">
        <f>SUM(K1055:K1070)</f>
        <v>0</v>
      </c>
      <c r="O1071" s="260">
        <v>4</v>
      </c>
      <c r="BA1071" s="287">
        <f>SUM(BA1055:BA1070)</f>
        <v>0</v>
      </c>
      <c r="BB1071" s="287">
        <f>SUM(BB1055:BB1070)</f>
        <v>0</v>
      </c>
      <c r="BC1071" s="287">
        <f>SUM(BC1055:BC1070)</f>
        <v>0</v>
      </c>
      <c r="BD1071" s="287">
        <f>SUM(BD1055:BD1070)</f>
        <v>0</v>
      </c>
      <c r="BE1071" s="287">
        <f>SUM(BE1055:BE1070)</f>
        <v>0</v>
      </c>
    </row>
    <row r="1072" spans="1:15" ht="12.75">
      <c r="A1072" s="250" t="s">
        <v>97</v>
      </c>
      <c r="B1072" s="251" t="s">
        <v>985</v>
      </c>
      <c r="C1072" s="252" t="s">
        <v>986</v>
      </c>
      <c r="D1072" s="253"/>
      <c r="E1072" s="254"/>
      <c r="F1072" s="254"/>
      <c r="G1072" s="255"/>
      <c r="H1072" s="256"/>
      <c r="I1072" s="257"/>
      <c r="J1072" s="258"/>
      <c r="K1072" s="259"/>
      <c r="O1072" s="260">
        <v>1</v>
      </c>
    </row>
    <row r="1073" spans="1:80" ht="12.75">
      <c r="A1073" s="261">
        <v>134</v>
      </c>
      <c r="B1073" s="262" t="s">
        <v>988</v>
      </c>
      <c r="C1073" s="263" t="s">
        <v>989</v>
      </c>
      <c r="D1073" s="264" t="s">
        <v>151</v>
      </c>
      <c r="E1073" s="265">
        <v>588.46</v>
      </c>
      <c r="F1073" s="265">
        <v>0</v>
      </c>
      <c r="G1073" s="266">
        <f>E1073*F1073</f>
        <v>0</v>
      </c>
      <c r="H1073" s="267">
        <v>0</v>
      </c>
      <c r="I1073" s="268">
        <f>E1073*H1073</f>
        <v>0</v>
      </c>
      <c r="J1073" s="267">
        <v>-0.0011</v>
      </c>
      <c r="K1073" s="268">
        <f>E1073*J1073</f>
        <v>-0.647306</v>
      </c>
      <c r="O1073" s="260">
        <v>2</v>
      </c>
      <c r="AA1073" s="233">
        <v>1</v>
      </c>
      <c r="AB1073" s="233">
        <v>0</v>
      </c>
      <c r="AC1073" s="233">
        <v>0</v>
      </c>
      <c r="AZ1073" s="233">
        <v>2</v>
      </c>
      <c r="BA1073" s="233">
        <f>IF(AZ1073=1,G1073,0)</f>
        <v>0</v>
      </c>
      <c r="BB1073" s="233">
        <f>IF(AZ1073=2,G1073,0)</f>
        <v>0</v>
      </c>
      <c r="BC1073" s="233">
        <f>IF(AZ1073=3,G1073,0)</f>
        <v>0</v>
      </c>
      <c r="BD1073" s="233">
        <f>IF(AZ1073=4,G1073,0)</f>
        <v>0</v>
      </c>
      <c r="BE1073" s="233">
        <f>IF(AZ1073=5,G1073,0)</f>
        <v>0</v>
      </c>
      <c r="CA1073" s="260">
        <v>1</v>
      </c>
      <c r="CB1073" s="260">
        <v>0</v>
      </c>
    </row>
    <row r="1074" spans="1:15" ht="12.75">
      <c r="A1074" s="269"/>
      <c r="B1074" s="272"/>
      <c r="C1074" s="336" t="s">
        <v>990</v>
      </c>
      <c r="D1074" s="335"/>
      <c r="E1074" s="273">
        <v>0</v>
      </c>
      <c r="F1074" s="274"/>
      <c r="G1074" s="275"/>
      <c r="H1074" s="276"/>
      <c r="I1074" s="270"/>
      <c r="J1074" s="277"/>
      <c r="K1074" s="270"/>
      <c r="M1074" s="271" t="s">
        <v>990</v>
      </c>
      <c r="O1074" s="260"/>
    </row>
    <row r="1075" spans="1:15" ht="22.5">
      <c r="A1075" s="269"/>
      <c r="B1075" s="272"/>
      <c r="C1075" s="336" t="s">
        <v>991</v>
      </c>
      <c r="D1075" s="335"/>
      <c r="E1075" s="273">
        <v>229.26</v>
      </c>
      <c r="F1075" s="274"/>
      <c r="G1075" s="275"/>
      <c r="H1075" s="276"/>
      <c r="I1075" s="270"/>
      <c r="J1075" s="277"/>
      <c r="K1075" s="270"/>
      <c r="M1075" s="271" t="s">
        <v>991</v>
      </c>
      <c r="O1075" s="260"/>
    </row>
    <row r="1076" spans="1:15" ht="22.5">
      <c r="A1076" s="269"/>
      <c r="B1076" s="272"/>
      <c r="C1076" s="336" t="s">
        <v>992</v>
      </c>
      <c r="D1076" s="335"/>
      <c r="E1076" s="273">
        <v>131.7</v>
      </c>
      <c r="F1076" s="274"/>
      <c r="G1076" s="275"/>
      <c r="H1076" s="276"/>
      <c r="I1076" s="270"/>
      <c r="J1076" s="277"/>
      <c r="K1076" s="270"/>
      <c r="M1076" s="271" t="s">
        <v>992</v>
      </c>
      <c r="O1076" s="260"/>
    </row>
    <row r="1077" spans="1:15" ht="12.75">
      <c r="A1077" s="269"/>
      <c r="B1077" s="272"/>
      <c r="C1077" s="336" t="s">
        <v>204</v>
      </c>
      <c r="D1077" s="335"/>
      <c r="E1077" s="273">
        <v>0</v>
      </c>
      <c r="F1077" s="274"/>
      <c r="G1077" s="275"/>
      <c r="H1077" s="276"/>
      <c r="I1077" s="270"/>
      <c r="J1077" s="277"/>
      <c r="K1077" s="270"/>
      <c r="M1077" s="271" t="s">
        <v>204</v>
      </c>
      <c r="O1077" s="260"/>
    </row>
    <row r="1078" spans="1:15" ht="12.75">
      <c r="A1078" s="269"/>
      <c r="B1078" s="272"/>
      <c r="C1078" s="336" t="s">
        <v>993</v>
      </c>
      <c r="D1078" s="335"/>
      <c r="E1078" s="273">
        <v>227.5</v>
      </c>
      <c r="F1078" s="274"/>
      <c r="G1078" s="275"/>
      <c r="H1078" s="276"/>
      <c r="I1078" s="270"/>
      <c r="J1078" s="277"/>
      <c r="K1078" s="270"/>
      <c r="M1078" s="271" t="s">
        <v>993</v>
      </c>
      <c r="O1078" s="260"/>
    </row>
    <row r="1079" spans="1:80" ht="12.75">
      <c r="A1079" s="261">
        <v>135</v>
      </c>
      <c r="B1079" s="262" t="s">
        <v>994</v>
      </c>
      <c r="C1079" s="263" t="s">
        <v>995</v>
      </c>
      <c r="D1079" s="264" t="s">
        <v>151</v>
      </c>
      <c r="E1079" s="265">
        <v>65.2355</v>
      </c>
      <c r="F1079" s="265">
        <v>0</v>
      </c>
      <c r="G1079" s="266">
        <f>E1079*F1079</f>
        <v>0</v>
      </c>
      <c r="H1079" s="267">
        <v>0</v>
      </c>
      <c r="I1079" s="268">
        <f>E1079*H1079</f>
        <v>0</v>
      </c>
      <c r="J1079" s="267">
        <v>0</v>
      </c>
      <c r="K1079" s="268">
        <f>E1079*J1079</f>
        <v>0</v>
      </c>
      <c r="O1079" s="260">
        <v>2</v>
      </c>
      <c r="AA1079" s="233">
        <v>1</v>
      </c>
      <c r="AB1079" s="233">
        <v>7</v>
      </c>
      <c r="AC1079" s="233">
        <v>7</v>
      </c>
      <c r="AZ1079" s="233">
        <v>2</v>
      </c>
      <c r="BA1079" s="233">
        <f>IF(AZ1079=1,G1079,0)</f>
        <v>0</v>
      </c>
      <c r="BB1079" s="233">
        <f>IF(AZ1079=2,G1079,0)</f>
        <v>0</v>
      </c>
      <c r="BC1079" s="233">
        <f>IF(AZ1079=3,G1079,0)</f>
        <v>0</v>
      </c>
      <c r="BD1079" s="233">
        <f>IF(AZ1079=4,G1079,0)</f>
        <v>0</v>
      </c>
      <c r="BE1079" s="233">
        <f>IF(AZ1079=5,G1079,0)</f>
        <v>0</v>
      </c>
      <c r="CA1079" s="260">
        <v>1</v>
      </c>
      <c r="CB1079" s="260">
        <v>7</v>
      </c>
    </row>
    <row r="1080" spans="1:15" ht="12.75">
      <c r="A1080" s="269"/>
      <c r="B1080" s="272"/>
      <c r="C1080" s="336" t="s">
        <v>955</v>
      </c>
      <c r="D1080" s="335"/>
      <c r="E1080" s="273">
        <v>0</v>
      </c>
      <c r="F1080" s="274"/>
      <c r="G1080" s="275"/>
      <c r="H1080" s="276"/>
      <c r="I1080" s="270"/>
      <c r="J1080" s="277"/>
      <c r="K1080" s="270"/>
      <c r="M1080" s="271" t="s">
        <v>955</v>
      </c>
      <c r="O1080" s="260"/>
    </row>
    <row r="1081" spans="1:15" ht="12.75">
      <c r="A1081" s="269"/>
      <c r="B1081" s="272"/>
      <c r="C1081" s="336" t="s">
        <v>956</v>
      </c>
      <c r="D1081" s="335"/>
      <c r="E1081" s="273">
        <v>65.2355</v>
      </c>
      <c r="F1081" s="274"/>
      <c r="G1081" s="275"/>
      <c r="H1081" s="276"/>
      <c r="I1081" s="270"/>
      <c r="J1081" s="277"/>
      <c r="K1081" s="270"/>
      <c r="M1081" s="271" t="s">
        <v>956</v>
      </c>
      <c r="O1081" s="260"/>
    </row>
    <row r="1082" spans="1:80" ht="22.5">
      <c r="A1082" s="261">
        <v>136</v>
      </c>
      <c r="B1082" s="262" t="s">
        <v>996</v>
      </c>
      <c r="C1082" s="263" t="s">
        <v>997</v>
      </c>
      <c r="D1082" s="264" t="s">
        <v>151</v>
      </c>
      <c r="E1082" s="265">
        <v>763.01</v>
      </c>
      <c r="F1082" s="265">
        <v>0</v>
      </c>
      <c r="G1082" s="266">
        <f>E1082*F1082</f>
        <v>0</v>
      </c>
      <c r="H1082" s="267">
        <v>0</v>
      </c>
      <c r="I1082" s="268">
        <f>E1082*H1082</f>
        <v>0</v>
      </c>
      <c r="J1082" s="267">
        <v>0</v>
      </c>
      <c r="K1082" s="268">
        <f>E1082*J1082</f>
        <v>0</v>
      </c>
      <c r="O1082" s="260">
        <v>2</v>
      </c>
      <c r="AA1082" s="233">
        <v>1</v>
      </c>
      <c r="AB1082" s="233">
        <v>7</v>
      </c>
      <c r="AC1082" s="233">
        <v>7</v>
      </c>
      <c r="AZ1082" s="233">
        <v>2</v>
      </c>
      <c r="BA1082" s="233">
        <f>IF(AZ1082=1,G1082,0)</f>
        <v>0</v>
      </c>
      <c r="BB1082" s="233">
        <f>IF(AZ1082=2,G1082,0)</f>
        <v>0</v>
      </c>
      <c r="BC1082" s="233">
        <f>IF(AZ1082=3,G1082,0)</f>
        <v>0</v>
      </c>
      <c r="BD1082" s="233">
        <f>IF(AZ1082=4,G1082,0)</f>
        <v>0</v>
      </c>
      <c r="BE1082" s="233">
        <f>IF(AZ1082=5,G1082,0)</f>
        <v>0</v>
      </c>
      <c r="CA1082" s="260">
        <v>1</v>
      </c>
      <c r="CB1082" s="260">
        <v>7</v>
      </c>
    </row>
    <row r="1083" spans="1:15" ht="12.75">
      <c r="A1083" s="269"/>
      <c r="B1083" s="272"/>
      <c r="C1083" s="336" t="s">
        <v>609</v>
      </c>
      <c r="D1083" s="335"/>
      <c r="E1083" s="273">
        <v>0</v>
      </c>
      <c r="F1083" s="274"/>
      <c r="G1083" s="275"/>
      <c r="H1083" s="276"/>
      <c r="I1083" s="270"/>
      <c r="J1083" s="277"/>
      <c r="K1083" s="270"/>
      <c r="M1083" s="271" t="s">
        <v>609</v>
      </c>
      <c r="O1083" s="260"/>
    </row>
    <row r="1084" spans="1:15" ht="12.75">
      <c r="A1084" s="269"/>
      <c r="B1084" s="272"/>
      <c r="C1084" s="336" t="s">
        <v>610</v>
      </c>
      <c r="D1084" s="335"/>
      <c r="E1084" s="273">
        <v>77.31</v>
      </c>
      <c r="F1084" s="274"/>
      <c r="G1084" s="275"/>
      <c r="H1084" s="276"/>
      <c r="I1084" s="270"/>
      <c r="J1084" s="277"/>
      <c r="K1084" s="270"/>
      <c r="M1084" s="271" t="s">
        <v>610</v>
      </c>
      <c r="O1084" s="260"/>
    </row>
    <row r="1085" spans="1:15" ht="12.75">
      <c r="A1085" s="269"/>
      <c r="B1085" s="272"/>
      <c r="C1085" s="336" t="s">
        <v>611</v>
      </c>
      <c r="D1085" s="335"/>
      <c r="E1085" s="273">
        <v>0</v>
      </c>
      <c r="F1085" s="274"/>
      <c r="G1085" s="275"/>
      <c r="H1085" s="276"/>
      <c r="I1085" s="270"/>
      <c r="J1085" s="277"/>
      <c r="K1085" s="270"/>
      <c r="M1085" s="271" t="s">
        <v>611</v>
      </c>
      <c r="O1085" s="260"/>
    </row>
    <row r="1086" spans="1:15" ht="12.75">
      <c r="A1086" s="269"/>
      <c r="B1086" s="272"/>
      <c r="C1086" s="336" t="s">
        <v>612</v>
      </c>
      <c r="D1086" s="335"/>
      <c r="E1086" s="273">
        <v>27.53</v>
      </c>
      <c r="F1086" s="274"/>
      <c r="G1086" s="275"/>
      <c r="H1086" s="276"/>
      <c r="I1086" s="270"/>
      <c r="J1086" s="277"/>
      <c r="K1086" s="270"/>
      <c r="M1086" s="271" t="s">
        <v>612</v>
      </c>
      <c r="O1086" s="260"/>
    </row>
    <row r="1087" spans="1:15" ht="12.75">
      <c r="A1087" s="269"/>
      <c r="B1087" s="272"/>
      <c r="C1087" s="336" t="s">
        <v>619</v>
      </c>
      <c r="D1087" s="335"/>
      <c r="E1087" s="273">
        <v>0</v>
      </c>
      <c r="F1087" s="274"/>
      <c r="G1087" s="275"/>
      <c r="H1087" s="276"/>
      <c r="I1087" s="270"/>
      <c r="J1087" s="277"/>
      <c r="K1087" s="270"/>
      <c r="M1087" s="271" t="s">
        <v>619</v>
      </c>
      <c r="O1087" s="260"/>
    </row>
    <row r="1088" spans="1:15" ht="22.5">
      <c r="A1088" s="269"/>
      <c r="B1088" s="272"/>
      <c r="C1088" s="336" t="s">
        <v>620</v>
      </c>
      <c r="D1088" s="335"/>
      <c r="E1088" s="273">
        <v>128.6</v>
      </c>
      <c r="F1088" s="274"/>
      <c r="G1088" s="275"/>
      <c r="H1088" s="276"/>
      <c r="I1088" s="270"/>
      <c r="J1088" s="277"/>
      <c r="K1088" s="270"/>
      <c r="M1088" s="271" t="s">
        <v>620</v>
      </c>
      <c r="O1088" s="260"/>
    </row>
    <row r="1089" spans="1:15" ht="12.75">
      <c r="A1089" s="269"/>
      <c r="B1089" s="272"/>
      <c r="C1089" s="336" t="s">
        <v>599</v>
      </c>
      <c r="D1089" s="335"/>
      <c r="E1089" s="273">
        <v>0</v>
      </c>
      <c r="F1089" s="274"/>
      <c r="G1089" s="275"/>
      <c r="H1089" s="276"/>
      <c r="I1089" s="270"/>
      <c r="J1089" s="277"/>
      <c r="K1089" s="270"/>
      <c r="M1089" s="271" t="s">
        <v>599</v>
      </c>
      <c r="O1089" s="260"/>
    </row>
    <row r="1090" spans="1:15" ht="12.75">
      <c r="A1090" s="269"/>
      <c r="B1090" s="272"/>
      <c r="C1090" s="336" t="s">
        <v>600</v>
      </c>
      <c r="D1090" s="335"/>
      <c r="E1090" s="273">
        <v>7.95</v>
      </c>
      <c r="F1090" s="274"/>
      <c r="G1090" s="275"/>
      <c r="H1090" s="276"/>
      <c r="I1090" s="270"/>
      <c r="J1090" s="277"/>
      <c r="K1090" s="270"/>
      <c r="M1090" s="271" t="s">
        <v>600</v>
      </c>
      <c r="O1090" s="260"/>
    </row>
    <row r="1091" spans="1:15" ht="12.75">
      <c r="A1091" s="269"/>
      <c r="B1091" s="272"/>
      <c r="C1091" s="336" t="s">
        <v>637</v>
      </c>
      <c r="D1091" s="335"/>
      <c r="E1091" s="273">
        <v>0</v>
      </c>
      <c r="F1091" s="274"/>
      <c r="G1091" s="275"/>
      <c r="H1091" s="276"/>
      <c r="I1091" s="270"/>
      <c r="J1091" s="277"/>
      <c r="K1091" s="270"/>
      <c r="M1091" s="271" t="s">
        <v>637</v>
      </c>
      <c r="O1091" s="260"/>
    </row>
    <row r="1092" spans="1:15" ht="12.75">
      <c r="A1092" s="269"/>
      <c r="B1092" s="272"/>
      <c r="C1092" s="336" t="s">
        <v>638</v>
      </c>
      <c r="D1092" s="335"/>
      <c r="E1092" s="273">
        <v>117.08</v>
      </c>
      <c r="F1092" s="274"/>
      <c r="G1092" s="275"/>
      <c r="H1092" s="276"/>
      <c r="I1092" s="270"/>
      <c r="J1092" s="277"/>
      <c r="K1092" s="270"/>
      <c r="M1092" s="271" t="s">
        <v>638</v>
      </c>
      <c r="O1092" s="260"/>
    </row>
    <row r="1093" spans="1:15" ht="12.75">
      <c r="A1093" s="269"/>
      <c r="B1093" s="272"/>
      <c r="C1093" s="336" t="s">
        <v>639</v>
      </c>
      <c r="D1093" s="335"/>
      <c r="E1093" s="273">
        <v>0</v>
      </c>
      <c r="F1093" s="274"/>
      <c r="G1093" s="275"/>
      <c r="H1093" s="276"/>
      <c r="I1093" s="270"/>
      <c r="J1093" s="277"/>
      <c r="K1093" s="270"/>
      <c r="M1093" s="271" t="s">
        <v>639</v>
      </c>
      <c r="O1093" s="260"/>
    </row>
    <row r="1094" spans="1:15" ht="12.75">
      <c r="A1094" s="269"/>
      <c r="B1094" s="272"/>
      <c r="C1094" s="336" t="s">
        <v>640</v>
      </c>
      <c r="D1094" s="335"/>
      <c r="E1094" s="273">
        <v>8.9</v>
      </c>
      <c r="F1094" s="274"/>
      <c r="G1094" s="275"/>
      <c r="H1094" s="276"/>
      <c r="I1094" s="270"/>
      <c r="J1094" s="277"/>
      <c r="K1094" s="270"/>
      <c r="M1094" s="271" t="s">
        <v>640</v>
      </c>
      <c r="O1094" s="260"/>
    </row>
    <row r="1095" spans="1:15" ht="12.75">
      <c r="A1095" s="269"/>
      <c r="B1095" s="272"/>
      <c r="C1095" s="336" t="s">
        <v>315</v>
      </c>
      <c r="D1095" s="335"/>
      <c r="E1095" s="273">
        <v>0</v>
      </c>
      <c r="F1095" s="274"/>
      <c r="G1095" s="275"/>
      <c r="H1095" s="276"/>
      <c r="I1095" s="270"/>
      <c r="J1095" s="277"/>
      <c r="K1095" s="270"/>
      <c r="M1095" s="271" t="s">
        <v>315</v>
      </c>
      <c r="O1095" s="260"/>
    </row>
    <row r="1096" spans="1:15" ht="12.75">
      <c r="A1096" s="269"/>
      <c r="B1096" s="272"/>
      <c r="C1096" s="336" t="s">
        <v>316</v>
      </c>
      <c r="D1096" s="335"/>
      <c r="E1096" s="273">
        <v>12.66</v>
      </c>
      <c r="F1096" s="274"/>
      <c r="G1096" s="275"/>
      <c r="H1096" s="276"/>
      <c r="I1096" s="270"/>
      <c r="J1096" s="277"/>
      <c r="K1096" s="270"/>
      <c r="M1096" s="271" t="s">
        <v>316</v>
      </c>
      <c r="O1096" s="260"/>
    </row>
    <row r="1097" spans="1:15" ht="12.75">
      <c r="A1097" s="269"/>
      <c r="B1097" s="272"/>
      <c r="C1097" s="336" t="s">
        <v>595</v>
      </c>
      <c r="D1097" s="335"/>
      <c r="E1097" s="273">
        <v>0</v>
      </c>
      <c r="F1097" s="274"/>
      <c r="G1097" s="275"/>
      <c r="H1097" s="276"/>
      <c r="I1097" s="270"/>
      <c r="J1097" s="277"/>
      <c r="K1097" s="270"/>
      <c r="M1097" s="271" t="s">
        <v>595</v>
      </c>
      <c r="O1097" s="260"/>
    </row>
    <row r="1098" spans="1:15" ht="12.75">
      <c r="A1098" s="269"/>
      <c r="B1098" s="272"/>
      <c r="C1098" s="336" t="s">
        <v>602</v>
      </c>
      <c r="D1098" s="335"/>
      <c r="E1098" s="273">
        <v>4.87</v>
      </c>
      <c r="F1098" s="274"/>
      <c r="G1098" s="275"/>
      <c r="H1098" s="276"/>
      <c r="I1098" s="270"/>
      <c r="J1098" s="277"/>
      <c r="K1098" s="270"/>
      <c r="M1098" s="271" t="s">
        <v>602</v>
      </c>
      <c r="O1098" s="260"/>
    </row>
    <row r="1099" spans="1:15" ht="12.75">
      <c r="A1099" s="269"/>
      <c r="B1099" s="272"/>
      <c r="C1099" s="336" t="s">
        <v>601</v>
      </c>
      <c r="D1099" s="335"/>
      <c r="E1099" s="273">
        <v>0</v>
      </c>
      <c r="F1099" s="274"/>
      <c r="G1099" s="275"/>
      <c r="H1099" s="276"/>
      <c r="I1099" s="270"/>
      <c r="J1099" s="277"/>
      <c r="K1099" s="270"/>
      <c r="M1099" s="271" t="s">
        <v>601</v>
      </c>
      <c r="O1099" s="260"/>
    </row>
    <row r="1100" spans="1:15" ht="12.75">
      <c r="A1100" s="269"/>
      <c r="B1100" s="272"/>
      <c r="C1100" s="336" t="s">
        <v>602</v>
      </c>
      <c r="D1100" s="335"/>
      <c r="E1100" s="273">
        <v>4.87</v>
      </c>
      <c r="F1100" s="274"/>
      <c r="G1100" s="275"/>
      <c r="H1100" s="276"/>
      <c r="I1100" s="270"/>
      <c r="J1100" s="277"/>
      <c r="K1100" s="270"/>
      <c r="M1100" s="271" t="s">
        <v>602</v>
      </c>
      <c r="O1100" s="260"/>
    </row>
    <row r="1101" spans="1:15" ht="12.75">
      <c r="A1101" s="269"/>
      <c r="B1101" s="272"/>
      <c r="C1101" s="336" t="s">
        <v>603</v>
      </c>
      <c r="D1101" s="335"/>
      <c r="E1101" s="273">
        <v>0</v>
      </c>
      <c r="F1101" s="274"/>
      <c r="G1101" s="275"/>
      <c r="H1101" s="276"/>
      <c r="I1101" s="270"/>
      <c r="J1101" s="277"/>
      <c r="K1101" s="270"/>
      <c r="M1101" s="271" t="s">
        <v>603</v>
      </c>
      <c r="O1101" s="260"/>
    </row>
    <row r="1102" spans="1:15" ht="12.75">
      <c r="A1102" s="269"/>
      <c r="B1102" s="272"/>
      <c r="C1102" s="336" t="s">
        <v>604</v>
      </c>
      <c r="D1102" s="335"/>
      <c r="E1102" s="273">
        <v>206.44</v>
      </c>
      <c r="F1102" s="274"/>
      <c r="G1102" s="275"/>
      <c r="H1102" s="276"/>
      <c r="I1102" s="270"/>
      <c r="J1102" s="277"/>
      <c r="K1102" s="270"/>
      <c r="M1102" s="271" t="s">
        <v>604</v>
      </c>
      <c r="O1102" s="260"/>
    </row>
    <row r="1103" spans="1:15" ht="12.75">
      <c r="A1103" s="269"/>
      <c r="B1103" s="272"/>
      <c r="C1103" s="336" t="s">
        <v>605</v>
      </c>
      <c r="D1103" s="335"/>
      <c r="E1103" s="273">
        <v>0</v>
      </c>
      <c r="F1103" s="274"/>
      <c r="G1103" s="275"/>
      <c r="H1103" s="276"/>
      <c r="I1103" s="270"/>
      <c r="J1103" s="277"/>
      <c r="K1103" s="270"/>
      <c r="M1103" s="271" t="s">
        <v>605</v>
      </c>
      <c r="O1103" s="260"/>
    </row>
    <row r="1104" spans="1:15" ht="12.75">
      <c r="A1104" s="269"/>
      <c r="B1104" s="272"/>
      <c r="C1104" s="336" t="s">
        <v>606</v>
      </c>
      <c r="D1104" s="335"/>
      <c r="E1104" s="273">
        <v>67.66</v>
      </c>
      <c r="F1104" s="274"/>
      <c r="G1104" s="275"/>
      <c r="H1104" s="276"/>
      <c r="I1104" s="270"/>
      <c r="J1104" s="277"/>
      <c r="K1104" s="270"/>
      <c r="M1104" s="271" t="s">
        <v>606</v>
      </c>
      <c r="O1104" s="260"/>
    </row>
    <row r="1105" spans="1:15" ht="12.75">
      <c r="A1105" s="269"/>
      <c r="B1105" s="272"/>
      <c r="C1105" s="336" t="s">
        <v>613</v>
      </c>
      <c r="D1105" s="335"/>
      <c r="E1105" s="273">
        <v>0</v>
      </c>
      <c r="F1105" s="274"/>
      <c r="G1105" s="275"/>
      <c r="H1105" s="276"/>
      <c r="I1105" s="270"/>
      <c r="J1105" s="277"/>
      <c r="K1105" s="270"/>
      <c r="M1105" s="271" t="s">
        <v>613</v>
      </c>
      <c r="O1105" s="260"/>
    </row>
    <row r="1106" spans="1:15" ht="12.75">
      <c r="A1106" s="269"/>
      <c r="B1106" s="272"/>
      <c r="C1106" s="336" t="s">
        <v>614</v>
      </c>
      <c r="D1106" s="335"/>
      <c r="E1106" s="273">
        <v>79.53</v>
      </c>
      <c r="F1106" s="274"/>
      <c r="G1106" s="275"/>
      <c r="H1106" s="276"/>
      <c r="I1106" s="270"/>
      <c r="J1106" s="277"/>
      <c r="K1106" s="270"/>
      <c r="M1106" s="271" t="s">
        <v>614</v>
      </c>
      <c r="O1106" s="260"/>
    </row>
    <row r="1107" spans="1:15" ht="12.75">
      <c r="A1107" s="269"/>
      <c r="B1107" s="272"/>
      <c r="C1107" s="336" t="s">
        <v>615</v>
      </c>
      <c r="D1107" s="335"/>
      <c r="E1107" s="273">
        <v>0</v>
      </c>
      <c r="F1107" s="274"/>
      <c r="G1107" s="275"/>
      <c r="H1107" s="276"/>
      <c r="I1107" s="270"/>
      <c r="J1107" s="277"/>
      <c r="K1107" s="270"/>
      <c r="M1107" s="271" t="s">
        <v>615</v>
      </c>
      <c r="O1107" s="260"/>
    </row>
    <row r="1108" spans="1:15" ht="12.75">
      <c r="A1108" s="269"/>
      <c r="B1108" s="272"/>
      <c r="C1108" s="336" t="s">
        <v>616</v>
      </c>
      <c r="D1108" s="335"/>
      <c r="E1108" s="273">
        <v>19.61</v>
      </c>
      <c r="F1108" s="274"/>
      <c r="G1108" s="275"/>
      <c r="H1108" s="276"/>
      <c r="I1108" s="270"/>
      <c r="J1108" s="277"/>
      <c r="K1108" s="270"/>
      <c r="M1108" s="271" t="s">
        <v>616</v>
      </c>
      <c r="O1108" s="260"/>
    </row>
    <row r="1109" spans="1:80" ht="12.75">
      <c r="A1109" s="261">
        <v>137</v>
      </c>
      <c r="B1109" s="262" t="s">
        <v>998</v>
      </c>
      <c r="C1109" s="263" t="s">
        <v>999</v>
      </c>
      <c r="D1109" s="264" t="s">
        <v>151</v>
      </c>
      <c r="E1109" s="265">
        <v>206.775</v>
      </c>
      <c r="F1109" s="265">
        <v>0</v>
      </c>
      <c r="G1109" s="266">
        <f>E1109*F1109</f>
        <v>0</v>
      </c>
      <c r="H1109" s="267">
        <v>0.003</v>
      </c>
      <c r="I1109" s="268">
        <f>E1109*H1109</f>
        <v>0.620325</v>
      </c>
      <c r="J1109" s="267">
        <v>0</v>
      </c>
      <c r="K1109" s="268">
        <f>E1109*J1109</f>
        <v>0</v>
      </c>
      <c r="O1109" s="260">
        <v>2</v>
      </c>
      <c r="AA1109" s="233">
        <v>1</v>
      </c>
      <c r="AB1109" s="233">
        <v>0</v>
      </c>
      <c r="AC1109" s="233">
        <v>0</v>
      </c>
      <c r="AZ1109" s="233">
        <v>2</v>
      </c>
      <c r="BA1109" s="233">
        <f>IF(AZ1109=1,G1109,0)</f>
        <v>0</v>
      </c>
      <c r="BB1109" s="233">
        <f>IF(AZ1109=2,G1109,0)</f>
        <v>0</v>
      </c>
      <c r="BC1109" s="233">
        <f>IF(AZ1109=3,G1109,0)</f>
        <v>0</v>
      </c>
      <c r="BD1109" s="233">
        <f>IF(AZ1109=4,G1109,0)</f>
        <v>0</v>
      </c>
      <c r="BE1109" s="233">
        <f>IF(AZ1109=5,G1109,0)</f>
        <v>0</v>
      </c>
      <c r="CA1109" s="260">
        <v>1</v>
      </c>
      <c r="CB1109" s="260">
        <v>0</v>
      </c>
    </row>
    <row r="1110" spans="1:15" ht="12.75">
      <c r="A1110" s="269"/>
      <c r="B1110" s="272"/>
      <c r="C1110" s="336" t="s">
        <v>152</v>
      </c>
      <c r="D1110" s="335"/>
      <c r="E1110" s="273">
        <v>242.775</v>
      </c>
      <c r="F1110" s="274"/>
      <c r="G1110" s="275"/>
      <c r="H1110" s="276"/>
      <c r="I1110" s="270"/>
      <c r="J1110" s="277"/>
      <c r="K1110" s="270"/>
      <c r="M1110" s="271" t="s">
        <v>152</v>
      </c>
      <c r="O1110" s="260"/>
    </row>
    <row r="1111" spans="1:15" ht="12.75">
      <c r="A1111" s="269"/>
      <c r="B1111" s="272"/>
      <c r="C1111" s="336" t="s">
        <v>561</v>
      </c>
      <c r="D1111" s="335"/>
      <c r="E1111" s="273">
        <v>-36</v>
      </c>
      <c r="F1111" s="274"/>
      <c r="G1111" s="275"/>
      <c r="H1111" s="276"/>
      <c r="I1111" s="270"/>
      <c r="J1111" s="277"/>
      <c r="K1111" s="270"/>
      <c r="M1111" s="271" t="s">
        <v>561</v>
      </c>
      <c r="O1111" s="260"/>
    </row>
    <row r="1112" spans="1:80" ht="22.5">
      <c r="A1112" s="261">
        <v>138</v>
      </c>
      <c r="B1112" s="262" t="s">
        <v>1000</v>
      </c>
      <c r="C1112" s="263" t="s">
        <v>1001</v>
      </c>
      <c r="D1112" s="264" t="s">
        <v>151</v>
      </c>
      <c r="E1112" s="265">
        <v>1258.2</v>
      </c>
      <c r="F1112" s="265">
        <v>0</v>
      </c>
      <c r="G1112" s="266">
        <f>E1112*F1112</f>
        <v>0</v>
      </c>
      <c r="H1112" s="267">
        <v>1E-05</v>
      </c>
      <c r="I1112" s="268">
        <f>E1112*H1112</f>
        <v>0.012582000000000001</v>
      </c>
      <c r="J1112" s="267">
        <v>0</v>
      </c>
      <c r="K1112" s="268">
        <f>E1112*J1112</f>
        <v>0</v>
      </c>
      <c r="O1112" s="260">
        <v>2</v>
      </c>
      <c r="AA1112" s="233">
        <v>1</v>
      </c>
      <c r="AB1112" s="233">
        <v>7</v>
      </c>
      <c r="AC1112" s="233">
        <v>7</v>
      </c>
      <c r="AZ1112" s="233">
        <v>2</v>
      </c>
      <c r="BA1112" s="233">
        <f>IF(AZ1112=1,G1112,0)</f>
        <v>0</v>
      </c>
      <c r="BB1112" s="233">
        <f>IF(AZ1112=2,G1112,0)</f>
        <v>0</v>
      </c>
      <c r="BC1112" s="233">
        <f>IF(AZ1112=3,G1112,0)</f>
        <v>0</v>
      </c>
      <c r="BD1112" s="233">
        <f>IF(AZ1112=4,G1112,0)</f>
        <v>0</v>
      </c>
      <c r="BE1112" s="233">
        <f>IF(AZ1112=5,G1112,0)</f>
        <v>0</v>
      </c>
      <c r="CA1112" s="260">
        <v>1</v>
      </c>
      <c r="CB1112" s="260">
        <v>7</v>
      </c>
    </row>
    <row r="1113" spans="1:15" ht="12.75">
      <c r="A1113" s="269"/>
      <c r="B1113" s="272"/>
      <c r="C1113" s="336" t="s">
        <v>609</v>
      </c>
      <c r="D1113" s="335"/>
      <c r="E1113" s="273">
        <v>0</v>
      </c>
      <c r="F1113" s="274"/>
      <c r="G1113" s="275"/>
      <c r="H1113" s="276"/>
      <c r="I1113" s="270"/>
      <c r="J1113" s="277"/>
      <c r="K1113" s="270"/>
      <c r="M1113" s="271" t="s">
        <v>609</v>
      </c>
      <c r="O1113" s="260"/>
    </row>
    <row r="1114" spans="1:15" ht="12.75">
      <c r="A1114" s="269"/>
      <c r="B1114" s="272"/>
      <c r="C1114" s="336" t="s">
        <v>610</v>
      </c>
      <c r="D1114" s="335"/>
      <c r="E1114" s="273">
        <v>77.31</v>
      </c>
      <c r="F1114" s="274"/>
      <c r="G1114" s="275"/>
      <c r="H1114" s="276"/>
      <c r="I1114" s="270"/>
      <c r="J1114" s="277"/>
      <c r="K1114" s="270"/>
      <c r="M1114" s="271" t="s">
        <v>610</v>
      </c>
      <c r="O1114" s="260"/>
    </row>
    <row r="1115" spans="1:15" ht="12.75">
      <c r="A1115" s="269"/>
      <c r="B1115" s="272"/>
      <c r="C1115" s="336" t="s">
        <v>611</v>
      </c>
      <c r="D1115" s="335"/>
      <c r="E1115" s="273">
        <v>0</v>
      </c>
      <c r="F1115" s="274"/>
      <c r="G1115" s="275"/>
      <c r="H1115" s="276"/>
      <c r="I1115" s="270"/>
      <c r="J1115" s="277"/>
      <c r="K1115" s="270"/>
      <c r="M1115" s="271" t="s">
        <v>611</v>
      </c>
      <c r="O1115" s="260"/>
    </row>
    <row r="1116" spans="1:15" ht="12.75">
      <c r="A1116" s="269"/>
      <c r="B1116" s="272"/>
      <c r="C1116" s="336" t="s">
        <v>612</v>
      </c>
      <c r="D1116" s="335"/>
      <c r="E1116" s="273">
        <v>27.53</v>
      </c>
      <c r="F1116" s="274"/>
      <c r="G1116" s="275"/>
      <c r="H1116" s="276"/>
      <c r="I1116" s="270"/>
      <c r="J1116" s="277"/>
      <c r="K1116" s="270"/>
      <c r="M1116" s="271" t="s">
        <v>612</v>
      </c>
      <c r="O1116" s="260"/>
    </row>
    <row r="1117" spans="1:15" ht="12.75">
      <c r="A1117" s="269"/>
      <c r="B1117" s="272"/>
      <c r="C1117" s="336" t="s">
        <v>619</v>
      </c>
      <c r="D1117" s="335"/>
      <c r="E1117" s="273">
        <v>0</v>
      </c>
      <c r="F1117" s="274"/>
      <c r="G1117" s="275"/>
      <c r="H1117" s="276"/>
      <c r="I1117" s="270"/>
      <c r="J1117" s="277"/>
      <c r="K1117" s="270"/>
      <c r="M1117" s="271" t="s">
        <v>619</v>
      </c>
      <c r="O1117" s="260"/>
    </row>
    <row r="1118" spans="1:15" ht="22.5">
      <c r="A1118" s="269"/>
      <c r="B1118" s="272"/>
      <c r="C1118" s="336" t="s">
        <v>620</v>
      </c>
      <c r="D1118" s="335"/>
      <c r="E1118" s="273">
        <v>128.6</v>
      </c>
      <c r="F1118" s="274"/>
      <c r="G1118" s="275"/>
      <c r="H1118" s="276"/>
      <c r="I1118" s="270"/>
      <c r="J1118" s="277"/>
      <c r="K1118" s="270"/>
      <c r="M1118" s="271" t="s">
        <v>620</v>
      </c>
      <c r="O1118" s="260"/>
    </row>
    <row r="1119" spans="1:15" ht="12.75">
      <c r="A1119" s="269"/>
      <c r="B1119" s="272"/>
      <c r="C1119" s="336" t="s">
        <v>599</v>
      </c>
      <c r="D1119" s="335"/>
      <c r="E1119" s="273">
        <v>0</v>
      </c>
      <c r="F1119" s="274"/>
      <c r="G1119" s="275"/>
      <c r="H1119" s="276"/>
      <c r="I1119" s="270"/>
      <c r="J1119" s="277"/>
      <c r="K1119" s="270"/>
      <c r="M1119" s="271" t="s">
        <v>599</v>
      </c>
      <c r="O1119" s="260"/>
    </row>
    <row r="1120" spans="1:15" ht="12.75">
      <c r="A1120" s="269"/>
      <c r="B1120" s="272"/>
      <c r="C1120" s="336" t="s">
        <v>600</v>
      </c>
      <c r="D1120" s="335"/>
      <c r="E1120" s="273">
        <v>7.95</v>
      </c>
      <c r="F1120" s="274"/>
      <c r="G1120" s="275"/>
      <c r="H1120" s="276"/>
      <c r="I1120" s="270"/>
      <c r="J1120" s="277"/>
      <c r="K1120" s="270"/>
      <c r="M1120" s="271" t="s">
        <v>600</v>
      </c>
      <c r="O1120" s="260"/>
    </row>
    <row r="1121" spans="1:15" ht="12.75">
      <c r="A1121" s="269"/>
      <c r="B1121" s="272"/>
      <c r="C1121" s="336" t="s">
        <v>637</v>
      </c>
      <c r="D1121" s="335"/>
      <c r="E1121" s="273">
        <v>0</v>
      </c>
      <c r="F1121" s="274"/>
      <c r="G1121" s="275"/>
      <c r="H1121" s="276"/>
      <c r="I1121" s="270"/>
      <c r="J1121" s="277"/>
      <c r="K1121" s="270"/>
      <c r="M1121" s="271" t="s">
        <v>637</v>
      </c>
      <c r="O1121" s="260"/>
    </row>
    <row r="1122" spans="1:15" ht="12.75">
      <c r="A1122" s="269"/>
      <c r="B1122" s="272"/>
      <c r="C1122" s="336" t="s">
        <v>1002</v>
      </c>
      <c r="D1122" s="335"/>
      <c r="E1122" s="273">
        <v>234.16</v>
      </c>
      <c r="F1122" s="274"/>
      <c r="G1122" s="275"/>
      <c r="H1122" s="276"/>
      <c r="I1122" s="270"/>
      <c r="J1122" s="277"/>
      <c r="K1122" s="270"/>
      <c r="M1122" s="271" t="s">
        <v>1002</v>
      </c>
      <c r="O1122" s="260"/>
    </row>
    <row r="1123" spans="1:15" ht="12.75">
      <c r="A1123" s="269"/>
      <c r="B1123" s="272"/>
      <c r="C1123" s="336" t="s">
        <v>639</v>
      </c>
      <c r="D1123" s="335"/>
      <c r="E1123" s="273">
        <v>0</v>
      </c>
      <c r="F1123" s="274"/>
      <c r="G1123" s="275"/>
      <c r="H1123" s="276"/>
      <c r="I1123" s="270"/>
      <c r="J1123" s="277"/>
      <c r="K1123" s="270"/>
      <c r="M1123" s="271" t="s">
        <v>639</v>
      </c>
      <c r="O1123" s="260"/>
    </row>
    <row r="1124" spans="1:15" ht="12.75">
      <c r="A1124" s="269"/>
      <c r="B1124" s="272"/>
      <c r="C1124" s="336" t="s">
        <v>640</v>
      </c>
      <c r="D1124" s="335"/>
      <c r="E1124" s="273">
        <v>8.9</v>
      </c>
      <c r="F1124" s="274"/>
      <c r="G1124" s="275"/>
      <c r="H1124" s="276"/>
      <c r="I1124" s="270"/>
      <c r="J1124" s="277"/>
      <c r="K1124" s="270"/>
      <c r="M1124" s="271" t="s">
        <v>640</v>
      </c>
      <c r="O1124" s="260"/>
    </row>
    <row r="1125" spans="1:15" ht="12.75">
      <c r="A1125" s="269"/>
      <c r="B1125" s="272"/>
      <c r="C1125" s="336" t="s">
        <v>315</v>
      </c>
      <c r="D1125" s="335"/>
      <c r="E1125" s="273">
        <v>0</v>
      </c>
      <c r="F1125" s="274"/>
      <c r="G1125" s="275"/>
      <c r="H1125" s="276"/>
      <c r="I1125" s="270"/>
      <c r="J1125" s="277"/>
      <c r="K1125" s="270"/>
      <c r="M1125" s="271" t="s">
        <v>315</v>
      </c>
      <c r="O1125" s="260"/>
    </row>
    <row r="1126" spans="1:15" ht="12.75">
      <c r="A1126" s="269"/>
      <c r="B1126" s="272"/>
      <c r="C1126" s="336" t="s">
        <v>316</v>
      </c>
      <c r="D1126" s="335"/>
      <c r="E1126" s="273">
        <v>12.66</v>
      </c>
      <c r="F1126" s="274"/>
      <c r="G1126" s="275"/>
      <c r="H1126" s="276"/>
      <c r="I1126" s="270"/>
      <c r="J1126" s="277"/>
      <c r="K1126" s="270"/>
      <c r="M1126" s="271" t="s">
        <v>316</v>
      </c>
      <c r="O1126" s="260"/>
    </row>
    <row r="1127" spans="1:15" ht="12.75">
      <c r="A1127" s="269"/>
      <c r="B1127" s="272"/>
      <c r="C1127" s="336" t="s">
        <v>595</v>
      </c>
      <c r="D1127" s="335"/>
      <c r="E1127" s="273">
        <v>0</v>
      </c>
      <c r="F1127" s="274"/>
      <c r="G1127" s="275"/>
      <c r="H1127" s="276"/>
      <c r="I1127" s="270"/>
      <c r="J1127" s="277"/>
      <c r="K1127" s="270"/>
      <c r="M1127" s="271" t="s">
        <v>595</v>
      </c>
      <c r="O1127" s="260"/>
    </row>
    <row r="1128" spans="1:15" ht="12.75">
      <c r="A1128" s="269"/>
      <c r="B1128" s="272"/>
      <c r="C1128" s="336" t="s">
        <v>602</v>
      </c>
      <c r="D1128" s="335"/>
      <c r="E1128" s="273">
        <v>4.87</v>
      </c>
      <c r="F1128" s="274"/>
      <c r="G1128" s="275"/>
      <c r="H1128" s="276"/>
      <c r="I1128" s="270"/>
      <c r="J1128" s="277"/>
      <c r="K1128" s="270"/>
      <c r="M1128" s="271" t="s">
        <v>602</v>
      </c>
      <c r="O1128" s="260"/>
    </row>
    <row r="1129" spans="1:15" ht="12.75">
      <c r="A1129" s="269"/>
      <c r="B1129" s="272"/>
      <c r="C1129" s="336" t="s">
        <v>601</v>
      </c>
      <c r="D1129" s="335"/>
      <c r="E1129" s="273">
        <v>0</v>
      </c>
      <c r="F1129" s="274"/>
      <c r="G1129" s="275"/>
      <c r="H1129" s="276"/>
      <c r="I1129" s="270"/>
      <c r="J1129" s="277"/>
      <c r="K1129" s="270"/>
      <c r="M1129" s="271" t="s">
        <v>601</v>
      </c>
      <c r="O1129" s="260"/>
    </row>
    <row r="1130" spans="1:15" ht="12.75">
      <c r="A1130" s="269"/>
      <c r="B1130" s="272"/>
      <c r="C1130" s="336" t="s">
        <v>950</v>
      </c>
      <c r="D1130" s="335"/>
      <c r="E1130" s="273">
        <v>9.74</v>
      </c>
      <c r="F1130" s="274"/>
      <c r="G1130" s="275"/>
      <c r="H1130" s="276"/>
      <c r="I1130" s="270"/>
      <c r="J1130" s="277"/>
      <c r="K1130" s="270"/>
      <c r="M1130" s="271" t="s">
        <v>950</v>
      </c>
      <c r="O1130" s="260"/>
    </row>
    <row r="1131" spans="1:15" ht="12.75">
      <c r="A1131" s="269"/>
      <c r="B1131" s="272"/>
      <c r="C1131" s="336" t="s">
        <v>603</v>
      </c>
      <c r="D1131" s="335"/>
      <c r="E1131" s="273">
        <v>0</v>
      </c>
      <c r="F1131" s="274"/>
      <c r="G1131" s="275"/>
      <c r="H1131" s="276"/>
      <c r="I1131" s="270"/>
      <c r="J1131" s="277"/>
      <c r="K1131" s="270"/>
      <c r="M1131" s="271" t="s">
        <v>603</v>
      </c>
      <c r="O1131" s="260"/>
    </row>
    <row r="1132" spans="1:15" ht="12.75">
      <c r="A1132" s="269"/>
      <c r="B1132" s="272"/>
      <c r="C1132" s="336" t="s">
        <v>1003</v>
      </c>
      <c r="D1132" s="335"/>
      <c r="E1132" s="273">
        <v>412.88</v>
      </c>
      <c r="F1132" s="274"/>
      <c r="G1132" s="275"/>
      <c r="H1132" s="276"/>
      <c r="I1132" s="270"/>
      <c r="J1132" s="277"/>
      <c r="K1132" s="270"/>
      <c r="M1132" s="271" t="s">
        <v>1003</v>
      </c>
      <c r="O1132" s="260"/>
    </row>
    <row r="1133" spans="1:15" ht="12.75">
      <c r="A1133" s="269"/>
      <c r="B1133" s="272"/>
      <c r="C1133" s="336" t="s">
        <v>605</v>
      </c>
      <c r="D1133" s="335"/>
      <c r="E1133" s="273">
        <v>0</v>
      </c>
      <c r="F1133" s="274"/>
      <c r="G1133" s="275"/>
      <c r="H1133" s="276"/>
      <c r="I1133" s="270"/>
      <c r="J1133" s="277"/>
      <c r="K1133" s="270"/>
      <c r="M1133" s="271" t="s">
        <v>605</v>
      </c>
      <c r="O1133" s="260"/>
    </row>
    <row r="1134" spans="1:15" ht="12.75">
      <c r="A1134" s="269"/>
      <c r="B1134" s="272"/>
      <c r="C1134" s="336" t="s">
        <v>934</v>
      </c>
      <c r="D1134" s="335"/>
      <c r="E1134" s="273">
        <v>135.32</v>
      </c>
      <c r="F1134" s="274"/>
      <c r="G1134" s="275"/>
      <c r="H1134" s="276"/>
      <c r="I1134" s="270"/>
      <c r="J1134" s="277"/>
      <c r="K1134" s="270"/>
      <c r="M1134" s="271" t="s">
        <v>934</v>
      </c>
      <c r="O1134" s="260"/>
    </row>
    <row r="1135" spans="1:15" ht="12.75">
      <c r="A1135" s="269"/>
      <c r="B1135" s="272"/>
      <c r="C1135" s="336" t="s">
        <v>613</v>
      </c>
      <c r="D1135" s="335"/>
      <c r="E1135" s="273">
        <v>0</v>
      </c>
      <c r="F1135" s="274"/>
      <c r="G1135" s="275"/>
      <c r="H1135" s="276"/>
      <c r="I1135" s="270"/>
      <c r="J1135" s="277"/>
      <c r="K1135" s="270"/>
      <c r="M1135" s="271" t="s">
        <v>613</v>
      </c>
      <c r="O1135" s="260"/>
    </row>
    <row r="1136" spans="1:15" ht="12.75">
      <c r="A1136" s="269"/>
      <c r="B1136" s="272"/>
      <c r="C1136" s="336" t="s">
        <v>1004</v>
      </c>
      <c r="D1136" s="335"/>
      <c r="E1136" s="273">
        <v>159.06</v>
      </c>
      <c r="F1136" s="274"/>
      <c r="G1136" s="275"/>
      <c r="H1136" s="276"/>
      <c r="I1136" s="270"/>
      <c r="J1136" s="277"/>
      <c r="K1136" s="270"/>
      <c r="M1136" s="271" t="s">
        <v>1004</v>
      </c>
      <c r="O1136" s="260"/>
    </row>
    <row r="1137" spans="1:15" ht="12.75">
      <c r="A1137" s="269"/>
      <c r="B1137" s="272"/>
      <c r="C1137" s="336" t="s">
        <v>615</v>
      </c>
      <c r="D1137" s="335"/>
      <c r="E1137" s="273">
        <v>0</v>
      </c>
      <c r="F1137" s="274"/>
      <c r="G1137" s="275"/>
      <c r="H1137" s="276"/>
      <c r="I1137" s="270"/>
      <c r="J1137" s="277"/>
      <c r="K1137" s="270"/>
      <c r="M1137" s="271" t="s">
        <v>615</v>
      </c>
      <c r="O1137" s="260"/>
    </row>
    <row r="1138" spans="1:15" ht="12.75">
      <c r="A1138" s="269"/>
      <c r="B1138" s="272"/>
      <c r="C1138" s="336" t="s">
        <v>1005</v>
      </c>
      <c r="D1138" s="335"/>
      <c r="E1138" s="273">
        <v>39.22</v>
      </c>
      <c r="F1138" s="274"/>
      <c r="G1138" s="275"/>
      <c r="H1138" s="276"/>
      <c r="I1138" s="270"/>
      <c r="J1138" s="277"/>
      <c r="K1138" s="270"/>
      <c r="M1138" s="271" t="s">
        <v>1005</v>
      </c>
      <c r="O1138" s="260"/>
    </row>
    <row r="1139" spans="1:80" ht="12.75">
      <c r="A1139" s="261">
        <v>139</v>
      </c>
      <c r="B1139" s="262" t="s">
        <v>1006</v>
      </c>
      <c r="C1139" s="263" t="s">
        <v>1007</v>
      </c>
      <c r="D1139" s="264" t="s">
        <v>142</v>
      </c>
      <c r="E1139" s="265">
        <v>21.5435</v>
      </c>
      <c r="F1139" s="265">
        <v>0</v>
      </c>
      <c r="G1139" s="266">
        <f>E1139*F1139</f>
        <v>0</v>
      </c>
      <c r="H1139" s="267">
        <v>0.035</v>
      </c>
      <c r="I1139" s="268">
        <f>E1139*H1139</f>
        <v>0.7540225000000002</v>
      </c>
      <c r="J1139" s="267"/>
      <c r="K1139" s="268">
        <f>E1139*J1139</f>
        <v>0</v>
      </c>
      <c r="O1139" s="260">
        <v>2</v>
      </c>
      <c r="AA1139" s="233">
        <v>3</v>
      </c>
      <c r="AB1139" s="233">
        <v>7</v>
      </c>
      <c r="AC1139" s="233">
        <v>283754601</v>
      </c>
      <c r="AZ1139" s="233">
        <v>2</v>
      </c>
      <c r="BA1139" s="233">
        <f>IF(AZ1139=1,G1139,0)</f>
        <v>0</v>
      </c>
      <c r="BB1139" s="233">
        <f>IF(AZ1139=2,G1139,0)</f>
        <v>0</v>
      </c>
      <c r="BC1139" s="233">
        <f>IF(AZ1139=3,G1139,0)</f>
        <v>0</v>
      </c>
      <c r="BD1139" s="233">
        <f>IF(AZ1139=4,G1139,0)</f>
        <v>0</v>
      </c>
      <c r="BE1139" s="233">
        <f>IF(AZ1139=5,G1139,0)</f>
        <v>0</v>
      </c>
      <c r="CA1139" s="260">
        <v>3</v>
      </c>
      <c r="CB1139" s="260">
        <v>7</v>
      </c>
    </row>
    <row r="1140" spans="1:15" ht="12.75">
      <c r="A1140" s="269"/>
      <c r="B1140" s="272"/>
      <c r="C1140" s="336" t="s">
        <v>1008</v>
      </c>
      <c r="D1140" s="335"/>
      <c r="E1140" s="273">
        <v>7.6941</v>
      </c>
      <c r="F1140" s="274"/>
      <c r="G1140" s="275"/>
      <c r="H1140" s="276"/>
      <c r="I1140" s="270"/>
      <c r="J1140" s="277"/>
      <c r="K1140" s="270"/>
      <c r="M1140" s="271" t="s">
        <v>1008</v>
      </c>
      <c r="O1140" s="260"/>
    </row>
    <row r="1141" spans="1:15" ht="12.75">
      <c r="A1141" s="269"/>
      <c r="B1141" s="272"/>
      <c r="C1141" s="336" t="s">
        <v>1009</v>
      </c>
      <c r="D1141" s="335"/>
      <c r="E1141" s="273">
        <v>13.8494</v>
      </c>
      <c r="F1141" s="274"/>
      <c r="G1141" s="275"/>
      <c r="H1141" s="276"/>
      <c r="I1141" s="270"/>
      <c r="J1141" s="277"/>
      <c r="K1141" s="270"/>
      <c r="M1141" s="271" t="s">
        <v>1009</v>
      </c>
      <c r="O1141" s="260"/>
    </row>
    <row r="1142" spans="1:80" ht="12.75">
      <c r="A1142" s="261">
        <v>140</v>
      </c>
      <c r="B1142" s="262" t="s">
        <v>1010</v>
      </c>
      <c r="C1142" s="263" t="s">
        <v>1011</v>
      </c>
      <c r="D1142" s="264" t="s">
        <v>151</v>
      </c>
      <c r="E1142" s="265">
        <v>120.5924</v>
      </c>
      <c r="F1142" s="265">
        <v>0</v>
      </c>
      <c r="G1142" s="266">
        <f>E1142*F1142</f>
        <v>0</v>
      </c>
      <c r="H1142" s="267">
        <v>0.0036</v>
      </c>
      <c r="I1142" s="268">
        <f>E1142*H1142</f>
        <v>0.43413263999999996</v>
      </c>
      <c r="J1142" s="267"/>
      <c r="K1142" s="268">
        <f>E1142*J1142</f>
        <v>0</v>
      </c>
      <c r="O1142" s="260">
        <v>2</v>
      </c>
      <c r="AA1142" s="233">
        <v>3</v>
      </c>
      <c r="AB1142" s="233">
        <v>7</v>
      </c>
      <c r="AC1142" s="233">
        <v>283754906</v>
      </c>
      <c r="AZ1142" s="233">
        <v>2</v>
      </c>
      <c r="BA1142" s="233">
        <f>IF(AZ1142=1,G1142,0)</f>
        <v>0</v>
      </c>
      <c r="BB1142" s="233">
        <f>IF(AZ1142=2,G1142,0)</f>
        <v>0</v>
      </c>
      <c r="BC1142" s="233">
        <f>IF(AZ1142=3,G1142,0)</f>
        <v>0</v>
      </c>
      <c r="BD1142" s="233">
        <f>IF(AZ1142=4,G1142,0)</f>
        <v>0</v>
      </c>
      <c r="BE1142" s="233">
        <f>IF(AZ1142=5,G1142,0)</f>
        <v>0</v>
      </c>
      <c r="CA1142" s="260">
        <v>3</v>
      </c>
      <c r="CB1142" s="260">
        <v>7</v>
      </c>
    </row>
    <row r="1143" spans="1:15" ht="12.75">
      <c r="A1143" s="269"/>
      <c r="B1143" s="272"/>
      <c r="C1143" s="336" t="s">
        <v>637</v>
      </c>
      <c r="D1143" s="335"/>
      <c r="E1143" s="273">
        <v>0</v>
      </c>
      <c r="F1143" s="274"/>
      <c r="G1143" s="275"/>
      <c r="H1143" s="276"/>
      <c r="I1143" s="270"/>
      <c r="J1143" s="277"/>
      <c r="K1143" s="270"/>
      <c r="M1143" s="271" t="s">
        <v>637</v>
      </c>
      <c r="O1143" s="260"/>
    </row>
    <row r="1144" spans="1:15" ht="12.75">
      <c r="A1144" s="269"/>
      <c r="B1144" s="272"/>
      <c r="C1144" s="336" t="s">
        <v>1012</v>
      </c>
      <c r="D1144" s="335"/>
      <c r="E1144" s="273">
        <v>120.5924</v>
      </c>
      <c r="F1144" s="274"/>
      <c r="G1144" s="275"/>
      <c r="H1144" s="276"/>
      <c r="I1144" s="270"/>
      <c r="J1144" s="277"/>
      <c r="K1144" s="270"/>
      <c r="M1144" s="271" t="s">
        <v>1012</v>
      </c>
      <c r="O1144" s="260"/>
    </row>
    <row r="1145" spans="1:80" ht="12.75">
      <c r="A1145" s="261">
        <v>141</v>
      </c>
      <c r="B1145" s="262" t="s">
        <v>1013</v>
      </c>
      <c r="C1145" s="263" t="s">
        <v>1014</v>
      </c>
      <c r="D1145" s="264" t="s">
        <v>151</v>
      </c>
      <c r="E1145" s="265">
        <v>18.0559</v>
      </c>
      <c r="F1145" s="265">
        <v>0</v>
      </c>
      <c r="G1145" s="266">
        <f>E1145*F1145</f>
        <v>0</v>
      </c>
      <c r="H1145" s="267">
        <v>0.0048</v>
      </c>
      <c r="I1145" s="268">
        <f>E1145*H1145</f>
        <v>0.08666832</v>
      </c>
      <c r="J1145" s="267"/>
      <c r="K1145" s="268">
        <f>E1145*J1145</f>
        <v>0</v>
      </c>
      <c r="O1145" s="260">
        <v>2</v>
      </c>
      <c r="AA1145" s="233">
        <v>3</v>
      </c>
      <c r="AB1145" s="233">
        <v>7</v>
      </c>
      <c r="AC1145" s="233">
        <v>283754908</v>
      </c>
      <c r="AZ1145" s="233">
        <v>2</v>
      </c>
      <c r="BA1145" s="233">
        <f>IF(AZ1145=1,G1145,0)</f>
        <v>0</v>
      </c>
      <c r="BB1145" s="233">
        <f>IF(AZ1145=2,G1145,0)</f>
        <v>0</v>
      </c>
      <c r="BC1145" s="233">
        <f>IF(AZ1145=3,G1145,0)</f>
        <v>0</v>
      </c>
      <c r="BD1145" s="233">
        <f>IF(AZ1145=4,G1145,0)</f>
        <v>0</v>
      </c>
      <c r="BE1145" s="233">
        <f>IF(AZ1145=5,G1145,0)</f>
        <v>0</v>
      </c>
      <c r="CA1145" s="260">
        <v>3</v>
      </c>
      <c r="CB1145" s="260">
        <v>7</v>
      </c>
    </row>
    <row r="1146" spans="1:15" ht="12.75">
      <c r="A1146" s="269"/>
      <c r="B1146" s="272"/>
      <c r="C1146" s="336" t="s">
        <v>315</v>
      </c>
      <c r="D1146" s="335"/>
      <c r="E1146" s="273">
        <v>0</v>
      </c>
      <c r="F1146" s="274"/>
      <c r="G1146" s="275"/>
      <c r="H1146" s="276"/>
      <c r="I1146" s="270"/>
      <c r="J1146" s="277"/>
      <c r="K1146" s="270"/>
      <c r="M1146" s="271" t="s">
        <v>315</v>
      </c>
      <c r="O1146" s="260"/>
    </row>
    <row r="1147" spans="1:15" ht="12.75">
      <c r="A1147" s="269"/>
      <c r="B1147" s="272"/>
      <c r="C1147" s="336" t="s">
        <v>1015</v>
      </c>
      <c r="D1147" s="335"/>
      <c r="E1147" s="273">
        <v>13.0398</v>
      </c>
      <c r="F1147" s="274"/>
      <c r="G1147" s="275"/>
      <c r="H1147" s="276"/>
      <c r="I1147" s="270"/>
      <c r="J1147" s="277"/>
      <c r="K1147" s="270"/>
      <c r="M1147" s="271" t="s">
        <v>1015</v>
      </c>
      <c r="O1147" s="260"/>
    </row>
    <row r="1148" spans="1:15" ht="12.75">
      <c r="A1148" s="269"/>
      <c r="B1148" s="272"/>
      <c r="C1148" s="336" t="s">
        <v>595</v>
      </c>
      <c r="D1148" s="335"/>
      <c r="E1148" s="273">
        <v>0</v>
      </c>
      <c r="F1148" s="274"/>
      <c r="G1148" s="275"/>
      <c r="H1148" s="276"/>
      <c r="I1148" s="270"/>
      <c r="J1148" s="277"/>
      <c r="K1148" s="270"/>
      <c r="M1148" s="271" t="s">
        <v>595</v>
      </c>
      <c r="O1148" s="260"/>
    </row>
    <row r="1149" spans="1:15" ht="12.75">
      <c r="A1149" s="269"/>
      <c r="B1149" s="272"/>
      <c r="C1149" s="336" t="s">
        <v>1016</v>
      </c>
      <c r="D1149" s="335"/>
      <c r="E1149" s="273">
        <v>5.0161</v>
      </c>
      <c r="F1149" s="274"/>
      <c r="G1149" s="275"/>
      <c r="H1149" s="276"/>
      <c r="I1149" s="270"/>
      <c r="J1149" s="277"/>
      <c r="K1149" s="270"/>
      <c r="M1149" s="271" t="s">
        <v>1016</v>
      </c>
      <c r="O1149" s="260"/>
    </row>
    <row r="1150" spans="1:80" ht="12.75">
      <c r="A1150" s="261">
        <v>142</v>
      </c>
      <c r="B1150" s="262" t="s">
        <v>1017</v>
      </c>
      <c r="C1150" s="263" t="s">
        <v>1018</v>
      </c>
      <c r="D1150" s="264" t="s">
        <v>142</v>
      </c>
      <c r="E1150" s="265">
        <v>3.8681</v>
      </c>
      <c r="F1150" s="265">
        <v>0</v>
      </c>
      <c r="G1150" s="266">
        <f>E1150*F1150</f>
        <v>0</v>
      </c>
      <c r="H1150" s="267">
        <v>0.025</v>
      </c>
      <c r="I1150" s="268">
        <f>E1150*H1150</f>
        <v>0.09670250000000001</v>
      </c>
      <c r="J1150" s="267"/>
      <c r="K1150" s="268">
        <f>E1150*J1150</f>
        <v>0</v>
      </c>
      <c r="O1150" s="260">
        <v>2</v>
      </c>
      <c r="AA1150" s="233">
        <v>3</v>
      </c>
      <c r="AB1150" s="233">
        <v>7</v>
      </c>
      <c r="AC1150" s="233">
        <v>283757</v>
      </c>
      <c r="AZ1150" s="233">
        <v>2</v>
      </c>
      <c r="BA1150" s="233">
        <f>IF(AZ1150=1,G1150,0)</f>
        <v>0</v>
      </c>
      <c r="BB1150" s="233">
        <f>IF(AZ1150=2,G1150,0)</f>
        <v>0</v>
      </c>
      <c r="BC1150" s="233">
        <f>IF(AZ1150=3,G1150,0)</f>
        <v>0</v>
      </c>
      <c r="BD1150" s="233">
        <f>IF(AZ1150=4,G1150,0)</f>
        <v>0</v>
      </c>
      <c r="BE1150" s="233">
        <f>IF(AZ1150=5,G1150,0)</f>
        <v>0</v>
      </c>
      <c r="CA1150" s="260">
        <v>3</v>
      </c>
      <c r="CB1150" s="260">
        <v>7</v>
      </c>
    </row>
    <row r="1151" spans="1:15" ht="12.75">
      <c r="A1151" s="269"/>
      <c r="B1151" s="272"/>
      <c r="C1151" s="336" t="s">
        <v>609</v>
      </c>
      <c r="D1151" s="335"/>
      <c r="E1151" s="273">
        <v>0</v>
      </c>
      <c r="F1151" s="274"/>
      <c r="G1151" s="275"/>
      <c r="H1151" s="276"/>
      <c r="I1151" s="270"/>
      <c r="J1151" s="277"/>
      <c r="K1151" s="270"/>
      <c r="M1151" s="271" t="s">
        <v>609</v>
      </c>
      <c r="O1151" s="260"/>
    </row>
    <row r="1152" spans="1:15" ht="12.75">
      <c r="A1152" s="269"/>
      <c r="B1152" s="272"/>
      <c r="C1152" s="336" t="s">
        <v>1019</v>
      </c>
      <c r="D1152" s="335"/>
      <c r="E1152" s="273">
        <v>2.3889</v>
      </c>
      <c r="F1152" s="274"/>
      <c r="G1152" s="275"/>
      <c r="H1152" s="276"/>
      <c r="I1152" s="270"/>
      <c r="J1152" s="277"/>
      <c r="K1152" s="270"/>
      <c r="M1152" s="271" t="s">
        <v>1019</v>
      </c>
      <c r="O1152" s="260"/>
    </row>
    <row r="1153" spans="1:15" ht="12.75">
      <c r="A1153" s="269"/>
      <c r="B1153" s="272"/>
      <c r="C1153" s="336" t="s">
        <v>611</v>
      </c>
      <c r="D1153" s="335"/>
      <c r="E1153" s="273">
        <v>0</v>
      </c>
      <c r="F1153" s="274"/>
      <c r="G1153" s="275"/>
      <c r="H1153" s="276"/>
      <c r="I1153" s="270"/>
      <c r="J1153" s="277"/>
      <c r="K1153" s="270"/>
      <c r="M1153" s="271" t="s">
        <v>611</v>
      </c>
      <c r="O1153" s="260"/>
    </row>
    <row r="1154" spans="1:15" ht="12.75">
      <c r="A1154" s="269"/>
      <c r="B1154" s="272"/>
      <c r="C1154" s="336" t="s">
        <v>1020</v>
      </c>
      <c r="D1154" s="335"/>
      <c r="E1154" s="273">
        <v>0.8507</v>
      </c>
      <c r="F1154" s="274"/>
      <c r="G1154" s="275"/>
      <c r="H1154" s="276"/>
      <c r="I1154" s="270"/>
      <c r="J1154" s="277"/>
      <c r="K1154" s="270"/>
      <c r="M1154" s="271" t="s">
        <v>1020</v>
      </c>
      <c r="O1154" s="260"/>
    </row>
    <row r="1155" spans="1:15" ht="12.75">
      <c r="A1155" s="269"/>
      <c r="B1155" s="272"/>
      <c r="C1155" s="336" t="s">
        <v>599</v>
      </c>
      <c r="D1155" s="335"/>
      <c r="E1155" s="273">
        <v>0</v>
      </c>
      <c r="F1155" s="274"/>
      <c r="G1155" s="275"/>
      <c r="H1155" s="276"/>
      <c r="I1155" s="270"/>
      <c r="J1155" s="277"/>
      <c r="K1155" s="270"/>
      <c r="M1155" s="271" t="s">
        <v>599</v>
      </c>
      <c r="O1155" s="260"/>
    </row>
    <row r="1156" spans="1:15" ht="12.75">
      <c r="A1156" s="269"/>
      <c r="B1156" s="272"/>
      <c r="C1156" s="336" t="s">
        <v>1021</v>
      </c>
      <c r="D1156" s="335"/>
      <c r="E1156" s="273">
        <v>0.3275</v>
      </c>
      <c r="F1156" s="274"/>
      <c r="G1156" s="275"/>
      <c r="H1156" s="276"/>
      <c r="I1156" s="270"/>
      <c r="J1156" s="277"/>
      <c r="K1156" s="270"/>
      <c r="M1156" s="271" t="s">
        <v>1021</v>
      </c>
      <c r="O1156" s="260"/>
    </row>
    <row r="1157" spans="1:15" ht="12.75">
      <c r="A1157" s="269"/>
      <c r="B1157" s="272"/>
      <c r="C1157" s="336" t="s">
        <v>595</v>
      </c>
      <c r="D1157" s="335"/>
      <c r="E1157" s="273">
        <v>0</v>
      </c>
      <c r="F1157" s="274"/>
      <c r="G1157" s="275"/>
      <c r="H1157" s="276"/>
      <c r="I1157" s="270"/>
      <c r="J1157" s="277"/>
      <c r="K1157" s="270"/>
      <c r="M1157" s="271" t="s">
        <v>595</v>
      </c>
      <c r="O1157" s="260"/>
    </row>
    <row r="1158" spans="1:15" ht="12.75">
      <c r="A1158" s="269"/>
      <c r="B1158" s="272"/>
      <c r="C1158" s="336" t="s">
        <v>1022</v>
      </c>
      <c r="D1158" s="335"/>
      <c r="E1158" s="273">
        <v>0.1505</v>
      </c>
      <c r="F1158" s="274"/>
      <c r="G1158" s="275"/>
      <c r="H1158" s="276"/>
      <c r="I1158" s="270"/>
      <c r="J1158" s="277"/>
      <c r="K1158" s="270"/>
      <c r="M1158" s="271" t="s">
        <v>1022</v>
      </c>
      <c r="O1158" s="260"/>
    </row>
    <row r="1159" spans="1:15" ht="12.75">
      <c r="A1159" s="269"/>
      <c r="B1159" s="272"/>
      <c r="C1159" s="336" t="s">
        <v>601</v>
      </c>
      <c r="D1159" s="335"/>
      <c r="E1159" s="273">
        <v>0</v>
      </c>
      <c r="F1159" s="274"/>
      <c r="G1159" s="275"/>
      <c r="H1159" s="276"/>
      <c r="I1159" s="270"/>
      <c r="J1159" s="277"/>
      <c r="K1159" s="270"/>
      <c r="M1159" s="271" t="s">
        <v>601</v>
      </c>
      <c r="O1159" s="260"/>
    </row>
    <row r="1160" spans="1:15" ht="12.75">
      <c r="A1160" s="269"/>
      <c r="B1160" s="272"/>
      <c r="C1160" s="336" t="s">
        <v>1022</v>
      </c>
      <c r="D1160" s="335"/>
      <c r="E1160" s="273">
        <v>0.1505</v>
      </c>
      <c r="F1160" s="274"/>
      <c r="G1160" s="275"/>
      <c r="H1160" s="276"/>
      <c r="I1160" s="270"/>
      <c r="J1160" s="277"/>
      <c r="K1160" s="270"/>
      <c r="M1160" s="271" t="s">
        <v>1022</v>
      </c>
      <c r="O1160" s="260"/>
    </row>
    <row r="1161" spans="1:80" ht="12.75">
      <c r="A1161" s="261">
        <v>143</v>
      </c>
      <c r="B1161" s="262" t="s">
        <v>1023</v>
      </c>
      <c r="C1161" s="263" t="s">
        <v>1024</v>
      </c>
      <c r="D1161" s="264" t="s">
        <v>142</v>
      </c>
      <c r="E1161" s="265">
        <v>2.7006</v>
      </c>
      <c r="F1161" s="265">
        <v>0</v>
      </c>
      <c r="G1161" s="266">
        <f>E1161*F1161</f>
        <v>0</v>
      </c>
      <c r="H1161" s="267">
        <v>0.03</v>
      </c>
      <c r="I1161" s="268">
        <f>E1161*H1161</f>
        <v>0.081018</v>
      </c>
      <c r="J1161" s="267"/>
      <c r="K1161" s="268">
        <f>E1161*J1161</f>
        <v>0</v>
      </c>
      <c r="O1161" s="260">
        <v>2</v>
      </c>
      <c r="AA1161" s="233">
        <v>3</v>
      </c>
      <c r="AB1161" s="233">
        <v>7</v>
      </c>
      <c r="AC1161" s="233">
        <v>28375706</v>
      </c>
      <c r="AZ1161" s="233">
        <v>2</v>
      </c>
      <c r="BA1161" s="233">
        <f>IF(AZ1161=1,G1161,0)</f>
        <v>0</v>
      </c>
      <c r="BB1161" s="233">
        <f>IF(AZ1161=2,G1161,0)</f>
        <v>0</v>
      </c>
      <c r="BC1161" s="233">
        <f>IF(AZ1161=3,G1161,0)</f>
        <v>0</v>
      </c>
      <c r="BD1161" s="233">
        <f>IF(AZ1161=4,G1161,0)</f>
        <v>0</v>
      </c>
      <c r="BE1161" s="233">
        <f>IF(AZ1161=5,G1161,0)</f>
        <v>0</v>
      </c>
      <c r="CA1161" s="260">
        <v>3</v>
      </c>
      <c r="CB1161" s="260">
        <v>7</v>
      </c>
    </row>
    <row r="1162" spans="1:15" ht="12.75">
      <c r="A1162" s="269"/>
      <c r="B1162" s="272"/>
      <c r="C1162" s="336" t="s">
        <v>619</v>
      </c>
      <c r="D1162" s="335"/>
      <c r="E1162" s="273">
        <v>0</v>
      </c>
      <c r="F1162" s="274"/>
      <c r="G1162" s="275"/>
      <c r="H1162" s="276"/>
      <c r="I1162" s="270"/>
      <c r="J1162" s="277"/>
      <c r="K1162" s="270"/>
      <c r="M1162" s="271" t="s">
        <v>619</v>
      </c>
      <c r="O1162" s="260"/>
    </row>
    <row r="1163" spans="1:15" ht="22.5">
      <c r="A1163" s="269"/>
      <c r="B1163" s="272"/>
      <c r="C1163" s="336" t="s">
        <v>1025</v>
      </c>
      <c r="D1163" s="335"/>
      <c r="E1163" s="273">
        <v>2.7006</v>
      </c>
      <c r="F1163" s="274"/>
      <c r="G1163" s="275"/>
      <c r="H1163" s="276"/>
      <c r="I1163" s="270"/>
      <c r="J1163" s="277"/>
      <c r="K1163" s="270"/>
      <c r="M1163" s="271" t="s">
        <v>1025</v>
      </c>
      <c r="O1163" s="260"/>
    </row>
    <row r="1164" spans="1:80" ht="12.75">
      <c r="A1164" s="261">
        <v>144</v>
      </c>
      <c r="B1164" s="262" t="s">
        <v>1026</v>
      </c>
      <c r="C1164" s="263" t="s">
        <v>1027</v>
      </c>
      <c r="D1164" s="264" t="s">
        <v>142</v>
      </c>
      <c r="E1164" s="265">
        <v>18.2007</v>
      </c>
      <c r="F1164" s="265">
        <v>0</v>
      </c>
      <c r="G1164" s="266">
        <f>E1164*F1164</f>
        <v>0</v>
      </c>
      <c r="H1164" s="267">
        <v>0.02</v>
      </c>
      <c r="I1164" s="268">
        <f>E1164*H1164</f>
        <v>0.364014</v>
      </c>
      <c r="J1164" s="267"/>
      <c r="K1164" s="268">
        <f>E1164*J1164</f>
        <v>0</v>
      </c>
      <c r="O1164" s="260">
        <v>2</v>
      </c>
      <c r="AA1164" s="233">
        <v>3</v>
      </c>
      <c r="AB1164" s="233">
        <v>7</v>
      </c>
      <c r="AC1164" s="233">
        <v>2837571</v>
      </c>
      <c r="AZ1164" s="233">
        <v>2</v>
      </c>
      <c r="BA1164" s="233">
        <f>IF(AZ1164=1,G1164,0)</f>
        <v>0</v>
      </c>
      <c r="BB1164" s="233">
        <f>IF(AZ1164=2,G1164,0)</f>
        <v>0</v>
      </c>
      <c r="BC1164" s="233">
        <f>IF(AZ1164=3,G1164,0)</f>
        <v>0</v>
      </c>
      <c r="BD1164" s="233">
        <f>IF(AZ1164=4,G1164,0)</f>
        <v>0</v>
      </c>
      <c r="BE1164" s="233">
        <f>IF(AZ1164=5,G1164,0)</f>
        <v>0</v>
      </c>
      <c r="CA1164" s="260">
        <v>3</v>
      </c>
      <c r="CB1164" s="260">
        <v>7</v>
      </c>
    </row>
    <row r="1165" spans="1:15" ht="12.75">
      <c r="A1165" s="269"/>
      <c r="B1165" s="272"/>
      <c r="C1165" s="336" t="s">
        <v>603</v>
      </c>
      <c r="D1165" s="335"/>
      <c r="E1165" s="273">
        <v>0</v>
      </c>
      <c r="F1165" s="274"/>
      <c r="G1165" s="275"/>
      <c r="H1165" s="276"/>
      <c r="I1165" s="270"/>
      <c r="J1165" s="277"/>
      <c r="K1165" s="270"/>
      <c r="M1165" s="271" t="s">
        <v>603</v>
      </c>
      <c r="O1165" s="260"/>
    </row>
    <row r="1166" spans="1:15" ht="12.75">
      <c r="A1166" s="269"/>
      <c r="B1166" s="272"/>
      <c r="C1166" s="336" t="s">
        <v>1028</v>
      </c>
      <c r="D1166" s="335"/>
      <c r="E1166" s="273">
        <v>10.6317</v>
      </c>
      <c r="F1166" s="274"/>
      <c r="G1166" s="275"/>
      <c r="H1166" s="276"/>
      <c r="I1166" s="270"/>
      <c r="J1166" s="277"/>
      <c r="K1166" s="270"/>
      <c r="M1166" s="271" t="s">
        <v>1028</v>
      </c>
      <c r="O1166" s="260"/>
    </row>
    <row r="1167" spans="1:15" ht="12.75">
      <c r="A1167" s="269"/>
      <c r="B1167" s="272"/>
      <c r="C1167" s="336" t="s">
        <v>605</v>
      </c>
      <c r="D1167" s="335"/>
      <c r="E1167" s="273">
        <v>0</v>
      </c>
      <c r="F1167" s="274"/>
      <c r="G1167" s="275"/>
      <c r="H1167" s="276"/>
      <c r="I1167" s="270"/>
      <c r="J1167" s="277"/>
      <c r="K1167" s="270"/>
      <c r="M1167" s="271" t="s">
        <v>605</v>
      </c>
      <c r="O1167" s="260"/>
    </row>
    <row r="1168" spans="1:15" ht="12.75">
      <c r="A1168" s="269"/>
      <c r="B1168" s="272"/>
      <c r="C1168" s="336" t="s">
        <v>1029</v>
      </c>
      <c r="D1168" s="335"/>
      <c r="E1168" s="273">
        <v>3.4845</v>
      </c>
      <c r="F1168" s="274"/>
      <c r="G1168" s="275"/>
      <c r="H1168" s="276"/>
      <c r="I1168" s="270"/>
      <c r="J1168" s="277"/>
      <c r="K1168" s="270"/>
      <c r="M1168" s="271" t="s">
        <v>1029</v>
      </c>
      <c r="O1168" s="260"/>
    </row>
    <row r="1169" spans="1:15" ht="12.75">
      <c r="A1169" s="269"/>
      <c r="B1169" s="272"/>
      <c r="C1169" s="336" t="s">
        <v>613</v>
      </c>
      <c r="D1169" s="335"/>
      <c r="E1169" s="273">
        <v>0</v>
      </c>
      <c r="F1169" s="274"/>
      <c r="G1169" s="275"/>
      <c r="H1169" s="276"/>
      <c r="I1169" s="270"/>
      <c r="J1169" s="277"/>
      <c r="K1169" s="270"/>
      <c r="M1169" s="271" t="s">
        <v>613</v>
      </c>
      <c r="O1169" s="260"/>
    </row>
    <row r="1170" spans="1:15" ht="22.5">
      <c r="A1170" s="269"/>
      <c r="B1170" s="272"/>
      <c r="C1170" s="336" t="s">
        <v>1030</v>
      </c>
      <c r="D1170" s="335"/>
      <c r="E1170" s="273">
        <v>3.2766</v>
      </c>
      <c r="F1170" s="274"/>
      <c r="G1170" s="275"/>
      <c r="H1170" s="276"/>
      <c r="I1170" s="270"/>
      <c r="J1170" s="277"/>
      <c r="K1170" s="270"/>
      <c r="M1170" s="271" t="s">
        <v>1030</v>
      </c>
      <c r="O1170" s="260"/>
    </row>
    <row r="1171" spans="1:15" ht="12.75">
      <c r="A1171" s="269"/>
      <c r="B1171" s="272"/>
      <c r="C1171" s="336" t="s">
        <v>615</v>
      </c>
      <c r="D1171" s="335"/>
      <c r="E1171" s="273">
        <v>0</v>
      </c>
      <c r="F1171" s="274"/>
      <c r="G1171" s="275"/>
      <c r="H1171" s="276"/>
      <c r="I1171" s="270"/>
      <c r="J1171" s="277"/>
      <c r="K1171" s="270"/>
      <c r="M1171" s="271" t="s">
        <v>615</v>
      </c>
      <c r="O1171" s="260"/>
    </row>
    <row r="1172" spans="1:15" ht="12.75">
      <c r="A1172" s="269"/>
      <c r="B1172" s="272"/>
      <c r="C1172" s="336" t="s">
        <v>1031</v>
      </c>
      <c r="D1172" s="335"/>
      <c r="E1172" s="273">
        <v>0.8079</v>
      </c>
      <c r="F1172" s="274"/>
      <c r="G1172" s="275"/>
      <c r="H1172" s="276"/>
      <c r="I1172" s="270"/>
      <c r="J1172" s="277"/>
      <c r="K1172" s="270"/>
      <c r="M1172" s="271" t="s">
        <v>1031</v>
      </c>
      <c r="O1172" s="260"/>
    </row>
    <row r="1173" spans="1:80" ht="12.75">
      <c r="A1173" s="261">
        <v>145</v>
      </c>
      <c r="B1173" s="262" t="s">
        <v>1032</v>
      </c>
      <c r="C1173" s="263" t="s">
        <v>1033</v>
      </c>
      <c r="D1173" s="264" t="s">
        <v>142</v>
      </c>
      <c r="E1173" s="265">
        <v>3.3596</v>
      </c>
      <c r="F1173" s="265">
        <v>0</v>
      </c>
      <c r="G1173" s="266">
        <f>E1173*F1173</f>
        <v>0</v>
      </c>
      <c r="H1173" s="267">
        <v>0.02</v>
      </c>
      <c r="I1173" s="268">
        <f>E1173*H1173</f>
        <v>0.067192</v>
      </c>
      <c r="J1173" s="267"/>
      <c r="K1173" s="268">
        <f>E1173*J1173</f>
        <v>0</v>
      </c>
      <c r="O1173" s="260">
        <v>2</v>
      </c>
      <c r="AA1173" s="233">
        <v>3</v>
      </c>
      <c r="AB1173" s="233">
        <v>7</v>
      </c>
      <c r="AC1173" s="233">
        <v>28375971</v>
      </c>
      <c r="AZ1173" s="233">
        <v>2</v>
      </c>
      <c r="BA1173" s="233">
        <f>IF(AZ1173=1,G1173,0)</f>
        <v>0</v>
      </c>
      <c r="BB1173" s="233">
        <f>IF(AZ1173=2,G1173,0)</f>
        <v>0</v>
      </c>
      <c r="BC1173" s="233">
        <f>IF(AZ1173=3,G1173,0)</f>
        <v>0</v>
      </c>
      <c r="BD1173" s="233">
        <f>IF(AZ1173=4,G1173,0)</f>
        <v>0</v>
      </c>
      <c r="BE1173" s="233">
        <f>IF(AZ1173=5,G1173,0)</f>
        <v>0</v>
      </c>
      <c r="CA1173" s="260">
        <v>3</v>
      </c>
      <c r="CB1173" s="260">
        <v>7</v>
      </c>
    </row>
    <row r="1174" spans="1:15" ht="12.75">
      <c r="A1174" s="269"/>
      <c r="B1174" s="272"/>
      <c r="C1174" s="336" t="s">
        <v>955</v>
      </c>
      <c r="D1174" s="335"/>
      <c r="E1174" s="273">
        <v>0</v>
      </c>
      <c r="F1174" s="274"/>
      <c r="G1174" s="275"/>
      <c r="H1174" s="276"/>
      <c r="I1174" s="270"/>
      <c r="J1174" s="277"/>
      <c r="K1174" s="270"/>
      <c r="M1174" s="271" t="s">
        <v>955</v>
      </c>
      <c r="O1174" s="260"/>
    </row>
    <row r="1175" spans="1:15" ht="12.75">
      <c r="A1175" s="269"/>
      <c r="B1175" s="272"/>
      <c r="C1175" s="336" t="s">
        <v>1034</v>
      </c>
      <c r="D1175" s="335"/>
      <c r="E1175" s="273">
        <v>3.3596</v>
      </c>
      <c r="F1175" s="274"/>
      <c r="G1175" s="275"/>
      <c r="H1175" s="276"/>
      <c r="I1175" s="270"/>
      <c r="J1175" s="277"/>
      <c r="K1175" s="270"/>
      <c r="M1175" s="271" t="s">
        <v>1034</v>
      </c>
      <c r="O1175" s="260"/>
    </row>
    <row r="1176" spans="1:80" ht="12.75">
      <c r="A1176" s="261">
        <v>146</v>
      </c>
      <c r="B1176" s="262" t="s">
        <v>1035</v>
      </c>
      <c r="C1176" s="263" t="s">
        <v>1036</v>
      </c>
      <c r="D1176" s="264" t="s">
        <v>151</v>
      </c>
      <c r="E1176" s="265">
        <v>9.167</v>
      </c>
      <c r="F1176" s="265">
        <v>0</v>
      </c>
      <c r="G1176" s="266">
        <f>E1176*F1176</f>
        <v>0</v>
      </c>
      <c r="H1176" s="267">
        <v>0.0014</v>
      </c>
      <c r="I1176" s="268">
        <f>E1176*H1176</f>
        <v>0.0128338</v>
      </c>
      <c r="J1176" s="267"/>
      <c r="K1176" s="268">
        <f>E1176*J1176</f>
        <v>0</v>
      </c>
      <c r="O1176" s="260">
        <v>2</v>
      </c>
      <c r="AA1176" s="233">
        <v>3</v>
      </c>
      <c r="AB1176" s="233">
        <v>7</v>
      </c>
      <c r="AC1176" s="233">
        <v>28376</v>
      </c>
      <c r="AZ1176" s="233">
        <v>2</v>
      </c>
      <c r="BA1176" s="233">
        <f>IF(AZ1176=1,G1176,0)</f>
        <v>0</v>
      </c>
      <c r="BB1176" s="233">
        <f>IF(AZ1176=2,G1176,0)</f>
        <v>0</v>
      </c>
      <c r="BC1176" s="233">
        <f>IF(AZ1176=3,G1176,0)</f>
        <v>0</v>
      </c>
      <c r="BD1176" s="233">
        <f>IF(AZ1176=4,G1176,0)</f>
        <v>0</v>
      </c>
      <c r="BE1176" s="233">
        <f>IF(AZ1176=5,G1176,0)</f>
        <v>0</v>
      </c>
      <c r="CA1176" s="260">
        <v>3</v>
      </c>
      <c r="CB1176" s="260">
        <v>7</v>
      </c>
    </row>
    <row r="1177" spans="1:15" ht="12.75">
      <c r="A1177" s="269"/>
      <c r="B1177" s="272"/>
      <c r="C1177" s="336" t="s">
        <v>639</v>
      </c>
      <c r="D1177" s="335"/>
      <c r="E1177" s="273">
        <v>0</v>
      </c>
      <c r="F1177" s="274"/>
      <c r="G1177" s="275"/>
      <c r="H1177" s="276"/>
      <c r="I1177" s="270"/>
      <c r="J1177" s="277"/>
      <c r="K1177" s="270"/>
      <c r="M1177" s="271" t="s">
        <v>639</v>
      </c>
      <c r="O1177" s="260"/>
    </row>
    <row r="1178" spans="1:15" ht="12.75">
      <c r="A1178" s="269"/>
      <c r="B1178" s="272"/>
      <c r="C1178" s="336" t="s">
        <v>1037</v>
      </c>
      <c r="D1178" s="335"/>
      <c r="E1178" s="273">
        <v>9.167</v>
      </c>
      <c r="F1178" s="274"/>
      <c r="G1178" s="275"/>
      <c r="H1178" s="276"/>
      <c r="I1178" s="270"/>
      <c r="J1178" s="277"/>
      <c r="K1178" s="270"/>
      <c r="M1178" s="271" t="s">
        <v>1037</v>
      </c>
      <c r="O1178" s="260"/>
    </row>
    <row r="1179" spans="1:80" ht="12.75">
      <c r="A1179" s="261">
        <v>147</v>
      </c>
      <c r="B1179" s="262" t="s">
        <v>1038</v>
      </c>
      <c r="C1179" s="263" t="s">
        <v>1039</v>
      </c>
      <c r="D1179" s="264" t="s">
        <v>12</v>
      </c>
      <c r="E1179" s="265"/>
      <c r="F1179" s="265">
        <v>0</v>
      </c>
      <c r="G1179" s="266">
        <f>E1179*F1179</f>
        <v>0</v>
      </c>
      <c r="H1179" s="267">
        <v>0</v>
      </c>
      <c r="I1179" s="268">
        <f>E1179*H1179</f>
        <v>0</v>
      </c>
      <c r="J1179" s="267"/>
      <c r="K1179" s="268">
        <f>E1179*J1179</f>
        <v>0</v>
      </c>
      <c r="O1179" s="260">
        <v>2</v>
      </c>
      <c r="AA1179" s="233">
        <v>7</v>
      </c>
      <c r="AB1179" s="233">
        <v>1002</v>
      </c>
      <c r="AC1179" s="233">
        <v>5</v>
      </c>
      <c r="AZ1179" s="233">
        <v>2</v>
      </c>
      <c r="BA1179" s="233">
        <f>IF(AZ1179=1,G1179,0)</f>
        <v>0</v>
      </c>
      <c r="BB1179" s="233">
        <f>IF(AZ1179=2,G1179,0)</f>
        <v>0</v>
      </c>
      <c r="BC1179" s="233">
        <f>IF(AZ1179=3,G1179,0)</f>
        <v>0</v>
      </c>
      <c r="BD1179" s="233">
        <f>IF(AZ1179=4,G1179,0)</f>
        <v>0</v>
      </c>
      <c r="BE1179" s="233">
        <f>IF(AZ1179=5,G1179,0)</f>
        <v>0</v>
      </c>
      <c r="CA1179" s="260">
        <v>7</v>
      </c>
      <c r="CB1179" s="260">
        <v>1002</v>
      </c>
    </row>
    <row r="1180" spans="1:57" ht="12.75">
      <c r="A1180" s="278"/>
      <c r="B1180" s="279" t="s">
        <v>101</v>
      </c>
      <c r="C1180" s="280" t="s">
        <v>987</v>
      </c>
      <c r="D1180" s="281"/>
      <c r="E1180" s="282"/>
      <c r="F1180" s="283"/>
      <c r="G1180" s="284">
        <f>SUM(G1072:G1179)</f>
        <v>0</v>
      </c>
      <c r="H1180" s="285"/>
      <c r="I1180" s="286">
        <f>SUM(I1072:I1179)</f>
        <v>2.52949076</v>
      </c>
      <c r="J1180" s="285"/>
      <c r="K1180" s="286">
        <f>SUM(K1072:K1179)</f>
        <v>-0.647306</v>
      </c>
      <c r="O1180" s="260">
        <v>4</v>
      </c>
      <c r="BA1180" s="287">
        <f>SUM(BA1072:BA1179)</f>
        <v>0</v>
      </c>
      <c r="BB1180" s="287">
        <f>SUM(BB1072:BB1179)</f>
        <v>0</v>
      </c>
      <c r="BC1180" s="287">
        <f>SUM(BC1072:BC1179)</f>
        <v>0</v>
      </c>
      <c r="BD1180" s="287">
        <f>SUM(BD1072:BD1179)</f>
        <v>0</v>
      </c>
      <c r="BE1180" s="287">
        <f>SUM(BE1072:BE1179)</f>
        <v>0</v>
      </c>
    </row>
    <row r="1181" spans="1:15" ht="12.75">
      <c r="A1181" s="250" t="s">
        <v>97</v>
      </c>
      <c r="B1181" s="251" t="s">
        <v>1040</v>
      </c>
      <c r="C1181" s="252" t="s">
        <v>1041</v>
      </c>
      <c r="D1181" s="253"/>
      <c r="E1181" s="254"/>
      <c r="F1181" s="254"/>
      <c r="G1181" s="255"/>
      <c r="H1181" s="256"/>
      <c r="I1181" s="257"/>
      <c r="J1181" s="258"/>
      <c r="K1181" s="259"/>
      <c r="O1181" s="260">
        <v>1</v>
      </c>
    </row>
    <row r="1182" spans="1:80" ht="12.75">
      <c r="A1182" s="261">
        <v>148</v>
      </c>
      <c r="B1182" s="262" t="s">
        <v>1043</v>
      </c>
      <c r="C1182" s="263" t="s">
        <v>1044</v>
      </c>
      <c r="D1182" s="264" t="s">
        <v>117</v>
      </c>
      <c r="E1182" s="265">
        <v>1</v>
      </c>
      <c r="F1182" s="265">
        <v>0</v>
      </c>
      <c r="G1182" s="266">
        <f>E1182*F1182</f>
        <v>0</v>
      </c>
      <c r="H1182" s="267">
        <v>0</v>
      </c>
      <c r="I1182" s="268">
        <f>E1182*H1182</f>
        <v>0</v>
      </c>
      <c r="J1182" s="267">
        <v>0</v>
      </c>
      <c r="K1182" s="268">
        <f>E1182*J1182</f>
        <v>0</v>
      </c>
      <c r="O1182" s="260">
        <v>2</v>
      </c>
      <c r="AA1182" s="233">
        <v>1</v>
      </c>
      <c r="AB1182" s="233">
        <v>7</v>
      </c>
      <c r="AC1182" s="233">
        <v>7</v>
      </c>
      <c r="AZ1182" s="233">
        <v>2</v>
      </c>
      <c r="BA1182" s="233">
        <f>IF(AZ1182=1,G1182,0)</f>
        <v>0</v>
      </c>
      <c r="BB1182" s="233">
        <f>IF(AZ1182=2,G1182,0)</f>
        <v>0</v>
      </c>
      <c r="BC1182" s="233">
        <f>IF(AZ1182=3,G1182,0)</f>
        <v>0</v>
      </c>
      <c r="BD1182" s="233">
        <f>IF(AZ1182=4,G1182,0)</f>
        <v>0</v>
      </c>
      <c r="BE1182" s="233">
        <f>IF(AZ1182=5,G1182,0)</f>
        <v>0</v>
      </c>
      <c r="CA1182" s="260">
        <v>1</v>
      </c>
      <c r="CB1182" s="260">
        <v>7</v>
      </c>
    </row>
    <row r="1183" spans="1:57" ht="12.75">
      <c r="A1183" s="278"/>
      <c r="B1183" s="279" t="s">
        <v>101</v>
      </c>
      <c r="C1183" s="280" t="s">
        <v>1042</v>
      </c>
      <c r="D1183" s="281"/>
      <c r="E1183" s="282"/>
      <c r="F1183" s="283"/>
      <c r="G1183" s="284">
        <f>SUM(G1181:G1182)</f>
        <v>0</v>
      </c>
      <c r="H1183" s="285"/>
      <c r="I1183" s="286">
        <f>SUM(I1181:I1182)</f>
        <v>0</v>
      </c>
      <c r="J1183" s="285"/>
      <c r="K1183" s="286">
        <f>SUM(K1181:K1182)</f>
        <v>0</v>
      </c>
      <c r="O1183" s="260">
        <v>4</v>
      </c>
      <c r="BA1183" s="287">
        <f>SUM(BA1181:BA1182)</f>
        <v>0</v>
      </c>
      <c r="BB1183" s="287">
        <f>SUM(BB1181:BB1182)</f>
        <v>0</v>
      </c>
      <c r="BC1183" s="287">
        <f>SUM(BC1181:BC1182)</f>
        <v>0</v>
      </c>
      <c r="BD1183" s="287">
        <f>SUM(BD1181:BD1182)</f>
        <v>0</v>
      </c>
      <c r="BE1183" s="287">
        <f>SUM(BE1181:BE1182)</f>
        <v>0</v>
      </c>
    </row>
    <row r="1184" spans="1:15" ht="12.75">
      <c r="A1184" s="250" t="s">
        <v>97</v>
      </c>
      <c r="B1184" s="251" t="s">
        <v>1045</v>
      </c>
      <c r="C1184" s="252" t="s">
        <v>1046</v>
      </c>
      <c r="D1184" s="253"/>
      <c r="E1184" s="254"/>
      <c r="F1184" s="254"/>
      <c r="G1184" s="255"/>
      <c r="H1184" s="256"/>
      <c r="I1184" s="257"/>
      <c r="J1184" s="258"/>
      <c r="K1184" s="259"/>
      <c r="O1184" s="260">
        <v>1</v>
      </c>
    </row>
    <row r="1185" spans="1:80" ht="12.75">
      <c r="A1185" s="261">
        <v>149</v>
      </c>
      <c r="B1185" s="262" t="s">
        <v>1048</v>
      </c>
      <c r="C1185" s="263" t="s">
        <v>1049</v>
      </c>
      <c r="D1185" s="264" t="s">
        <v>117</v>
      </c>
      <c r="E1185" s="265">
        <v>1</v>
      </c>
      <c r="F1185" s="265">
        <v>0</v>
      </c>
      <c r="G1185" s="266">
        <f>E1185*F1185</f>
        <v>0</v>
      </c>
      <c r="H1185" s="267">
        <v>0</v>
      </c>
      <c r="I1185" s="268">
        <f>E1185*H1185</f>
        <v>0</v>
      </c>
      <c r="J1185" s="267">
        <v>0</v>
      </c>
      <c r="K1185" s="268">
        <f>E1185*J1185</f>
        <v>0</v>
      </c>
      <c r="O1185" s="260">
        <v>2</v>
      </c>
      <c r="AA1185" s="233">
        <v>1</v>
      </c>
      <c r="AB1185" s="233">
        <v>7</v>
      </c>
      <c r="AC1185" s="233">
        <v>7</v>
      </c>
      <c r="AZ1185" s="233">
        <v>2</v>
      </c>
      <c r="BA1185" s="233">
        <f>IF(AZ1185=1,G1185,0)</f>
        <v>0</v>
      </c>
      <c r="BB1185" s="233">
        <f>IF(AZ1185=2,G1185,0)</f>
        <v>0</v>
      </c>
      <c r="BC1185" s="233">
        <f>IF(AZ1185=3,G1185,0)</f>
        <v>0</v>
      </c>
      <c r="BD1185" s="233">
        <f>IF(AZ1185=4,G1185,0)</f>
        <v>0</v>
      </c>
      <c r="BE1185" s="233">
        <f>IF(AZ1185=5,G1185,0)</f>
        <v>0</v>
      </c>
      <c r="CA1185" s="260">
        <v>1</v>
      </c>
      <c r="CB1185" s="260">
        <v>7</v>
      </c>
    </row>
    <row r="1186" spans="1:57" ht="12.75">
      <c r="A1186" s="278"/>
      <c r="B1186" s="279" t="s">
        <v>101</v>
      </c>
      <c r="C1186" s="280" t="s">
        <v>1047</v>
      </c>
      <c r="D1186" s="281"/>
      <c r="E1186" s="282"/>
      <c r="F1186" s="283"/>
      <c r="G1186" s="284">
        <f>SUM(G1184:G1185)</f>
        <v>0</v>
      </c>
      <c r="H1186" s="285"/>
      <c r="I1186" s="286">
        <f>SUM(I1184:I1185)</f>
        <v>0</v>
      </c>
      <c r="J1186" s="285"/>
      <c r="K1186" s="286">
        <f>SUM(K1184:K1185)</f>
        <v>0</v>
      </c>
      <c r="O1186" s="260">
        <v>4</v>
      </c>
      <c r="BA1186" s="287">
        <f>SUM(BA1184:BA1185)</f>
        <v>0</v>
      </c>
      <c r="BB1186" s="287">
        <f>SUM(BB1184:BB1185)</f>
        <v>0</v>
      </c>
      <c r="BC1186" s="287">
        <f>SUM(BC1184:BC1185)</f>
        <v>0</v>
      </c>
      <c r="BD1186" s="287">
        <f>SUM(BD1184:BD1185)</f>
        <v>0</v>
      </c>
      <c r="BE1186" s="287">
        <f>SUM(BE1184:BE1185)</f>
        <v>0</v>
      </c>
    </row>
    <row r="1187" spans="1:15" ht="12.75">
      <c r="A1187" s="250" t="s">
        <v>97</v>
      </c>
      <c r="B1187" s="251" t="s">
        <v>1050</v>
      </c>
      <c r="C1187" s="252" t="s">
        <v>1051</v>
      </c>
      <c r="D1187" s="253"/>
      <c r="E1187" s="254"/>
      <c r="F1187" s="254"/>
      <c r="G1187" s="255"/>
      <c r="H1187" s="256"/>
      <c r="I1187" s="257"/>
      <c r="J1187" s="258"/>
      <c r="K1187" s="259"/>
      <c r="O1187" s="260">
        <v>1</v>
      </c>
    </row>
    <row r="1188" spans="1:80" ht="12.75">
      <c r="A1188" s="261">
        <v>150</v>
      </c>
      <c r="B1188" s="262" t="s">
        <v>1053</v>
      </c>
      <c r="C1188" s="263" t="s">
        <v>1054</v>
      </c>
      <c r="D1188" s="264" t="s">
        <v>117</v>
      </c>
      <c r="E1188" s="265">
        <v>1</v>
      </c>
      <c r="F1188" s="265">
        <v>0</v>
      </c>
      <c r="G1188" s="266">
        <f>E1188*F1188</f>
        <v>0</v>
      </c>
      <c r="H1188" s="267">
        <v>0</v>
      </c>
      <c r="I1188" s="268">
        <f>E1188*H1188</f>
        <v>0</v>
      </c>
      <c r="J1188" s="267">
        <v>0</v>
      </c>
      <c r="K1188" s="268">
        <f>E1188*J1188</f>
        <v>0</v>
      </c>
      <c r="O1188" s="260">
        <v>2</v>
      </c>
      <c r="AA1188" s="233">
        <v>1</v>
      </c>
      <c r="AB1188" s="233">
        <v>7</v>
      </c>
      <c r="AC1188" s="233">
        <v>7</v>
      </c>
      <c r="AZ1188" s="233">
        <v>2</v>
      </c>
      <c r="BA1188" s="233">
        <f>IF(AZ1188=1,G1188,0)</f>
        <v>0</v>
      </c>
      <c r="BB1188" s="233">
        <f>IF(AZ1188=2,G1188,0)</f>
        <v>0</v>
      </c>
      <c r="BC1188" s="233">
        <f>IF(AZ1188=3,G1188,0)</f>
        <v>0</v>
      </c>
      <c r="BD1188" s="233">
        <f>IF(AZ1188=4,G1188,0)</f>
        <v>0</v>
      </c>
      <c r="BE1188" s="233">
        <f>IF(AZ1188=5,G1188,0)</f>
        <v>0</v>
      </c>
      <c r="CA1188" s="260">
        <v>1</v>
      </c>
      <c r="CB1188" s="260">
        <v>7</v>
      </c>
    </row>
    <row r="1189" spans="1:57" ht="12.75">
      <c r="A1189" s="278"/>
      <c r="B1189" s="279" t="s">
        <v>101</v>
      </c>
      <c r="C1189" s="280" t="s">
        <v>1052</v>
      </c>
      <c r="D1189" s="281"/>
      <c r="E1189" s="282"/>
      <c r="F1189" s="283"/>
      <c r="G1189" s="284">
        <f>SUM(G1187:G1188)</f>
        <v>0</v>
      </c>
      <c r="H1189" s="285"/>
      <c r="I1189" s="286">
        <f>SUM(I1187:I1188)</f>
        <v>0</v>
      </c>
      <c r="J1189" s="285"/>
      <c r="K1189" s="286">
        <f>SUM(K1187:K1188)</f>
        <v>0</v>
      </c>
      <c r="O1189" s="260">
        <v>4</v>
      </c>
      <c r="BA1189" s="287">
        <f>SUM(BA1187:BA1188)</f>
        <v>0</v>
      </c>
      <c r="BB1189" s="287">
        <f>SUM(BB1187:BB1188)</f>
        <v>0</v>
      </c>
      <c r="BC1189" s="287">
        <f>SUM(BC1187:BC1188)</f>
        <v>0</v>
      </c>
      <c r="BD1189" s="287">
        <f>SUM(BD1187:BD1188)</f>
        <v>0</v>
      </c>
      <c r="BE1189" s="287">
        <f>SUM(BE1187:BE1188)</f>
        <v>0</v>
      </c>
    </row>
    <row r="1190" spans="1:15" ht="12.75">
      <c r="A1190" s="250" t="s">
        <v>97</v>
      </c>
      <c r="B1190" s="251" t="s">
        <v>1055</v>
      </c>
      <c r="C1190" s="252" t="s">
        <v>1056</v>
      </c>
      <c r="D1190" s="253"/>
      <c r="E1190" s="254"/>
      <c r="F1190" s="254"/>
      <c r="G1190" s="255"/>
      <c r="H1190" s="256"/>
      <c r="I1190" s="257"/>
      <c r="J1190" s="258"/>
      <c r="K1190" s="259"/>
      <c r="O1190" s="260">
        <v>1</v>
      </c>
    </row>
    <row r="1191" spans="1:80" ht="12.75">
      <c r="A1191" s="261">
        <v>151</v>
      </c>
      <c r="B1191" s="262" t="s">
        <v>1058</v>
      </c>
      <c r="C1191" s="263" t="s">
        <v>1059</v>
      </c>
      <c r="D1191" s="264" t="s">
        <v>151</v>
      </c>
      <c r="E1191" s="265">
        <v>65.2355</v>
      </c>
      <c r="F1191" s="265">
        <v>0</v>
      </c>
      <c r="G1191" s="266">
        <f>E1191*F1191</f>
        <v>0</v>
      </c>
      <c r="H1191" s="267">
        <v>1E-05</v>
      </c>
      <c r="I1191" s="268">
        <f>E1191*H1191</f>
        <v>0.0006523550000000001</v>
      </c>
      <c r="J1191" s="267">
        <v>0</v>
      </c>
      <c r="K1191" s="268">
        <f>E1191*J1191</f>
        <v>0</v>
      </c>
      <c r="O1191" s="260">
        <v>2</v>
      </c>
      <c r="AA1191" s="233">
        <v>1</v>
      </c>
      <c r="AB1191" s="233">
        <v>0</v>
      </c>
      <c r="AC1191" s="233">
        <v>0</v>
      </c>
      <c r="AZ1191" s="233">
        <v>2</v>
      </c>
      <c r="BA1191" s="233">
        <f>IF(AZ1191=1,G1191,0)</f>
        <v>0</v>
      </c>
      <c r="BB1191" s="233">
        <f>IF(AZ1191=2,G1191,0)</f>
        <v>0</v>
      </c>
      <c r="BC1191" s="233">
        <f>IF(AZ1191=3,G1191,0)</f>
        <v>0</v>
      </c>
      <c r="BD1191" s="233">
        <f>IF(AZ1191=4,G1191,0)</f>
        <v>0</v>
      </c>
      <c r="BE1191" s="233">
        <f>IF(AZ1191=5,G1191,0)</f>
        <v>0</v>
      </c>
      <c r="CA1191" s="260">
        <v>1</v>
      </c>
      <c r="CB1191" s="260">
        <v>0</v>
      </c>
    </row>
    <row r="1192" spans="1:15" ht="12.75">
      <c r="A1192" s="269"/>
      <c r="B1192" s="272"/>
      <c r="C1192" s="336" t="s">
        <v>955</v>
      </c>
      <c r="D1192" s="335"/>
      <c r="E1192" s="273">
        <v>0</v>
      </c>
      <c r="F1192" s="274"/>
      <c r="G1192" s="275"/>
      <c r="H1192" s="276"/>
      <c r="I1192" s="270"/>
      <c r="J1192" s="277"/>
      <c r="K1192" s="270"/>
      <c r="M1192" s="271" t="s">
        <v>955</v>
      </c>
      <c r="O1192" s="260"/>
    </row>
    <row r="1193" spans="1:15" ht="12.75">
      <c r="A1193" s="269"/>
      <c r="B1193" s="272"/>
      <c r="C1193" s="336" t="s">
        <v>956</v>
      </c>
      <c r="D1193" s="335"/>
      <c r="E1193" s="273">
        <v>65.2355</v>
      </c>
      <c r="F1193" s="274"/>
      <c r="G1193" s="275"/>
      <c r="H1193" s="276"/>
      <c r="I1193" s="270"/>
      <c r="J1193" s="277"/>
      <c r="K1193" s="270"/>
      <c r="M1193" s="271" t="s">
        <v>956</v>
      </c>
      <c r="O1193" s="260"/>
    </row>
    <row r="1194" spans="1:80" ht="12.75">
      <c r="A1194" s="261">
        <v>152</v>
      </c>
      <c r="B1194" s="262" t="s">
        <v>1060</v>
      </c>
      <c r="C1194" s="263" t="s">
        <v>1061</v>
      </c>
      <c r="D1194" s="264" t="s">
        <v>151</v>
      </c>
      <c r="E1194" s="265">
        <v>67.1926</v>
      </c>
      <c r="F1194" s="265">
        <v>0</v>
      </c>
      <c r="G1194" s="266">
        <f>E1194*F1194</f>
        <v>0</v>
      </c>
      <c r="H1194" s="267">
        <v>0.0079</v>
      </c>
      <c r="I1194" s="268">
        <f>E1194*H1194</f>
        <v>0.53082154</v>
      </c>
      <c r="J1194" s="267"/>
      <c r="K1194" s="268">
        <f>E1194*J1194</f>
        <v>0</v>
      </c>
      <c r="O1194" s="260">
        <v>2</v>
      </c>
      <c r="AA1194" s="233">
        <v>3</v>
      </c>
      <c r="AB1194" s="233">
        <v>7</v>
      </c>
      <c r="AC1194" s="233" t="s">
        <v>1060</v>
      </c>
      <c r="AZ1194" s="233">
        <v>2</v>
      </c>
      <c r="BA1194" s="233">
        <f>IF(AZ1194=1,G1194,0)</f>
        <v>0</v>
      </c>
      <c r="BB1194" s="233">
        <f>IF(AZ1194=2,G1194,0)</f>
        <v>0</v>
      </c>
      <c r="BC1194" s="233">
        <f>IF(AZ1194=3,G1194,0)</f>
        <v>0</v>
      </c>
      <c r="BD1194" s="233">
        <f>IF(AZ1194=4,G1194,0)</f>
        <v>0</v>
      </c>
      <c r="BE1194" s="233">
        <f>IF(AZ1194=5,G1194,0)</f>
        <v>0</v>
      </c>
      <c r="CA1194" s="260">
        <v>3</v>
      </c>
      <c r="CB1194" s="260">
        <v>7</v>
      </c>
    </row>
    <row r="1195" spans="1:15" ht="12.75">
      <c r="A1195" s="269"/>
      <c r="B1195" s="272"/>
      <c r="C1195" s="336" t="s">
        <v>955</v>
      </c>
      <c r="D1195" s="335"/>
      <c r="E1195" s="273">
        <v>0</v>
      </c>
      <c r="F1195" s="274"/>
      <c r="G1195" s="275"/>
      <c r="H1195" s="276"/>
      <c r="I1195" s="270"/>
      <c r="J1195" s="277"/>
      <c r="K1195" s="270"/>
      <c r="M1195" s="271" t="s">
        <v>955</v>
      </c>
      <c r="O1195" s="260"/>
    </row>
    <row r="1196" spans="1:15" ht="12.75">
      <c r="A1196" s="269"/>
      <c r="B1196" s="272"/>
      <c r="C1196" s="336" t="s">
        <v>1062</v>
      </c>
      <c r="D1196" s="335"/>
      <c r="E1196" s="273">
        <v>67.1926</v>
      </c>
      <c r="F1196" s="274"/>
      <c r="G1196" s="275"/>
      <c r="H1196" s="276"/>
      <c r="I1196" s="270"/>
      <c r="J1196" s="277"/>
      <c r="K1196" s="270"/>
      <c r="M1196" s="271" t="s">
        <v>1062</v>
      </c>
      <c r="O1196" s="260"/>
    </row>
    <row r="1197" spans="1:80" ht="12.75">
      <c r="A1197" s="261">
        <v>153</v>
      </c>
      <c r="B1197" s="262" t="s">
        <v>1063</v>
      </c>
      <c r="C1197" s="263" t="s">
        <v>1064</v>
      </c>
      <c r="D1197" s="264" t="s">
        <v>12</v>
      </c>
      <c r="E1197" s="265"/>
      <c r="F1197" s="265">
        <v>0</v>
      </c>
      <c r="G1197" s="266">
        <f>E1197*F1197</f>
        <v>0</v>
      </c>
      <c r="H1197" s="267">
        <v>0</v>
      </c>
      <c r="I1197" s="268">
        <f>E1197*H1197</f>
        <v>0</v>
      </c>
      <c r="J1197" s="267"/>
      <c r="K1197" s="268">
        <f>E1197*J1197</f>
        <v>0</v>
      </c>
      <c r="O1197" s="260">
        <v>2</v>
      </c>
      <c r="AA1197" s="233">
        <v>7</v>
      </c>
      <c r="AB1197" s="233">
        <v>1002</v>
      </c>
      <c r="AC1197" s="233">
        <v>5</v>
      </c>
      <c r="AZ1197" s="233">
        <v>2</v>
      </c>
      <c r="BA1197" s="233">
        <f>IF(AZ1197=1,G1197,0)</f>
        <v>0</v>
      </c>
      <c r="BB1197" s="233">
        <f>IF(AZ1197=2,G1197,0)</f>
        <v>0</v>
      </c>
      <c r="BC1197" s="233">
        <f>IF(AZ1197=3,G1197,0)</f>
        <v>0</v>
      </c>
      <c r="BD1197" s="233">
        <f>IF(AZ1197=4,G1197,0)</f>
        <v>0</v>
      </c>
      <c r="BE1197" s="233">
        <f>IF(AZ1197=5,G1197,0)</f>
        <v>0</v>
      </c>
      <c r="CA1197" s="260">
        <v>7</v>
      </c>
      <c r="CB1197" s="260">
        <v>1002</v>
      </c>
    </row>
    <row r="1198" spans="1:57" ht="12.75">
      <c r="A1198" s="278"/>
      <c r="B1198" s="279" t="s">
        <v>101</v>
      </c>
      <c r="C1198" s="280" t="s">
        <v>1057</v>
      </c>
      <c r="D1198" s="281"/>
      <c r="E1198" s="282"/>
      <c r="F1198" s="283"/>
      <c r="G1198" s="284">
        <f>SUM(G1190:G1197)</f>
        <v>0</v>
      </c>
      <c r="H1198" s="285"/>
      <c r="I1198" s="286">
        <f>SUM(I1190:I1197)</f>
        <v>0.5314738950000001</v>
      </c>
      <c r="J1198" s="285"/>
      <c r="K1198" s="286">
        <f>SUM(K1190:K1197)</f>
        <v>0</v>
      </c>
      <c r="O1198" s="260">
        <v>4</v>
      </c>
      <c r="BA1198" s="287">
        <f>SUM(BA1190:BA1197)</f>
        <v>0</v>
      </c>
      <c r="BB1198" s="287">
        <f>SUM(BB1190:BB1197)</f>
        <v>0</v>
      </c>
      <c r="BC1198" s="287">
        <f>SUM(BC1190:BC1197)</f>
        <v>0</v>
      </c>
      <c r="BD1198" s="287">
        <f>SUM(BD1190:BD1197)</f>
        <v>0</v>
      </c>
      <c r="BE1198" s="287">
        <f>SUM(BE1190:BE1197)</f>
        <v>0</v>
      </c>
    </row>
    <row r="1199" spans="1:15" ht="12.75">
      <c r="A1199" s="250" t="s">
        <v>97</v>
      </c>
      <c r="B1199" s="251" t="s">
        <v>1065</v>
      </c>
      <c r="C1199" s="252" t="s">
        <v>1066</v>
      </c>
      <c r="D1199" s="253"/>
      <c r="E1199" s="254"/>
      <c r="F1199" s="254"/>
      <c r="G1199" s="255"/>
      <c r="H1199" s="256"/>
      <c r="I1199" s="257"/>
      <c r="J1199" s="258"/>
      <c r="K1199" s="259"/>
      <c r="O1199" s="260">
        <v>1</v>
      </c>
    </row>
    <row r="1200" spans="1:80" ht="12.75">
      <c r="A1200" s="261">
        <v>154</v>
      </c>
      <c r="B1200" s="262" t="s">
        <v>1068</v>
      </c>
      <c r="C1200" s="263" t="s">
        <v>1069</v>
      </c>
      <c r="D1200" s="264" t="s">
        <v>186</v>
      </c>
      <c r="E1200" s="265">
        <v>74</v>
      </c>
      <c r="F1200" s="265">
        <v>0</v>
      </c>
      <c r="G1200" s="266">
        <f>E1200*F1200</f>
        <v>0</v>
      </c>
      <c r="H1200" s="267">
        <v>0</v>
      </c>
      <c r="I1200" s="268">
        <f>E1200*H1200</f>
        <v>0</v>
      </c>
      <c r="J1200" s="267">
        <v>-0.00426</v>
      </c>
      <c r="K1200" s="268">
        <f>E1200*J1200</f>
        <v>-0.31523999999999996</v>
      </c>
      <c r="O1200" s="260">
        <v>2</v>
      </c>
      <c r="AA1200" s="233">
        <v>1</v>
      </c>
      <c r="AB1200" s="233">
        <v>0</v>
      </c>
      <c r="AC1200" s="233">
        <v>0</v>
      </c>
      <c r="AZ1200" s="233">
        <v>2</v>
      </c>
      <c r="BA1200" s="233">
        <f>IF(AZ1200=1,G1200,0)</f>
        <v>0</v>
      </c>
      <c r="BB1200" s="233">
        <f>IF(AZ1200=2,G1200,0)</f>
        <v>0</v>
      </c>
      <c r="BC1200" s="233">
        <f>IF(AZ1200=3,G1200,0)</f>
        <v>0</v>
      </c>
      <c r="BD1200" s="233">
        <f>IF(AZ1200=4,G1200,0)</f>
        <v>0</v>
      </c>
      <c r="BE1200" s="233">
        <f>IF(AZ1200=5,G1200,0)</f>
        <v>0</v>
      </c>
      <c r="CA1200" s="260">
        <v>1</v>
      </c>
      <c r="CB1200" s="260">
        <v>0</v>
      </c>
    </row>
    <row r="1201" spans="1:15" ht="12.75">
      <c r="A1201" s="269"/>
      <c r="B1201" s="272"/>
      <c r="C1201" s="336" t="s">
        <v>1070</v>
      </c>
      <c r="D1201" s="335"/>
      <c r="E1201" s="273">
        <v>74</v>
      </c>
      <c r="F1201" s="274"/>
      <c r="G1201" s="275"/>
      <c r="H1201" s="276"/>
      <c r="I1201" s="270"/>
      <c r="J1201" s="277"/>
      <c r="K1201" s="270"/>
      <c r="M1201" s="271" t="s">
        <v>1070</v>
      </c>
      <c r="O1201" s="260"/>
    </row>
    <row r="1202" spans="1:80" ht="12.75">
      <c r="A1202" s="261">
        <v>155</v>
      </c>
      <c r="B1202" s="262" t="s">
        <v>1071</v>
      </c>
      <c r="C1202" s="263" t="s">
        <v>1072</v>
      </c>
      <c r="D1202" s="264" t="s">
        <v>186</v>
      </c>
      <c r="E1202" s="265">
        <v>4</v>
      </c>
      <c r="F1202" s="265">
        <v>0</v>
      </c>
      <c r="G1202" s="266">
        <f aca="true" t="shared" si="0" ref="G1202:G1207">E1202*F1202</f>
        <v>0</v>
      </c>
      <c r="H1202" s="267">
        <v>0</v>
      </c>
      <c r="I1202" s="268">
        <f aca="true" t="shared" si="1" ref="I1202:I1207">E1202*H1202</f>
        <v>0</v>
      </c>
      <c r="J1202" s="267">
        <v>-0.00617</v>
      </c>
      <c r="K1202" s="268">
        <f aca="true" t="shared" si="2" ref="K1202:K1207">E1202*J1202</f>
        <v>-0.02468</v>
      </c>
      <c r="O1202" s="260">
        <v>2</v>
      </c>
      <c r="AA1202" s="233">
        <v>1</v>
      </c>
      <c r="AB1202" s="233">
        <v>0</v>
      </c>
      <c r="AC1202" s="233">
        <v>0</v>
      </c>
      <c r="AZ1202" s="233">
        <v>2</v>
      </c>
      <c r="BA1202" s="233">
        <f aca="true" t="shared" si="3" ref="BA1202:BA1207">IF(AZ1202=1,G1202,0)</f>
        <v>0</v>
      </c>
      <c r="BB1202" s="233">
        <f aca="true" t="shared" si="4" ref="BB1202:BB1207">IF(AZ1202=2,G1202,0)</f>
        <v>0</v>
      </c>
      <c r="BC1202" s="233">
        <f aca="true" t="shared" si="5" ref="BC1202:BC1207">IF(AZ1202=3,G1202,0)</f>
        <v>0</v>
      </c>
      <c r="BD1202" s="233">
        <f aca="true" t="shared" si="6" ref="BD1202:BD1207">IF(AZ1202=4,G1202,0)</f>
        <v>0</v>
      </c>
      <c r="BE1202" s="233">
        <f aca="true" t="shared" si="7" ref="BE1202:BE1207">IF(AZ1202=5,G1202,0)</f>
        <v>0</v>
      </c>
      <c r="CA1202" s="260">
        <v>1</v>
      </c>
      <c r="CB1202" s="260">
        <v>0</v>
      </c>
    </row>
    <row r="1203" spans="1:80" ht="22.5">
      <c r="A1203" s="261">
        <v>156</v>
      </c>
      <c r="B1203" s="262" t="s">
        <v>1073</v>
      </c>
      <c r="C1203" s="263" t="s">
        <v>1074</v>
      </c>
      <c r="D1203" s="264" t="s">
        <v>1075</v>
      </c>
      <c r="E1203" s="265">
        <v>66</v>
      </c>
      <c r="F1203" s="265">
        <v>0</v>
      </c>
      <c r="G1203" s="266">
        <f t="shared" si="0"/>
        <v>0</v>
      </c>
      <c r="H1203" s="267">
        <v>0</v>
      </c>
      <c r="I1203" s="268">
        <f t="shared" si="1"/>
        <v>0</v>
      </c>
      <c r="J1203" s="267"/>
      <c r="K1203" s="268">
        <f t="shared" si="2"/>
        <v>0</v>
      </c>
      <c r="O1203" s="260">
        <v>2</v>
      </c>
      <c r="AA1203" s="233">
        <v>12</v>
      </c>
      <c r="AB1203" s="233">
        <v>0</v>
      </c>
      <c r="AC1203" s="233">
        <v>208</v>
      </c>
      <c r="AZ1203" s="233">
        <v>2</v>
      </c>
      <c r="BA1203" s="233">
        <f t="shared" si="3"/>
        <v>0</v>
      </c>
      <c r="BB1203" s="233">
        <f t="shared" si="4"/>
        <v>0</v>
      </c>
      <c r="BC1203" s="233">
        <f t="shared" si="5"/>
        <v>0</v>
      </c>
      <c r="BD1203" s="233">
        <f t="shared" si="6"/>
        <v>0</v>
      </c>
      <c r="BE1203" s="233">
        <f t="shared" si="7"/>
        <v>0</v>
      </c>
      <c r="CA1203" s="260">
        <v>12</v>
      </c>
      <c r="CB1203" s="260">
        <v>0</v>
      </c>
    </row>
    <row r="1204" spans="1:80" ht="22.5">
      <c r="A1204" s="261">
        <v>157</v>
      </c>
      <c r="B1204" s="262" t="s">
        <v>1076</v>
      </c>
      <c r="C1204" s="263" t="s">
        <v>1077</v>
      </c>
      <c r="D1204" s="264" t="s">
        <v>1075</v>
      </c>
      <c r="E1204" s="265">
        <v>8</v>
      </c>
      <c r="F1204" s="265">
        <v>0</v>
      </c>
      <c r="G1204" s="266">
        <f t="shared" si="0"/>
        <v>0</v>
      </c>
      <c r="H1204" s="267">
        <v>0</v>
      </c>
      <c r="I1204" s="268">
        <f t="shared" si="1"/>
        <v>0</v>
      </c>
      <c r="J1204" s="267"/>
      <c r="K1204" s="268">
        <f t="shared" si="2"/>
        <v>0</v>
      </c>
      <c r="O1204" s="260">
        <v>2</v>
      </c>
      <c r="AA1204" s="233">
        <v>12</v>
      </c>
      <c r="AB1204" s="233">
        <v>0</v>
      </c>
      <c r="AC1204" s="233">
        <v>209</v>
      </c>
      <c r="AZ1204" s="233">
        <v>2</v>
      </c>
      <c r="BA1204" s="233">
        <f t="shared" si="3"/>
        <v>0</v>
      </c>
      <c r="BB1204" s="233">
        <f t="shared" si="4"/>
        <v>0</v>
      </c>
      <c r="BC1204" s="233">
        <f t="shared" si="5"/>
        <v>0</v>
      </c>
      <c r="BD1204" s="233">
        <f t="shared" si="6"/>
        <v>0</v>
      </c>
      <c r="BE1204" s="233">
        <f t="shared" si="7"/>
        <v>0</v>
      </c>
      <c r="CA1204" s="260">
        <v>12</v>
      </c>
      <c r="CB1204" s="260">
        <v>0</v>
      </c>
    </row>
    <row r="1205" spans="1:80" ht="22.5">
      <c r="A1205" s="261">
        <v>158</v>
      </c>
      <c r="B1205" s="262" t="s">
        <v>1078</v>
      </c>
      <c r="C1205" s="263" t="s">
        <v>1079</v>
      </c>
      <c r="D1205" s="264" t="s">
        <v>1075</v>
      </c>
      <c r="E1205" s="265">
        <v>4</v>
      </c>
      <c r="F1205" s="265">
        <v>0</v>
      </c>
      <c r="G1205" s="266">
        <f t="shared" si="0"/>
        <v>0</v>
      </c>
      <c r="H1205" s="267">
        <v>0</v>
      </c>
      <c r="I1205" s="268">
        <f t="shared" si="1"/>
        <v>0</v>
      </c>
      <c r="J1205" s="267"/>
      <c r="K1205" s="268">
        <f t="shared" si="2"/>
        <v>0</v>
      </c>
      <c r="O1205" s="260">
        <v>2</v>
      </c>
      <c r="AA1205" s="233">
        <v>12</v>
      </c>
      <c r="AB1205" s="233">
        <v>0</v>
      </c>
      <c r="AC1205" s="233">
        <v>210</v>
      </c>
      <c r="AZ1205" s="233">
        <v>2</v>
      </c>
      <c r="BA1205" s="233">
        <f t="shared" si="3"/>
        <v>0</v>
      </c>
      <c r="BB1205" s="233">
        <f t="shared" si="4"/>
        <v>0</v>
      </c>
      <c r="BC1205" s="233">
        <f t="shared" si="5"/>
        <v>0</v>
      </c>
      <c r="BD1205" s="233">
        <f t="shared" si="6"/>
        <v>0</v>
      </c>
      <c r="BE1205" s="233">
        <f t="shared" si="7"/>
        <v>0</v>
      </c>
      <c r="CA1205" s="260">
        <v>12</v>
      </c>
      <c r="CB1205" s="260">
        <v>0</v>
      </c>
    </row>
    <row r="1206" spans="1:80" ht="12.75">
      <c r="A1206" s="261">
        <v>159</v>
      </c>
      <c r="B1206" s="262" t="s">
        <v>1080</v>
      </c>
      <c r="C1206" s="263" t="s">
        <v>1081</v>
      </c>
      <c r="D1206" s="264" t="s">
        <v>151</v>
      </c>
      <c r="E1206" s="265">
        <v>5</v>
      </c>
      <c r="F1206" s="265">
        <v>0</v>
      </c>
      <c r="G1206" s="266">
        <f t="shared" si="0"/>
        <v>0</v>
      </c>
      <c r="H1206" s="267">
        <v>0</v>
      </c>
      <c r="I1206" s="268">
        <f t="shared" si="1"/>
        <v>0</v>
      </c>
      <c r="J1206" s="267"/>
      <c r="K1206" s="268">
        <f t="shared" si="2"/>
        <v>0</v>
      </c>
      <c r="O1206" s="260">
        <v>2</v>
      </c>
      <c r="AA1206" s="233">
        <v>12</v>
      </c>
      <c r="AB1206" s="233">
        <v>0</v>
      </c>
      <c r="AC1206" s="233">
        <v>211</v>
      </c>
      <c r="AZ1206" s="233">
        <v>2</v>
      </c>
      <c r="BA1206" s="233">
        <f t="shared" si="3"/>
        <v>0</v>
      </c>
      <c r="BB1206" s="233">
        <f t="shared" si="4"/>
        <v>0</v>
      </c>
      <c r="BC1206" s="233">
        <f t="shared" si="5"/>
        <v>0</v>
      </c>
      <c r="BD1206" s="233">
        <f t="shared" si="6"/>
        <v>0</v>
      </c>
      <c r="BE1206" s="233">
        <f t="shared" si="7"/>
        <v>0</v>
      </c>
      <c r="CA1206" s="260">
        <v>12</v>
      </c>
      <c r="CB1206" s="260">
        <v>0</v>
      </c>
    </row>
    <row r="1207" spans="1:80" ht="12.75">
      <c r="A1207" s="261">
        <v>160</v>
      </c>
      <c r="B1207" s="262" t="s">
        <v>1082</v>
      </c>
      <c r="C1207" s="263" t="s">
        <v>1083</v>
      </c>
      <c r="D1207" s="264" t="s">
        <v>12</v>
      </c>
      <c r="E1207" s="265"/>
      <c r="F1207" s="265">
        <v>0</v>
      </c>
      <c r="G1207" s="266">
        <f t="shared" si="0"/>
        <v>0</v>
      </c>
      <c r="H1207" s="267">
        <v>0</v>
      </c>
      <c r="I1207" s="268">
        <f t="shared" si="1"/>
        <v>0</v>
      </c>
      <c r="J1207" s="267"/>
      <c r="K1207" s="268">
        <f t="shared" si="2"/>
        <v>0</v>
      </c>
      <c r="O1207" s="260">
        <v>2</v>
      </c>
      <c r="AA1207" s="233">
        <v>7</v>
      </c>
      <c r="AB1207" s="233">
        <v>1002</v>
      </c>
      <c r="AC1207" s="233">
        <v>5</v>
      </c>
      <c r="AZ1207" s="233">
        <v>2</v>
      </c>
      <c r="BA1207" s="233">
        <f t="shared" si="3"/>
        <v>0</v>
      </c>
      <c r="BB1207" s="233">
        <f t="shared" si="4"/>
        <v>0</v>
      </c>
      <c r="BC1207" s="233">
        <f t="shared" si="5"/>
        <v>0</v>
      </c>
      <c r="BD1207" s="233">
        <f t="shared" si="6"/>
        <v>0</v>
      </c>
      <c r="BE1207" s="233">
        <f t="shared" si="7"/>
        <v>0</v>
      </c>
      <c r="CA1207" s="260">
        <v>7</v>
      </c>
      <c r="CB1207" s="260">
        <v>1002</v>
      </c>
    </row>
    <row r="1208" spans="1:57" ht="12.75">
      <c r="A1208" s="278"/>
      <c r="B1208" s="279" t="s">
        <v>101</v>
      </c>
      <c r="C1208" s="280" t="s">
        <v>1067</v>
      </c>
      <c r="D1208" s="281"/>
      <c r="E1208" s="282"/>
      <c r="F1208" s="283"/>
      <c r="G1208" s="284">
        <f>SUM(G1199:G1207)</f>
        <v>0</v>
      </c>
      <c r="H1208" s="285"/>
      <c r="I1208" s="286">
        <f>SUM(I1199:I1207)</f>
        <v>0</v>
      </c>
      <c r="J1208" s="285"/>
      <c r="K1208" s="286">
        <f>SUM(K1199:K1207)</f>
        <v>-0.33991999999999994</v>
      </c>
      <c r="O1208" s="260">
        <v>4</v>
      </c>
      <c r="BA1208" s="287">
        <f>SUM(BA1199:BA1207)</f>
        <v>0</v>
      </c>
      <c r="BB1208" s="287">
        <f>SUM(BB1199:BB1207)</f>
        <v>0</v>
      </c>
      <c r="BC1208" s="287">
        <f>SUM(BC1199:BC1207)</f>
        <v>0</v>
      </c>
      <c r="BD1208" s="287">
        <f>SUM(BD1199:BD1207)</f>
        <v>0</v>
      </c>
      <c r="BE1208" s="287">
        <f>SUM(BE1199:BE1207)</f>
        <v>0</v>
      </c>
    </row>
    <row r="1209" spans="1:15" ht="12.75">
      <c r="A1209" s="250" t="s">
        <v>97</v>
      </c>
      <c r="B1209" s="251" t="s">
        <v>1084</v>
      </c>
      <c r="C1209" s="252" t="s">
        <v>1085</v>
      </c>
      <c r="D1209" s="253"/>
      <c r="E1209" s="254"/>
      <c r="F1209" s="254"/>
      <c r="G1209" s="255"/>
      <c r="H1209" s="256"/>
      <c r="I1209" s="257"/>
      <c r="J1209" s="258"/>
      <c r="K1209" s="259"/>
      <c r="O1209" s="260">
        <v>1</v>
      </c>
    </row>
    <row r="1210" spans="1:80" ht="22.5">
      <c r="A1210" s="261">
        <v>161</v>
      </c>
      <c r="B1210" s="262" t="s">
        <v>1087</v>
      </c>
      <c r="C1210" s="263" t="s">
        <v>1088</v>
      </c>
      <c r="D1210" s="264" t="s">
        <v>211</v>
      </c>
      <c r="E1210" s="265">
        <v>5</v>
      </c>
      <c r="F1210" s="265">
        <v>0</v>
      </c>
      <c r="G1210" s="266">
        <f aca="true" t="shared" si="8" ref="G1210:G1221">E1210*F1210</f>
        <v>0</v>
      </c>
      <c r="H1210" s="267">
        <v>0</v>
      </c>
      <c r="I1210" s="268">
        <f aca="true" t="shared" si="9" ref="I1210:I1221">E1210*H1210</f>
        <v>0</v>
      </c>
      <c r="J1210" s="267">
        <v>0</v>
      </c>
      <c r="K1210" s="268">
        <f aca="true" t="shared" si="10" ref="K1210:K1221">E1210*J1210</f>
        <v>0</v>
      </c>
      <c r="O1210" s="260">
        <v>2</v>
      </c>
      <c r="AA1210" s="233">
        <v>1</v>
      </c>
      <c r="AB1210" s="233">
        <v>7</v>
      </c>
      <c r="AC1210" s="233">
        <v>7</v>
      </c>
      <c r="AZ1210" s="233">
        <v>2</v>
      </c>
      <c r="BA1210" s="233">
        <f aca="true" t="shared" si="11" ref="BA1210:BA1221">IF(AZ1210=1,G1210,0)</f>
        <v>0</v>
      </c>
      <c r="BB1210" s="233">
        <f aca="true" t="shared" si="12" ref="BB1210:BB1221">IF(AZ1210=2,G1210,0)</f>
        <v>0</v>
      </c>
      <c r="BC1210" s="233">
        <f aca="true" t="shared" si="13" ref="BC1210:BC1221">IF(AZ1210=3,G1210,0)</f>
        <v>0</v>
      </c>
      <c r="BD1210" s="233">
        <f aca="true" t="shared" si="14" ref="BD1210:BD1221">IF(AZ1210=4,G1210,0)</f>
        <v>0</v>
      </c>
      <c r="BE1210" s="233">
        <f aca="true" t="shared" si="15" ref="BE1210:BE1221">IF(AZ1210=5,G1210,0)</f>
        <v>0</v>
      </c>
      <c r="CA1210" s="260">
        <v>1</v>
      </c>
      <c r="CB1210" s="260">
        <v>7</v>
      </c>
    </row>
    <row r="1211" spans="1:80" ht="22.5">
      <c r="A1211" s="261">
        <v>162</v>
      </c>
      <c r="B1211" s="262" t="s">
        <v>1089</v>
      </c>
      <c r="C1211" s="263" t="s">
        <v>1090</v>
      </c>
      <c r="D1211" s="264" t="s">
        <v>211</v>
      </c>
      <c r="E1211" s="265">
        <v>1</v>
      </c>
      <c r="F1211" s="265">
        <v>0</v>
      </c>
      <c r="G1211" s="266">
        <f t="shared" si="8"/>
        <v>0</v>
      </c>
      <c r="H1211" s="267">
        <v>0</v>
      </c>
      <c r="I1211" s="268">
        <f t="shared" si="9"/>
        <v>0</v>
      </c>
      <c r="J1211" s="267">
        <v>0</v>
      </c>
      <c r="K1211" s="268">
        <f t="shared" si="10"/>
        <v>0</v>
      </c>
      <c r="O1211" s="260">
        <v>2</v>
      </c>
      <c r="AA1211" s="233">
        <v>1</v>
      </c>
      <c r="AB1211" s="233">
        <v>7</v>
      </c>
      <c r="AC1211" s="233">
        <v>7</v>
      </c>
      <c r="AZ1211" s="233">
        <v>2</v>
      </c>
      <c r="BA1211" s="233">
        <f t="shared" si="11"/>
        <v>0</v>
      </c>
      <c r="BB1211" s="233">
        <f t="shared" si="12"/>
        <v>0</v>
      </c>
      <c r="BC1211" s="233">
        <f t="shared" si="13"/>
        <v>0</v>
      </c>
      <c r="BD1211" s="233">
        <f t="shared" si="14"/>
        <v>0</v>
      </c>
      <c r="BE1211" s="233">
        <f t="shared" si="15"/>
        <v>0</v>
      </c>
      <c r="CA1211" s="260">
        <v>1</v>
      </c>
      <c r="CB1211" s="260">
        <v>7</v>
      </c>
    </row>
    <row r="1212" spans="1:80" ht="22.5">
      <c r="A1212" s="261">
        <v>163</v>
      </c>
      <c r="B1212" s="262" t="s">
        <v>1091</v>
      </c>
      <c r="C1212" s="263" t="s">
        <v>1092</v>
      </c>
      <c r="D1212" s="264" t="s">
        <v>211</v>
      </c>
      <c r="E1212" s="265">
        <v>4</v>
      </c>
      <c r="F1212" s="265">
        <v>0</v>
      </c>
      <c r="G1212" s="266">
        <f t="shared" si="8"/>
        <v>0</v>
      </c>
      <c r="H1212" s="267">
        <v>0</v>
      </c>
      <c r="I1212" s="268">
        <f t="shared" si="9"/>
        <v>0</v>
      </c>
      <c r="J1212" s="267">
        <v>0</v>
      </c>
      <c r="K1212" s="268">
        <f t="shared" si="10"/>
        <v>0</v>
      </c>
      <c r="O1212" s="260">
        <v>2</v>
      </c>
      <c r="AA1212" s="233">
        <v>1</v>
      </c>
      <c r="AB1212" s="233">
        <v>7</v>
      </c>
      <c r="AC1212" s="233">
        <v>7</v>
      </c>
      <c r="AZ1212" s="233">
        <v>2</v>
      </c>
      <c r="BA1212" s="233">
        <f t="shared" si="11"/>
        <v>0</v>
      </c>
      <c r="BB1212" s="233">
        <f t="shared" si="12"/>
        <v>0</v>
      </c>
      <c r="BC1212" s="233">
        <f t="shared" si="13"/>
        <v>0</v>
      </c>
      <c r="BD1212" s="233">
        <f t="shared" si="14"/>
        <v>0</v>
      </c>
      <c r="BE1212" s="233">
        <f t="shared" si="15"/>
        <v>0</v>
      </c>
      <c r="CA1212" s="260">
        <v>1</v>
      </c>
      <c r="CB1212" s="260">
        <v>7</v>
      </c>
    </row>
    <row r="1213" spans="1:80" ht="22.5">
      <c r="A1213" s="261">
        <v>164</v>
      </c>
      <c r="B1213" s="262" t="s">
        <v>1093</v>
      </c>
      <c r="C1213" s="263" t="s">
        <v>1094</v>
      </c>
      <c r="D1213" s="264" t="s">
        <v>211</v>
      </c>
      <c r="E1213" s="265">
        <v>3</v>
      </c>
      <c r="F1213" s="265">
        <v>0</v>
      </c>
      <c r="G1213" s="266">
        <f t="shared" si="8"/>
        <v>0</v>
      </c>
      <c r="H1213" s="267">
        <v>0</v>
      </c>
      <c r="I1213" s="268">
        <f t="shared" si="9"/>
        <v>0</v>
      </c>
      <c r="J1213" s="267">
        <v>0</v>
      </c>
      <c r="K1213" s="268">
        <f t="shared" si="10"/>
        <v>0</v>
      </c>
      <c r="O1213" s="260">
        <v>2</v>
      </c>
      <c r="AA1213" s="233">
        <v>1</v>
      </c>
      <c r="AB1213" s="233">
        <v>7</v>
      </c>
      <c r="AC1213" s="233">
        <v>7</v>
      </c>
      <c r="AZ1213" s="233">
        <v>2</v>
      </c>
      <c r="BA1213" s="233">
        <f t="shared" si="11"/>
        <v>0</v>
      </c>
      <c r="BB1213" s="233">
        <f t="shared" si="12"/>
        <v>0</v>
      </c>
      <c r="BC1213" s="233">
        <f t="shared" si="13"/>
        <v>0</v>
      </c>
      <c r="BD1213" s="233">
        <f t="shared" si="14"/>
        <v>0</v>
      </c>
      <c r="BE1213" s="233">
        <f t="shared" si="15"/>
        <v>0</v>
      </c>
      <c r="CA1213" s="260">
        <v>1</v>
      </c>
      <c r="CB1213" s="260">
        <v>7</v>
      </c>
    </row>
    <row r="1214" spans="1:80" ht="12.75">
      <c r="A1214" s="261">
        <v>165</v>
      </c>
      <c r="B1214" s="262" t="s">
        <v>1095</v>
      </c>
      <c r="C1214" s="263" t="s">
        <v>1096</v>
      </c>
      <c r="D1214" s="264" t="s">
        <v>211</v>
      </c>
      <c r="E1214" s="265">
        <v>2</v>
      </c>
      <c r="F1214" s="265">
        <v>0</v>
      </c>
      <c r="G1214" s="266">
        <f t="shared" si="8"/>
        <v>0</v>
      </c>
      <c r="H1214" s="267">
        <v>0</v>
      </c>
      <c r="I1214" s="268">
        <f t="shared" si="9"/>
        <v>0</v>
      </c>
      <c r="J1214" s="267">
        <v>0</v>
      </c>
      <c r="K1214" s="268">
        <f t="shared" si="10"/>
        <v>0</v>
      </c>
      <c r="O1214" s="260">
        <v>2</v>
      </c>
      <c r="AA1214" s="233">
        <v>1</v>
      </c>
      <c r="AB1214" s="233">
        <v>7</v>
      </c>
      <c r="AC1214" s="233">
        <v>7</v>
      </c>
      <c r="AZ1214" s="233">
        <v>2</v>
      </c>
      <c r="BA1214" s="233">
        <f t="shared" si="11"/>
        <v>0</v>
      </c>
      <c r="BB1214" s="233">
        <f t="shared" si="12"/>
        <v>0</v>
      </c>
      <c r="BC1214" s="233">
        <f t="shared" si="13"/>
        <v>0</v>
      </c>
      <c r="BD1214" s="233">
        <f t="shared" si="14"/>
        <v>0</v>
      </c>
      <c r="BE1214" s="233">
        <f t="shared" si="15"/>
        <v>0</v>
      </c>
      <c r="CA1214" s="260">
        <v>1</v>
      </c>
      <c r="CB1214" s="260">
        <v>7</v>
      </c>
    </row>
    <row r="1215" spans="1:80" ht="12.75">
      <c r="A1215" s="261">
        <v>166</v>
      </c>
      <c r="B1215" s="262" t="s">
        <v>1097</v>
      </c>
      <c r="C1215" s="263" t="s">
        <v>1098</v>
      </c>
      <c r="D1215" s="264" t="s">
        <v>211</v>
      </c>
      <c r="E1215" s="265">
        <v>2</v>
      </c>
      <c r="F1215" s="265">
        <v>0</v>
      </c>
      <c r="G1215" s="266">
        <f t="shared" si="8"/>
        <v>0</v>
      </c>
      <c r="H1215" s="267">
        <v>0</v>
      </c>
      <c r="I1215" s="268">
        <f t="shared" si="9"/>
        <v>0</v>
      </c>
      <c r="J1215" s="267">
        <v>0</v>
      </c>
      <c r="K1215" s="268">
        <f t="shared" si="10"/>
        <v>0</v>
      </c>
      <c r="O1215" s="260">
        <v>2</v>
      </c>
      <c r="AA1215" s="233">
        <v>1</v>
      </c>
      <c r="AB1215" s="233">
        <v>7</v>
      </c>
      <c r="AC1215" s="233">
        <v>7</v>
      </c>
      <c r="AZ1215" s="233">
        <v>2</v>
      </c>
      <c r="BA1215" s="233">
        <f t="shared" si="11"/>
        <v>0</v>
      </c>
      <c r="BB1215" s="233">
        <f t="shared" si="12"/>
        <v>0</v>
      </c>
      <c r="BC1215" s="233">
        <f t="shared" si="13"/>
        <v>0</v>
      </c>
      <c r="BD1215" s="233">
        <f t="shared" si="14"/>
        <v>0</v>
      </c>
      <c r="BE1215" s="233">
        <f t="shared" si="15"/>
        <v>0</v>
      </c>
      <c r="CA1215" s="260">
        <v>1</v>
      </c>
      <c r="CB1215" s="260">
        <v>7</v>
      </c>
    </row>
    <row r="1216" spans="1:80" ht="22.5">
      <c r="A1216" s="261">
        <v>167</v>
      </c>
      <c r="B1216" s="262" t="s">
        <v>1099</v>
      </c>
      <c r="C1216" s="263" t="s">
        <v>1463</v>
      </c>
      <c r="D1216" s="264" t="s">
        <v>211</v>
      </c>
      <c r="E1216" s="265">
        <v>16</v>
      </c>
      <c r="F1216" s="265">
        <v>0</v>
      </c>
      <c r="G1216" s="266">
        <f t="shared" si="8"/>
        <v>0</v>
      </c>
      <c r="H1216" s="267">
        <v>0</v>
      </c>
      <c r="I1216" s="268">
        <f t="shared" si="9"/>
        <v>0</v>
      </c>
      <c r="J1216" s="267">
        <v>0</v>
      </c>
      <c r="K1216" s="268">
        <f t="shared" si="10"/>
        <v>0</v>
      </c>
      <c r="O1216" s="260">
        <v>2</v>
      </c>
      <c r="AA1216" s="233">
        <v>1</v>
      </c>
      <c r="AB1216" s="233">
        <v>7</v>
      </c>
      <c r="AC1216" s="233">
        <v>7</v>
      </c>
      <c r="AZ1216" s="233">
        <v>2</v>
      </c>
      <c r="BA1216" s="233">
        <f t="shared" si="11"/>
        <v>0</v>
      </c>
      <c r="BB1216" s="233">
        <f t="shared" si="12"/>
        <v>0</v>
      </c>
      <c r="BC1216" s="233">
        <f t="shared" si="13"/>
        <v>0</v>
      </c>
      <c r="BD1216" s="233">
        <f t="shared" si="14"/>
        <v>0</v>
      </c>
      <c r="BE1216" s="233">
        <f t="shared" si="15"/>
        <v>0</v>
      </c>
      <c r="CA1216" s="260">
        <v>1</v>
      </c>
      <c r="CB1216" s="260">
        <v>7</v>
      </c>
    </row>
    <row r="1217" spans="1:80" ht="22.5">
      <c r="A1217" s="261">
        <v>168</v>
      </c>
      <c r="B1217" s="262" t="s">
        <v>1100</v>
      </c>
      <c r="C1217" s="263" t="s">
        <v>1101</v>
      </c>
      <c r="D1217" s="264" t="s">
        <v>211</v>
      </c>
      <c r="E1217" s="265">
        <v>8</v>
      </c>
      <c r="F1217" s="265">
        <v>0</v>
      </c>
      <c r="G1217" s="266">
        <f t="shared" si="8"/>
        <v>0</v>
      </c>
      <c r="H1217" s="267">
        <v>0</v>
      </c>
      <c r="I1217" s="268">
        <f t="shared" si="9"/>
        <v>0</v>
      </c>
      <c r="J1217" s="267">
        <v>0</v>
      </c>
      <c r="K1217" s="268">
        <f t="shared" si="10"/>
        <v>0</v>
      </c>
      <c r="O1217" s="260">
        <v>2</v>
      </c>
      <c r="AA1217" s="233">
        <v>1</v>
      </c>
      <c r="AB1217" s="233">
        <v>7</v>
      </c>
      <c r="AC1217" s="233">
        <v>7</v>
      </c>
      <c r="AZ1217" s="233">
        <v>2</v>
      </c>
      <c r="BA1217" s="233">
        <f t="shared" si="11"/>
        <v>0</v>
      </c>
      <c r="BB1217" s="233">
        <f t="shared" si="12"/>
        <v>0</v>
      </c>
      <c r="BC1217" s="233">
        <f t="shared" si="13"/>
        <v>0</v>
      </c>
      <c r="BD1217" s="233">
        <f t="shared" si="14"/>
        <v>0</v>
      </c>
      <c r="BE1217" s="233">
        <f t="shared" si="15"/>
        <v>0</v>
      </c>
      <c r="CA1217" s="260">
        <v>1</v>
      </c>
      <c r="CB1217" s="260">
        <v>7</v>
      </c>
    </row>
    <row r="1218" spans="1:80" ht="22.5">
      <c r="A1218" s="261">
        <v>169</v>
      </c>
      <c r="B1218" s="262" t="s">
        <v>1102</v>
      </c>
      <c r="C1218" s="263" t="s">
        <v>1103</v>
      </c>
      <c r="D1218" s="264" t="s">
        <v>211</v>
      </c>
      <c r="E1218" s="265">
        <v>4</v>
      </c>
      <c r="F1218" s="265">
        <v>0</v>
      </c>
      <c r="G1218" s="266">
        <f t="shared" si="8"/>
        <v>0</v>
      </c>
      <c r="H1218" s="267">
        <v>0</v>
      </c>
      <c r="I1218" s="268">
        <f t="shared" si="9"/>
        <v>0</v>
      </c>
      <c r="J1218" s="267">
        <v>0</v>
      </c>
      <c r="K1218" s="268">
        <f t="shared" si="10"/>
        <v>0</v>
      </c>
      <c r="O1218" s="260">
        <v>2</v>
      </c>
      <c r="AA1218" s="233">
        <v>1</v>
      </c>
      <c r="AB1218" s="233">
        <v>7</v>
      </c>
      <c r="AC1218" s="233">
        <v>7</v>
      </c>
      <c r="AZ1218" s="233">
        <v>2</v>
      </c>
      <c r="BA1218" s="233">
        <f t="shared" si="11"/>
        <v>0</v>
      </c>
      <c r="BB1218" s="233">
        <f t="shared" si="12"/>
        <v>0</v>
      </c>
      <c r="BC1218" s="233">
        <f t="shared" si="13"/>
        <v>0</v>
      </c>
      <c r="BD1218" s="233">
        <f t="shared" si="14"/>
        <v>0</v>
      </c>
      <c r="BE1218" s="233">
        <f t="shared" si="15"/>
        <v>0</v>
      </c>
      <c r="CA1218" s="260">
        <v>1</v>
      </c>
      <c r="CB1218" s="260">
        <v>7</v>
      </c>
    </row>
    <row r="1219" spans="1:80" ht="22.5">
      <c r="A1219" s="261">
        <v>170</v>
      </c>
      <c r="B1219" s="262" t="s">
        <v>1104</v>
      </c>
      <c r="C1219" s="263" t="s">
        <v>1105</v>
      </c>
      <c r="D1219" s="264" t="s">
        <v>211</v>
      </c>
      <c r="E1219" s="265">
        <v>6</v>
      </c>
      <c r="F1219" s="265">
        <v>0</v>
      </c>
      <c r="G1219" s="266">
        <f t="shared" si="8"/>
        <v>0</v>
      </c>
      <c r="H1219" s="267">
        <v>0</v>
      </c>
      <c r="I1219" s="268">
        <f t="shared" si="9"/>
        <v>0</v>
      </c>
      <c r="J1219" s="267">
        <v>0</v>
      </c>
      <c r="K1219" s="268">
        <f t="shared" si="10"/>
        <v>0</v>
      </c>
      <c r="O1219" s="260">
        <v>2</v>
      </c>
      <c r="AA1219" s="233">
        <v>1</v>
      </c>
      <c r="AB1219" s="233">
        <v>7</v>
      </c>
      <c r="AC1219" s="233">
        <v>7</v>
      </c>
      <c r="AZ1219" s="233">
        <v>2</v>
      </c>
      <c r="BA1219" s="233">
        <f t="shared" si="11"/>
        <v>0</v>
      </c>
      <c r="BB1219" s="233">
        <f t="shared" si="12"/>
        <v>0</v>
      </c>
      <c r="BC1219" s="233">
        <f t="shared" si="13"/>
        <v>0</v>
      </c>
      <c r="BD1219" s="233">
        <f t="shared" si="14"/>
        <v>0</v>
      </c>
      <c r="BE1219" s="233">
        <f t="shared" si="15"/>
        <v>0</v>
      </c>
      <c r="CA1219" s="260">
        <v>1</v>
      </c>
      <c r="CB1219" s="260">
        <v>7</v>
      </c>
    </row>
    <row r="1220" spans="1:80" ht="23.25" customHeight="1">
      <c r="A1220" s="261">
        <v>171</v>
      </c>
      <c r="B1220" s="262" t="s">
        <v>1106</v>
      </c>
      <c r="C1220" s="263" t="s">
        <v>1464</v>
      </c>
      <c r="D1220" s="264" t="s">
        <v>211</v>
      </c>
      <c r="E1220" s="265">
        <v>7</v>
      </c>
      <c r="F1220" s="265">
        <v>0</v>
      </c>
      <c r="G1220" s="266">
        <f t="shared" si="8"/>
        <v>0</v>
      </c>
      <c r="H1220" s="267">
        <v>0</v>
      </c>
      <c r="I1220" s="268">
        <f t="shared" si="9"/>
        <v>0</v>
      </c>
      <c r="J1220" s="267">
        <v>0</v>
      </c>
      <c r="K1220" s="268">
        <f t="shared" si="10"/>
        <v>0</v>
      </c>
      <c r="O1220" s="260">
        <v>2</v>
      </c>
      <c r="AA1220" s="233">
        <v>1</v>
      </c>
      <c r="AB1220" s="233">
        <v>7</v>
      </c>
      <c r="AC1220" s="233">
        <v>7</v>
      </c>
      <c r="AZ1220" s="233">
        <v>2</v>
      </c>
      <c r="BA1220" s="233">
        <f t="shared" si="11"/>
        <v>0</v>
      </c>
      <c r="BB1220" s="233">
        <f t="shared" si="12"/>
        <v>0</v>
      </c>
      <c r="BC1220" s="233">
        <f t="shared" si="13"/>
        <v>0</v>
      </c>
      <c r="BD1220" s="233">
        <f t="shared" si="14"/>
        <v>0</v>
      </c>
      <c r="BE1220" s="233">
        <f t="shared" si="15"/>
        <v>0</v>
      </c>
      <c r="CA1220" s="260">
        <v>1</v>
      </c>
      <c r="CB1220" s="260">
        <v>7</v>
      </c>
    </row>
    <row r="1221" spans="1:80" ht="12.75">
      <c r="A1221" s="261">
        <v>172</v>
      </c>
      <c r="B1221" s="262" t="s">
        <v>1107</v>
      </c>
      <c r="C1221" s="263" t="s">
        <v>1108</v>
      </c>
      <c r="D1221" s="264" t="s">
        <v>151</v>
      </c>
      <c r="E1221" s="265">
        <v>9.275</v>
      </c>
      <c r="F1221" s="265">
        <v>0</v>
      </c>
      <c r="G1221" s="266">
        <f t="shared" si="8"/>
        <v>0</v>
      </c>
      <c r="H1221" s="267">
        <v>0</v>
      </c>
      <c r="I1221" s="268">
        <f t="shared" si="9"/>
        <v>0</v>
      </c>
      <c r="J1221" s="267">
        <v>-0.02465</v>
      </c>
      <c r="K1221" s="268">
        <f t="shared" si="10"/>
        <v>-0.22862875</v>
      </c>
      <c r="O1221" s="260">
        <v>2</v>
      </c>
      <c r="AA1221" s="233">
        <v>1</v>
      </c>
      <c r="AB1221" s="233">
        <v>7</v>
      </c>
      <c r="AC1221" s="233">
        <v>7</v>
      </c>
      <c r="AZ1221" s="233">
        <v>2</v>
      </c>
      <c r="BA1221" s="233">
        <f t="shared" si="11"/>
        <v>0</v>
      </c>
      <c r="BB1221" s="233">
        <f t="shared" si="12"/>
        <v>0</v>
      </c>
      <c r="BC1221" s="233">
        <f t="shared" si="13"/>
        <v>0</v>
      </c>
      <c r="BD1221" s="233">
        <f t="shared" si="14"/>
        <v>0</v>
      </c>
      <c r="BE1221" s="233">
        <f t="shared" si="15"/>
        <v>0</v>
      </c>
      <c r="CA1221" s="260">
        <v>1</v>
      </c>
      <c r="CB1221" s="260">
        <v>7</v>
      </c>
    </row>
    <row r="1222" spans="1:15" ht="12.75">
      <c r="A1222" s="269"/>
      <c r="B1222" s="272"/>
      <c r="C1222" s="336" t="s">
        <v>1109</v>
      </c>
      <c r="D1222" s="335"/>
      <c r="E1222" s="273">
        <v>9.275</v>
      </c>
      <c r="F1222" s="274"/>
      <c r="G1222" s="275"/>
      <c r="H1222" s="276"/>
      <c r="I1222" s="270"/>
      <c r="J1222" s="277"/>
      <c r="K1222" s="270"/>
      <c r="M1222" s="271" t="s">
        <v>1109</v>
      </c>
      <c r="O1222" s="260"/>
    </row>
    <row r="1223" spans="1:80" ht="12.75">
      <c r="A1223" s="261">
        <v>173</v>
      </c>
      <c r="B1223" s="262" t="s">
        <v>1110</v>
      </c>
      <c r="C1223" s="263" t="s">
        <v>1111</v>
      </c>
      <c r="D1223" s="264" t="s">
        <v>151</v>
      </c>
      <c r="E1223" s="265">
        <v>8.915</v>
      </c>
      <c r="F1223" s="265">
        <v>0</v>
      </c>
      <c r="G1223" s="266">
        <f>E1223*F1223</f>
        <v>0</v>
      </c>
      <c r="H1223" s="267">
        <v>0</v>
      </c>
      <c r="I1223" s="268">
        <f>E1223*H1223</f>
        <v>0</v>
      </c>
      <c r="J1223" s="267">
        <v>-0.01638</v>
      </c>
      <c r="K1223" s="268">
        <f>E1223*J1223</f>
        <v>-0.14602769999999998</v>
      </c>
      <c r="O1223" s="260">
        <v>2</v>
      </c>
      <c r="AA1223" s="233">
        <v>1</v>
      </c>
      <c r="AB1223" s="233">
        <v>7</v>
      </c>
      <c r="AC1223" s="233">
        <v>7</v>
      </c>
      <c r="AZ1223" s="233">
        <v>2</v>
      </c>
      <c r="BA1223" s="233">
        <f>IF(AZ1223=1,G1223,0)</f>
        <v>0</v>
      </c>
      <c r="BB1223" s="233">
        <f>IF(AZ1223=2,G1223,0)</f>
        <v>0</v>
      </c>
      <c r="BC1223" s="233">
        <f>IF(AZ1223=3,G1223,0)</f>
        <v>0</v>
      </c>
      <c r="BD1223" s="233">
        <f>IF(AZ1223=4,G1223,0)</f>
        <v>0</v>
      </c>
      <c r="BE1223" s="233">
        <f>IF(AZ1223=5,G1223,0)</f>
        <v>0</v>
      </c>
      <c r="CA1223" s="260">
        <v>1</v>
      </c>
      <c r="CB1223" s="260">
        <v>7</v>
      </c>
    </row>
    <row r="1224" spans="1:15" ht="12.75">
      <c r="A1224" s="269"/>
      <c r="B1224" s="272"/>
      <c r="C1224" s="336" t="s">
        <v>199</v>
      </c>
      <c r="D1224" s="335"/>
      <c r="E1224" s="273">
        <v>0</v>
      </c>
      <c r="F1224" s="274"/>
      <c r="G1224" s="275"/>
      <c r="H1224" s="276"/>
      <c r="I1224" s="270"/>
      <c r="J1224" s="277"/>
      <c r="K1224" s="270"/>
      <c r="M1224" s="271" t="s">
        <v>199</v>
      </c>
      <c r="O1224" s="260"/>
    </row>
    <row r="1225" spans="1:15" ht="12.75">
      <c r="A1225" s="269"/>
      <c r="B1225" s="272"/>
      <c r="C1225" s="336" t="s">
        <v>1112</v>
      </c>
      <c r="D1225" s="335"/>
      <c r="E1225" s="273">
        <v>15.635</v>
      </c>
      <c r="F1225" s="274"/>
      <c r="G1225" s="275"/>
      <c r="H1225" s="276"/>
      <c r="I1225" s="270"/>
      <c r="J1225" s="277"/>
      <c r="K1225" s="270"/>
      <c r="M1225" s="271" t="s">
        <v>1112</v>
      </c>
      <c r="O1225" s="260"/>
    </row>
    <row r="1226" spans="1:15" ht="12.75">
      <c r="A1226" s="269"/>
      <c r="B1226" s="272"/>
      <c r="C1226" s="336" t="s">
        <v>1113</v>
      </c>
      <c r="D1226" s="335"/>
      <c r="E1226" s="273">
        <v>-6.72</v>
      </c>
      <c r="F1226" s="274"/>
      <c r="G1226" s="275"/>
      <c r="H1226" s="276"/>
      <c r="I1226" s="270"/>
      <c r="J1226" s="277"/>
      <c r="K1226" s="270"/>
      <c r="M1226" s="271" t="s">
        <v>1113</v>
      </c>
      <c r="O1226" s="260"/>
    </row>
    <row r="1227" spans="1:80" ht="12.75">
      <c r="A1227" s="261">
        <v>174</v>
      </c>
      <c r="B1227" s="262" t="s">
        <v>1114</v>
      </c>
      <c r="C1227" s="263" t="s">
        <v>1115</v>
      </c>
      <c r="D1227" s="264" t="s">
        <v>151</v>
      </c>
      <c r="E1227" s="265">
        <v>242.9</v>
      </c>
      <c r="F1227" s="265">
        <v>0</v>
      </c>
      <c r="G1227" s="266">
        <f>E1227*F1227</f>
        <v>0</v>
      </c>
      <c r="H1227" s="267">
        <v>0</v>
      </c>
      <c r="I1227" s="268">
        <f>E1227*H1227</f>
        <v>0</v>
      </c>
      <c r="J1227" s="267">
        <v>-0.008</v>
      </c>
      <c r="K1227" s="268">
        <f>E1227*J1227</f>
        <v>-1.9432</v>
      </c>
      <c r="O1227" s="260">
        <v>2</v>
      </c>
      <c r="AA1227" s="233">
        <v>1</v>
      </c>
      <c r="AB1227" s="233">
        <v>7</v>
      </c>
      <c r="AC1227" s="233">
        <v>7</v>
      </c>
      <c r="AZ1227" s="233">
        <v>2</v>
      </c>
      <c r="BA1227" s="233">
        <f>IF(AZ1227=1,G1227,0)</f>
        <v>0</v>
      </c>
      <c r="BB1227" s="233">
        <f>IF(AZ1227=2,G1227,0)</f>
        <v>0</v>
      </c>
      <c r="BC1227" s="233">
        <f>IF(AZ1227=3,G1227,0)</f>
        <v>0</v>
      </c>
      <c r="BD1227" s="233">
        <f>IF(AZ1227=4,G1227,0)</f>
        <v>0</v>
      </c>
      <c r="BE1227" s="233">
        <f>IF(AZ1227=5,G1227,0)</f>
        <v>0</v>
      </c>
      <c r="CA1227" s="260">
        <v>1</v>
      </c>
      <c r="CB1227" s="260">
        <v>7</v>
      </c>
    </row>
    <row r="1228" spans="1:15" ht="12.75">
      <c r="A1228" s="269"/>
      <c r="B1228" s="272"/>
      <c r="C1228" s="336" t="s">
        <v>800</v>
      </c>
      <c r="D1228" s="335"/>
      <c r="E1228" s="273">
        <v>242.9</v>
      </c>
      <c r="F1228" s="274"/>
      <c r="G1228" s="275"/>
      <c r="H1228" s="276"/>
      <c r="I1228" s="270"/>
      <c r="J1228" s="277"/>
      <c r="K1228" s="270"/>
      <c r="M1228" s="271" t="s">
        <v>800</v>
      </c>
      <c r="O1228" s="260"/>
    </row>
    <row r="1229" spans="1:80" ht="12.75">
      <c r="A1229" s="261">
        <v>175</v>
      </c>
      <c r="B1229" s="262" t="s">
        <v>1116</v>
      </c>
      <c r="C1229" s="263" t="s">
        <v>1117</v>
      </c>
      <c r="D1229" s="264" t="s">
        <v>12</v>
      </c>
      <c r="E1229" s="265"/>
      <c r="F1229" s="265">
        <v>0</v>
      </c>
      <c r="G1229" s="266">
        <f>E1229*F1229</f>
        <v>0</v>
      </c>
      <c r="H1229" s="267">
        <v>0</v>
      </c>
      <c r="I1229" s="268">
        <f>E1229*H1229</f>
        <v>0</v>
      </c>
      <c r="J1229" s="267"/>
      <c r="K1229" s="268">
        <f>E1229*J1229</f>
        <v>0</v>
      </c>
      <c r="O1229" s="260">
        <v>2</v>
      </c>
      <c r="AA1229" s="233">
        <v>7</v>
      </c>
      <c r="AB1229" s="233">
        <v>1002</v>
      </c>
      <c r="AC1229" s="233">
        <v>5</v>
      </c>
      <c r="AZ1229" s="233">
        <v>2</v>
      </c>
      <c r="BA1229" s="233">
        <f>IF(AZ1229=1,G1229,0)</f>
        <v>0</v>
      </c>
      <c r="BB1229" s="233">
        <f>IF(AZ1229=2,G1229,0)</f>
        <v>0</v>
      </c>
      <c r="BC1229" s="233">
        <f>IF(AZ1229=3,G1229,0)</f>
        <v>0</v>
      </c>
      <c r="BD1229" s="233">
        <f>IF(AZ1229=4,G1229,0)</f>
        <v>0</v>
      </c>
      <c r="BE1229" s="233">
        <f>IF(AZ1229=5,G1229,0)</f>
        <v>0</v>
      </c>
      <c r="CA1229" s="260">
        <v>7</v>
      </c>
      <c r="CB1229" s="260">
        <v>1002</v>
      </c>
    </row>
    <row r="1230" spans="1:57" ht="12.75">
      <c r="A1230" s="278"/>
      <c r="B1230" s="279" t="s">
        <v>101</v>
      </c>
      <c r="C1230" s="280" t="s">
        <v>1086</v>
      </c>
      <c r="D1230" s="281"/>
      <c r="E1230" s="282"/>
      <c r="F1230" s="283"/>
      <c r="G1230" s="284">
        <f>SUM(G1209:G1229)</f>
        <v>0</v>
      </c>
      <c r="H1230" s="285"/>
      <c r="I1230" s="286">
        <f>SUM(I1209:I1229)</f>
        <v>0</v>
      </c>
      <c r="J1230" s="285"/>
      <c r="K1230" s="286">
        <f>SUM(K1209:K1229)</f>
        <v>-2.31785645</v>
      </c>
      <c r="O1230" s="260">
        <v>4</v>
      </c>
      <c r="BA1230" s="287">
        <f>SUM(BA1209:BA1229)</f>
        <v>0</v>
      </c>
      <c r="BB1230" s="287">
        <f>SUM(BB1209:BB1229)</f>
        <v>0</v>
      </c>
      <c r="BC1230" s="287">
        <f>SUM(BC1209:BC1229)</f>
        <v>0</v>
      </c>
      <c r="BD1230" s="287">
        <f>SUM(BD1209:BD1229)</f>
        <v>0</v>
      </c>
      <c r="BE1230" s="287">
        <f>SUM(BE1209:BE1229)</f>
        <v>0</v>
      </c>
    </row>
    <row r="1231" spans="1:15" ht="12.75">
      <c r="A1231" s="250" t="s">
        <v>97</v>
      </c>
      <c r="B1231" s="251" t="s">
        <v>1118</v>
      </c>
      <c r="C1231" s="252" t="s">
        <v>1119</v>
      </c>
      <c r="D1231" s="253"/>
      <c r="E1231" s="254"/>
      <c r="F1231" s="254"/>
      <c r="G1231" s="255"/>
      <c r="H1231" s="256"/>
      <c r="I1231" s="257"/>
      <c r="J1231" s="258"/>
      <c r="K1231" s="259"/>
      <c r="O1231" s="260">
        <v>1</v>
      </c>
    </row>
    <row r="1232" spans="1:80" ht="12.75">
      <c r="A1232" s="261">
        <v>176</v>
      </c>
      <c r="B1232" s="262" t="s">
        <v>1121</v>
      </c>
      <c r="C1232" s="263" t="s">
        <v>1122</v>
      </c>
      <c r="D1232" s="264" t="s">
        <v>151</v>
      </c>
      <c r="E1232" s="265">
        <v>23.2812</v>
      </c>
      <c r="F1232" s="265">
        <v>0</v>
      </c>
      <c r="G1232" s="266">
        <f>E1232*F1232</f>
        <v>0</v>
      </c>
      <c r="H1232" s="267">
        <v>0</v>
      </c>
      <c r="I1232" s="268">
        <f>E1232*H1232</f>
        <v>0</v>
      </c>
      <c r="J1232" s="267">
        <v>-0.012</v>
      </c>
      <c r="K1232" s="268">
        <f>E1232*J1232</f>
        <v>-0.27937439999999997</v>
      </c>
      <c r="O1232" s="260">
        <v>2</v>
      </c>
      <c r="AA1232" s="233">
        <v>1</v>
      </c>
      <c r="AB1232" s="233">
        <v>7</v>
      </c>
      <c r="AC1232" s="233">
        <v>7</v>
      </c>
      <c r="AZ1232" s="233">
        <v>2</v>
      </c>
      <c r="BA1232" s="233">
        <f>IF(AZ1232=1,G1232,0)</f>
        <v>0</v>
      </c>
      <c r="BB1232" s="233">
        <f>IF(AZ1232=2,G1232,0)</f>
        <v>0</v>
      </c>
      <c r="BC1232" s="233">
        <f>IF(AZ1232=3,G1232,0)</f>
        <v>0</v>
      </c>
      <c r="BD1232" s="233">
        <f>IF(AZ1232=4,G1232,0)</f>
        <v>0</v>
      </c>
      <c r="BE1232" s="233">
        <f>IF(AZ1232=5,G1232,0)</f>
        <v>0</v>
      </c>
      <c r="CA1232" s="260">
        <v>1</v>
      </c>
      <c r="CB1232" s="260">
        <v>7</v>
      </c>
    </row>
    <row r="1233" spans="1:15" ht="12.75">
      <c r="A1233" s="269"/>
      <c r="B1233" s="272"/>
      <c r="C1233" s="336" t="s">
        <v>1123</v>
      </c>
      <c r="D1233" s="335"/>
      <c r="E1233" s="273">
        <v>8.6125</v>
      </c>
      <c r="F1233" s="274"/>
      <c r="G1233" s="275"/>
      <c r="H1233" s="276"/>
      <c r="I1233" s="270"/>
      <c r="J1233" s="277"/>
      <c r="K1233" s="270"/>
      <c r="M1233" s="271" t="s">
        <v>1123</v>
      </c>
      <c r="O1233" s="260"/>
    </row>
    <row r="1234" spans="1:15" ht="12.75">
      <c r="A1234" s="269"/>
      <c r="B1234" s="272"/>
      <c r="C1234" s="336" t="s">
        <v>439</v>
      </c>
      <c r="D1234" s="335"/>
      <c r="E1234" s="273">
        <v>-3.152</v>
      </c>
      <c r="F1234" s="274"/>
      <c r="G1234" s="275"/>
      <c r="H1234" s="276"/>
      <c r="I1234" s="270"/>
      <c r="J1234" s="277"/>
      <c r="K1234" s="270"/>
      <c r="M1234" s="271" t="s">
        <v>439</v>
      </c>
      <c r="O1234" s="260"/>
    </row>
    <row r="1235" spans="1:15" ht="12.75">
      <c r="A1235" s="269"/>
      <c r="B1235" s="272"/>
      <c r="C1235" s="336" t="s">
        <v>1124</v>
      </c>
      <c r="D1235" s="335"/>
      <c r="E1235" s="273">
        <v>19.5938</v>
      </c>
      <c r="F1235" s="274"/>
      <c r="G1235" s="275"/>
      <c r="H1235" s="276"/>
      <c r="I1235" s="270"/>
      <c r="J1235" s="277"/>
      <c r="K1235" s="270"/>
      <c r="M1235" s="271" t="s">
        <v>1124</v>
      </c>
      <c r="O1235" s="260"/>
    </row>
    <row r="1236" spans="1:15" ht="12.75">
      <c r="A1236" s="269"/>
      <c r="B1236" s="272"/>
      <c r="C1236" s="336" t="s">
        <v>260</v>
      </c>
      <c r="D1236" s="335"/>
      <c r="E1236" s="273">
        <v>-1.773</v>
      </c>
      <c r="F1236" s="274"/>
      <c r="G1236" s="275"/>
      <c r="H1236" s="276"/>
      <c r="I1236" s="270"/>
      <c r="J1236" s="277"/>
      <c r="K1236" s="270"/>
      <c r="M1236" s="271" t="s">
        <v>260</v>
      </c>
      <c r="O1236" s="260"/>
    </row>
    <row r="1237" spans="1:80" ht="12.75">
      <c r="A1237" s="261">
        <v>177</v>
      </c>
      <c r="B1237" s="262" t="s">
        <v>1125</v>
      </c>
      <c r="C1237" s="263" t="s">
        <v>1126</v>
      </c>
      <c r="D1237" s="264" t="s">
        <v>151</v>
      </c>
      <c r="E1237" s="265">
        <v>476.74</v>
      </c>
      <c r="F1237" s="265">
        <v>0</v>
      </c>
      <c r="G1237" s="266">
        <f>E1237*F1237</f>
        <v>0</v>
      </c>
      <c r="H1237" s="267">
        <v>0</v>
      </c>
      <c r="I1237" s="268">
        <f>E1237*H1237</f>
        <v>0</v>
      </c>
      <c r="J1237" s="267"/>
      <c r="K1237" s="268">
        <f>E1237*J1237</f>
        <v>0</v>
      </c>
      <c r="O1237" s="260">
        <v>2</v>
      </c>
      <c r="AA1237" s="233">
        <v>12</v>
      </c>
      <c r="AB1237" s="233">
        <v>0</v>
      </c>
      <c r="AC1237" s="233">
        <v>147</v>
      </c>
      <c r="AZ1237" s="233">
        <v>2</v>
      </c>
      <c r="BA1237" s="233">
        <f>IF(AZ1237=1,G1237,0)</f>
        <v>0</v>
      </c>
      <c r="BB1237" s="233">
        <f>IF(AZ1237=2,G1237,0)</f>
        <v>0</v>
      </c>
      <c r="BC1237" s="233">
        <f>IF(AZ1237=3,G1237,0)</f>
        <v>0</v>
      </c>
      <c r="BD1237" s="233">
        <f>IF(AZ1237=4,G1237,0)</f>
        <v>0</v>
      </c>
      <c r="BE1237" s="233">
        <f>IF(AZ1237=5,G1237,0)</f>
        <v>0</v>
      </c>
      <c r="CA1237" s="260">
        <v>12</v>
      </c>
      <c r="CB1237" s="260">
        <v>0</v>
      </c>
    </row>
    <row r="1238" spans="1:15" ht="12.75">
      <c r="A1238" s="269"/>
      <c r="B1238" s="272"/>
      <c r="C1238" s="336" t="s">
        <v>682</v>
      </c>
      <c r="D1238" s="335"/>
      <c r="E1238" s="273">
        <v>0</v>
      </c>
      <c r="F1238" s="274"/>
      <c r="G1238" s="275"/>
      <c r="H1238" s="276"/>
      <c r="I1238" s="270"/>
      <c r="J1238" s="277"/>
      <c r="K1238" s="270"/>
      <c r="M1238" s="271" t="s">
        <v>682</v>
      </c>
      <c r="O1238" s="260"/>
    </row>
    <row r="1239" spans="1:15" ht="22.5">
      <c r="A1239" s="269"/>
      <c r="B1239" s="272"/>
      <c r="C1239" s="336" t="s">
        <v>683</v>
      </c>
      <c r="D1239" s="335"/>
      <c r="E1239" s="273">
        <v>89.38</v>
      </c>
      <c r="F1239" s="274"/>
      <c r="G1239" s="275"/>
      <c r="H1239" s="276"/>
      <c r="I1239" s="270"/>
      <c r="J1239" s="277"/>
      <c r="K1239" s="270"/>
      <c r="M1239" s="271" t="s">
        <v>683</v>
      </c>
      <c r="O1239" s="260"/>
    </row>
    <row r="1240" spans="1:15" ht="12.75">
      <c r="A1240" s="269"/>
      <c r="B1240" s="272"/>
      <c r="C1240" s="336" t="s">
        <v>684</v>
      </c>
      <c r="D1240" s="335"/>
      <c r="E1240" s="273">
        <v>0</v>
      </c>
      <c r="F1240" s="274"/>
      <c r="G1240" s="275"/>
      <c r="H1240" s="276"/>
      <c r="I1240" s="270"/>
      <c r="J1240" s="277"/>
      <c r="K1240" s="270"/>
      <c r="M1240" s="271" t="s">
        <v>684</v>
      </c>
      <c r="O1240" s="260"/>
    </row>
    <row r="1241" spans="1:15" ht="22.5">
      <c r="A1241" s="269"/>
      <c r="B1241" s="272"/>
      <c r="C1241" s="336" t="s">
        <v>685</v>
      </c>
      <c r="D1241" s="335"/>
      <c r="E1241" s="273">
        <v>324.78</v>
      </c>
      <c r="F1241" s="274"/>
      <c r="G1241" s="275"/>
      <c r="H1241" s="276"/>
      <c r="I1241" s="270"/>
      <c r="J1241" s="277"/>
      <c r="K1241" s="270"/>
      <c r="M1241" s="271" t="s">
        <v>685</v>
      </c>
      <c r="O1241" s="260"/>
    </row>
    <row r="1242" spans="1:15" ht="12.75">
      <c r="A1242" s="269"/>
      <c r="B1242" s="272"/>
      <c r="C1242" s="336" t="s">
        <v>686</v>
      </c>
      <c r="D1242" s="335"/>
      <c r="E1242" s="273">
        <v>62.58</v>
      </c>
      <c r="F1242" s="274"/>
      <c r="G1242" s="275"/>
      <c r="H1242" s="276"/>
      <c r="I1242" s="270"/>
      <c r="J1242" s="277"/>
      <c r="K1242" s="270"/>
      <c r="M1242" s="271" t="s">
        <v>686</v>
      </c>
      <c r="O1242" s="260"/>
    </row>
    <row r="1243" spans="1:80" ht="12.75">
      <c r="A1243" s="261">
        <v>178</v>
      </c>
      <c r="B1243" s="262" t="s">
        <v>1127</v>
      </c>
      <c r="C1243" s="263" t="s">
        <v>1128</v>
      </c>
      <c r="D1243" s="264" t="s">
        <v>151</v>
      </c>
      <c r="E1243" s="265">
        <v>491.0422</v>
      </c>
      <c r="F1243" s="265">
        <v>0</v>
      </c>
      <c r="G1243" s="266">
        <f>E1243*F1243</f>
        <v>0</v>
      </c>
      <c r="H1243" s="267">
        <v>0</v>
      </c>
      <c r="I1243" s="268">
        <f>E1243*H1243</f>
        <v>0</v>
      </c>
      <c r="J1243" s="267"/>
      <c r="K1243" s="268">
        <f>E1243*J1243</f>
        <v>0</v>
      </c>
      <c r="O1243" s="260">
        <v>2</v>
      </c>
      <c r="AA1243" s="233">
        <v>12</v>
      </c>
      <c r="AB1243" s="233">
        <v>0</v>
      </c>
      <c r="AC1243" s="233">
        <v>178</v>
      </c>
      <c r="AZ1243" s="233">
        <v>2</v>
      </c>
      <c r="BA1243" s="233">
        <f>IF(AZ1243=1,G1243,0)</f>
        <v>0</v>
      </c>
      <c r="BB1243" s="233">
        <f>IF(AZ1243=2,G1243,0)</f>
        <v>0</v>
      </c>
      <c r="BC1243" s="233">
        <f>IF(AZ1243=3,G1243,0)</f>
        <v>0</v>
      </c>
      <c r="BD1243" s="233">
        <f>IF(AZ1243=4,G1243,0)</f>
        <v>0</v>
      </c>
      <c r="BE1243" s="233">
        <f>IF(AZ1243=5,G1243,0)</f>
        <v>0</v>
      </c>
      <c r="CA1243" s="260">
        <v>12</v>
      </c>
      <c r="CB1243" s="260">
        <v>0</v>
      </c>
    </row>
    <row r="1244" spans="1:15" ht="12.75">
      <c r="A1244" s="269"/>
      <c r="B1244" s="272"/>
      <c r="C1244" s="336" t="s">
        <v>682</v>
      </c>
      <c r="D1244" s="335"/>
      <c r="E1244" s="273">
        <v>0</v>
      </c>
      <c r="F1244" s="274"/>
      <c r="G1244" s="275"/>
      <c r="H1244" s="276"/>
      <c r="I1244" s="270"/>
      <c r="J1244" s="277"/>
      <c r="K1244" s="270"/>
      <c r="M1244" s="271" t="s">
        <v>682</v>
      </c>
      <c r="O1244" s="260"/>
    </row>
    <row r="1245" spans="1:15" ht="22.5">
      <c r="A1245" s="269"/>
      <c r="B1245" s="272"/>
      <c r="C1245" s="336" t="s">
        <v>1129</v>
      </c>
      <c r="D1245" s="335"/>
      <c r="E1245" s="273">
        <v>92.0614</v>
      </c>
      <c r="F1245" s="274"/>
      <c r="G1245" s="275"/>
      <c r="H1245" s="276"/>
      <c r="I1245" s="270"/>
      <c r="J1245" s="277"/>
      <c r="K1245" s="270"/>
      <c r="M1245" s="271" t="s">
        <v>1129</v>
      </c>
      <c r="O1245" s="260"/>
    </row>
    <row r="1246" spans="1:15" ht="12.75">
      <c r="A1246" s="269"/>
      <c r="B1246" s="272"/>
      <c r="C1246" s="336" t="s">
        <v>684</v>
      </c>
      <c r="D1246" s="335"/>
      <c r="E1246" s="273">
        <v>0</v>
      </c>
      <c r="F1246" s="274"/>
      <c r="G1246" s="275"/>
      <c r="H1246" s="276"/>
      <c r="I1246" s="270"/>
      <c r="J1246" s="277"/>
      <c r="K1246" s="270"/>
      <c r="M1246" s="271" t="s">
        <v>684</v>
      </c>
      <c r="O1246" s="260"/>
    </row>
    <row r="1247" spans="1:15" ht="22.5">
      <c r="A1247" s="269"/>
      <c r="B1247" s="272"/>
      <c r="C1247" s="336" t="s">
        <v>1130</v>
      </c>
      <c r="D1247" s="335"/>
      <c r="E1247" s="273">
        <v>334.5234</v>
      </c>
      <c r="F1247" s="274"/>
      <c r="G1247" s="275"/>
      <c r="H1247" s="276"/>
      <c r="I1247" s="270"/>
      <c r="J1247" s="277"/>
      <c r="K1247" s="270"/>
      <c r="M1247" s="271" t="s">
        <v>1130</v>
      </c>
      <c r="O1247" s="260"/>
    </row>
    <row r="1248" spans="1:15" ht="22.5">
      <c r="A1248" s="269"/>
      <c r="B1248" s="272"/>
      <c r="C1248" s="336" t="s">
        <v>1131</v>
      </c>
      <c r="D1248" s="335"/>
      <c r="E1248" s="273">
        <v>64.4574</v>
      </c>
      <c r="F1248" s="274"/>
      <c r="G1248" s="275"/>
      <c r="H1248" s="276"/>
      <c r="I1248" s="270"/>
      <c r="J1248" s="277"/>
      <c r="K1248" s="270"/>
      <c r="M1248" s="271" t="s">
        <v>1131</v>
      </c>
      <c r="O1248" s="260"/>
    </row>
    <row r="1249" spans="1:80" ht="22.5">
      <c r="A1249" s="261">
        <v>179</v>
      </c>
      <c r="B1249" s="262" t="s">
        <v>1132</v>
      </c>
      <c r="C1249" s="263" t="s">
        <v>1133</v>
      </c>
      <c r="D1249" s="264" t="s">
        <v>211</v>
      </c>
      <c r="E1249" s="265">
        <v>2</v>
      </c>
      <c r="F1249" s="265">
        <v>0</v>
      </c>
      <c r="G1249" s="266">
        <f aca="true" t="shared" si="16" ref="G1249:G1274">E1249*F1249</f>
        <v>0</v>
      </c>
      <c r="H1249" s="267">
        <v>0</v>
      </c>
      <c r="I1249" s="268">
        <f aca="true" t="shared" si="17" ref="I1249:I1274">E1249*H1249</f>
        <v>0</v>
      </c>
      <c r="J1249" s="267"/>
      <c r="K1249" s="268">
        <f aca="true" t="shared" si="18" ref="K1249:K1274">E1249*J1249</f>
        <v>0</v>
      </c>
      <c r="O1249" s="260">
        <v>2</v>
      </c>
      <c r="AA1249" s="233">
        <v>12</v>
      </c>
      <c r="AB1249" s="233">
        <v>0</v>
      </c>
      <c r="AC1249" s="233">
        <v>56</v>
      </c>
      <c r="AZ1249" s="233">
        <v>2</v>
      </c>
      <c r="BA1249" s="233">
        <f aca="true" t="shared" si="19" ref="BA1249:BA1274">IF(AZ1249=1,G1249,0)</f>
        <v>0</v>
      </c>
      <c r="BB1249" s="233">
        <f aca="true" t="shared" si="20" ref="BB1249:BB1274">IF(AZ1249=2,G1249,0)</f>
        <v>0</v>
      </c>
      <c r="BC1249" s="233">
        <f aca="true" t="shared" si="21" ref="BC1249:BC1274">IF(AZ1249=3,G1249,0)</f>
        <v>0</v>
      </c>
      <c r="BD1249" s="233">
        <f aca="true" t="shared" si="22" ref="BD1249:BD1274">IF(AZ1249=4,G1249,0)</f>
        <v>0</v>
      </c>
      <c r="BE1249" s="233">
        <f aca="true" t="shared" si="23" ref="BE1249:BE1274">IF(AZ1249=5,G1249,0)</f>
        <v>0</v>
      </c>
      <c r="CA1249" s="260">
        <v>12</v>
      </c>
      <c r="CB1249" s="260">
        <v>0</v>
      </c>
    </row>
    <row r="1250" spans="1:80" ht="22.5">
      <c r="A1250" s="261">
        <v>180</v>
      </c>
      <c r="B1250" s="262" t="s">
        <v>1134</v>
      </c>
      <c r="C1250" s="263" t="s">
        <v>1135</v>
      </c>
      <c r="D1250" s="264" t="s">
        <v>100</v>
      </c>
      <c r="E1250" s="265">
        <v>1</v>
      </c>
      <c r="F1250" s="265">
        <v>0</v>
      </c>
      <c r="G1250" s="266">
        <f t="shared" si="16"/>
        <v>0</v>
      </c>
      <c r="H1250" s="267">
        <v>0</v>
      </c>
      <c r="I1250" s="268">
        <f t="shared" si="17"/>
        <v>0</v>
      </c>
      <c r="J1250" s="267"/>
      <c r="K1250" s="268">
        <f t="shared" si="18"/>
        <v>0</v>
      </c>
      <c r="O1250" s="260">
        <v>2</v>
      </c>
      <c r="AA1250" s="233">
        <v>12</v>
      </c>
      <c r="AB1250" s="233">
        <v>0</v>
      </c>
      <c r="AC1250" s="233">
        <v>213</v>
      </c>
      <c r="AZ1250" s="233">
        <v>2</v>
      </c>
      <c r="BA1250" s="233">
        <f t="shared" si="19"/>
        <v>0</v>
      </c>
      <c r="BB1250" s="233">
        <f t="shared" si="20"/>
        <v>0</v>
      </c>
      <c r="BC1250" s="233">
        <f t="shared" si="21"/>
        <v>0</v>
      </c>
      <c r="BD1250" s="233">
        <f t="shared" si="22"/>
        <v>0</v>
      </c>
      <c r="BE1250" s="233">
        <f t="shared" si="23"/>
        <v>0</v>
      </c>
      <c r="CA1250" s="260">
        <v>12</v>
      </c>
      <c r="CB1250" s="260">
        <v>0</v>
      </c>
    </row>
    <row r="1251" spans="1:80" ht="22.5">
      <c r="A1251" s="261">
        <v>181</v>
      </c>
      <c r="B1251" s="262" t="s">
        <v>1136</v>
      </c>
      <c r="C1251" s="263" t="s">
        <v>1137</v>
      </c>
      <c r="D1251" s="264" t="s">
        <v>100</v>
      </c>
      <c r="E1251" s="265">
        <v>1</v>
      </c>
      <c r="F1251" s="265">
        <v>0</v>
      </c>
      <c r="G1251" s="266">
        <f t="shared" si="16"/>
        <v>0</v>
      </c>
      <c r="H1251" s="267">
        <v>0</v>
      </c>
      <c r="I1251" s="268">
        <f t="shared" si="17"/>
        <v>0</v>
      </c>
      <c r="J1251" s="267"/>
      <c r="K1251" s="268">
        <f t="shared" si="18"/>
        <v>0</v>
      </c>
      <c r="O1251" s="260">
        <v>2</v>
      </c>
      <c r="AA1251" s="233">
        <v>12</v>
      </c>
      <c r="AB1251" s="233">
        <v>0</v>
      </c>
      <c r="AC1251" s="233">
        <v>214</v>
      </c>
      <c r="AZ1251" s="233">
        <v>2</v>
      </c>
      <c r="BA1251" s="233">
        <f t="shared" si="19"/>
        <v>0</v>
      </c>
      <c r="BB1251" s="233">
        <f t="shared" si="20"/>
        <v>0</v>
      </c>
      <c r="BC1251" s="233">
        <f t="shared" si="21"/>
        <v>0</v>
      </c>
      <c r="BD1251" s="233">
        <f t="shared" si="22"/>
        <v>0</v>
      </c>
      <c r="BE1251" s="233">
        <f t="shared" si="23"/>
        <v>0</v>
      </c>
      <c r="CA1251" s="260">
        <v>12</v>
      </c>
      <c r="CB1251" s="260">
        <v>0</v>
      </c>
    </row>
    <row r="1252" spans="1:80" ht="22.5">
      <c r="A1252" s="261">
        <v>182</v>
      </c>
      <c r="B1252" s="262" t="s">
        <v>1138</v>
      </c>
      <c r="C1252" s="263" t="s">
        <v>1139</v>
      </c>
      <c r="D1252" s="264" t="s">
        <v>100</v>
      </c>
      <c r="E1252" s="265">
        <v>5</v>
      </c>
      <c r="F1252" s="265">
        <v>0</v>
      </c>
      <c r="G1252" s="266">
        <f t="shared" si="16"/>
        <v>0</v>
      </c>
      <c r="H1252" s="267">
        <v>0</v>
      </c>
      <c r="I1252" s="268">
        <f t="shared" si="17"/>
        <v>0</v>
      </c>
      <c r="J1252" s="267"/>
      <c r="K1252" s="268">
        <f t="shared" si="18"/>
        <v>0</v>
      </c>
      <c r="O1252" s="260">
        <v>2</v>
      </c>
      <c r="AA1252" s="233">
        <v>12</v>
      </c>
      <c r="AB1252" s="233">
        <v>0</v>
      </c>
      <c r="AC1252" s="233">
        <v>215</v>
      </c>
      <c r="AZ1252" s="233">
        <v>2</v>
      </c>
      <c r="BA1252" s="233">
        <f t="shared" si="19"/>
        <v>0</v>
      </c>
      <c r="BB1252" s="233">
        <f t="shared" si="20"/>
        <v>0</v>
      </c>
      <c r="BC1252" s="233">
        <f t="shared" si="21"/>
        <v>0</v>
      </c>
      <c r="BD1252" s="233">
        <f t="shared" si="22"/>
        <v>0</v>
      </c>
      <c r="BE1252" s="233">
        <f t="shared" si="23"/>
        <v>0</v>
      </c>
      <c r="CA1252" s="260">
        <v>12</v>
      </c>
      <c r="CB1252" s="260">
        <v>0</v>
      </c>
    </row>
    <row r="1253" spans="1:80" ht="22.5">
      <c r="A1253" s="261">
        <v>183</v>
      </c>
      <c r="B1253" s="262" t="s">
        <v>1140</v>
      </c>
      <c r="C1253" s="263" t="s">
        <v>1141</v>
      </c>
      <c r="D1253" s="264" t="s">
        <v>100</v>
      </c>
      <c r="E1253" s="265">
        <v>1</v>
      </c>
      <c r="F1253" s="265">
        <v>0</v>
      </c>
      <c r="G1253" s="266">
        <f t="shared" si="16"/>
        <v>0</v>
      </c>
      <c r="H1253" s="267">
        <v>0</v>
      </c>
      <c r="I1253" s="268">
        <f t="shared" si="17"/>
        <v>0</v>
      </c>
      <c r="J1253" s="267"/>
      <c r="K1253" s="268">
        <f t="shared" si="18"/>
        <v>0</v>
      </c>
      <c r="O1253" s="260">
        <v>2</v>
      </c>
      <c r="AA1253" s="233">
        <v>12</v>
      </c>
      <c r="AB1253" s="233">
        <v>0</v>
      </c>
      <c r="AC1253" s="233">
        <v>216</v>
      </c>
      <c r="AZ1253" s="233">
        <v>2</v>
      </c>
      <c r="BA1253" s="233">
        <f t="shared" si="19"/>
        <v>0</v>
      </c>
      <c r="BB1253" s="233">
        <f t="shared" si="20"/>
        <v>0</v>
      </c>
      <c r="BC1253" s="233">
        <f t="shared" si="21"/>
        <v>0</v>
      </c>
      <c r="BD1253" s="233">
        <f t="shared" si="22"/>
        <v>0</v>
      </c>
      <c r="BE1253" s="233">
        <f t="shared" si="23"/>
        <v>0</v>
      </c>
      <c r="CA1253" s="260">
        <v>12</v>
      </c>
      <c r="CB1253" s="260">
        <v>0</v>
      </c>
    </row>
    <row r="1254" spans="1:80" ht="22.5">
      <c r="A1254" s="261">
        <v>184</v>
      </c>
      <c r="B1254" s="262" t="s">
        <v>1142</v>
      </c>
      <c r="C1254" s="263" t="s">
        <v>1143</v>
      </c>
      <c r="D1254" s="264" t="s">
        <v>100</v>
      </c>
      <c r="E1254" s="265">
        <v>1</v>
      </c>
      <c r="F1254" s="265">
        <v>0</v>
      </c>
      <c r="G1254" s="266">
        <f t="shared" si="16"/>
        <v>0</v>
      </c>
      <c r="H1254" s="267">
        <v>0</v>
      </c>
      <c r="I1254" s="268">
        <f t="shared" si="17"/>
        <v>0</v>
      </c>
      <c r="J1254" s="267"/>
      <c r="K1254" s="268">
        <f t="shared" si="18"/>
        <v>0</v>
      </c>
      <c r="O1254" s="260">
        <v>2</v>
      </c>
      <c r="AA1254" s="233">
        <v>12</v>
      </c>
      <c r="AB1254" s="233">
        <v>0</v>
      </c>
      <c r="AC1254" s="233">
        <v>217</v>
      </c>
      <c r="AZ1254" s="233">
        <v>2</v>
      </c>
      <c r="BA1254" s="233">
        <f t="shared" si="19"/>
        <v>0</v>
      </c>
      <c r="BB1254" s="233">
        <f t="shared" si="20"/>
        <v>0</v>
      </c>
      <c r="BC1254" s="233">
        <f t="shared" si="21"/>
        <v>0</v>
      </c>
      <c r="BD1254" s="233">
        <f t="shared" si="22"/>
        <v>0</v>
      </c>
      <c r="BE1254" s="233">
        <f t="shared" si="23"/>
        <v>0</v>
      </c>
      <c r="CA1254" s="260">
        <v>12</v>
      </c>
      <c r="CB1254" s="260">
        <v>0</v>
      </c>
    </row>
    <row r="1255" spans="1:80" ht="22.5">
      <c r="A1255" s="261">
        <v>185</v>
      </c>
      <c r="B1255" s="262" t="s">
        <v>1144</v>
      </c>
      <c r="C1255" s="263" t="s">
        <v>1145</v>
      </c>
      <c r="D1255" s="264" t="s">
        <v>100</v>
      </c>
      <c r="E1255" s="265">
        <v>1</v>
      </c>
      <c r="F1255" s="265">
        <v>0</v>
      </c>
      <c r="G1255" s="266">
        <f t="shared" si="16"/>
        <v>0</v>
      </c>
      <c r="H1255" s="267">
        <v>0</v>
      </c>
      <c r="I1255" s="268">
        <f t="shared" si="17"/>
        <v>0</v>
      </c>
      <c r="J1255" s="267"/>
      <c r="K1255" s="268">
        <f t="shared" si="18"/>
        <v>0</v>
      </c>
      <c r="O1255" s="260">
        <v>2</v>
      </c>
      <c r="AA1255" s="233">
        <v>12</v>
      </c>
      <c r="AB1255" s="233">
        <v>0</v>
      </c>
      <c r="AC1255" s="233">
        <v>218</v>
      </c>
      <c r="AZ1255" s="233">
        <v>2</v>
      </c>
      <c r="BA1255" s="233">
        <f t="shared" si="19"/>
        <v>0</v>
      </c>
      <c r="BB1255" s="233">
        <f t="shared" si="20"/>
        <v>0</v>
      </c>
      <c r="BC1255" s="233">
        <f t="shared" si="21"/>
        <v>0</v>
      </c>
      <c r="BD1255" s="233">
        <f t="shared" si="22"/>
        <v>0</v>
      </c>
      <c r="BE1255" s="233">
        <f t="shared" si="23"/>
        <v>0</v>
      </c>
      <c r="CA1255" s="260">
        <v>12</v>
      </c>
      <c r="CB1255" s="260">
        <v>0</v>
      </c>
    </row>
    <row r="1256" spans="1:80" ht="22.5">
      <c r="A1256" s="261">
        <v>186</v>
      </c>
      <c r="B1256" s="262" t="s">
        <v>1146</v>
      </c>
      <c r="C1256" s="263" t="s">
        <v>1147</v>
      </c>
      <c r="D1256" s="264" t="s">
        <v>100</v>
      </c>
      <c r="E1256" s="265">
        <v>3</v>
      </c>
      <c r="F1256" s="265">
        <v>0</v>
      </c>
      <c r="G1256" s="266">
        <f t="shared" si="16"/>
        <v>0</v>
      </c>
      <c r="H1256" s="267">
        <v>0</v>
      </c>
      <c r="I1256" s="268">
        <f t="shared" si="17"/>
        <v>0</v>
      </c>
      <c r="J1256" s="267"/>
      <c r="K1256" s="268">
        <f t="shared" si="18"/>
        <v>0</v>
      </c>
      <c r="O1256" s="260">
        <v>2</v>
      </c>
      <c r="AA1256" s="233">
        <v>12</v>
      </c>
      <c r="AB1256" s="233">
        <v>0</v>
      </c>
      <c r="AC1256" s="233">
        <v>219</v>
      </c>
      <c r="AZ1256" s="233">
        <v>2</v>
      </c>
      <c r="BA1256" s="233">
        <f t="shared" si="19"/>
        <v>0</v>
      </c>
      <c r="BB1256" s="233">
        <f t="shared" si="20"/>
        <v>0</v>
      </c>
      <c r="BC1256" s="233">
        <f t="shared" si="21"/>
        <v>0</v>
      </c>
      <c r="BD1256" s="233">
        <f t="shared" si="22"/>
        <v>0</v>
      </c>
      <c r="BE1256" s="233">
        <f t="shared" si="23"/>
        <v>0</v>
      </c>
      <c r="CA1256" s="260">
        <v>12</v>
      </c>
      <c r="CB1256" s="260">
        <v>0</v>
      </c>
    </row>
    <row r="1257" spans="1:80" ht="22.5">
      <c r="A1257" s="261">
        <v>187</v>
      </c>
      <c r="B1257" s="262" t="s">
        <v>1148</v>
      </c>
      <c r="C1257" s="263" t="s">
        <v>1149</v>
      </c>
      <c r="D1257" s="264" t="s">
        <v>100</v>
      </c>
      <c r="E1257" s="265">
        <v>1</v>
      </c>
      <c r="F1257" s="265">
        <v>0</v>
      </c>
      <c r="G1257" s="266">
        <f t="shared" si="16"/>
        <v>0</v>
      </c>
      <c r="H1257" s="267">
        <v>0</v>
      </c>
      <c r="I1257" s="268">
        <f t="shared" si="17"/>
        <v>0</v>
      </c>
      <c r="J1257" s="267"/>
      <c r="K1257" s="268">
        <f t="shared" si="18"/>
        <v>0</v>
      </c>
      <c r="O1257" s="260">
        <v>2</v>
      </c>
      <c r="AA1257" s="233">
        <v>12</v>
      </c>
      <c r="AB1257" s="233">
        <v>0</v>
      </c>
      <c r="AC1257" s="233">
        <v>220</v>
      </c>
      <c r="AZ1257" s="233">
        <v>2</v>
      </c>
      <c r="BA1257" s="233">
        <f t="shared" si="19"/>
        <v>0</v>
      </c>
      <c r="BB1257" s="233">
        <f t="shared" si="20"/>
        <v>0</v>
      </c>
      <c r="BC1257" s="233">
        <f t="shared" si="21"/>
        <v>0</v>
      </c>
      <c r="BD1257" s="233">
        <f t="shared" si="22"/>
        <v>0</v>
      </c>
      <c r="BE1257" s="233">
        <f t="shared" si="23"/>
        <v>0</v>
      </c>
      <c r="CA1257" s="260">
        <v>12</v>
      </c>
      <c r="CB1257" s="260">
        <v>0</v>
      </c>
    </row>
    <row r="1258" spans="1:80" ht="22.5">
      <c r="A1258" s="261">
        <v>188</v>
      </c>
      <c r="B1258" s="262" t="s">
        <v>1150</v>
      </c>
      <c r="C1258" s="263" t="s">
        <v>1151</v>
      </c>
      <c r="D1258" s="264" t="s">
        <v>100</v>
      </c>
      <c r="E1258" s="265">
        <v>1</v>
      </c>
      <c r="F1258" s="265">
        <v>0</v>
      </c>
      <c r="G1258" s="266">
        <f t="shared" si="16"/>
        <v>0</v>
      </c>
      <c r="H1258" s="267">
        <v>0</v>
      </c>
      <c r="I1258" s="268">
        <f t="shared" si="17"/>
        <v>0</v>
      </c>
      <c r="J1258" s="267"/>
      <c r="K1258" s="268">
        <f t="shared" si="18"/>
        <v>0</v>
      </c>
      <c r="O1258" s="260">
        <v>2</v>
      </c>
      <c r="AA1258" s="233">
        <v>12</v>
      </c>
      <c r="AB1258" s="233">
        <v>0</v>
      </c>
      <c r="AC1258" s="233">
        <v>221</v>
      </c>
      <c r="AZ1258" s="233">
        <v>2</v>
      </c>
      <c r="BA1258" s="233">
        <f t="shared" si="19"/>
        <v>0</v>
      </c>
      <c r="BB1258" s="233">
        <f t="shared" si="20"/>
        <v>0</v>
      </c>
      <c r="BC1258" s="233">
        <f t="shared" si="21"/>
        <v>0</v>
      </c>
      <c r="BD1258" s="233">
        <f t="shared" si="22"/>
        <v>0</v>
      </c>
      <c r="BE1258" s="233">
        <f t="shared" si="23"/>
        <v>0</v>
      </c>
      <c r="CA1258" s="260">
        <v>12</v>
      </c>
      <c r="CB1258" s="260">
        <v>0</v>
      </c>
    </row>
    <row r="1259" spans="1:80" ht="22.5">
      <c r="A1259" s="261">
        <v>189</v>
      </c>
      <c r="B1259" s="262" t="s">
        <v>1152</v>
      </c>
      <c r="C1259" s="263" t="s">
        <v>1153</v>
      </c>
      <c r="D1259" s="264" t="s">
        <v>100</v>
      </c>
      <c r="E1259" s="265">
        <v>1</v>
      </c>
      <c r="F1259" s="265">
        <v>0</v>
      </c>
      <c r="G1259" s="266">
        <f t="shared" si="16"/>
        <v>0</v>
      </c>
      <c r="H1259" s="267">
        <v>0</v>
      </c>
      <c r="I1259" s="268">
        <f t="shared" si="17"/>
        <v>0</v>
      </c>
      <c r="J1259" s="267"/>
      <c r="K1259" s="268">
        <f t="shared" si="18"/>
        <v>0</v>
      </c>
      <c r="O1259" s="260">
        <v>2</v>
      </c>
      <c r="AA1259" s="233">
        <v>12</v>
      </c>
      <c r="AB1259" s="233">
        <v>0</v>
      </c>
      <c r="AC1259" s="233">
        <v>222</v>
      </c>
      <c r="AZ1259" s="233">
        <v>2</v>
      </c>
      <c r="BA1259" s="233">
        <f t="shared" si="19"/>
        <v>0</v>
      </c>
      <c r="BB1259" s="233">
        <f t="shared" si="20"/>
        <v>0</v>
      </c>
      <c r="BC1259" s="233">
        <f t="shared" si="21"/>
        <v>0</v>
      </c>
      <c r="BD1259" s="233">
        <f t="shared" si="22"/>
        <v>0</v>
      </c>
      <c r="BE1259" s="233">
        <f t="shared" si="23"/>
        <v>0</v>
      </c>
      <c r="CA1259" s="260">
        <v>12</v>
      </c>
      <c r="CB1259" s="260">
        <v>0</v>
      </c>
    </row>
    <row r="1260" spans="1:80" ht="22.5">
      <c r="A1260" s="261">
        <v>190</v>
      </c>
      <c r="B1260" s="262" t="s">
        <v>1154</v>
      </c>
      <c r="C1260" s="263" t="s">
        <v>1155</v>
      </c>
      <c r="D1260" s="264" t="s">
        <v>100</v>
      </c>
      <c r="E1260" s="265">
        <v>1</v>
      </c>
      <c r="F1260" s="265">
        <v>0</v>
      </c>
      <c r="G1260" s="266">
        <f t="shared" si="16"/>
        <v>0</v>
      </c>
      <c r="H1260" s="267">
        <v>0</v>
      </c>
      <c r="I1260" s="268">
        <f t="shared" si="17"/>
        <v>0</v>
      </c>
      <c r="J1260" s="267"/>
      <c r="K1260" s="268">
        <f t="shared" si="18"/>
        <v>0</v>
      </c>
      <c r="O1260" s="260">
        <v>2</v>
      </c>
      <c r="AA1260" s="233">
        <v>12</v>
      </c>
      <c r="AB1260" s="233">
        <v>0</v>
      </c>
      <c r="AC1260" s="233">
        <v>223</v>
      </c>
      <c r="AZ1260" s="233">
        <v>2</v>
      </c>
      <c r="BA1260" s="233">
        <f t="shared" si="19"/>
        <v>0</v>
      </c>
      <c r="BB1260" s="233">
        <f t="shared" si="20"/>
        <v>0</v>
      </c>
      <c r="BC1260" s="233">
        <f t="shared" si="21"/>
        <v>0</v>
      </c>
      <c r="BD1260" s="233">
        <f t="shared" si="22"/>
        <v>0</v>
      </c>
      <c r="BE1260" s="233">
        <f t="shared" si="23"/>
        <v>0</v>
      </c>
      <c r="CA1260" s="260">
        <v>12</v>
      </c>
      <c r="CB1260" s="260">
        <v>0</v>
      </c>
    </row>
    <row r="1261" spans="1:80" ht="22.5">
      <c r="A1261" s="261">
        <v>191</v>
      </c>
      <c r="B1261" s="262" t="s">
        <v>1156</v>
      </c>
      <c r="C1261" s="263" t="s">
        <v>1157</v>
      </c>
      <c r="D1261" s="264" t="s">
        <v>100</v>
      </c>
      <c r="E1261" s="265">
        <v>3</v>
      </c>
      <c r="F1261" s="265">
        <v>0</v>
      </c>
      <c r="G1261" s="266">
        <f t="shared" si="16"/>
        <v>0</v>
      </c>
      <c r="H1261" s="267">
        <v>0</v>
      </c>
      <c r="I1261" s="268">
        <f t="shared" si="17"/>
        <v>0</v>
      </c>
      <c r="J1261" s="267"/>
      <c r="K1261" s="268">
        <f t="shared" si="18"/>
        <v>0</v>
      </c>
      <c r="O1261" s="260">
        <v>2</v>
      </c>
      <c r="AA1261" s="233">
        <v>12</v>
      </c>
      <c r="AB1261" s="233">
        <v>0</v>
      </c>
      <c r="AC1261" s="233">
        <v>224</v>
      </c>
      <c r="AZ1261" s="233">
        <v>2</v>
      </c>
      <c r="BA1261" s="233">
        <f t="shared" si="19"/>
        <v>0</v>
      </c>
      <c r="BB1261" s="233">
        <f t="shared" si="20"/>
        <v>0</v>
      </c>
      <c r="BC1261" s="233">
        <f t="shared" si="21"/>
        <v>0</v>
      </c>
      <c r="BD1261" s="233">
        <f t="shared" si="22"/>
        <v>0</v>
      </c>
      <c r="BE1261" s="233">
        <f t="shared" si="23"/>
        <v>0</v>
      </c>
      <c r="CA1261" s="260">
        <v>12</v>
      </c>
      <c r="CB1261" s="260">
        <v>0</v>
      </c>
    </row>
    <row r="1262" spans="1:80" ht="22.5">
      <c r="A1262" s="261">
        <v>192</v>
      </c>
      <c r="B1262" s="262" t="s">
        <v>1158</v>
      </c>
      <c r="C1262" s="263" t="s">
        <v>1159</v>
      </c>
      <c r="D1262" s="264" t="s">
        <v>100</v>
      </c>
      <c r="E1262" s="265">
        <v>1</v>
      </c>
      <c r="F1262" s="265">
        <v>0</v>
      </c>
      <c r="G1262" s="266">
        <f t="shared" si="16"/>
        <v>0</v>
      </c>
      <c r="H1262" s="267">
        <v>0</v>
      </c>
      <c r="I1262" s="268">
        <f t="shared" si="17"/>
        <v>0</v>
      </c>
      <c r="J1262" s="267"/>
      <c r="K1262" s="268">
        <f t="shared" si="18"/>
        <v>0</v>
      </c>
      <c r="O1262" s="260">
        <v>2</v>
      </c>
      <c r="AA1262" s="233">
        <v>12</v>
      </c>
      <c r="AB1262" s="233">
        <v>0</v>
      </c>
      <c r="AC1262" s="233">
        <v>225</v>
      </c>
      <c r="AZ1262" s="233">
        <v>2</v>
      </c>
      <c r="BA1262" s="233">
        <f t="shared" si="19"/>
        <v>0</v>
      </c>
      <c r="BB1262" s="233">
        <f t="shared" si="20"/>
        <v>0</v>
      </c>
      <c r="BC1262" s="233">
        <f t="shared" si="21"/>
        <v>0</v>
      </c>
      <c r="BD1262" s="233">
        <f t="shared" si="22"/>
        <v>0</v>
      </c>
      <c r="BE1262" s="233">
        <f t="shared" si="23"/>
        <v>0</v>
      </c>
      <c r="CA1262" s="260">
        <v>12</v>
      </c>
      <c r="CB1262" s="260">
        <v>0</v>
      </c>
    </row>
    <row r="1263" spans="1:80" ht="22.5">
      <c r="A1263" s="261">
        <v>193</v>
      </c>
      <c r="B1263" s="262" t="s">
        <v>1160</v>
      </c>
      <c r="C1263" s="263" t="s">
        <v>1161</v>
      </c>
      <c r="D1263" s="264" t="s">
        <v>100</v>
      </c>
      <c r="E1263" s="265">
        <v>2</v>
      </c>
      <c r="F1263" s="265">
        <v>0</v>
      </c>
      <c r="G1263" s="266">
        <f t="shared" si="16"/>
        <v>0</v>
      </c>
      <c r="H1263" s="267">
        <v>0</v>
      </c>
      <c r="I1263" s="268">
        <f t="shared" si="17"/>
        <v>0</v>
      </c>
      <c r="J1263" s="267"/>
      <c r="K1263" s="268">
        <f t="shared" si="18"/>
        <v>0</v>
      </c>
      <c r="O1263" s="260">
        <v>2</v>
      </c>
      <c r="AA1263" s="233">
        <v>12</v>
      </c>
      <c r="AB1263" s="233">
        <v>0</v>
      </c>
      <c r="AC1263" s="233">
        <v>226</v>
      </c>
      <c r="AZ1263" s="233">
        <v>2</v>
      </c>
      <c r="BA1263" s="233">
        <f t="shared" si="19"/>
        <v>0</v>
      </c>
      <c r="BB1263" s="233">
        <f t="shared" si="20"/>
        <v>0</v>
      </c>
      <c r="BC1263" s="233">
        <f t="shared" si="21"/>
        <v>0</v>
      </c>
      <c r="BD1263" s="233">
        <f t="shared" si="22"/>
        <v>0</v>
      </c>
      <c r="BE1263" s="233">
        <f t="shared" si="23"/>
        <v>0</v>
      </c>
      <c r="CA1263" s="260">
        <v>12</v>
      </c>
      <c r="CB1263" s="260">
        <v>0</v>
      </c>
    </row>
    <row r="1264" spans="1:80" ht="22.5">
      <c r="A1264" s="261">
        <v>194</v>
      </c>
      <c r="B1264" s="262" t="s">
        <v>1162</v>
      </c>
      <c r="C1264" s="263" t="s">
        <v>1163</v>
      </c>
      <c r="D1264" s="264" t="s">
        <v>100</v>
      </c>
      <c r="E1264" s="265">
        <v>5</v>
      </c>
      <c r="F1264" s="265">
        <v>0</v>
      </c>
      <c r="G1264" s="266">
        <f t="shared" si="16"/>
        <v>0</v>
      </c>
      <c r="H1264" s="267">
        <v>0</v>
      </c>
      <c r="I1264" s="268">
        <f t="shared" si="17"/>
        <v>0</v>
      </c>
      <c r="J1264" s="267"/>
      <c r="K1264" s="268">
        <f t="shared" si="18"/>
        <v>0</v>
      </c>
      <c r="O1264" s="260">
        <v>2</v>
      </c>
      <c r="AA1264" s="233">
        <v>12</v>
      </c>
      <c r="AB1264" s="233">
        <v>0</v>
      </c>
      <c r="AC1264" s="233">
        <v>227</v>
      </c>
      <c r="AZ1264" s="233">
        <v>2</v>
      </c>
      <c r="BA1264" s="233">
        <f t="shared" si="19"/>
        <v>0</v>
      </c>
      <c r="BB1264" s="233">
        <f t="shared" si="20"/>
        <v>0</v>
      </c>
      <c r="BC1264" s="233">
        <f t="shared" si="21"/>
        <v>0</v>
      </c>
      <c r="BD1264" s="233">
        <f t="shared" si="22"/>
        <v>0</v>
      </c>
      <c r="BE1264" s="233">
        <f t="shared" si="23"/>
        <v>0</v>
      </c>
      <c r="CA1264" s="260">
        <v>12</v>
      </c>
      <c r="CB1264" s="260">
        <v>0</v>
      </c>
    </row>
    <row r="1265" spans="1:80" ht="22.5">
      <c r="A1265" s="261">
        <v>195</v>
      </c>
      <c r="B1265" s="262" t="s">
        <v>1164</v>
      </c>
      <c r="C1265" s="263" t="s">
        <v>1165</v>
      </c>
      <c r="D1265" s="264" t="s">
        <v>100</v>
      </c>
      <c r="E1265" s="265">
        <v>2</v>
      </c>
      <c r="F1265" s="265">
        <v>0</v>
      </c>
      <c r="G1265" s="266">
        <f t="shared" si="16"/>
        <v>0</v>
      </c>
      <c r="H1265" s="267">
        <v>0</v>
      </c>
      <c r="I1265" s="268">
        <f t="shared" si="17"/>
        <v>0</v>
      </c>
      <c r="J1265" s="267"/>
      <c r="K1265" s="268">
        <f t="shared" si="18"/>
        <v>0</v>
      </c>
      <c r="O1265" s="260">
        <v>2</v>
      </c>
      <c r="AA1265" s="233">
        <v>12</v>
      </c>
      <c r="AB1265" s="233">
        <v>0</v>
      </c>
      <c r="AC1265" s="233">
        <v>228</v>
      </c>
      <c r="AZ1265" s="233">
        <v>2</v>
      </c>
      <c r="BA1265" s="233">
        <f t="shared" si="19"/>
        <v>0</v>
      </c>
      <c r="BB1265" s="233">
        <f t="shared" si="20"/>
        <v>0</v>
      </c>
      <c r="BC1265" s="233">
        <f t="shared" si="21"/>
        <v>0</v>
      </c>
      <c r="BD1265" s="233">
        <f t="shared" si="22"/>
        <v>0</v>
      </c>
      <c r="BE1265" s="233">
        <f t="shared" si="23"/>
        <v>0</v>
      </c>
      <c r="CA1265" s="260">
        <v>12</v>
      </c>
      <c r="CB1265" s="260">
        <v>0</v>
      </c>
    </row>
    <row r="1266" spans="1:80" ht="22.5">
      <c r="A1266" s="261">
        <v>196</v>
      </c>
      <c r="B1266" s="262" t="s">
        <v>1166</v>
      </c>
      <c r="C1266" s="263" t="s">
        <v>1167</v>
      </c>
      <c r="D1266" s="264" t="s">
        <v>100</v>
      </c>
      <c r="E1266" s="265">
        <v>1</v>
      </c>
      <c r="F1266" s="265">
        <v>0</v>
      </c>
      <c r="G1266" s="266">
        <f t="shared" si="16"/>
        <v>0</v>
      </c>
      <c r="H1266" s="267">
        <v>0</v>
      </c>
      <c r="I1266" s="268">
        <f t="shared" si="17"/>
        <v>0</v>
      </c>
      <c r="J1266" s="267"/>
      <c r="K1266" s="268">
        <f t="shared" si="18"/>
        <v>0</v>
      </c>
      <c r="O1266" s="260">
        <v>2</v>
      </c>
      <c r="AA1266" s="233">
        <v>12</v>
      </c>
      <c r="AB1266" s="233">
        <v>0</v>
      </c>
      <c r="AC1266" s="233">
        <v>229</v>
      </c>
      <c r="AZ1266" s="233">
        <v>2</v>
      </c>
      <c r="BA1266" s="233">
        <f t="shared" si="19"/>
        <v>0</v>
      </c>
      <c r="BB1266" s="233">
        <f t="shared" si="20"/>
        <v>0</v>
      </c>
      <c r="BC1266" s="233">
        <f t="shared" si="21"/>
        <v>0</v>
      </c>
      <c r="BD1266" s="233">
        <f t="shared" si="22"/>
        <v>0</v>
      </c>
      <c r="BE1266" s="233">
        <f t="shared" si="23"/>
        <v>0</v>
      </c>
      <c r="CA1266" s="260">
        <v>12</v>
      </c>
      <c r="CB1266" s="260">
        <v>0</v>
      </c>
    </row>
    <row r="1267" spans="1:80" ht="22.5">
      <c r="A1267" s="261">
        <v>197</v>
      </c>
      <c r="B1267" s="262" t="s">
        <v>1168</v>
      </c>
      <c r="C1267" s="263" t="s">
        <v>1169</v>
      </c>
      <c r="D1267" s="264" t="s">
        <v>100</v>
      </c>
      <c r="E1267" s="265">
        <v>1</v>
      </c>
      <c r="F1267" s="265">
        <v>0</v>
      </c>
      <c r="G1267" s="266">
        <f t="shared" si="16"/>
        <v>0</v>
      </c>
      <c r="H1267" s="267">
        <v>0</v>
      </c>
      <c r="I1267" s="268">
        <f t="shared" si="17"/>
        <v>0</v>
      </c>
      <c r="J1267" s="267"/>
      <c r="K1267" s="268">
        <f t="shared" si="18"/>
        <v>0</v>
      </c>
      <c r="O1267" s="260">
        <v>2</v>
      </c>
      <c r="AA1267" s="233">
        <v>12</v>
      </c>
      <c r="AB1267" s="233">
        <v>0</v>
      </c>
      <c r="AC1267" s="233">
        <v>230</v>
      </c>
      <c r="AZ1267" s="233">
        <v>2</v>
      </c>
      <c r="BA1267" s="233">
        <f t="shared" si="19"/>
        <v>0</v>
      </c>
      <c r="BB1267" s="233">
        <f t="shared" si="20"/>
        <v>0</v>
      </c>
      <c r="BC1267" s="233">
        <f t="shared" si="21"/>
        <v>0</v>
      </c>
      <c r="BD1267" s="233">
        <f t="shared" si="22"/>
        <v>0</v>
      </c>
      <c r="BE1267" s="233">
        <f t="shared" si="23"/>
        <v>0</v>
      </c>
      <c r="CA1267" s="260">
        <v>12</v>
      </c>
      <c r="CB1267" s="260">
        <v>0</v>
      </c>
    </row>
    <row r="1268" spans="1:80" ht="22.5">
      <c r="A1268" s="261">
        <v>198</v>
      </c>
      <c r="B1268" s="262" t="s">
        <v>1170</v>
      </c>
      <c r="C1268" s="263" t="s">
        <v>1171</v>
      </c>
      <c r="D1268" s="264" t="s">
        <v>100</v>
      </c>
      <c r="E1268" s="265">
        <v>1</v>
      </c>
      <c r="F1268" s="265">
        <v>0</v>
      </c>
      <c r="G1268" s="266">
        <f t="shared" si="16"/>
        <v>0</v>
      </c>
      <c r="H1268" s="267">
        <v>0</v>
      </c>
      <c r="I1268" s="268">
        <f t="shared" si="17"/>
        <v>0</v>
      </c>
      <c r="J1268" s="267"/>
      <c r="K1268" s="268">
        <f t="shared" si="18"/>
        <v>0</v>
      </c>
      <c r="O1268" s="260">
        <v>2</v>
      </c>
      <c r="AA1268" s="233">
        <v>12</v>
      </c>
      <c r="AB1268" s="233">
        <v>0</v>
      </c>
      <c r="AC1268" s="233">
        <v>231</v>
      </c>
      <c r="AZ1268" s="233">
        <v>2</v>
      </c>
      <c r="BA1268" s="233">
        <f t="shared" si="19"/>
        <v>0</v>
      </c>
      <c r="BB1268" s="233">
        <f t="shared" si="20"/>
        <v>0</v>
      </c>
      <c r="BC1268" s="233">
        <f t="shared" si="21"/>
        <v>0</v>
      </c>
      <c r="BD1268" s="233">
        <f t="shared" si="22"/>
        <v>0</v>
      </c>
      <c r="BE1268" s="233">
        <f t="shared" si="23"/>
        <v>0</v>
      </c>
      <c r="CA1268" s="260">
        <v>12</v>
      </c>
      <c r="CB1268" s="260">
        <v>0</v>
      </c>
    </row>
    <row r="1269" spans="1:80" ht="22.5">
      <c r="A1269" s="261">
        <v>199</v>
      </c>
      <c r="B1269" s="262" t="s">
        <v>1172</v>
      </c>
      <c r="C1269" s="263" t="s">
        <v>1173</v>
      </c>
      <c r="D1269" s="264" t="s">
        <v>100</v>
      </c>
      <c r="E1269" s="265">
        <v>1</v>
      </c>
      <c r="F1269" s="265">
        <v>0</v>
      </c>
      <c r="G1269" s="266">
        <f t="shared" si="16"/>
        <v>0</v>
      </c>
      <c r="H1269" s="267">
        <v>0</v>
      </c>
      <c r="I1269" s="268">
        <f t="shared" si="17"/>
        <v>0</v>
      </c>
      <c r="J1269" s="267"/>
      <c r="K1269" s="268">
        <f t="shared" si="18"/>
        <v>0</v>
      </c>
      <c r="O1269" s="260">
        <v>2</v>
      </c>
      <c r="AA1269" s="233">
        <v>12</v>
      </c>
      <c r="AB1269" s="233">
        <v>0</v>
      </c>
      <c r="AC1269" s="233">
        <v>232</v>
      </c>
      <c r="AZ1269" s="233">
        <v>2</v>
      </c>
      <c r="BA1269" s="233">
        <f t="shared" si="19"/>
        <v>0</v>
      </c>
      <c r="BB1269" s="233">
        <f t="shared" si="20"/>
        <v>0</v>
      </c>
      <c r="BC1269" s="233">
        <f t="shared" si="21"/>
        <v>0</v>
      </c>
      <c r="BD1269" s="233">
        <f t="shared" si="22"/>
        <v>0</v>
      </c>
      <c r="BE1269" s="233">
        <f t="shared" si="23"/>
        <v>0</v>
      </c>
      <c r="CA1269" s="260">
        <v>12</v>
      </c>
      <c r="CB1269" s="260">
        <v>0</v>
      </c>
    </row>
    <row r="1270" spans="1:80" ht="12.75">
      <c r="A1270" s="261">
        <v>200</v>
      </c>
      <c r="B1270" s="262" t="s">
        <v>1174</v>
      </c>
      <c r="C1270" s="263" t="s">
        <v>1175</v>
      </c>
      <c r="D1270" s="264" t="s">
        <v>100</v>
      </c>
      <c r="E1270" s="265">
        <v>1</v>
      </c>
      <c r="F1270" s="265">
        <v>0</v>
      </c>
      <c r="G1270" s="266">
        <f t="shared" si="16"/>
        <v>0</v>
      </c>
      <c r="H1270" s="267">
        <v>0</v>
      </c>
      <c r="I1270" s="268">
        <f t="shared" si="17"/>
        <v>0</v>
      </c>
      <c r="J1270" s="267"/>
      <c r="K1270" s="268">
        <f t="shared" si="18"/>
        <v>0</v>
      </c>
      <c r="O1270" s="260">
        <v>2</v>
      </c>
      <c r="AA1270" s="233">
        <v>12</v>
      </c>
      <c r="AB1270" s="233">
        <v>0</v>
      </c>
      <c r="AC1270" s="233">
        <v>233</v>
      </c>
      <c r="AZ1270" s="233">
        <v>2</v>
      </c>
      <c r="BA1270" s="233">
        <f t="shared" si="19"/>
        <v>0</v>
      </c>
      <c r="BB1270" s="233">
        <f t="shared" si="20"/>
        <v>0</v>
      </c>
      <c r="BC1270" s="233">
        <f t="shared" si="21"/>
        <v>0</v>
      </c>
      <c r="BD1270" s="233">
        <f t="shared" si="22"/>
        <v>0</v>
      </c>
      <c r="BE1270" s="233">
        <f t="shared" si="23"/>
        <v>0</v>
      </c>
      <c r="CA1270" s="260">
        <v>12</v>
      </c>
      <c r="CB1270" s="260">
        <v>0</v>
      </c>
    </row>
    <row r="1271" spans="1:80" ht="12.75">
      <c r="A1271" s="261">
        <v>201</v>
      </c>
      <c r="B1271" s="262" t="s">
        <v>1176</v>
      </c>
      <c r="C1271" s="263" t="s">
        <v>1177</v>
      </c>
      <c r="D1271" s="264" t="s">
        <v>100</v>
      </c>
      <c r="E1271" s="265">
        <v>1</v>
      </c>
      <c r="F1271" s="265">
        <v>0</v>
      </c>
      <c r="G1271" s="266">
        <f t="shared" si="16"/>
        <v>0</v>
      </c>
      <c r="H1271" s="267">
        <v>0</v>
      </c>
      <c r="I1271" s="268">
        <f t="shared" si="17"/>
        <v>0</v>
      </c>
      <c r="J1271" s="267"/>
      <c r="K1271" s="268">
        <f t="shared" si="18"/>
        <v>0</v>
      </c>
      <c r="O1271" s="260">
        <v>2</v>
      </c>
      <c r="AA1271" s="233">
        <v>12</v>
      </c>
      <c r="AB1271" s="233">
        <v>0</v>
      </c>
      <c r="AC1271" s="233">
        <v>234</v>
      </c>
      <c r="AZ1271" s="233">
        <v>2</v>
      </c>
      <c r="BA1271" s="233">
        <f t="shared" si="19"/>
        <v>0</v>
      </c>
      <c r="BB1271" s="233">
        <f t="shared" si="20"/>
        <v>0</v>
      </c>
      <c r="BC1271" s="233">
        <f t="shared" si="21"/>
        <v>0</v>
      </c>
      <c r="BD1271" s="233">
        <f t="shared" si="22"/>
        <v>0</v>
      </c>
      <c r="BE1271" s="233">
        <f t="shared" si="23"/>
        <v>0</v>
      </c>
      <c r="CA1271" s="260">
        <v>12</v>
      </c>
      <c r="CB1271" s="260">
        <v>0</v>
      </c>
    </row>
    <row r="1272" spans="1:80" ht="22.5">
      <c r="A1272" s="261">
        <v>202</v>
      </c>
      <c r="B1272" s="262" t="s">
        <v>1178</v>
      </c>
      <c r="C1272" s="263" t="s">
        <v>1179</v>
      </c>
      <c r="D1272" s="264" t="s">
        <v>100</v>
      </c>
      <c r="E1272" s="265">
        <v>2</v>
      </c>
      <c r="F1272" s="265">
        <v>0</v>
      </c>
      <c r="G1272" s="266">
        <f t="shared" si="16"/>
        <v>0</v>
      </c>
      <c r="H1272" s="267">
        <v>0</v>
      </c>
      <c r="I1272" s="268">
        <f t="shared" si="17"/>
        <v>0</v>
      </c>
      <c r="J1272" s="267"/>
      <c r="K1272" s="268">
        <f t="shared" si="18"/>
        <v>0</v>
      </c>
      <c r="O1272" s="260">
        <v>2</v>
      </c>
      <c r="AA1272" s="233">
        <v>12</v>
      </c>
      <c r="AB1272" s="233">
        <v>0</v>
      </c>
      <c r="AC1272" s="233">
        <v>235</v>
      </c>
      <c r="AZ1272" s="233">
        <v>2</v>
      </c>
      <c r="BA1272" s="233">
        <f t="shared" si="19"/>
        <v>0</v>
      </c>
      <c r="BB1272" s="233">
        <f t="shared" si="20"/>
        <v>0</v>
      </c>
      <c r="BC1272" s="233">
        <f t="shared" si="21"/>
        <v>0</v>
      </c>
      <c r="BD1272" s="233">
        <f t="shared" si="22"/>
        <v>0</v>
      </c>
      <c r="BE1272" s="233">
        <f t="shared" si="23"/>
        <v>0</v>
      </c>
      <c r="CA1272" s="260">
        <v>12</v>
      </c>
      <c r="CB1272" s="260">
        <v>0</v>
      </c>
    </row>
    <row r="1273" spans="1:80" ht="22.5">
      <c r="A1273" s="261">
        <v>203</v>
      </c>
      <c r="B1273" s="262" t="s">
        <v>1180</v>
      </c>
      <c r="C1273" s="263" t="s">
        <v>1181</v>
      </c>
      <c r="D1273" s="264" t="s">
        <v>100</v>
      </c>
      <c r="E1273" s="265">
        <v>1</v>
      </c>
      <c r="F1273" s="265">
        <v>0</v>
      </c>
      <c r="G1273" s="266">
        <f t="shared" si="16"/>
        <v>0</v>
      </c>
      <c r="H1273" s="267">
        <v>0</v>
      </c>
      <c r="I1273" s="268">
        <f t="shared" si="17"/>
        <v>0</v>
      </c>
      <c r="J1273" s="267"/>
      <c r="K1273" s="268">
        <f t="shared" si="18"/>
        <v>0</v>
      </c>
      <c r="O1273" s="260">
        <v>2</v>
      </c>
      <c r="AA1273" s="233">
        <v>12</v>
      </c>
      <c r="AB1273" s="233">
        <v>0</v>
      </c>
      <c r="AC1273" s="233">
        <v>236</v>
      </c>
      <c r="AZ1273" s="233">
        <v>2</v>
      </c>
      <c r="BA1273" s="233">
        <f t="shared" si="19"/>
        <v>0</v>
      </c>
      <c r="BB1273" s="233">
        <f t="shared" si="20"/>
        <v>0</v>
      </c>
      <c r="BC1273" s="233">
        <f t="shared" si="21"/>
        <v>0</v>
      </c>
      <c r="BD1273" s="233">
        <f t="shared" si="22"/>
        <v>0</v>
      </c>
      <c r="BE1273" s="233">
        <f t="shared" si="23"/>
        <v>0</v>
      </c>
      <c r="CA1273" s="260">
        <v>12</v>
      </c>
      <c r="CB1273" s="260">
        <v>0</v>
      </c>
    </row>
    <row r="1274" spans="1:80" ht="22.5">
      <c r="A1274" s="261">
        <v>204</v>
      </c>
      <c r="B1274" s="262" t="s">
        <v>1182</v>
      </c>
      <c r="C1274" s="263" t="s">
        <v>1183</v>
      </c>
      <c r="D1274" s="264" t="s">
        <v>151</v>
      </c>
      <c r="E1274" s="265">
        <v>6.0975</v>
      </c>
      <c r="F1274" s="265">
        <v>0</v>
      </c>
      <c r="G1274" s="266">
        <f t="shared" si="16"/>
        <v>0</v>
      </c>
      <c r="H1274" s="267">
        <v>0</v>
      </c>
      <c r="I1274" s="268">
        <f t="shared" si="17"/>
        <v>0</v>
      </c>
      <c r="J1274" s="267"/>
      <c r="K1274" s="268">
        <f t="shared" si="18"/>
        <v>0</v>
      </c>
      <c r="O1274" s="260">
        <v>2</v>
      </c>
      <c r="AA1274" s="233">
        <v>12</v>
      </c>
      <c r="AB1274" s="233">
        <v>0</v>
      </c>
      <c r="AC1274" s="233">
        <v>237</v>
      </c>
      <c r="AZ1274" s="233">
        <v>2</v>
      </c>
      <c r="BA1274" s="233">
        <f t="shared" si="19"/>
        <v>0</v>
      </c>
      <c r="BB1274" s="233">
        <f t="shared" si="20"/>
        <v>0</v>
      </c>
      <c r="BC1274" s="233">
        <f t="shared" si="21"/>
        <v>0</v>
      </c>
      <c r="BD1274" s="233">
        <f t="shared" si="22"/>
        <v>0</v>
      </c>
      <c r="BE1274" s="233">
        <f t="shared" si="23"/>
        <v>0</v>
      </c>
      <c r="CA1274" s="260">
        <v>12</v>
      </c>
      <c r="CB1274" s="260">
        <v>0</v>
      </c>
    </row>
    <row r="1275" spans="1:15" ht="12.75">
      <c r="A1275" s="269"/>
      <c r="B1275" s="272"/>
      <c r="C1275" s="336" t="s">
        <v>1184</v>
      </c>
      <c r="D1275" s="335"/>
      <c r="E1275" s="273">
        <v>0.935</v>
      </c>
      <c r="F1275" s="274"/>
      <c r="G1275" s="275"/>
      <c r="H1275" s="276"/>
      <c r="I1275" s="270"/>
      <c r="J1275" s="277"/>
      <c r="K1275" s="270"/>
      <c r="M1275" s="271" t="s">
        <v>1184</v>
      </c>
      <c r="O1275" s="260"/>
    </row>
    <row r="1276" spans="1:15" ht="12.75">
      <c r="A1276" s="269"/>
      <c r="B1276" s="272"/>
      <c r="C1276" s="336" t="s">
        <v>1185</v>
      </c>
      <c r="D1276" s="335"/>
      <c r="E1276" s="273">
        <v>5.1625</v>
      </c>
      <c r="F1276" s="274"/>
      <c r="G1276" s="275"/>
      <c r="H1276" s="276"/>
      <c r="I1276" s="270"/>
      <c r="J1276" s="277"/>
      <c r="K1276" s="270"/>
      <c r="M1276" s="271" t="s">
        <v>1185</v>
      </c>
      <c r="O1276" s="260"/>
    </row>
    <row r="1277" spans="1:80" ht="22.5">
      <c r="A1277" s="261">
        <v>205</v>
      </c>
      <c r="B1277" s="262" t="s">
        <v>1186</v>
      </c>
      <c r="C1277" s="263" t="s">
        <v>1187</v>
      </c>
      <c r="D1277" s="264" t="s">
        <v>151</v>
      </c>
      <c r="E1277" s="265">
        <v>10.8475</v>
      </c>
      <c r="F1277" s="265">
        <v>0</v>
      </c>
      <c r="G1277" s="266">
        <f>E1277*F1277</f>
        <v>0</v>
      </c>
      <c r="H1277" s="267">
        <v>0</v>
      </c>
      <c r="I1277" s="268">
        <f>E1277*H1277</f>
        <v>0</v>
      </c>
      <c r="J1277" s="267"/>
      <c r="K1277" s="268">
        <f>E1277*J1277</f>
        <v>0</v>
      </c>
      <c r="O1277" s="260">
        <v>2</v>
      </c>
      <c r="AA1277" s="233">
        <v>12</v>
      </c>
      <c r="AB1277" s="233">
        <v>0</v>
      </c>
      <c r="AC1277" s="233">
        <v>238</v>
      </c>
      <c r="AZ1277" s="233">
        <v>2</v>
      </c>
      <c r="BA1277" s="233">
        <f>IF(AZ1277=1,G1277,0)</f>
        <v>0</v>
      </c>
      <c r="BB1277" s="233">
        <f>IF(AZ1277=2,G1277,0)</f>
        <v>0</v>
      </c>
      <c r="BC1277" s="233">
        <f>IF(AZ1277=3,G1277,0)</f>
        <v>0</v>
      </c>
      <c r="BD1277" s="233">
        <f>IF(AZ1277=4,G1277,0)</f>
        <v>0</v>
      </c>
      <c r="BE1277" s="233">
        <f>IF(AZ1277=5,G1277,0)</f>
        <v>0</v>
      </c>
      <c r="CA1277" s="260">
        <v>12</v>
      </c>
      <c r="CB1277" s="260">
        <v>0</v>
      </c>
    </row>
    <row r="1278" spans="1:15" ht="12.75">
      <c r="A1278" s="269"/>
      <c r="B1278" s="272"/>
      <c r="C1278" s="336" t="s">
        <v>1188</v>
      </c>
      <c r="D1278" s="335"/>
      <c r="E1278" s="273">
        <v>4.8675</v>
      </c>
      <c r="F1278" s="274"/>
      <c r="G1278" s="275"/>
      <c r="H1278" s="276"/>
      <c r="I1278" s="270"/>
      <c r="J1278" s="277"/>
      <c r="K1278" s="270"/>
      <c r="M1278" s="271" t="s">
        <v>1188</v>
      </c>
      <c r="O1278" s="260"/>
    </row>
    <row r="1279" spans="1:15" ht="12.75">
      <c r="A1279" s="269"/>
      <c r="B1279" s="272"/>
      <c r="C1279" s="336" t="s">
        <v>1189</v>
      </c>
      <c r="D1279" s="335"/>
      <c r="E1279" s="273">
        <v>5.98</v>
      </c>
      <c r="F1279" s="274"/>
      <c r="G1279" s="275"/>
      <c r="H1279" s="276"/>
      <c r="I1279" s="270"/>
      <c r="J1279" s="277"/>
      <c r="K1279" s="270"/>
      <c r="M1279" s="271" t="s">
        <v>1189</v>
      </c>
      <c r="O1279" s="260"/>
    </row>
    <row r="1280" spans="1:80" ht="22.5">
      <c r="A1280" s="261">
        <v>206</v>
      </c>
      <c r="B1280" s="262" t="s">
        <v>1190</v>
      </c>
      <c r="C1280" s="263" t="s">
        <v>1191</v>
      </c>
      <c r="D1280" s="264" t="s">
        <v>100</v>
      </c>
      <c r="E1280" s="265">
        <v>1</v>
      </c>
      <c r="F1280" s="265">
        <v>0</v>
      </c>
      <c r="G1280" s="266">
        <f aca="true" t="shared" si="24" ref="G1280:G1286">E1280*F1280</f>
        <v>0</v>
      </c>
      <c r="H1280" s="267">
        <v>0</v>
      </c>
      <c r="I1280" s="268">
        <f aca="true" t="shared" si="25" ref="I1280:I1286">E1280*H1280</f>
        <v>0</v>
      </c>
      <c r="J1280" s="267"/>
      <c r="K1280" s="268">
        <f aca="true" t="shared" si="26" ref="K1280:K1286">E1280*J1280</f>
        <v>0</v>
      </c>
      <c r="O1280" s="260">
        <v>2</v>
      </c>
      <c r="AA1280" s="233">
        <v>12</v>
      </c>
      <c r="AB1280" s="233">
        <v>0</v>
      </c>
      <c r="AC1280" s="233">
        <v>239</v>
      </c>
      <c r="AZ1280" s="233">
        <v>2</v>
      </c>
      <c r="BA1280" s="233">
        <f aca="true" t="shared" si="27" ref="BA1280:BA1286">IF(AZ1280=1,G1280,0)</f>
        <v>0</v>
      </c>
      <c r="BB1280" s="233">
        <f aca="true" t="shared" si="28" ref="BB1280:BB1286">IF(AZ1280=2,G1280,0)</f>
        <v>0</v>
      </c>
      <c r="BC1280" s="233">
        <f aca="true" t="shared" si="29" ref="BC1280:BC1286">IF(AZ1280=3,G1280,0)</f>
        <v>0</v>
      </c>
      <c r="BD1280" s="233">
        <f aca="true" t="shared" si="30" ref="BD1280:BD1286">IF(AZ1280=4,G1280,0)</f>
        <v>0</v>
      </c>
      <c r="BE1280" s="233">
        <f aca="true" t="shared" si="31" ref="BE1280:BE1286">IF(AZ1280=5,G1280,0)</f>
        <v>0</v>
      </c>
      <c r="CA1280" s="260">
        <v>12</v>
      </c>
      <c r="CB1280" s="260">
        <v>0</v>
      </c>
    </row>
    <row r="1281" spans="1:80" ht="22.5">
      <c r="A1281" s="261">
        <v>207</v>
      </c>
      <c r="B1281" s="262" t="s">
        <v>1192</v>
      </c>
      <c r="C1281" s="263" t="s">
        <v>1193</v>
      </c>
      <c r="D1281" s="264" t="s">
        <v>100</v>
      </c>
      <c r="E1281" s="265">
        <v>1</v>
      </c>
      <c r="F1281" s="265">
        <v>0</v>
      </c>
      <c r="G1281" s="266">
        <f t="shared" si="24"/>
        <v>0</v>
      </c>
      <c r="H1281" s="267">
        <v>0</v>
      </c>
      <c r="I1281" s="268">
        <f t="shared" si="25"/>
        <v>0</v>
      </c>
      <c r="J1281" s="267"/>
      <c r="K1281" s="268">
        <f t="shared" si="26"/>
        <v>0</v>
      </c>
      <c r="O1281" s="260">
        <v>2</v>
      </c>
      <c r="AA1281" s="233">
        <v>12</v>
      </c>
      <c r="AB1281" s="233">
        <v>0</v>
      </c>
      <c r="AC1281" s="233">
        <v>240</v>
      </c>
      <c r="AZ1281" s="233">
        <v>2</v>
      </c>
      <c r="BA1281" s="233">
        <f t="shared" si="27"/>
        <v>0</v>
      </c>
      <c r="BB1281" s="233">
        <f t="shared" si="28"/>
        <v>0</v>
      </c>
      <c r="BC1281" s="233">
        <f t="shared" si="29"/>
        <v>0</v>
      </c>
      <c r="BD1281" s="233">
        <f t="shared" si="30"/>
        <v>0</v>
      </c>
      <c r="BE1281" s="233">
        <f t="shared" si="31"/>
        <v>0</v>
      </c>
      <c r="CA1281" s="260">
        <v>12</v>
      </c>
      <c r="CB1281" s="260">
        <v>0</v>
      </c>
    </row>
    <row r="1282" spans="1:80" ht="22.5">
      <c r="A1282" s="261">
        <v>208</v>
      </c>
      <c r="B1282" s="262" t="s">
        <v>1194</v>
      </c>
      <c r="C1282" s="263" t="s">
        <v>1195</v>
      </c>
      <c r="D1282" s="264" t="s">
        <v>100</v>
      </c>
      <c r="E1282" s="265">
        <v>17</v>
      </c>
      <c r="F1282" s="265">
        <v>0</v>
      </c>
      <c r="G1282" s="266">
        <f t="shared" si="24"/>
        <v>0</v>
      </c>
      <c r="H1282" s="267">
        <v>0</v>
      </c>
      <c r="I1282" s="268">
        <f t="shared" si="25"/>
        <v>0</v>
      </c>
      <c r="J1282" s="267"/>
      <c r="K1282" s="268">
        <f t="shared" si="26"/>
        <v>0</v>
      </c>
      <c r="O1282" s="260">
        <v>2</v>
      </c>
      <c r="AA1282" s="233">
        <v>12</v>
      </c>
      <c r="AB1282" s="233">
        <v>0</v>
      </c>
      <c r="AC1282" s="233">
        <v>241</v>
      </c>
      <c r="AZ1282" s="233">
        <v>2</v>
      </c>
      <c r="BA1282" s="233">
        <f t="shared" si="27"/>
        <v>0</v>
      </c>
      <c r="BB1282" s="233">
        <f t="shared" si="28"/>
        <v>0</v>
      </c>
      <c r="BC1282" s="233">
        <f t="shared" si="29"/>
        <v>0</v>
      </c>
      <c r="BD1282" s="233">
        <f t="shared" si="30"/>
        <v>0</v>
      </c>
      <c r="BE1282" s="233">
        <f t="shared" si="31"/>
        <v>0</v>
      </c>
      <c r="CA1282" s="260">
        <v>12</v>
      </c>
      <c r="CB1282" s="260">
        <v>0</v>
      </c>
    </row>
    <row r="1283" spans="1:80" ht="22.5">
      <c r="A1283" s="261">
        <v>209</v>
      </c>
      <c r="B1283" s="262" t="s">
        <v>1196</v>
      </c>
      <c r="C1283" s="263" t="s">
        <v>1197</v>
      </c>
      <c r="D1283" s="264" t="s">
        <v>186</v>
      </c>
      <c r="E1283" s="265">
        <v>70</v>
      </c>
      <c r="F1283" s="265">
        <v>0</v>
      </c>
      <c r="G1283" s="266">
        <f t="shared" si="24"/>
        <v>0</v>
      </c>
      <c r="H1283" s="267">
        <v>0</v>
      </c>
      <c r="I1283" s="268">
        <f t="shared" si="25"/>
        <v>0</v>
      </c>
      <c r="J1283" s="267"/>
      <c r="K1283" s="268">
        <f t="shared" si="26"/>
        <v>0</v>
      </c>
      <c r="O1283" s="260">
        <v>2</v>
      </c>
      <c r="AA1283" s="233">
        <v>12</v>
      </c>
      <c r="AB1283" s="233">
        <v>0</v>
      </c>
      <c r="AC1283" s="233">
        <v>242</v>
      </c>
      <c r="AZ1283" s="233">
        <v>2</v>
      </c>
      <c r="BA1283" s="233">
        <f t="shared" si="27"/>
        <v>0</v>
      </c>
      <c r="BB1283" s="233">
        <f t="shared" si="28"/>
        <v>0</v>
      </c>
      <c r="BC1283" s="233">
        <f t="shared" si="29"/>
        <v>0</v>
      </c>
      <c r="BD1283" s="233">
        <f t="shared" si="30"/>
        <v>0</v>
      </c>
      <c r="BE1283" s="233">
        <f t="shared" si="31"/>
        <v>0</v>
      </c>
      <c r="CA1283" s="260">
        <v>12</v>
      </c>
      <c r="CB1283" s="260">
        <v>0</v>
      </c>
    </row>
    <row r="1284" spans="1:80" ht="12.75">
      <c r="A1284" s="261">
        <v>210</v>
      </c>
      <c r="B1284" s="262" t="s">
        <v>1198</v>
      </c>
      <c r="C1284" s="263" t="s">
        <v>1199</v>
      </c>
      <c r="D1284" s="264" t="s">
        <v>244</v>
      </c>
      <c r="E1284" s="265">
        <v>0.75</v>
      </c>
      <c r="F1284" s="265">
        <v>0</v>
      </c>
      <c r="G1284" s="266">
        <f t="shared" si="24"/>
        <v>0</v>
      </c>
      <c r="H1284" s="267">
        <v>0</v>
      </c>
      <c r="I1284" s="268">
        <f t="shared" si="25"/>
        <v>0</v>
      </c>
      <c r="J1284" s="267"/>
      <c r="K1284" s="268">
        <f t="shared" si="26"/>
        <v>0</v>
      </c>
      <c r="O1284" s="260">
        <v>2</v>
      </c>
      <c r="AA1284" s="233">
        <v>12</v>
      </c>
      <c r="AB1284" s="233">
        <v>0</v>
      </c>
      <c r="AC1284" s="233">
        <v>243</v>
      </c>
      <c r="AZ1284" s="233">
        <v>2</v>
      </c>
      <c r="BA1284" s="233">
        <f t="shared" si="27"/>
        <v>0</v>
      </c>
      <c r="BB1284" s="233">
        <f t="shared" si="28"/>
        <v>0</v>
      </c>
      <c r="BC1284" s="233">
        <f t="shared" si="29"/>
        <v>0</v>
      </c>
      <c r="BD1284" s="233">
        <f t="shared" si="30"/>
        <v>0</v>
      </c>
      <c r="BE1284" s="233">
        <f t="shared" si="31"/>
        <v>0</v>
      </c>
      <c r="CA1284" s="260">
        <v>12</v>
      </c>
      <c r="CB1284" s="260">
        <v>0</v>
      </c>
    </row>
    <row r="1285" spans="1:80" ht="22.5">
      <c r="A1285" s="261">
        <v>211</v>
      </c>
      <c r="B1285" s="262" t="s">
        <v>1200</v>
      </c>
      <c r="C1285" s="263" t="s">
        <v>1201</v>
      </c>
      <c r="D1285" s="264" t="s">
        <v>100</v>
      </c>
      <c r="E1285" s="265">
        <v>1</v>
      </c>
      <c r="F1285" s="265">
        <v>0</v>
      </c>
      <c r="G1285" s="266">
        <f t="shared" si="24"/>
        <v>0</v>
      </c>
      <c r="H1285" s="267">
        <v>0</v>
      </c>
      <c r="I1285" s="268">
        <f t="shared" si="25"/>
        <v>0</v>
      </c>
      <c r="J1285" s="267"/>
      <c r="K1285" s="268">
        <f t="shared" si="26"/>
        <v>0</v>
      </c>
      <c r="O1285" s="260">
        <v>2</v>
      </c>
      <c r="AA1285" s="233">
        <v>12</v>
      </c>
      <c r="AB1285" s="233">
        <v>0</v>
      </c>
      <c r="AC1285" s="233">
        <v>267</v>
      </c>
      <c r="AZ1285" s="233">
        <v>2</v>
      </c>
      <c r="BA1285" s="233">
        <f t="shared" si="27"/>
        <v>0</v>
      </c>
      <c r="BB1285" s="233">
        <f t="shared" si="28"/>
        <v>0</v>
      </c>
      <c r="BC1285" s="233">
        <f t="shared" si="29"/>
        <v>0</v>
      </c>
      <c r="BD1285" s="233">
        <f t="shared" si="30"/>
        <v>0</v>
      </c>
      <c r="BE1285" s="233">
        <f t="shared" si="31"/>
        <v>0</v>
      </c>
      <c r="CA1285" s="260">
        <v>12</v>
      </c>
      <c r="CB1285" s="260">
        <v>0</v>
      </c>
    </row>
    <row r="1286" spans="1:80" ht="12.75">
      <c r="A1286" s="261">
        <v>212</v>
      </c>
      <c r="B1286" s="262" t="s">
        <v>1202</v>
      </c>
      <c r="C1286" s="263" t="s">
        <v>1203</v>
      </c>
      <c r="D1286" s="264" t="s">
        <v>12</v>
      </c>
      <c r="E1286" s="265"/>
      <c r="F1286" s="265">
        <v>0</v>
      </c>
      <c r="G1286" s="266">
        <f t="shared" si="24"/>
        <v>0</v>
      </c>
      <c r="H1286" s="267">
        <v>0</v>
      </c>
      <c r="I1286" s="268">
        <f t="shared" si="25"/>
        <v>0</v>
      </c>
      <c r="J1286" s="267"/>
      <c r="K1286" s="268">
        <f t="shared" si="26"/>
        <v>0</v>
      </c>
      <c r="O1286" s="260">
        <v>2</v>
      </c>
      <c r="AA1286" s="233">
        <v>7</v>
      </c>
      <c r="AB1286" s="233">
        <v>1002</v>
      </c>
      <c r="AC1286" s="233">
        <v>5</v>
      </c>
      <c r="AZ1286" s="233">
        <v>2</v>
      </c>
      <c r="BA1286" s="233">
        <f t="shared" si="27"/>
        <v>0</v>
      </c>
      <c r="BB1286" s="233">
        <f t="shared" si="28"/>
        <v>0</v>
      </c>
      <c r="BC1286" s="233">
        <f t="shared" si="29"/>
        <v>0</v>
      </c>
      <c r="BD1286" s="233">
        <f t="shared" si="30"/>
        <v>0</v>
      </c>
      <c r="BE1286" s="233">
        <f t="shared" si="31"/>
        <v>0</v>
      </c>
      <c r="CA1286" s="260">
        <v>7</v>
      </c>
      <c r="CB1286" s="260">
        <v>1002</v>
      </c>
    </row>
    <row r="1287" spans="1:57" ht="12.75">
      <c r="A1287" s="278"/>
      <c r="B1287" s="279" t="s">
        <v>101</v>
      </c>
      <c r="C1287" s="280" t="s">
        <v>1120</v>
      </c>
      <c r="D1287" s="281"/>
      <c r="E1287" s="282"/>
      <c r="F1287" s="283"/>
      <c r="G1287" s="284">
        <f>SUM(G1231:G1286)</f>
        <v>0</v>
      </c>
      <c r="H1287" s="285"/>
      <c r="I1287" s="286">
        <f>SUM(I1231:I1286)</f>
        <v>0</v>
      </c>
      <c r="J1287" s="285"/>
      <c r="K1287" s="286">
        <f>SUM(K1231:K1286)</f>
        <v>-0.27937439999999997</v>
      </c>
      <c r="O1287" s="260">
        <v>4</v>
      </c>
      <c r="BA1287" s="287">
        <f>SUM(BA1231:BA1286)</f>
        <v>0</v>
      </c>
      <c r="BB1287" s="287">
        <f>SUM(BB1231:BB1286)</f>
        <v>0</v>
      </c>
      <c r="BC1287" s="287">
        <f>SUM(BC1231:BC1286)</f>
        <v>0</v>
      </c>
      <c r="BD1287" s="287">
        <f>SUM(BD1231:BD1286)</f>
        <v>0</v>
      </c>
      <c r="BE1287" s="287">
        <f>SUM(BE1231:BE1286)</f>
        <v>0</v>
      </c>
    </row>
    <row r="1288" spans="1:15" ht="12.75">
      <c r="A1288" s="250" t="s">
        <v>97</v>
      </c>
      <c r="B1288" s="251" t="s">
        <v>1204</v>
      </c>
      <c r="C1288" s="252" t="s">
        <v>1205</v>
      </c>
      <c r="D1288" s="253"/>
      <c r="E1288" s="254"/>
      <c r="F1288" s="254"/>
      <c r="G1288" s="255"/>
      <c r="H1288" s="256"/>
      <c r="I1288" s="257"/>
      <c r="J1288" s="258"/>
      <c r="K1288" s="259"/>
      <c r="O1288" s="260">
        <v>1</v>
      </c>
    </row>
    <row r="1289" spans="1:80" ht="12.75">
      <c r="A1289" s="261">
        <v>213</v>
      </c>
      <c r="B1289" s="262" t="s">
        <v>1207</v>
      </c>
      <c r="C1289" s="263" t="s">
        <v>1208</v>
      </c>
      <c r="D1289" s="264" t="s">
        <v>151</v>
      </c>
      <c r="E1289" s="265">
        <v>360.18</v>
      </c>
      <c r="F1289" s="265">
        <v>0</v>
      </c>
      <c r="G1289" s="266">
        <f>E1289*F1289</f>
        <v>0</v>
      </c>
      <c r="H1289" s="267">
        <v>0</v>
      </c>
      <c r="I1289" s="268">
        <f>E1289*H1289</f>
        <v>0</v>
      </c>
      <c r="J1289" s="267">
        <v>0</v>
      </c>
      <c r="K1289" s="268">
        <f>E1289*J1289</f>
        <v>0</v>
      </c>
      <c r="O1289" s="260">
        <v>2</v>
      </c>
      <c r="AA1289" s="233">
        <v>1</v>
      </c>
      <c r="AB1289" s="233">
        <v>7</v>
      </c>
      <c r="AC1289" s="233">
        <v>7</v>
      </c>
      <c r="AZ1289" s="233">
        <v>2</v>
      </c>
      <c r="BA1289" s="233">
        <f>IF(AZ1289=1,G1289,0)</f>
        <v>0</v>
      </c>
      <c r="BB1289" s="233">
        <f>IF(AZ1289=2,G1289,0)</f>
        <v>0</v>
      </c>
      <c r="BC1289" s="233">
        <f>IF(AZ1289=3,G1289,0)</f>
        <v>0</v>
      </c>
      <c r="BD1289" s="233">
        <f>IF(AZ1289=4,G1289,0)</f>
        <v>0</v>
      </c>
      <c r="BE1289" s="233">
        <f>IF(AZ1289=5,G1289,0)</f>
        <v>0</v>
      </c>
      <c r="CA1289" s="260">
        <v>1</v>
      </c>
      <c r="CB1289" s="260">
        <v>7</v>
      </c>
    </row>
    <row r="1290" spans="1:15" ht="12.75">
      <c r="A1290" s="269"/>
      <c r="B1290" s="272"/>
      <c r="C1290" s="336" t="s">
        <v>658</v>
      </c>
      <c r="D1290" s="335"/>
      <c r="E1290" s="273">
        <v>0</v>
      </c>
      <c r="F1290" s="274"/>
      <c r="G1290" s="275"/>
      <c r="H1290" s="276"/>
      <c r="I1290" s="270"/>
      <c r="J1290" s="277"/>
      <c r="K1290" s="270"/>
      <c r="M1290" s="271" t="s">
        <v>658</v>
      </c>
      <c r="O1290" s="260"/>
    </row>
    <row r="1291" spans="1:15" ht="12.75">
      <c r="A1291" s="269"/>
      <c r="B1291" s="272"/>
      <c r="C1291" s="336" t="s">
        <v>659</v>
      </c>
      <c r="D1291" s="335"/>
      <c r="E1291" s="273">
        <v>27.6</v>
      </c>
      <c r="F1291" s="274"/>
      <c r="G1291" s="275"/>
      <c r="H1291" s="276"/>
      <c r="I1291" s="270"/>
      <c r="J1291" s="277"/>
      <c r="K1291" s="270"/>
      <c r="M1291" s="271" t="s">
        <v>659</v>
      </c>
      <c r="O1291" s="260"/>
    </row>
    <row r="1292" spans="1:15" ht="12.75">
      <c r="A1292" s="269"/>
      <c r="B1292" s="272"/>
      <c r="C1292" s="336" t="s">
        <v>609</v>
      </c>
      <c r="D1292" s="335"/>
      <c r="E1292" s="273">
        <v>0</v>
      </c>
      <c r="F1292" s="274"/>
      <c r="G1292" s="275"/>
      <c r="H1292" s="276"/>
      <c r="I1292" s="270"/>
      <c r="J1292" s="277"/>
      <c r="K1292" s="270"/>
      <c r="M1292" s="271" t="s">
        <v>609</v>
      </c>
      <c r="O1292" s="260"/>
    </row>
    <row r="1293" spans="1:15" ht="12.75">
      <c r="A1293" s="269"/>
      <c r="B1293" s="272"/>
      <c r="C1293" s="336" t="s">
        <v>610</v>
      </c>
      <c r="D1293" s="335"/>
      <c r="E1293" s="273">
        <v>77.31</v>
      </c>
      <c r="F1293" s="274"/>
      <c r="G1293" s="275"/>
      <c r="H1293" s="276"/>
      <c r="I1293" s="270"/>
      <c r="J1293" s="277"/>
      <c r="K1293" s="270"/>
      <c r="M1293" s="271" t="s">
        <v>610</v>
      </c>
      <c r="O1293" s="260"/>
    </row>
    <row r="1294" spans="1:15" ht="12.75">
      <c r="A1294" s="269"/>
      <c r="B1294" s="272"/>
      <c r="C1294" s="336" t="s">
        <v>611</v>
      </c>
      <c r="D1294" s="335"/>
      <c r="E1294" s="273">
        <v>0</v>
      </c>
      <c r="F1294" s="274"/>
      <c r="G1294" s="275"/>
      <c r="H1294" s="276"/>
      <c r="I1294" s="270"/>
      <c r="J1294" s="277"/>
      <c r="K1294" s="270"/>
      <c r="M1294" s="271" t="s">
        <v>611</v>
      </c>
      <c r="O1294" s="260"/>
    </row>
    <row r="1295" spans="1:15" ht="12.75">
      <c r="A1295" s="269"/>
      <c r="B1295" s="272"/>
      <c r="C1295" s="336" t="s">
        <v>612</v>
      </c>
      <c r="D1295" s="335"/>
      <c r="E1295" s="273">
        <v>27.53</v>
      </c>
      <c r="F1295" s="274"/>
      <c r="G1295" s="275"/>
      <c r="H1295" s="276"/>
      <c r="I1295" s="270"/>
      <c r="J1295" s="277"/>
      <c r="K1295" s="270"/>
      <c r="M1295" s="271" t="s">
        <v>612</v>
      </c>
      <c r="O1295" s="260"/>
    </row>
    <row r="1296" spans="1:15" ht="12.75">
      <c r="A1296" s="269"/>
      <c r="B1296" s="272"/>
      <c r="C1296" s="336" t="s">
        <v>619</v>
      </c>
      <c r="D1296" s="335"/>
      <c r="E1296" s="273">
        <v>0</v>
      </c>
      <c r="F1296" s="274"/>
      <c r="G1296" s="275"/>
      <c r="H1296" s="276"/>
      <c r="I1296" s="270"/>
      <c r="J1296" s="277"/>
      <c r="K1296" s="270"/>
      <c r="M1296" s="271" t="s">
        <v>619</v>
      </c>
      <c r="O1296" s="260"/>
    </row>
    <row r="1297" spans="1:15" ht="22.5">
      <c r="A1297" s="269"/>
      <c r="B1297" s="272"/>
      <c r="C1297" s="336" t="s">
        <v>620</v>
      </c>
      <c r="D1297" s="335"/>
      <c r="E1297" s="273">
        <v>128.6</v>
      </c>
      <c r="F1297" s="274"/>
      <c r="G1297" s="275"/>
      <c r="H1297" s="276"/>
      <c r="I1297" s="270"/>
      <c r="J1297" s="277"/>
      <c r="K1297" s="270"/>
      <c r="M1297" s="271" t="s">
        <v>620</v>
      </c>
      <c r="O1297" s="260"/>
    </row>
    <row r="1298" spans="1:15" ht="12.75">
      <c r="A1298" s="269"/>
      <c r="B1298" s="272"/>
      <c r="C1298" s="336" t="s">
        <v>613</v>
      </c>
      <c r="D1298" s="335"/>
      <c r="E1298" s="273">
        <v>0</v>
      </c>
      <c r="F1298" s="274"/>
      <c r="G1298" s="275"/>
      <c r="H1298" s="276"/>
      <c r="I1298" s="270"/>
      <c r="J1298" s="277"/>
      <c r="K1298" s="270"/>
      <c r="M1298" s="271" t="s">
        <v>613</v>
      </c>
      <c r="O1298" s="260"/>
    </row>
    <row r="1299" spans="1:15" ht="12.75">
      <c r="A1299" s="269"/>
      <c r="B1299" s="272"/>
      <c r="C1299" s="336" t="s">
        <v>614</v>
      </c>
      <c r="D1299" s="335"/>
      <c r="E1299" s="273">
        <v>79.53</v>
      </c>
      <c r="F1299" s="274"/>
      <c r="G1299" s="275"/>
      <c r="H1299" s="276"/>
      <c r="I1299" s="270"/>
      <c r="J1299" s="277"/>
      <c r="K1299" s="270"/>
      <c r="M1299" s="271" t="s">
        <v>614</v>
      </c>
      <c r="O1299" s="260"/>
    </row>
    <row r="1300" spans="1:15" ht="12.75">
      <c r="A1300" s="269"/>
      <c r="B1300" s="272"/>
      <c r="C1300" s="336" t="s">
        <v>615</v>
      </c>
      <c r="D1300" s="335"/>
      <c r="E1300" s="273">
        <v>0</v>
      </c>
      <c r="F1300" s="274"/>
      <c r="G1300" s="275"/>
      <c r="H1300" s="276"/>
      <c r="I1300" s="270"/>
      <c r="J1300" s="277"/>
      <c r="K1300" s="270"/>
      <c r="M1300" s="271" t="s">
        <v>615</v>
      </c>
      <c r="O1300" s="260"/>
    </row>
    <row r="1301" spans="1:15" ht="12.75">
      <c r="A1301" s="269"/>
      <c r="B1301" s="272"/>
      <c r="C1301" s="336" t="s">
        <v>616</v>
      </c>
      <c r="D1301" s="335"/>
      <c r="E1301" s="273">
        <v>19.61</v>
      </c>
      <c r="F1301" s="274"/>
      <c r="G1301" s="275"/>
      <c r="H1301" s="276"/>
      <c r="I1301" s="270"/>
      <c r="J1301" s="277"/>
      <c r="K1301" s="270"/>
      <c r="M1301" s="271" t="s">
        <v>616</v>
      </c>
      <c r="O1301" s="260"/>
    </row>
    <row r="1302" spans="1:80" ht="22.5">
      <c r="A1302" s="261">
        <v>214</v>
      </c>
      <c r="B1302" s="262" t="s">
        <v>1209</v>
      </c>
      <c r="C1302" s="263" t="s">
        <v>1210</v>
      </c>
      <c r="D1302" s="264" t="s">
        <v>186</v>
      </c>
      <c r="E1302" s="265">
        <v>360</v>
      </c>
      <c r="F1302" s="265">
        <v>0</v>
      </c>
      <c r="G1302" s="266">
        <f>E1302*F1302</f>
        <v>0</v>
      </c>
      <c r="H1302" s="267">
        <v>0.00039</v>
      </c>
      <c r="I1302" s="268">
        <f>E1302*H1302</f>
        <v>0.1404</v>
      </c>
      <c r="J1302" s="267">
        <v>0</v>
      </c>
      <c r="K1302" s="268">
        <f>E1302*J1302</f>
        <v>0</v>
      </c>
      <c r="O1302" s="260">
        <v>2</v>
      </c>
      <c r="AA1302" s="233">
        <v>1</v>
      </c>
      <c r="AB1302" s="233">
        <v>7</v>
      </c>
      <c r="AC1302" s="233">
        <v>7</v>
      </c>
      <c r="AZ1302" s="233">
        <v>2</v>
      </c>
      <c r="BA1302" s="233">
        <f>IF(AZ1302=1,G1302,0)</f>
        <v>0</v>
      </c>
      <c r="BB1302" s="233">
        <f>IF(AZ1302=2,G1302,0)</f>
        <v>0</v>
      </c>
      <c r="BC1302" s="233">
        <f>IF(AZ1302=3,G1302,0)</f>
        <v>0</v>
      </c>
      <c r="BD1302" s="233">
        <f>IF(AZ1302=4,G1302,0)</f>
        <v>0</v>
      </c>
      <c r="BE1302" s="233">
        <f>IF(AZ1302=5,G1302,0)</f>
        <v>0</v>
      </c>
      <c r="CA1302" s="260">
        <v>1</v>
      </c>
      <c r="CB1302" s="260">
        <v>7</v>
      </c>
    </row>
    <row r="1303" spans="1:80" ht="12.75">
      <c r="A1303" s="261">
        <v>215</v>
      </c>
      <c r="B1303" s="262" t="s">
        <v>1211</v>
      </c>
      <c r="C1303" s="263" t="s">
        <v>1212</v>
      </c>
      <c r="D1303" s="264" t="s">
        <v>186</v>
      </c>
      <c r="E1303" s="265">
        <v>360</v>
      </c>
      <c r="F1303" s="265">
        <v>0</v>
      </c>
      <c r="G1303" s="266">
        <f>E1303*F1303</f>
        <v>0</v>
      </c>
      <c r="H1303" s="267">
        <v>0</v>
      </c>
      <c r="I1303" s="268">
        <f>E1303*H1303</f>
        <v>0</v>
      </c>
      <c r="J1303" s="267">
        <v>0</v>
      </c>
      <c r="K1303" s="268">
        <f>E1303*J1303</f>
        <v>0</v>
      </c>
      <c r="O1303" s="260">
        <v>2</v>
      </c>
      <c r="AA1303" s="233">
        <v>1</v>
      </c>
      <c r="AB1303" s="233">
        <v>7</v>
      </c>
      <c r="AC1303" s="233">
        <v>7</v>
      </c>
      <c r="AZ1303" s="233">
        <v>2</v>
      </c>
      <c r="BA1303" s="233">
        <f>IF(AZ1303=1,G1303,0)</f>
        <v>0</v>
      </c>
      <c r="BB1303" s="233">
        <f>IF(AZ1303=2,G1303,0)</f>
        <v>0</v>
      </c>
      <c r="BC1303" s="233">
        <f>IF(AZ1303=3,G1303,0)</f>
        <v>0</v>
      </c>
      <c r="BD1303" s="233">
        <f>IF(AZ1303=4,G1303,0)</f>
        <v>0</v>
      </c>
      <c r="BE1303" s="233">
        <f>IF(AZ1303=5,G1303,0)</f>
        <v>0</v>
      </c>
      <c r="CA1303" s="260">
        <v>1</v>
      </c>
      <c r="CB1303" s="260">
        <v>7</v>
      </c>
    </row>
    <row r="1304" spans="1:80" ht="22.5">
      <c r="A1304" s="261">
        <v>216</v>
      </c>
      <c r="B1304" s="262" t="s">
        <v>1213</v>
      </c>
      <c r="C1304" s="263" t="s">
        <v>1214</v>
      </c>
      <c r="D1304" s="264" t="s">
        <v>151</v>
      </c>
      <c r="E1304" s="265">
        <v>360.18</v>
      </c>
      <c r="F1304" s="265">
        <v>0</v>
      </c>
      <c r="G1304" s="266">
        <f>E1304*F1304</f>
        <v>0</v>
      </c>
      <c r="H1304" s="267">
        <v>0.00243</v>
      </c>
      <c r="I1304" s="268">
        <f>E1304*H1304</f>
        <v>0.8752373999999999</v>
      </c>
      <c r="J1304" s="267">
        <v>0</v>
      </c>
      <c r="K1304" s="268">
        <f>E1304*J1304</f>
        <v>0</v>
      </c>
      <c r="O1304" s="260">
        <v>2</v>
      </c>
      <c r="AA1304" s="233">
        <v>1</v>
      </c>
      <c r="AB1304" s="233">
        <v>7</v>
      </c>
      <c r="AC1304" s="233">
        <v>7</v>
      </c>
      <c r="AZ1304" s="233">
        <v>2</v>
      </c>
      <c r="BA1304" s="233">
        <f>IF(AZ1304=1,G1304,0)</f>
        <v>0</v>
      </c>
      <c r="BB1304" s="233">
        <f>IF(AZ1304=2,G1304,0)</f>
        <v>0</v>
      </c>
      <c r="BC1304" s="233">
        <f>IF(AZ1304=3,G1304,0)</f>
        <v>0</v>
      </c>
      <c r="BD1304" s="233">
        <f>IF(AZ1304=4,G1304,0)</f>
        <v>0</v>
      </c>
      <c r="BE1304" s="233">
        <f>IF(AZ1304=5,G1304,0)</f>
        <v>0</v>
      </c>
      <c r="CA1304" s="260">
        <v>1</v>
      </c>
      <c r="CB1304" s="260">
        <v>7</v>
      </c>
    </row>
    <row r="1305" spans="1:15" ht="12.75">
      <c r="A1305" s="269"/>
      <c r="B1305" s="272"/>
      <c r="C1305" s="336" t="s">
        <v>658</v>
      </c>
      <c r="D1305" s="335"/>
      <c r="E1305" s="273">
        <v>0</v>
      </c>
      <c r="F1305" s="274"/>
      <c r="G1305" s="275"/>
      <c r="H1305" s="276"/>
      <c r="I1305" s="270"/>
      <c r="J1305" s="277"/>
      <c r="K1305" s="270"/>
      <c r="M1305" s="271" t="s">
        <v>658</v>
      </c>
      <c r="O1305" s="260"/>
    </row>
    <row r="1306" spans="1:15" ht="12.75">
      <c r="A1306" s="269"/>
      <c r="B1306" s="272"/>
      <c r="C1306" s="336" t="s">
        <v>659</v>
      </c>
      <c r="D1306" s="335"/>
      <c r="E1306" s="273">
        <v>27.6</v>
      </c>
      <c r="F1306" s="274"/>
      <c r="G1306" s="275"/>
      <c r="H1306" s="276"/>
      <c r="I1306" s="270"/>
      <c r="J1306" s="277"/>
      <c r="K1306" s="270"/>
      <c r="M1306" s="271" t="s">
        <v>659</v>
      </c>
      <c r="O1306" s="260"/>
    </row>
    <row r="1307" spans="1:15" ht="12.75">
      <c r="A1307" s="269"/>
      <c r="B1307" s="272"/>
      <c r="C1307" s="336" t="s">
        <v>609</v>
      </c>
      <c r="D1307" s="335"/>
      <c r="E1307" s="273">
        <v>0</v>
      </c>
      <c r="F1307" s="274"/>
      <c r="G1307" s="275"/>
      <c r="H1307" s="276"/>
      <c r="I1307" s="270"/>
      <c r="J1307" s="277"/>
      <c r="K1307" s="270"/>
      <c r="M1307" s="271" t="s">
        <v>609</v>
      </c>
      <c r="O1307" s="260"/>
    </row>
    <row r="1308" spans="1:15" ht="12.75">
      <c r="A1308" s="269"/>
      <c r="B1308" s="272"/>
      <c r="C1308" s="336" t="s">
        <v>610</v>
      </c>
      <c r="D1308" s="335"/>
      <c r="E1308" s="273">
        <v>77.31</v>
      </c>
      <c r="F1308" s="274"/>
      <c r="G1308" s="275"/>
      <c r="H1308" s="276"/>
      <c r="I1308" s="270"/>
      <c r="J1308" s="277"/>
      <c r="K1308" s="270"/>
      <c r="M1308" s="271" t="s">
        <v>610</v>
      </c>
      <c r="O1308" s="260"/>
    </row>
    <row r="1309" spans="1:15" ht="12.75">
      <c r="A1309" s="269"/>
      <c r="B1309" s="272"/>
      <c r="C1309" s="336" t="s">
        <v>611</v>
      </c>
      <c r="D1309" s="335"/>
      <c r="E1309" s="273">
        <v>0</v>
      </c>
      <c r="F1309" s="274"/>
      <c r="G1309" s="275"/>
      <c r="H1309" s="276"/>
      <c r="I1309" s="270"/>
      <c r="J1309" s="277"/>
      <c r="K1309" s="270"/>
      <c r="M1309" s="271" t="s">
        <v>611</v>
      </c>
      <c r="O1309" s="260"/>
    </row>
    <row r="1310" spans="1:15" ht="12.75">
      <c r="A1310" s="269"/>
      <c r="B1310" s="272"/>
      <c r="C1310" s="336" t="s">
        <v>612</v>
      </c>
      <c r="D1310" s="335"/>
      <c r="E1310" s="273">
        <v>27.53</v>
      </c>
      <c r="F1310" s="274"/>
      <c r="G1310" s="275"/>
      <c r="H1310" s="276"/>
      <c r="I1310" s="270"/>
      <c r="J1310" s="277"/>
      <c r="K1310" s="270"/>
      <c r="M1310" s="271" t="s">
        <v>612</v>
      </c>
      <c r="O1310" s="260"/>
    </row>
    <row r="1311" spans="1:15" ht="12.75">
      <c r="A1311" s="269"/>
      <c r="B1311" s="272"/>
      <c r="C1311" s="336" t="s">
        <v>619</v>
      </c>
      <c r="D1311" s="335"/>
      <c r="E1311" s="273">
        <v>0</v>
      </c>
      <c r="F1311" s="274"/>
      <c r="G1311" s="275"/>
      <c r="H1311" s="276"/>
      <c r="I1311" s="270"/>
      <c r="J1311" s="277"/>
      <c r="K1311" s="270"/>
      <c r="M1311" s="271" t="s">
        <v>619</v>
      </c>
      <c r="O1311" s="260"/>
    </row>
    <row r="1312" spans="1:15" ht="22.5">
      <c r="A1312" s="269"/>
      <c r="B1312" s="272"/>
      <c r="C1312" s="336" t="s">
        <v>620</v>
      </c>
      <c r="D1312" s="335"/>
      <c r="E1312" s="273">
        <v>128.6</v>
      </c>
      <c r="F1312" s="274"/>
      <c r="G1312" s="275"/>
      <c r="H1312" s="276"/>
      <c r="I1312" s="270"/>
      <c r="J1312" s="277"/>
      <c r="K1312" s="270"/>
      <c r="M1312" s="271" t="s">
        <v>620</v>
      </c>
      <c r="O1312" s="260"/>
    </row>
    <row r="1313" spans="1:15" ht="12.75">
      <c r="A1313" s="269"/>
      <c r="B1313" s="272"/>
      <c r="C1313" s="336" t="s">
        <v>613</v>
      </c>
      <c r="D1313" s="335"/>
      <c r="E1313" s="273">
        <v>0</v>
      </c>
      <c r="F1313" s="274"/>
      <c r="G1313" s="275"/>
      <c r="H1313" s="276"/>
      <c r="I1313" s="270"/>
      <c r="J1313" s="277"/>
      <c r="K1313" s="270"/>
      <c r="M1313" s="271" t="s">
        <v>613</v>
      </c>
      <c r="O1313" s="260"/>
    </row>
    <row r="1314" spans="1:15" ht="12.75">
      <c r="A1314" s="269"/>
      <c r="B1314" s="272"/>
      <c r="C1314" s="336" t="s">
        <v>614</v>
      </c>
      <c r="D1314" s="335"/>
      <c r="E1314" s="273">
        <v>79.53</v>
      </c>
      <c r="F1314" s="274"/>
      <c r="G1314" s="275"/>
      <c r="H1314" s="276"/>
      <c r="I1314" s="270"/>
      <c r="J1314" s="277"/>
      <c r="K1314" s="270"/>
      <c r="M1314" s="271" t="s">
        <v>614</v>
      </c>
      <c r="O1314" s="260"/>
    </row>
    <row r="1315" spans="1:15" ht="12.75">
      <c r="A1315" s="269"/>
      <c r="B1315" s="272"/>
      <c r="C1315" s="336" t="s">
        <v>615</v>
      </c>
      <c r="D1315" s="335"/>
      <c r="E1315" s="273">
        <v>0</v>
      </c>
      <c r="F1315" s="274"/>
      <c r="G1315" s="275"/>
      <c r="H1315" s="276"/>
      <c r="I1315" s="270"/>
      <c r="J1315" s="277"/>
      <c r="K1315" s="270"/>
      <c r="M1315" s="271" t="s">
        <v>615</v>
      </c>
      <c r="O1315" s="260"/>
    </row>
    <row r="1316" spans="1:15" ht="12.75">
      <c r="A1316" s="269"/>
      <c r="B1316" s="272"/>
      <c r="C1316" s="336" t="s">
        <v>616</v>
      </c>
      <c r="D1316" s="335"/>
      <c r="E1316" s="273">
        <v>19.61</v>
      </c>
      <c r="F1316" s="274"/>
      <c r="G1316" s="275"/>
      <c r="H1316" s="276"/>
      <c r="I1316" s="270"/>
      <c r="J1316" s="277"/>
      <c r="K1316" s="270"/>
      <c r="M1316" s="271" t="s">
        <v>616</v>
      </c>
      <c r="O1316" s="260"/>
    </row>
    <row r="1317" spans="1:80" ht="12.75">
      <c r="A1317" s="261">
        <v>217</v>
      </c>
      <c r="B1317" s="262" t="s">
        <v>1215</v>
      </c>
      <c r="C1317" s="263" t="s">
        <v>1216</v>
      </c>
      <c r="D1317" s="264" t="s">
        <v>186</v>
      </c>
      <c r="E1317" s="265">
        <v>360</v>
      </c>
      <c r="F1317" s="265">
        <v>0</v>
      </c>
      <c r="G1317" s="266">
        <f>E1317*F1317</f>
        <v>0</v>
      </c>
      <c r="H1317" s="267">
        <v>4E-05</v>
      </c>
      <c r="I1317" s="268">
        <f>E1317*H1317</f>
        <v>0.014400000000000001</v>
      </c>
      <c r="J1317" s="267">
        <v>0</v>
      </c>
      <c r="K1317" s="268">
        <f>E1317*J1317</f>
        <v>0</v>
      </c>
      <c r="O1317" s="260">
        <v>2</v>
      </c>
      <c r="AA1317" s="233">
        <v>1</v>
      </c>
      <c r="AB1317" s="233">
        <v>7</v>
      </c>
      <c r="AC1317" s="233">
        <v>7</v>
      </c>
      <c r="AZ1317" s="233">
        <v>2</v>
      </c>
      <c r="BA1317" s="233">
        <f>IF(AZ1317=1,G1317,0)</f>
        <v>0</v>
      </c>
      <c r="BB1317" s="233">
        <f>IF(AZ1317=2,G1317,0)</f>
        <v>0</v>
      </c>
      <c r="BC1317" s="233">
        <f>IF(AZ1317=3,G1317,0)</f>
        <v>0</v>
      </c>
      <c r="BD1317" s="233">
        <f>IF(AZ1317=4,G1317,0)</f>
        <v>0</v>
      </c>
      <c r="BE1317" s="233">
        <f>IF(AZ1317=5,G1317,0)</f>
        <v>0</v>
      </c>
      <c r="CA1317" s="260">
        <v>1</v>
      </c>
      <c r="CB1317" s="260">
        <v>7</v>
      </c>
    </row>
    <row r="1318" spans="1:80" ht="12.75">
      <c r="A1318" s="261">
        <v>218</v>
      </c>
      <c r="B1318" s="262" t="s">
        <v>1217</v>
      </c>
      <c r="C1318" s="263" t="s">
        <v>1218</v>
      </c>
      <c r="D1318" s="264" t="s">
        <v>151</v>
      </c>
      <c r="E1318" s="265">
        <v>47.8</v>
      </c>
      <c r="F1318" s="265">
        <v>0</v>
      </c>
      <c r="G1318" s="266">
        <f>E1318*F1318</f>
        <v>0</v>
      </c>
      <c r="H1318" s="267">
        <v>0</v>
      </c>
      <c r="I1318" s="268">
        <f>E1318*H1318</f>
        <v>0</v>
      </c>
      <c r="J1318" s="267">
        <v>0</v>
      </c>
      <c r="K1318" s="268">
        <f>E1318*J1318</f>
        <v>0</v>
      </c>
      <c r="O1318" s="260">
        <v>2</v>
      </c>
      <c r="AA1318" s="233">
        <v>1</v>
      </c>
      <c r="AB1318" s="233">
        <v>7</v>
      </c>
      <c r="AC1318" s="233">
        <v>7</v>
      </c>
      <c r="AZ1318" s="233">
        <v>2</v>
      </c>
      <c r="BA1318" s="233">
        <f>IF(AZ1318=1,G1318,0)</f>
        <v>0</v>
      </c>
      <c r="BB1318" s="233">
        <f>IF(AZ1318=2,G1318,0)</f>
        <v>0</v>
      </c>
      <c r="BC1318" s="233">
        <f>IF(AZ1318=3,G1318,0)</f>
        <v>0</v>
      </c>
      <c r="BD1318" s="233">
        <f>IF(AZ1318=4,G1318,0)</f>
        <v>0</v>
      </c>
      <c r="BE1318" s="233">
        <f>IF(AZ1318=5,G1318,0)</f>
        <v>0</v>
      </c>
      <c r="CA1318" s="260">
        <v>1</v>
      </c>
      <c r="CB1318" s="260">
        <v>7</v>
      </c>
    </row>
    <row r="1319" spans="1:15" ht="12.75">
      <c r="A1319" s="269"/>
      <c r="B1319" s="272"/>
      <c r="C1319" s="336" t="s">
        <v>609</v>
      </c>
      <c r="D1319" s="335"/>
      <c r="E1319" s="273">
        <v>0</v>
      </c>
      <c r="F1319" s="274"/>
      <c r="G1319" s="275"/>
      <c r="H1319" s="276"/>
      <c r="I1319" s="270"/>
      <c r="J1319" s="277"/>
      <c r="K1319" s="270"/>
      <c r="M1319" s="271" t="s">
        <v>609</v>
      </c>
      <c r="O1319" s="260"/>
    </row>
    <row r="1320" spans="1:15" ht="12.75">
      <c r="A1320" s="269"/>
      <c r="B1320" s="272"/>
      <c r="C1320" s="336" t="s">
        <v>1219</v>
      </c>
      <c r="D1320" s="335"/>
      <c r="E1320" s="273">
        <v>8.54</v>
      </c>
      <c r="F1320" s="274"/>
      <c r="G1320" s="275"/>
      <c r="H1320" s="276"/>
      <c r="I1320" s="270"/>
      <c r="J1320" s="277"/>
      <c r="K1320" s="270"/>
      <c r="M1320" s="271" t="s">
        <v>1219</v>
      </c>
      <c r="O1320" s="260"/>
    </row>
    <row r="1321" spans="1:15" ht="12.75">
      <c r="A1321" s="269"/>
      <c r="B1321" s="272"/>
      <c r="C1321" s="336" t="s">
        <v>611</v>
      </c>
      <c r="D1321" s="335"/>
      <c r="E1321" s="273">
        <v>0</v>
      </c>
      <c r="F1321" s="274"/>
      <c r="G1321" s="275"/>
      <c r="H1321" s="276"/>
      <c r="I1321" s="270"/>
      <c r="J1321" s="277"/>
      <c r="K1321" s="270"/>
      <c r="M1321" s="271" t="s">
        <v>611</v>
      </c>
      <c r="O1321" s="260"/>
    </row>
    <row r="1322" spans="1:15" ht="12.75">
      <c r="A1322" s="269"/>
      <c r="B1322" s="272"/>
      <c r="C1322" s="336" t="s">
        <v>1220</v>
      </c>
      <c r="D1322" s="335"/>
      <c r="E1322" s="273">
        <v>16</v>
      </c>
      <c r="F1322" s="274"/>
      <c r="G1322" s="275"/>
      <c r="H1322" s="276"/>
      <c r="I1322" s="270"/>
      <c r="J1322" s="277"/>
      <c r="K1322" s="270"/>
      <c r="M1322" s="271" t="s">
        <v>1220</v>
      </c>
      <c r="O1322" s="260"/>
    </row>
    <row r="1323" spans="1:15" ht="12.75">
      <c r="A1323" s="269"/>
      <c r="B1323" s="272"/>
      <c r="C1323" s="336" t="s">
        <v>619</v>
      </c>
      <c r="D1323" s="335"/>
      <c r="E1323" s="273">
        <v>0</v>
      </c>
      <c r="F1323" s="274"/>
      <c r="G1323" s="275"/>
      <c r="H1323" s="276"/>
      <c r="I1323" s="270"/>
      <c r="J1323" s="277"/>
      <c r="K1323" s="270"/>
      <c r="M1323" s="271" t="s">
        <v>619</v>
      </c>
      <c r="O1323" s="260"/>
    </row>
    <row r="1324" spans="1:15" ht="12.75">
      <c r="A1324" s="269"/>
      <c r="B1324" s="272"/>
      <c r="C1324" s="336" t="s">
        <v>1221</v>
      </c>
      <c r="D1324" s="335"/>
      <c r="E1324" s="273">
        <v>9.49</v>
      </c>
      <c r="F1324" s="274"/>
      <c r="G1324" s="275"/>
      <c r="H1324" s="276"/>
      <c r="I1324" s="270"/>
      <c r="J1324" s="277"/>
      <c r="K1324" s="270"/>
      <c r="M1324" s="271" t="s">
        <v>1221</v>
      </c>
      <c r="O1324" s="260"/>
    </row>
    <row r="1325" spans="1:15" ht="12.75">
      <c r="A1325" s="269"/>
      <c r="B1325" s="272"/>
      <c r="C1325" s="336" t="s">
        <v>615</v>
      </c>
      <c r="D1325" s="335"/>
      <c r="E1325" s="273">
        <v>0</v>
      </c>
      <c r="F1325" s="274"/>
      <c r="G1325" s="275"/>
      <c r="H1325" s="276"/>
      <c r="I1325" s="270"/>
      <c r="J1325" s="277"/>
      <c r="K1325" s="270"/>
      <c r="M1325" s="271" t="s">
        <v>615</v>
      </c>
      <c r="O1325" s="260"/>
    </row>
    <row r="1326" spans="1:15" ht="12.75">
      <c r="A1326" s="269"/>
      <c r="B1326" s="272"/>
      <c r="C1326" s="336" t="s">
        <v>1222</v>
      </c>
      <c r="D1326" s="335"/>
      <c r="E1326" s="273">
        <v>13.77</v>
      </c>
      <c r="F1326" s="274"/>
      <c r="G1326" s="275"/>
      <c r="H1326" s="276"/>
      <c r="I1326" s="270"/>
      <c r="J1326" s="277"/>
      <c r="K1326" s="270"/>
      <c r="M1326" s="271" t="s">
        <v>1222</v>
      </c>
      <c r="O1326" s="260"/>
    </row>
    <row r="1327" spans="1:80" ht="12.75">
      <c r="A1327" s="261">
        <v>219</v>
      </c>
      <c r="B1327" s="262" t="s">
        <v>1223</v>
      </c>
      <c r="C1327" s="263" t="s">
        <v>1224</v>
      </c>
      <c r="D1327" s="264" t="s">
        <v>186</v>
      </c>
      <c r="E1327" s="265">
        <v>36.9</v>
      </c>
      <c r="F1327" s="265">
        <v>0</v>
      </c>
      <c r="G1327" s="266">
        <f>E1327*F1327</f>
        <v>0</v>
      </c>
      <c r="H1327" s="267">
        <v>0.04883</v>
      </c>
      <c r="I1327" s="268">
        <f>E1327*H1327</f>
        <v>1.8018269999999998</v>
      </c>
      <c r="J1327" s="267">
        <v>0</v>
      </c>
      <c r="K1327" s="268">
        <f>E1327*J1327</f>
        <v>0</v>
      </c>
      <c r="O1327" s="260">
        <v>2</v>
      </c>
      <c r="AA1327" s="233">
        <v>2</v>
      </c>
      <c r="AB1327" s="233">
        <v>7</v>
      </c>
      <c r="AC1327" s="233">
        <v>7</v>
      </c>
      <c r="AZ1327" s="233">
        <v>2</v>
      </c>
      <c r="BA1327" s="233">
        <f>IF(AZ1327=1,G1327,0)</f>
        <v>0</v>
      </c>
      <c r="BB1327" s="233">
        <f>IF(AZ1327=2,G1327,0)</f>
        <v>0</v>
      </c>
      <c r="BC1327" s="233">
        <f>IF(AZ1327=3,G1327,0)</f>
        <v>0</v>
      </c>
      <c r="BD1327" s="233">
        <f>IF(AZ1327=4,G1327,0)</f>
        <v>0</v>
      </c>
      <c r="BE1327" s="233">
        <f>IF(AZ1327=5,G1327,0)</f>
        <v>0</v>
      </c>
      <c r="CA1327" s="260">
        <v>2</v>
      </c>
      <c r="CB1327" s="260">
        <v>7</v>
      </c>
    </row>
    <row r="1328" spans="1:15" ht="12.75">
      <c r="A1328" s="269"/>
      <c r="B1328" s="272"/>
      <c r="C1328" s="336" t="s">
        <v>1225</v>
      </c>
      <c r="D1328" s="335"/>
      <c r="E1328" s="273">
        <v>20.7</v>
      </c>
      <c r="F1328" s="274"/>
      <c r="G1328" s="275"/>
      <c r="H1328" s="276"/>
      <c r="I1328" s="270"/>
      <c r="J1328" s="277"/>
      <c r="K1328" s="270"/>
      <c r="M1328" s="271" t="s">
        <v>1225</v>
      </c>
      <c r="O1328" s="260"/>
    </row>
    <row r="1329" spans="1:15" ht="12.75">
      <c r="A1329" s="269"/>
      <c r="B1329" s="272"/>
      <c r="C1329" s="336" t="s">
        <v>1226</v>
      </c>
      <c r="D1329" s="335"/>
      <c r="E1329" s="273">
        <v>16.2</v>
      </c>
      <c r="F1329" s="274"/>
      <c r="G1329" s="275"/>
      <c r="H1329" s="276"/>
      <c r="I1329" s="270"/>
      <c r="J1329" s="277"/>
      <c r="K1329" s="270"/>
      <c r="M1329" s="271" t="s">
        <v>1226</v>
      </c>
      <c r="O1329" s="260"/>
    </row>
    <row r="1330" spans="1:80" ht="22.5">
      <c r="A1330" s="261">
        <v>220</v>
      </c>
      <c r="B1330" s="262" t="s">
        <v>1227</v>
      </c>
      <c r="C1330" s="263" t="s">
        <v>1228</v>
      </c>
      <c r="D1330" s="264" t="s">
        <v>151</v>
      </c>
      <c r="E1330" s="265">
        <v>358.098</v>
      </c>
      <c r="F1330" s="265">
        <v>0</v>
      </c>
      <c r="G1330" s="266">
        <f>E1330*F1330</f>
        <v>0</v>
      </c>
      <c r="H1330" s="267">
        <v>0</v>
      </c>
      <c r="I1330" s="268">
        <f>E1330*H1330</f>
        <v>0</v>
      </c>
      <c r="J1330" s="267"/>
      <c r="K1330" s="268">
        <f>E1330*J1330</f>
        <v>0</v>
      </c>
      <c r="O1330" s="260">
        <v>2</v>
      </c>
      <c r="AA1330" s="233">
        <v>12</v>
      </c>
      <c r="AB1330" s="233">
        <v>0</v>
      </c>
      <c r="AC1330" s="233">
        <v>110</v>
      </c>
      <c r="AZ1330" s="233">
        <v>2</v>
      </c>
      <c r="BA1330" s="233">
        <f>IF(AZ1330=1,G1330,0)</f>
        <v>0</v>
      </c>
      <c r="BB1330" s="233">
        <f>IF(AZ1330=2,G1330,0)</f>
        <v>0</v>
      </c>
      <c r="BC1330" s="233">
        <f>IF(AZ1330=3,G1330,0)</f>
        <v>0</v>
      </c>
      <c r="BD1330" s="233">
        <f>IF(AZ1330=4,G1330,0)</f>
        <v>0</v>
      </c>
      <c r="BE1330" s="233">
        <f>IF(AZ1330=5,G1330,0)</f>
        <v>0</v>
      </c>
      <c r="CA1330" s="260">
        <v>12</v>
      </c>
      <c r="CB1330" s="260">
        <v>0</v>
      </c>
    </row>
    <row r="1331" spans="1:15" ht="12.75">
      <c r="A1331" s="269"/>
      <c r="B1331" s="272"/>
      <c r="C1331" s="336" t="s">
        <v>1229</v>
      </c>
      <c r="D1331" s="335"/>
      <c r="E1331" s="273">
        <v>396.198</v>
      </c>
      <c r="F1331" s="274"/>
      <c r="G1331" s="275"/>
      <c r="H1331" s="276"/>
      <c r="I1331" s="270"/>
      <c r="J1331" s="277"/>
      <c r="K1331" s="270"/>
      <c r="M1331" s="271" t="s">
        <v>1229</v>
      </c>
      <c r="O1331" s="260"/>
    </row>
    <row r="1332" spans="1:15" ht="12.75">
      <c r="A1332" s="269"/>
      <c r="B1332" s="272"/>
      <c r="C1332" s="336" t="s">
        <v>1230</v>
      </c>
      <c r="D1332" s="335"/>
      <c r="E1332" s="273">
        <v>-38.1</v>
      </c>
      <c r="F1332" s="274"/>
      <c r="G1332" s="275"/>
      <c r="H1332" s="276"/>
      <c r="I1332" s="270"/>
      <c r="J1332" s="277"/>
      <c r="K1332" s="270"/>
      <c r="M1332" s="271" t="s">
        <v>1230</v>
      </c>
      <c r="O1332" s="260"/>
    </row>
    <row r="1333" spans="1:80" ht="22.5">
      <c r="A1333" s="261">
        <v>221</v>
      </c>
      <c r="B1333" s="262" t="s">
        <v>1231</v>
      </c>
      <c r="C1333" s="263" t="s">
        <v>1232</v>
      </c>
      <c r="D1333" s="264" t="s">
        <v>151</v>
      </c>
      <c r="E1333" s="265">
        <v>38.104</v>
      </c>
      <c r="F1333" s="265">
        <v>0</v>
      </c>
      <c r="G1333" s="266">
        <f>E1333*F1333</f>
        <v>0</v>
      </c>
      <c r="H1333" s="267">
        <v>0</v>
      </c>
      <c r="I1333" s="268">
        <f>E1333*H1333</f>
        <v>0</v>
      </c>
      <c r="J1333" s="267"/>
      <c r="K1333" s="268">
        <f>E1333*J1333</f>
        <v>0</v>
      </c>
      <c r="O1333" s="260">
        <v>2</v>
      </c>
      <c r="AA1333" s="233">
        <v>12</v>
      </c>
      <c r="AB1333" s="233">
        <v>0</v>
      </c>
      <c r="AC1333" s="233">
        <v>247</v>
      </c>
      <c r="AZ1333" s="233">
        <v>2</v>
      </c>
      <c r="BA1333" s="233">
        <f>IF(AZ1333=1,G1333,0)</f>
        <v>0</v>
      </c>
      <c r="BB1333" s="233">
        <f>IF(AZ1333=2,G1333,0)</f>
        <v>0</v>
      </c>
      <c r="BC1333" s="233">
        <f>IF(AZ1333=3,G1333,0)</f>
        <v>0</v>
      </c>
      <c r="BD1333" s="233">
        <f>IF(AZ1333=4,G1333,0)</f>
        <v>0</v>
      </c>
      <c r="BE1333" s="233">
        <f>IF(AZ1333=5,G1333,0)</f>
        <v>0</v>
      </c>
      <c r="CA1333" s="260">
        <v>12</v>
      </c>
      <c r="CB1333" s="260">
        <v>0</v>
      </c>
    </row>
    <row r="1334" spans="1:15" ht="12.75">
      <c r="A1334" s="269"/>
      <c r="B1334" s="272"/>
      <c r="C1334" s="336" t="s">
        <v>196</v>
      </c>
      <c r="D1334" s="335"/>
      <c r="E1334" s="273">
        <v>0</v>
      </c>
      <c r="F1334" s="274"/>
      <c r="G1334" s="275"/>
      <c r="H1334" s="276"/>
      <c r="I1334" s="270"/>
      <c r="J1334" s="277"/>
      <c r="K1334" s="270"/>
      <c r="M1334" s="271" t="s">
        <v>196</v>
      </c>
      <c r="O1334" s="260"/>
    </row>
    <row r="1335" spans="1:15" ht="12.75">
      <c r="A1335" s="269"/>
      <c r="B1335" s="272"/>
      <c r="C1335" s="336" t="s">
        <v>1233</v>
      </c>
      <c r="D1335" s="335"/>
      <c r="E1335" s="273">
        <v>20.493</v>
      </c>
      <c r="F1335" s="274"/>
      <c r="G1335" s="275"/>
      <c r="H1335" s="276"/>
      <c r="I1335" s="270"/>
      <c r="J1335" s="277"/>
      <c r="K1335" s="270"/>
      <c r="M1335" s="271" t="s">
        <v>1233</v>
      </c>
      <c r="O1335" s="260"/>
    </row>
    <row r="1336" spans="1:15" ht="12.75">
      <c r="A1336" s="269"/>
      <c r="B1336" s="272"/>
      <c r="C1336" s="336" t="s">
        <v>204</v>
      </c>
      <c r="D1336" s="335"/>
      <c r="E1336" s="273">
        <v>0</v>
      </c>
      <c r="F1336" s="274"/>
      <c r="G1336" s="275"/>
      <c r="H1336" s="276"/>
      <c r="I1336" s="270"/>
      <c r="J1336" s="277"/>
      <c r="K1336" s="270"/>
      <c r="M1336" s="271" t="s">
        <v>204</v>
      </c>
      <c r="O1336" s="260"/>
    </row>
    <row r="1337" spans="1:15" ht="12.75">
      <c r="A1337" s="269"/>
      <c r="B1337" s="272"/>
      <c r="C1337" s="336" t="s">
        <v>1234</v>
      </c>
      <c r="D1337" s="335"/>
      <c r="E1337" s="273">
        <v>17.611</v>
      </c>
      <c r="F1337" s="274"/>
      <c r="G1337" s="275"/>
      <c r="H1337" s="276"/>
      <c r="I1337" s="270"/>
      <c r="J1337" s="277"/>
      <c r="K1337" s="270"/>
      <c r="M1337" s="271" t="s">
        <v>1234</v>
      </c>
      <c r="O1337" s="260"/>
    </row>
    <row r="1338" spans="1:80" ht="12.75">
      <c r="A1338" s="261">
        <v>222</v>
      </c>
      <c r="B1338" s="262" t="s">
        <v>1235</v>
      </c>
      <c r="C1338" s="263" t="s">
        <v>1236</v>
      </c>
      <c r="D1338" s="264" t="s">
        <v>12</v>
      </c>
      <c r="E1338" s="265"/>
      <c r="F1338" s="265">
        <v>0</v>
      </c>
      <c r="G1338" s="266">
        <f>E1338*F1338</f>
        <v>0</v>
      </c>
      <c r="H1338" s="267">
        <v>0</v>
      </c>
      <c r="I1338" s="268">
        <f>E1338*H1338</f>
        <v>0</v>
      </c>
      <c r="J1338" s="267"/>
      <c r="K1338" s="268">
        <f>E1338*J1338</f>
        <v>0</v>
      </c>
      <c r="O1338" s="260">
        <v>2</v>
      </c>
      <c r="AA1338" s="233">
        <v>7</v>
      </c>
      <c r="AB1338" s="233">
        <v>1002</v>
      </c>
      <c r="AC1338" s="233">
        <v>5</v>
      </c>
      <c r="AZ1338" s="233">
        <v>2</v>
      </c>
      <c r="BA1338" s="233">
        <f>IF(AZ1338=1,G1338,0)</f>
        <v>0</v>
      </c>
      <c r="BB1338" s="233">
        <f>IF(AZ1338=2,G1338,0)</f>
        <v>0</v>
      </c>
      <c r="BC1338" s="233">
        <f>IF(AZ1338=3,G1338,0)</f>
        <v>0</v>
      </c>
      <c r="BD1338" s="233">
        <f>IF(AZ1338=4,G1338,0)</f>
        <v>0</v>
      </c>
      <c r="BE1338" s="233">
        <f>IF(AZ1338=5,G1338,0)</f>
        <v>0</v>
      </c>
      <c r="CA1338" s="260">
        <v>7</v>
      </c>
      <c r="CB1338" s="260">
        <v>1002</v>
      </c>
    </row>
    <row r="1339" spans="1:57" ht="12.75">
      <c r="A1339" s="278"/>
      <c r="B1339" s="279" t="s">
        <v>101</v>
      </c>
      <c r="C1339" s="280" t="s">
        <v>1206</v>
      </c>
      <c r="D1339" s="281"/>
      <c r="E1339" s="282"/>
      <c r="F1339" s="283"/>
      <c r="G1339" s="284">
        <f>SUM(G1288:G1338)</f>
        <v>0</v>
      </c>
      <c r="H1339" s="285"/>
      <c r="I1339" s="286">
        <f>SUM(I1288:I1338)</f>
        <v>2.8318643999999997</v>
      </c>
      <c r="J1339" s="285"/>
      <c r="K1339" s="286">
        <f>SUM(K1288:K1338)</f>
        <v>0</v>
      </c>
      <c r="O1339" s="260">
        <v>4</v>
      </c>
      <c r="BA1339" s="287">
        <f>SUM(BA1288:BA1338)</f>
        <v>0</v>
      </c>
      <c r="BB1339" s="287">
        <f>SUM(BB1288:BB1338)</f>
        <v>0</v>
      </c>
      <c r="BC1339" s="287">
        <f>SUM(BC1288:BC1338)</f>
        <v>0</v>
      </c>
      <c r="BD1339" s="287">
        <f>SUM(BD1288:BD1338)</f>
        <v>0</v>
      </c>
      <c r="BE1339" s="287">
        <f>SUM(BE1288:BE1338)</f>
        <v>0</v>
      </c>
    </row>
    <row r="1340" spans="1:15" ht="12.75">
      <c r="A1340" s="250" t="s">
        <v>97</v>
      </c>
      <c r="B1340" s="251" t="s">
        <v>1237</v>
      </c>
      <c r="C1340" s="252" t="s">
        <v>1238</v>
      </c>
      <c r="D1340" s="253"/>
      <c r="E1340" s="254"/>
      <c r="F1340" s="254"/>
      <c r="G1340" s="255"/>
      <c r="H1340" s="256"/>
      <c r="I1340" s="257"/>
      <c r="J1340" s="258"/>
      <c r="K1340" s="259"/>
      <c r="O1340" s="260">
        <v>1</v>
      </c>
    </row>
    <row r="1341" spans="1:80" ht="12.75">
      <c r="A1341" s="261">
        <v>223</v>
      </c>
      <c r="B1341" s="262" t="s">
        <v>1240</v>
      </c>
      <c r="C1341" s="263" t="s">
        <v>1241</v>
      </c>
      <c r="D1341" s="264" t="s">
        <v>151</v>
      </c>
      <c r="E1341" s="265">
        <v>5.65</v>
      </c>
      <c r="F1341" s="265">
        <v>0</v>
      </c>
      <c r="G1341" s="266">
        <f>E1341*F1341</f>
        <v>0</v>
      </c>
      <c r="H1341" s="267">
        <v>0</v>
      </c>
      <c r="I1341" s="268">
        <f>E1341*H1341</f>
        <v>0</v>
      </c>
      <c r="J1341" s="267">
        <v>-0.001</v>
      </c>
      <c r="K1341" s="268">
        <f>E1341*J1341</f>
        <v>-0.0056500000000000005</v>
      </c>
      <c r="O1341" s="260">
        <v>2</v>
      </c>
      <c r="AA1341" s="233">
        <v>1</v>
      </c>
      <c r="AB1341" s="233">
        <v>7</v>
      </c>
      <c r="AC1341" s="233">
        <v>7</v>
      </c>
      <c r="AZ1341" s="233">
        <v>2</v>
      </c>
      <c r="BA1341" s="233">
        <f>IF(AZ1341=1,G1341,0)</f>
        <v>0</v>
      </c>
      <c r="BB1341" s="233">
        <f>IF(AZ1341=2,G1341,0)</f>
        <v>0</v>
      </c>
      <c r="BC1341" s="233">
        <f>IF(AZ1341=3,G1341,0)</f>
        <v>0</v>
      </c>
      <c r="BD1341" s="233">
        <f>IF(AZ1341=4,G1341,0)</f>
        <v>0</v>
      </c>
      <c r="BE1341" s="233">
        <f>IF(AZ1341=5,G1341,0)</f>
        <v>0</v>
      </c>
      <c r="CA1341" s="260">
        <v>1</v>
      </c>
      <c r="CB1341" s="260">
        <v>7</v>
      </c>
    </row>
    <row r="1342" spans="1:80" ht="22.5">
      <c r="A1342" s="261">
        <v>224</v>
      </c>
      <c r="B1342" s="262" t="s">
        <v>1242</v>
      </c>
      <c r="C1342" s="263" t="s">
        <v>1243</v>
      </c>
      <c r="D1342" s="264" t="s">
        <v>151</v>
      </c>
      <c r="E1342" s="265">
        <v>75.61</v>
      </c>
      <c r="F1342" s="265">
        <v>0</v>
      </c>
      <c r="G1342" s="266">
        <f>E1342*F1342</f>
        <v>0</v>
      </c>
      <c r="H1342" s="267">
        <v>0.0009</v>
      </c>
      <c r="I1342" s="268">
        <f>E1342*H1342</f>
        <v>0.068049</v>
      </c>
      <c r="J1342" s="267">
        <v>0</v>
      </c>
      <c r="K1342" s="268">
        <f>E1342*J1342</f>
        <v>0</v>
      </c>
      <c r="O1342" s="260">
        <v>2</v>
      </c>
      <c r="AA1342" s="233">
        <v>1</v>
      </c>
      <c r="AB1342" s="233">
        <v>7</v>
      </c>
      <c r="AC1342" s="233">
        <v>7</v>
      </c>
      <c r="AZ1342" s="233">
        <v>2</v>
      </c>
      <c r="BA1342" s="233">
        <f>IF(AZ1342=1,G1342,0)</f>
        <v>0</v>
      </c>
      <c r="BB1342" s="233">
        <f>IF(AZ1342=2,G1342,0)</f>
        <v>0</v>
      </c>
      <c r="BC1342" s="233">
        <f>IF(AZ1342=3,G1342,0)</f>
        <v>0</v>
      </c>
      <c r="BD1342" s="233">
        <f>IF(AZ1342=4,G1342,0)</f>
        <v>0</v>
      </c>
      <c r="BE1342" s="233">
        <f>IF(AZ1342=5,G1342,0)</f>
        <v>0</v>
      </c>
      <c r="CA1342" s="260">
        <v>1</v>
      </c>
      <c r="CB1342" s="260">
        <v>7</v>
      </c>
    </row>
    <row r="1343" spans="1:15" ht="12.75">
      <c r="A1343" s="269"/>
      <c r="B1343" s="272"/>
      <c r="C1343" s="336" t="s">
        <v>599</v>
      </c>
      <c r="D1343" s="335"/>
      <c r="E1343" s="273">
        <v>0</v>
      </c>
      <c r="F1343" s="274"/>
      <c r="G1343" s="275"/>
      <c r="H1343" s="276"/>
      <c r="I1343" s="270"/>
      <c r="J1343" s="277"/>
      <c r="K1343" s="270"/>
      <c r="M1343" s="271" t="s">
        <v>599</v>
      </c>
      <c r="O1343" s="260"/>
    </row>
    <row r="1344" spans="1:15" ht="12.75">
      <c r="A1344" s="269"/>
      <c r="B1344" s="272"/>
      <c r="C1344" s="336" t="s">
        <v>600</v>
      </c>
      <c r="D1344" s="335"/>
      <c r="E1344" s="273">
        <v>7.95</v>
      </c>
      <c r="F1344" s="274"/>
      <c r="G1344" s="275"/>
      <c r="H1344" s="276"/>
      <c r="I1344" s="270"/>
      <c r="J1344" s="277"/>
      <c r="K1344" s="270"/>
      <c r="M1344" s="271" t="s">
        <v>600</v>
      </c>
      <c r="O1344" s="260"/>
    </row>
    <row r="1345" spans="1:15" ht="12.75">
      <c r="A1345" s="269"/>
      <c r="B1345" s="272"/>
      <c r="C1345" s="336" t="s">
        <v>605</v>
      </c>
      <c r="D1345" s="335"/>
      <c r="E1345" s="273">
        <v>0</v>
      </c>
      <c r="F1345" s="274"/>
      <c r="G1345" s="275"/>
      <c r="H1345" s="276"/>
      <c r="I1345" s="270"/>
      <c r="J1345" s="277"/>
      <c r="K1345" s="270"/>
      <c r="M1345" s="271" t="s">
        <v>605</v>
      </c>
      <c r="O1345" s="260"/>
    </row>
    <row r="1346" spans="1:15" ht="12.75">
      <c r="A1346" s="269"/>
      <c r="B1346" s="272"/>
      <c r="C1346" s="336" t="s">
        <v>606</v>
      </c>
      <c r="D1346" s="335"/>
      <c r="E1346" s="273">
        <v>67.66</v>
      </c>
      <c r="F1346" s="274"/>
      <c r="G1346" s="275"/>
      <c r="H1346" s="276"/>
      <c r="I1346" s="270"/>
      <c r="J1346" s="277"/>
      <c r="K1346" s="270"/>
      <c r="M1346" s="271" t="s">
        <v>606</v>
      </c>
      <c r="O1346" s="260"/>
    </row>
    <row r="1347" spans="1:80" ht="22.5">
      <c r="A1347" s="261">
        <v>225</v>
      </c>
      <c r="B1347" s="262" t="s">
        <v>1244</v>
      </c>
      <c r="C1347" s="263" t="s">
        <v>1245</v>
      </c>
      <c r="D1347" s="264" t="s">
        <v>151</v>
      </c>
      <c r="E1347" s="265">
        <v>206.44</v>
      </c>
      <c r="F1347" s="265">
        <v>0</v>
      </c>
      <c r="G1347" s="266">
        <f>E1347*F1347</f>
        <v>0</v>
      </c>
      <c r="H1347" s="267">
        <v>0.00022</v>
      </c>
      <c r="I1347" s="268">
        <f>E1347*H1347</f>
        <v>0.0454168</v>
      </c>
      <c r="J1347" s="267">
        <v>0</v>
      </c>
      <c r="K1347" s="268">
        <f>E1347*J1347</f>
        <v>0</v>
      </c>
      <c r="O1347" s="260">
        <v>2</v>
      </c>
      <c r="AA1347" s="233">
        <v>2</v>
      </c>
      <c r="AB1347" s="233">
        <v>7</v>
      </c>
      <c r="AC1347" s="233">
        <v>7</v>
      </c>
      <c r="AZ1347" s="233">
        <v>2</v>
      </c>
      <c r="BA1347" s="233">
        <f>IF(AZ1347=1,G1347,0)</f>
        <v>0</v>
      </c>
      <c r="BB1347" s="233">
        <f>IF(AZ1347=2,G1347,0)</f>
        <v>0</v>
      </c>
      <c r="BC1347" s="233">
        <f>IF(AZ1347=3,G1347,0)</f>
        <v>0</v>
      </c>
      <c r="BD1347" s="233">
        <f>IF(AZ1347=4,G1347,0)</f>
        <v>0</v>
      </c>
      <c r="BE1347" s="233">
        <f>IF(AZ1347=5,G1347,0)</f>
        <v>0</v>
      </c>
      <c r="CA1347" s="260">
        <v>2</v>
      </c>
      <c r="CB1347" s="260">
        <v>7</v>
      </c>
    </row>
    <row r="1348" spans="1:15" ht="12.75">
      <c r="A1348" s="269"/>
      <c r="B1348" s="272"/>
      <c r="C1348" s="336" t="s">
        <v>603</v>
      </c>
      <c r="D1348" s="335"/>
      <c r="E1348" s="273">
        <v>0</v>
      </c>
      <c r="F1348" s="274"/>
      <c r="G1348" s="275"/>
      <c r="H1348" s="276"/>
      <c r="I1348" s="270"/>
      <c r="J1348" s="277"/>
      <c r="K1348" s="270"/>
      <c r="M1348" s="271" t="s">
        <v>603</v>
      </c>
      <c r="O1348" s="260"/>
    </row>
    <row r="1349" spans="1:15" ht="12.75">
      <c r="A1349" s="269"/>
      <c r="B1349" s="272"/>
      <c r="C1349" s="336" t="s">
        <v>604</v>
      </c>
      <c r="D1349" s="335"/>
      <c r="E1349" s="273">
        <v>206.44</v>
      </c>
      <c r="F1349" s="274"/>
      <c r="G1349" s="275"/>
      <c r="H1349" s="276"/>
      <c r="I1349" s="270"/>
      <c r="J1349" s="277"/>
      <c r="K1349" s="270"/>
      <c r="M1349" s="271" t="s">
        <v>604</v>
      </c>
      <c r="O1349" s="260"/>
    </row>
    <row r="1350" spans="1:80" ht="12.75">
      <c r="A1350" s="261">
        <v>226</v>
      </c>
      <c r="B1350" s="262" t="s">
        <v>1246</v>
      </c>
      <c r="C1350" s="263" t="s">
        <v>1247</v>
      </c>
      <c r="D1350" s="264" t="s">
        <v>151</v>
      </c>
      <c r="E1350" s="265">
        <v>227.084</v>
      </c>
      <c r="F1350" s="265">
        <v>0</v>
      </c>
      <c r="G1350" s="266">
        <f>E1350*F1350</f>
        <v>0</v>
      </c>
      <c r="H1350" s="267">
        <v>0.0046</v>
      </c>
      <c r="I1350" s="268">
        <f>E1350*H1350</f>
        <v>1.0445864</v>
      </c>
      <c r="J1350" s="267"/>
      <c r="K1350" s="268">
        <f>E1350*J1350</f>
        <v>0</v>
      </c>
      <c r="O1350" s="260">
        <v>2</v>
      </c>
      <c r="AA1350" s="233">
        <v>12</v>
      </c>
      <c r="AB1350" s="233">
        <v>0</v>
      </c>
      <c r="AC1350" s="233">
        <v>181</v>
      </c>
      <c r="AZ1350" s="233">
        <v>2</v>
      </c>
      <c r="BA1350" s="233">
        <f>IF(AZ1350=1,G1350,0)</f>
        <v>0</v>
      </c>
      <c r="BB1350" s="233">
        <f>IF(AZ1350=2,G1350,0)</f>
        <v>0</v>
      </c>
      <c r="BC1350" s="233">
        <f>IF(AZ1350=3,G1350,0)</f>
        <v>0</v>
      </c>
      <c r="BD1350" s="233">
        <f>IF(AZ1350=4,G1350,0)</f>
        <v>0</v>
      </c>
      <c r="BE1350" s="233">
        <f>IF(AZ1350=5,G1350,0)</f>
        <v>0</v>
      </c>
      <c r="CA1350" s="260">
        <v>12</v>
      </c>
      <c r="CB1350" s="260">
        <v>0</v>
      </c>
    </row>
    <row r="1351" spans="1:15" ht="12.75">
      <c r="A1351" s="269"/>
      <c r="B1351" s="272"/>
      <c r="C1351" s="336" t="s">
        <v>603</v>
      </c>
      <c r="D1351" s="335"/>
      <c r="E1351" s="273">
        <v>0</v>
      </c>
      <c r="F1351" s="274"/>
      <c r="G1351" s="275"/>
      <c r="H1351" s="276"/>
      <c r="I1351" s="270"/>
      <c r="J1351" s="277"/>
      <c r="K1351" s="270"/>
      <c r="M1351" s="271" t="s">
        <v>603</v>
      </c>
      <c r="O1351" s="260"/>
    </row>
    <row r="1352" spans="1:15" ht="12.75">
      <c r="A1352" s="269"/>
      <c r="B1352" s="272"/>
      <c r="C1352" s="336" t="s">
        <v>1248</v>
      </c>
      <c r="D1352" s="335"/>
      <c r="E1352" s="273">
        <v>227.084</v>
      </c>
      <c r="F1352" s="274"/>
      <c r="G1352" s="275"/>
      <c r="H1352" s="276"/>
      <c r="I1352" s="270"/>
      <c r="J1352" s="277"/>
      <c r="K1352" s="270"/>
      <c r="M1352" s="271" t="s">
        <v>1248</v>
      </c>
      <c r="O1352" s="260"/>
    </row>
    <row r="1353" spans="1:80" ht="12.75">
      <c r="A1353" s="261">
        <v>227</v>
      </c>
      <c r="B1353" s="262" t="s">
        <v>1249</v>
      </c>
      <c r="C1353" s="263" t="s">
        <v>1250</v>
      </c>
      <c r="D1353" s="264" t="s">
        <v>151</v>
      </c>
      <c r="E1353" s="265">
        <v>79.3905</v>
      </c>
      <c r="F1353" s="265">
        <v>0</v>
      </c>
      <c r="G1353" s="266">
        <f>E1353*F1353</f>
        <v>0</v>
      </c>
      <c r="H1353" s="267">
        <v>0.0027</v>
      </c>
      <c r="I1353" s="268">
        <f>E1353*H1353</f>
        <v>0.21435435000000003</v>
      </c>
      <c r="J1353" s="267"/>
      <c r="K1353" s="268">
        <f>E1353*J1353</f>
        <v>0</v>
      </c>
      <c r="O1353" s="260">
        <v>2</v>
      </c>
      <c r="AA1353" s="233">
        <v>3</v>
      </c>
      <c r="AB1353" s="233">
        <v>7</v>
      </c>
      <c r="AC1353" s="233">
        <v>284122731</v>
      </c>
      <c r="AZ1353" s="233">
        <v>2</v>
      </c>
      <c r="BA1353" s="233">
        <f>IF(AZ1353=1,G1353,0)</f>
        <v>0</v>
      </c>
      <c r="BB1353" s="233">
        <f>IF(AZ1353=2,G1353,0)</f>
        <v>0</v>
      </c>
      <c r="BC1353" s="233">
        <f>IF(AZ1353=3,G1353,0)</f>
        <v>0</v>
      </c>
      <c r="BD1353" s="233">
        <f>IF(AZ1353=4,G1353,0)</f>
        <v>0</v>
      </c>
      <c r="BE1353" s="233">
        <f>IF(AZ1353=5,G1353,0)</f>
        <v>0</v>
      </c>
      <c r="CA1353" s="260">
        <v>3</v>
      </c>
      <c r="CB1353" s="260">
        <v>7</v>
      </c>
    </row>
    <row r="1354" spans="1:15" ht="12.75">
      <c r="A1354" s="269"/>
      <c r="B1354" s="272"/>
      <c r="C1354" s="336" t="s">
        <v>605</v>
      </c>
      <c r="D1354" s="335"/>
      <c r="E1354" s="273">
        <v>0</v>
      </c>
      <c r="F1354" s="274"/>
      <c r="G1354" s="275"/>
      <c r="H1354" s="276"/>
      <c r="I1354" s="270"/>
      <c r="J1354" s="277"/>
      <c r="K1354" s="270"/>
      <c r="M1354" s="271" t="s">
        <v>605</v>
      </c>
      <c r="O1354" s="260"/>
    </row>
    <row r="1355" spans="1:15" ht="12.75">
      <c r="A1355" s="269"/>
      <c r="B1355" s="272"/>
      <c r="C1355" s="336" t="s">
        <v>1251</v>
      </c>
      <c r="D1355" s="335"/>
      <c r="E1355" s="273">
        <v>71.043</v>
      </c>
      <c r="F1355" s="274"/>
      <c r="G1355" s="275"/>
      <c r="H1355" s="276"/>
      <c r="I1355" s="270"/>
      <c r="J1355" s="277"/>
      <c r="K1355" s="270"/>
      <c r="M1355" s="271" t="s">
        <v>1251</v>
      </c>
      <c r="O1355" s="260"/>
    </row>
    <row r="1356" spans="1:15" ht="12.75">
      <c r="A1356" s="269"/>
      <c r="B1356" s="272"/>
      <c r="C1356" s="336" t="s">
        <v>599</v>
      </c>
      <c r="D1356" s="335"/>
      <c r="E1356" s="273">
        <v>0</v>
      </c>
      <c r="F1356" s="274"/>
      <c r="G1356" s="275"/>
      <c r="H1356" s="276"/>
      <c r="I1356" s="270"/>
      <c r="J1356" s="277"/>
      <c r="K1356" s="270"/>
      <c r="M1356" s="271" t="s">
        <v>599</v>
      </c>
      <c r="O1356" s="260"/>
    </row>
    <row r="1357" spans="1:15" ht="12.75">
      <c r="A1357" s="269"/>
      <c r="B1357" s="272"/>
      <c r="C1357" s="336" t="s">
        <v>1252</v>
      </c>
      <c r="D1357" s="335"/>
      <c r="E1357" s="273">
        <v>8.3475</v>
      </c>
      <c r="F1357" s="274"/>
      <c r="G1357" s="275"/>
      <c r="H1357" s="276"/>
      <c r="I1357" s="270"/>
      <c r="J1357" s="277"/>
      <c r="K1357" s="270"/>
      <c r="M1357" s="271" t="s">
        <v>1252</v>
      </c>
      <c r="O1357" s="260"/>
    </row>
    <row r="1358" spans="1:80" ht="12.75">
      <c r="A1358" s="261">
        <v>228</v>
      </c>
      <c r="B1358" s="262" t="s">
        <v>1253</v>
      </c>
      <c r="C1358" s="263" t="s">
        <v>1254</v>
      </c>
      <c r="D1358" s="264" t="s">
        <v>12</v>
      </c>
      <c r="E1358" s="265"/>
      <c r="F1358" s="265">
        <v>0</v>
      </c>
      <c r="G1358" s="266">
        <f>E1358*F1358</f>
        <v>0</v>
      </c>
      <c r="H1358" s="267">
        <v>0</v>
      </c>
      <c r="I1358" s="268">
        <f>E1358*H1358</f>
        <v>0</v>
      </c>
      <c r="J1358" s="267"/>
      <c r="K1358" s="268">
        <f>E1358*J1358</f>
        <v>0</v>
      </c>
      <c r="O1358" s="260">
        <v>2</v>
      </c>
      <c r="AA1358" s="233">
        <v>7</v>
      </c>
      <c r="AB1358" s="233">
        <v>1002</v>
      </c>
      <c r="AC1358" s="233">
        <v>5</v>
      </c>
      <c r="AZ1358" s="233">
        <v>2</v>
      </c>
      <c r="BA1358" s="233">
        <f>IF(AZ1358=1,G1358,0)</f>
        <v>0</v>
      </c>
      <c r="BB1358" s="233">
        <f>IF(AZ1358=2,G1358,0)</f>
        <v>0</v>
      </c>
      <c r="BC1358" s="233">
        <f>IF(AZ1358=3,G1358,0)</f>
        <v>0</v>
      </c>
      <c r="BD1358" s="233">
        <f>IF(AZ1358=4,G1358,0)</f>
        <v>0</v>
      </c>
      <c r="BE1358" s="233">
        <f>IF(AZ1358=5,G1358,0)</f>
        <v>0</v>
      </c>
      <c r="CA1358" s="260">
        <v>7</v>
      </c>
      <c r="CB1358" s="260">
        <v>1002</v>
      </c>
    </row>
    <row r="1359" spans="1:57" ht="12.75">
      <c r="A1359" s="278"/>
      <c r="B1359" s="279" t="s">
        <v>101</v>
      </c>
      <c r="C1359" s="280" t="s">
        <v>1239</v>
      </c>
      <c r="D1359" s="281"/>
      <c r="E1359" s="282"/>
      <c r="F1359" s="283"/>
      <c r="G1359" s="284">
        <f>SUM(G1340:G1358)</f>
        <v>0</v>
      </c>
      <c r="H1359" s="285"/>
      <c r="I1359" s="286">
        <f>SUM(I1340:I1358)</f>
        <v>1.37240655</v>
      </c>
      <c r="J1359" s="285"/>
      <c r="K1359" s="286">
        <f>SUM(K1340:K1358)</f>
        <v>-0.0056500000000000005</v>
      </c>
      <c r="O1359" s="260">
        <v>4</v>
      </c>
      <c r="BA1359" s="287">
        <f>SUM(BA1340:BA1358)</f>
        <v>0</v>
      </c>
      <c r="BB1359" s="287">
        <f>SUM(BB1340:BB1358)</f>
        <v>0</v>
      </c>
      <c r="BC1359" s="287">
        <f>SUM(BC1340:BC1358)</f>
        <v>0</v>
      </c>
      <c r="BD1359" s="287">
        <f>SUM(BD1340:BD1358)</f>
        <v>0</v>
      </c>
      <c r="BE1359" s="287">
        <f>SUM(BE1340:BE1358)</f>
        <v>0</v>
      </c>
    </row>
    <row r="1360" spans="1:15" ht="12.75">
      <c r="A1360" s="250" t="s">
        <v>97</v>
      </c>
      <c r="B1360" s="251" t="s">
        <v>1255</v>
      </c>
      <c r="C1360" s="252" t="s">
        <v>1256</v>
      </c>
      <c r="D1360" s="253"/>
      <c r="E1360" s="254"/>
      <c r="F1360" s="254"/>
      <c r="G1360" s="255"/>
      <c r="H1360" s="256"/>
      <c r="I1360" s="257"/>
      <c r="J1360" s="258"/>
      <c r="K1360" s="259"/>
      <c r="O1360" s="260">
        <v>1</v>
      </c>
    </row>
    <row r="1361" spans="1:80" ht="22.5">
      <c r="A1361" s="261">
        <v>229</v>
      </c>
      <c r="B1361" s="262" t="s">
        <v>1258</v>
      </c>
      <c r="C1361" s="263" t="s">
        <v>1259</v>
      </c>
      <c r="D1361" s="264" t="s">
        <v>151</v>
      </c>
      <c r="E1361" s="265">
        <v>111.143</v>
      </c>
      <c r="F1361" s="265">
        <v>0</v>
      </c>
      <c r="G1361" s="266">
        <f>E1361*F1361</f>
        <v>0</v>
      </c>
      <c r="H1361" s="267">
        <v>0.00235</v>
      </c>
      <c r="I1361" s="268">
        <f>E1361*H1361</f>
        <v>0.26118605</v>
      </c>
      <c r="J1361" s="267">
        <v>0</v>
      </c>
      <c r="K1361" s="268">
        <f>E1361*J1361</f>
        <v>0</v>
      </c>
      <c r="O1361" s="260">
        <v>2</v>
      </c>
      <c r="AA1361" s="233">
        <v>1</v>
      </c>
      <c r="AB1361" s="233">
        <v>7</v>
      </c>
      <c r="AC1361" s="233">
        <v>7</v>
      </c>
      <c r="AZ1361" s="233">
        <v>2</v>
      </c>
      <c r="BA1361" s="233">
        <f>IF(AZ1361=1,G1361,0)</f>
        <v>0</v>
      </c>
      <c r="BB1361" s="233">
        <f>IF(AZ1361=2,G1361,0)</f>
        <v>0</v>
      </c>
      <c r="BC1361" s="233">
        <f>IF(AZ1361=3,G1361,0)</f>
        <v>0</v>
      </c>
      <c r="BD1361" s="233">
        <f>IF(AZ1361=4,G1361,0)</f>
        <v>0</v>
      </c>
      <c r="BE1361" s="233">
        <f>IF(AZ1361=5,G1361,0)</f>
        <v>0</v>
      </c>
      <c r="CA1361" s="260">
        <v>1</v>
      </c>
      <c r="CB1361" s="260">
        <v>7</v>
      </c>
    </row>
    <row r="1362" spans="1:15" ht="12.75">
      <c r="A1362" s="269"/>
      <c r="B1362" s="272"/>
      <c r="C1362" s="336" t="s">
        <v>196</v>
      </c>
      <c r="D1362" s="335"/>
      <c r="E1362" s="273">
        <v>0</v>
      </c>
      <c r="F1362" s="274"/>
      <c r="G1362" s="275"/>
      <c r="H1362" s="276"/>
      <c r="I1362" s="270"/>
      <c r="J1362" s="277"/>
      <c r="K1362" s="270"/>
      <c r="M1362" s="271" t="s">
        <v>196</v>
      </c>
      <c r="O1362" s="260"/>
    </row>
    <row r="1363" spans="1:15" ht="12.75">
      <c r="A1363" s="269"/>
      <c r="B1363" s="272"/>
      <c r="C1363" s="336" t="s">
        <v>373</v>
      </c>
      <c r="D1363" s="335"/>
      <c r="E1363" s="273">
        <v>0</v>
      </c>
      <c r="F1363" s="274"/>
      <c r="G1363" s="275"/>
      <c r="H1363" s="276"/>
      <c r="I1363" s="270"/>
      <c r="J1363" s="277"/>
      <c r="K1363" s="270"/>
      <c r="M1363" s="271" t="s">
        <v>373</v>
      </c>
      <c r="O1363" s="260"/>
    </row>
    <row r="1364" spans="1:15" ht="12.75">
      <c r="A1364" s="269"/>
      <c r="B1364" s="272"/>
      <c r="C1364" s="336" t="s">
        <v>374</v>
      </c>
      <c r="D1364" s="335"/>
      <c r="E1364" s="273">
        <v>13.42</v>
      </c>
      <c r="F1364" s="274"/>
      <c r="G1364" s="275"/>
      <c r="H1364" s="276"/>
      <c r="I1364" s="270"/>
      <c r="J1364" s="277"/>
      <c r="K1364" s="270"/>
      <c r="M1364" s="271" t="s">
        <v>374</v>
      </c>
      <c r="O1364" s="260"/>
    </row>
    <row r="1365" spans="1:15" ht="12.75">
      <c r="A1365" s="269"/>
      <c r="B1365" s="272"/>
      <c r="C1365" s="336" t="s">
        <v>375</v>
      </c>
      <c r="D1365" s="335"/>
      <c r="E1365" s="273">
        <v>-1.379</v>
      </c>
      <c r="F1365" s="274"/>
      <c r="G1365" s="275"/>
      <c r="H1365" s="276"/>
      <c r="I1365" s="270"/>
      <c r="J1365" s="277"/>
      <c r="K1365" s="270"/>
      <c r="M1365" s="271" t="s">
        <v>375</v>
      </c>
      <c r="O1365" s="260"/>
    </row>
    <row r="1366" spans="1:15" ht="12.75">
      <c r="A1366" s="269"/>
      <c r="B1366" s="272"/>
      <c r="C1366" s="336" t="s">
        <v>376</v>
      </c>
      <c r="D1366" s="335"/>
      <c r="E1366" s="273">
        <v>0</v>
      </c>
      <c r="F1366" s="274"/>
      <c r="G1366" s="275"/>
      <c r="H1366" s="276"/>
      <c r="I1366" s="270"/>
      <c r="J1366" s="277"/>
      <c r="K1366" s="270"/>
      <c r="M1366" s="271" t="s">
        <v>376</v>
      </c>
      <c r="O1366" s="260"/>
    </row>
    <row r="1367" spans="1:15" ht="12.75">
      <c r="A1367" s="269"/>
      <c r="B1367" s="272"/>
      <c r="C1367" s="336" t="s">
        <v>377</v>
      </c>
      <c r="D1367" s="335"/>
      <c r="E1367" s="273">
        <v>13.5</v>
      </c>
      <c r="F1367" s="274"/>
      <c r="G1367" s="275"/>
      <c r="H1367" s="276"/>
      <c r="I1367" s="270"/>
      <c r="J1367" s="277"/>
      <c r="K1367" s="270"/>
      <c r="M1367" s="271" t="s">
        <v>377</v>
      </c>
      <c r="O1367" s="260"/>
    </row>
    <row r="1368" spans="1:15" ht="12.75">
      <c r="A1368" s="269"/>
      <c r="B1368" s="272"/>
      <c r="C1368" s="336" t="s">
        <v>378</v>
      </c>
      <c r="D1368" s="335"/>
      <c r="E1368" s="273">
        <v>0</v>
      </c>
      <c r="F1368" s="274"/>
      <c r="G1368" s="275"/>
      <c r="H1368" s="276"/>
      <c r="I1368" s="270"/>
      <c r="J1368" s="277"/>
      <c r="K1368" s="270"/>
      <c r="M1368" s="271" t="s">
        <v>378</v>
      </c>
      <c r="O1368" s="260"/>
    </row>
    <row r="1369" spans="1:15" ht="12.75">
      <c r="A1369" s="269"/>
      <c r="B1369" s="272"/>
      <c r="C1369" s="336" t="s">
        <v>379</v>
      </c>
      <c r="D1369" s="335"/>
      <c r="E1369" s="273">
        <v>10.34</v>
      </c>
      <c r="F1369" s="274"/>
      <c r="G1369" s="275"/>
      <c r="H1369" s="276"/>
      <c r="I1369" s="270"/>
      <c r="J1369" s="277"/>
      <c r="K1369" s="270"/>
      <c r="M1369" s="271" t="s">
        <v>379</v>
      </c>
      <c r="O1369" s="260"/>
    </row>
    <row r="1370" spans="1:15" ht="12.75">
      <c r="A1370" s="269"/>
      <c r="B1370" s="272"/>
      <c r="C1370" s="336" t="s">
        <v>380</v>
      </c>
      <c r="D1370" s="335"/>
      <c r="E1370" s="273">
        <v>-1.182</v>
      </c>
      <c r="F1370" s="274"/>
      <c r="G1370" s="275"/>
      <c r="H1370" s="276"/>
      <c r="I1370" s="270"/>
      <c r="J1370" s="277"/>
      <c r="K1370" s="270"/>
      <c r="M1370" s="271" t="s">
        <v>380</v>
      </c>
      <c r="O1370" s="260"/>
    </row>
    <row r="1371" spans="1:15" ht="12.75">
      <c r="A1371" s="269"/>
      <c r="B1371" s="272"/>
      <c r="C1371" s="336" t="s">
        <v>381</v>
      </c>
      <c r="D1371" s="335"/>
      <c r="E1371" s="273">
        <v>0</v>
      </c>
      <c r="F1371" s="274"/>
      <c r="G1371" s="275"/>
      <c r="H1371" s="276"/>
      <c r="I1371" s="270"/>
      <c r="J1371" s="277"/>
      <c r="K1371" s="270"/>
      <c r="M1371" s="271" t="s">
        <v>381</v>
      </c>
      <c r="O1371" s="260"/>
    </row>
    <row r="1372" spans="1:15" ht="12.75">
      <c r="A1372" s="269"/>
      <c r="B1372" s="272"/>
      <c r="C1372" s="336" t="s">
        <v>382</v>
      </c>
      <c r="D1372" s="335"/>
      <c r="E1372" s="273">
        <v>15.6</v>
      </c>
      <c r="F1372" s="274"/>
      <c r="G1372" s="275"/>
      <c r="H1372" s="276"/>
      <c r="I1372" s="270"/>
      <c r="J1372" s="277"/>
      <c r="K1372" s="270"/>
      <c r="M1372" s="271" t="s">
        <v>382</v>
      </c>
      <c r="O1372" s="260"/>
    </row>
    <row r="1373" spans="1:15" ht="12.75">
      <c r="A1373" s="269"/>
      <c r="B1373" s="272"/>
      <c r="C1373" s="336" t="s">
        <v>383</v>
      </c>
      <c r="D1373" s="335"/>
      <c r="E1373" s="273">
        <v>0</v>
      </c>
      <c r="F1373" s="274"/>
      <c r="G1373" s="275"/>
      <c r="H1373" s="276"/>
      <c r="I1373" s="270"/>
      <c r="J1373" s="277"/>
      <c r="K1373" s="270"/>
      <c r="M1373" s="271" t="s">
        <v>383</v>
      </c>
      <c r="O1373" s="260"/>
    </row>
    <row r="1374" spans="1:15" ht="12.75">
      <c r="A1374" s="269"/>
      <c r="B1374" s="272"/>
      <c r="C1374" s="336" t="s">
        <v>384</v>
      </c>
      <c r="D1374" s="335"/>
      <c r="E1374" s="273">
        <v>10.1</v>
      </c>
      <c r="F1374" s="274"/>
      <c r="G1374" s="275"/>
      <c r="H1374" s="276"/>
      <c r="I1374" s="270"/>
      <c r="J1374" s="277"/>
      <c r="K1374" s="270"/>
      <c r="M1374" s="271" t="s">
        <v>384</v>
      </c>
      <c r="O1374" s="260"/>
    </row>
    <row r="1375" spans="1:15" ht="12.75">
      <c r="A1375" s="269"/>
      <c r="B1375" s="272"/>
      <c r="C1375" s="336" t="s">
        <v>380</v>
      </c>
      <c r="D1375" s="335"/>
      <c r="E1375" s="273">
        <v>-1.182</v>
      </c>
      <c r="F1375" s="274"/>
      <c r="G1375" s="275"/>
      <c r="H1375" s="276"/>
      <c r="I1375" s="270"/>
      <c r="J1375" s="277"/>
      <c r="K1375" s="270"/>
      <c r="M1375" s="271" t="s">
        <v>380</v>
      </c>
      <c r="O1375" s="260"/>
    </row>
    <row r="1376" spans="1:15" ht="12.75">
      <c r="A1376" s="269"/>
      <c r="B1376" s="272"/>
      <c r="C1376" s="336" t="s">
        <v>204</v>
      </c>
      <c r="D1376" s="335"/>
      <c r="E1376" s="273">
        <v>0</v>
      </c>
      <c r="F1376" s="274"/>
      <c r="G1376" s="275"/>
      <c r="H1376" s="276"/>
      <c r="I1376" s="270"/>
      <c r="J1376" s="277"/>
      <c r="K1376" s="270"/>
      <c r="M1376" s="271" t="s">
        <v>204</v>
      </c>
      <c r="O1376" s="260"/>
    </row>
    <row r="1377" spans="1:15" ht="12.75">
      <c r="A1377" s="269"/>
      <c r="B1377" s="272"/>
      <c r="C1377" s="336" t="s">
        <v>385</v>
      </c>
      <c r="D1377" s="335"/>
      <c r="E1377" s="273">
        <v>0</v>
      </c>
      <c r="F1377" s="274"/>
      <c r="G1377" s="275"/>
      <c r="H1377" s="276"/>
      <c r="I1377" s="270"/>
      <c r="J1377" s="277"/>
      <c r="K1377" s="270"/>
      <c r="M1377" s="299">
        <v>4.875</v>
      </c>
      <c r="O1377" s="260"/>
    </row>
    <row r="1378" spans="1:15" ht="12.75">
      <c r="A1378" s="269"/>
      <c r="B1378" s="272"/>
      <c r="C1378" s="336" t="s">
        <v>386</v>
      </c>
      <c r="D1378" s="335"/>
      <c r="E1378" s="273">
        <v>4.37</v>
      </c>
      <c r="F1378" s="274"/>
      <c r="G1378" s="275"/>
      <c r="H1378" s="276"/>
      <c r="I1378" s="270"/>
      <c r="J1378" s="277"/>
      <c r="K1378" s="270"/>
      <c r="M1378" s="271" t="s">
        <v>386</v>
      </c>
      <c r="O1378" s="260"/>
    </row>
    <row r="1379" spans="1:15" ht="12.75">
      <c r="A1379" s="269"/>
      <c r="B1379" s="272"/>
      <c r="C1379" s="336" t="s">
        <v>387</v>
      </c>
      <c r="D1379" s="335"/>
      <c r="E1379" s="273">
        <v>0</v>
      </c>
      <c r="F1379" s="274"/>
      <c r="G1379" s="275"/>
      <c r="H1379" s="276"/>
      <c r="I1379" s="270"/>
      <c r="J1379" s="277"/>
      <c r="K1379" s="270"/>
      <c r="M1379" s="299">
        <v>4.916666666666667</v>
      </c>
      <c r="O1379" s="260"/>
    </row>
    <row r="1380" spans="1:15" ht="12.75">
      <c r="A1380" s="269"/>
      <c r="B1380" s="272"/>
      <c r="C1380" s="336" t="s">
        <v>388</v>
      </c>
      <c r="D1380" s="335"/>
      <c r="E1380" s="273">
        <v>11.5</v>
      </c>
      <c r="F1380" s="274"/>
      <c r="G1380" s="275"/>
      <c r="H1380" s="276"/>
      <c r="I1380" s="270"/>
      <c r="J1380" s="277"/>
      <c r="K1380" s="270"/>
      <c r="M1380" s="271" t="s">
        <v>388</v>
      </c>
      <c r="O1380" s="260"/>
    </row>
    <row r="1381" spans="1:15" ht="12.75">
      <c r="A1381" s="269"/>
      <c r="B1381" s="272"/>
      <c r="C1381" s="336" t="s">
        <v>380</v>
      </c>
      <c r="D1381" s="335"/>
      <c r="E1381" s="273">
        <v>-1.182</v>
      </c>
      <c r="F1381" s="274"/>
      <c r="G1381" s="275"/>
      <c r="H1381" s="276"/>
      <c r="I1381" s="270"/>
      <c r="J1381" s="277"/>
      <c r="K1381" s="270"/>
      <c r="M1381" s="271" t="s">
        <v>380</v>
      </c>
      <c r="O1381" s="260"/>
    </row>
    <row r="1382" spans="1:15" ht="12.75">
      <c r="A1382" s="269"/>
      <c r="B1382" s="272"/>
      <c r="C1382" s="336" t="s">
        <v>389</v>
      </c>
      <c r="D1382" s="335"/>
      <c r="E1382" s="273">
        <v>0</v>
      </c>
      <c r="F1382" s="274"/>
      <c r="G1382" s="275"/>
      <c r="H1382" s="276"/>
      <c r="I1382" s="270"/>
      <c r="J1382" s="277"/>
      <c r="K1382" s="270"/>
      <c r="M1382" s="299">
        <v>4.958333333333333</v>
      </c>
      <c r="O1382" s="260"/>
    </row>
    <row r="1383" spans="1:15" ht="12.75">
      <c r="A1383" s="269"/>
      <c r="B1383" s="272"/>
      <c r="C1383" s="336" t="s">
        <v>390</v>
      </c>
      <c r="D1383" s="335"/>
      <c r="E1383" s="273">
        <v>10.472</v>
      </c>
      <c r="F1383" s="274"/>
      <c r="G1383" s="275"/>
      <c r="H1383" s="276"/>
      <c r="I1383" s="270"/>
      <c r="J1383" s="277"/>
      <c r="K1383" s="270"/>
      <c r="M1383" s="271" t="s">
        <v>390</v>
      </c>
      <c r="O1383" s="260"/>
    </row>
    <row r="1384" spans="1:15" ht="12.75">
      <c r="A1384" s="269"/>
      <c r="B1384" s="272"/>
      <c r="C1384" s="336" t="s">
        <v>380</v>
      </c>
      <c r="D1384" s="335"/>
      <c r="E1384" s="273">
        <v>-1.182</v>
      </c>
      <c r="F1384" s="274"/>
      <c r="G1384" s="275"/>
      <c r="H1384" s="276"/>
      <c r="I1384" s="270"/>
      <c r="J1384" s="277"/>
      <c r="K1384" s="270"/>
      <c r="M1384" s="271" t="s">
        <v>380</v>
      </c>
      <c r="O1384" s="260"/>
    </row>
    <row r="1385" spans="1:15" ht="12.75">
      <c r="A1385" s="269"/>
      <c r="B1385" s="272"/>
      <c r="C1385" s="336" t="s">
        <v>391</v>
      </c>
      <c r="D1385" s="335"/>
      <c r="E1385" s="273">
        <v>0</v>
      </c>
      <c r="F1385" s="274"/>
      <c r="G1385" s="275"/>
      <c r="H1385" s="276"/>
      <c r="I1385" s="270"/>
      <c r="J1385" s="277"/>
      <c r="K1385" s="270"/>
      <c r="M1385" s="299">
        <v>5</v>
      </c>
      <c r="O1385" s="260"/>
    </row>
    <row r="1386" spans="1:15" ht="12.75">
      <c r="A1386" s="269"/>
      <c r="B1386" s="272"/>
      <c r="C1386" s="336" t="s">
        <v>386</v>
      </c>
      <c r="D1386" s="335"/>
      <c r="E1386" s="273">
        <v>4.37</v>
      </c>
      <c r="F1386" s="274"/>
      <c r="G1386" s="275"/>
      <c r="H1386" s="276"/>
      <c r="I1386" s="270"/>
      <c r="J1386" s="277"/>
      <c r="K1386" s="270"/>
      <c r="M1386" s="271" t="s">
        <v>386</v>
      </c>
      <c r="O1386" s="260"/>
    </row>
    <row r="1387" spans="1:15" ht="12.75">
      <c r="A1387" s="269"/>
      <c r="B1387" s="272"/>
      <c r="C1387" s="336" t="s">
        <v>392</v>
      </c>
      <c r="D1387" s="335"/>
      <c r="E1387" s="273">
        <v>0</v>
      </c>
      <c r="F1387" s="274"/>
      <c r="G1387" s="275"/>
      <c r="H1387" s="276"/>
      <c r="I1387" s="270"/>
      <c r="J1387" s="277"/>
      <c r="K1387" s="270"/>
      <c r="M1387" s="299">
        <v>5.041666666666667</v>
      </c>
      <c r="O1387" s="260"/>
    </row>
    <row r="1388" spans="1:15" ht="12.75">
      <c r="A1388" s="269"/>
      <c r="B1388" s="272"/>
      <c r="C1388" s="336" t="s">
        <v>390</v>
      </c>
      <c r="D1388" s="335"/>
      <c r="E1388" s="273">
        <v>10.472</v>
      </c>
      <c r="F1388" s="274"/>
      <c r="G1388" s="275"/>
      <c r="H1388" s="276"/>
      <c r="I1388" s="270"/>
      <c r="J1388" s="277"/>
      <c r="K1388" s="270"/>
      <c r="M1388" s="271" t="s">
        <v>390</v>
      </c>
      <c r="O1388" s="260"/>
    </row>
    <row r="1389" spans="1:15" ht="12.75">
      <c r="A1389" s="269"/>
      <c r="B1389" s="272"/>
      <c r="C1389" s="336" t="s">
        <v>380</v>
      </c>
      <c r="D1389" s="335"/>
      <c r="E1389" s="273">
        <v>-1.182</v>
      </c>
      <c r="F1389" s="274"/>
      <c r="G1389" s="275"/>
      <c r="H1389" s="276"/>
      <c r="I1389" s="270"/>
      <c r="J1389" s="277"/>
      <c r="K1389" s="270"/>
      <c r="M1389" s="271" t="s">
        <v>380</v>
      </c>
      <c r="O1389" s="260"/>
    </row>
    <row r="1390" spans="1:15" ht="12.75">
      <c r="A1390" s="269"/>
      <c r="B1390" s="272"/>
      <c r="C1390" s="336" t="s">
        <v>393</v>
      </c>
      <c r="D1390" s="335"/>
      <c r="E1390" s="273">
        <v>0</v>
      </c>
      <c r="F1390" s="274"/>
      <c r="G1390" s="275"/>
      <c r="H1390" s="276"/>
      <c r="I1390" s="270"/>
      <c r="J1390" s="277"/>
      <c r="K1390" s="270"/>
      <c r="M1390" s="299">
        <v>5.083333333333333</v>
      </c>
      <c r="O1390" s="260"/>
    </row>
    <row r="1391" spans="1:15" ht="12.75">
      <c r="A1391" s="269"/>
      <c r="B1391" s="272"/>
      <c r="C1391" s="336" t="s">
        <v>394</v>
      </c>
      <c r="D1391" s="335"/>
      <c r="E1391" s="273">
        <v>15.47</v>
      </c>
      <c r="F1391" s="274"/>
      <c r="G1391" s="275"/>
      <c r="H1391" s="276"/>
      <c r="I1391" s="270"/>
      <c r="J1391" s="277"/>
      <c r="K1391" s="270"/>
      <c r="M1391" s="271" t="s">
        <v>394</v>
      </c>
      <c r="O1391" s="260"/>
    </row>
    <row r="1392" spans="1:15" ht="12.75">
      <c r="A1392" s="269"/>
      <c r="B1392" s="272"/>
      <c r="C1392" s="336" t="s">
        <v>380</v>
      </c>
      <c r="D1392" s="335"/>
      <c r="E1392" s="273">
        <v>-1.182</v>
      </c>
      <c r="F1392" s="274"/>
      <c r="G1392" s="275"/>
      <c r="H1392" s="276"/>
      <c r="I1392" s="270"/>
      <c r="J1392" s="277"/>
      <c r="K1392" s="270"/>
      <c r="M1392" s="271" t="s">
        <v>380</v>
      </c>
      <c r="O1392" s="260"/>
    </row>
    <row r="1393" spans="1:80" ht="12.75">
      <c r="A1393" s="261">
        <v>230</v>
      </c>
      <c r="B1393" s="262" t="s">
        <v>1260</v>
      </c>
      <c r="C1393" s="263" t="s">
        <v>1261</v>
      </c>
      <c r="D1393" s="264" t="s">
        <v>151</v>
      </c>
      <c r="E1393" s="265">
        <v>36.656</v>
      </c>
      <c r="F1393" s="265">
        <v>0</v>
      </c>
      <c r="G1393" s="266">
        <f>E1393*F1393</f>
        <v>0</v>
      </c>
      <c r="H1393" s="267">
        <v>0</v>
      </c>
      <c r="I1393" s="268">
        <f>E1393*H1393</f>
        <v>0</v>
      </c>
      <c r="J1393" s="267">
        <v>0</v>
      </c>
      <c r="K1393" s="268">
        <f>E1393*J1393</f>
        <v>0</v>
      </c>
      <c r="O1393" s="260">
        <v>2</v>
      </c>
      <c r="AA1393" s="233">
        <v>1</v>
      </c>
      <c r="AB1393" s="233">
        <v>7</v>
      </c>
      <c r="AC1393" s="233">
        <v>7</v>
      </c>
      <c r="AZ1393" s="233">
        <v>2</v>
      </c>
      <c r="BA1393" s="233">
        <f>IF(AZ1393=1,G1393,0)</f>
        <v>0</v>
      </c>
      <c r="BB1393" s="233">
        <f>IF(AZ1393=2,G1393,0)</f>
        <v>0</v>
      </c>
      <c r="BC1393" s="233">
        <f>IF(AZ1393=3,G1393,0)</f>
        <v>0</v>
      </c>
      <c r="BD1393" s="233">
        <f>IF(AZ1393=4,G1393,0)</f>
        <v>0</v>
      </c>
      <c r="BE1393" s="233">
        <f>IF(AZ1393=5,G1393,0)</f>
        <v>0</v>
      </c>
      <c r="CA1393" s="260">
        <v>1</v>
      </c>
      <c r="CB1393" s="260">
        <v>7</v>
      </c>
    </row>
    <row r="1394" spans="1:15" ht="12.75">
      <c r="A1394" s="269"/>
      <c r="B1394" s="272"/>
      <c r="C1394" s="336" t="s">
        <v>196</v>
      </c>
      <c r="D1394" s="335"/>
      <c r="E1394" s="273">
        <v>0</v>
      </c>
      <c r="F1394" s="274"/>
      <c r="G1394" s="275"/>
      <c r="H1394" s="276"/>
      <c r="I1394" s="270"/>
      <c r="J1394" s="277"/>
      <c r="K1394" s="270"/>
      <c r="M1394" s="271" t="s">
        <v>196</v>
      </c>
      <c r="O1394" s="260"/>
    </row>
    <row r="1395" spans="1:15" ht="12.75">
      <c r="A1395" s="269"/>
      <c r="B1395" s="272"/>
      <c r="C1395" s="336" t="s">
        <v>378</v>
      </c>
      <c r="D1395" s="335"/>
      <c r="E1395" s="273">
        <v>0</v>
      </c>
      <c r="F1395" s="274"/>
      <c r="G1395" s="275"/>
      <c r="H1395" s="276"/>
      <c r="I1395" s="270"/>
      <c r="J1395" s="277"/>
      <c r="K1395" s="270"/>
      <c r="M1395" s="271" t="s">
        <v>378</v>
      </c>
      <c r="O1395" s="260"/>
    </row>
    <row r="1396" spans="1:15" ht="12.75">
      <c r="A1396" s="269"/>
      <c r="B1396" s="272"/>
      <c r="C1396" s="336" t="s">
        <v>379</v>
      </c>
      <c r="D1396" s="335"/>
      <c r="E1396" s="273">
        <v>10.34</v>
      </c>
      <c r="F1396" s="274"/>
      <c r="G1396" s="275"/>
      <c r="H1396" s="276"/>
      <c r="I1396" s="270"/>
      <c r="J1396" s="277"/>
      <c r="K1396" s="270"/>
      <c r="M1396" s="271" t="s">
        <v>379</v>
      </c>
      <c r="O1396" s="260"/>
    </row>
    <row r="1397" spans="1:15" ht="12.75">
      <c r="A1397" s="269"/>
      <c r="B1397" s="272"/>
      <c r="C1397" s="336" t="s">
        <v>380</v>
      </c>
      <c r="D1397" s="335"/>
      <c r="E1397" s="273">
        <v>-1.182</v>
      </c>
      <c r="F1397" s="274"/>
      <c r="G1397" s="275"/>
      <c r="H1397" s="276"/>
      <c r="I1397" s="270"/>
      <c r="J1397" s="277"/>
      <c r="K1397" s="270"/>
      <c r="M1397" s="271" t="s">
        <v>380</v>
      </c>
      <c r="O1397" s="260"/>
    </row>
    <row r="1398" spans="1:15" ht="12.75">
      <c r="A1398" s="269"/>
      <c r="B1398" s="272"/>
      <c r="C1398" s="336" t="s">
        <v>383</v>
      </c>
      <c r="D1398" s="335"/>
      <c r="E1398" s="273">
        <v>0</v>
      </c>
      <c r="F1398" s="274"/>
      <c r="G1398" s="275"/>
      <c r="H1398" s="276"/>
      <c r="I1398" s="270"/>
      <c r="J1398" s="277"/>
      <c r="K1398" s="270"/>
      <c r="M1398" s="271" t="s">
        <v>383</v>
      </c>
      <c r="O1398" s="260"/>
    </row>
    <row r="1399" spans="1:15" ht="12.75">
      <c r="A1399" s="269"/>
      <c r="B1399" s="272"/>
      <c r="C1399" s="336" t="s">
        <v>384</v>
      </c>
      <c r="D1399" s="335"/>
      <c r="E1399" s="273">
        <v>10.1</v>
      </c>
      <c r="F1399" s="274"/>
      <c r="G1399" s="275"/>
      <c r="H1399" s="276"/>
      <c r="I1399" s="270"/>
      <c r="J1399" s="277"/>
      <c r="K1399" s="270"/>
      <c r="M1399" s="271" t="s">
        <v>384</v>
      </c>
      <c r="O1399" s="260"/>
    </row>
    <row r="1400" spans="1:15" ht="12.75">
      <c r="A1400" s="269"/>
      <c r="B1400" s="272"/>
      <c r="C1400" s="336" t="s">
        <v>380</v>
      </c>
      <c r="D1400" s="335"/>
      <c r="E1400" s="273">
        <v>-1.182</v>
      </c>
      <c r="F1400" s="274"/>
      <c r="G1400" s="275"/>
      <c r="H1400" s="276"/>
      <c r="I1400" s="270"/>
      <c r="J1400" s="277"/>
      <c r="K1400" s="270"/>
      <c r="M1400" s="271" t="s">
        <v>380</v>
      </c>
      <c r="O1400" s="260"/>
    </row>
    <row r="1401" spans="1:15" ht="12.75">
      <c r="A1401" s="269"/>
      <c r="B1401" s="272"/>
      <c r="C1401" s="336" t="s">
        <v>389</v>
      </c>
      <c r="D1401" s="335"/>
      <c r="E1401" s="273">
        <v>0</v>
      </c>
      <c r="F1401" s="274"/>
      <c r="G1401" s="275"/>
      <c r="H1401" s="276"/>
      <c r="I1401" s="270"/>
      <c r="J1401" s="277"/>
      <c r="K1401" s="270"/>
      <c r="M1401" s="299">
        <v>4.958333333333333</v>
      </c>
      <c r="O1401" s="260"/>
    </row>
    <row r="1402" spans="1:15" ht="12.75">
      <c r="A1402" s="269"/>
      <c r="B1402" s="272"/>
      <c r="C1402" s="336" t="s">
        <v>390</v>
      </c>
      <c r="D1402" s="335"/>
      <c r="E1402" s="273">
        <v>10.472</v>
      </c>
      <c r="F1402" s="274"/>
      <c r="G1402" s="275"/>
      <c r="H1402" s="276"/>
      <c r="I1402" s="270"/>
      <c r="J1402" s="277"/>
      <c r="K1402" s="270"/>
      <c r="M1402" s="271" t="s">
        <v>390</v>
      </c>
      <c r="O1402" s="260"/>
    </row>
    <row r="1403" spans="1:15" ht="12.75">
      <c r="A1403" s="269"/>
      <c r="B1403" s="272"/>
      <c r="C1403" s="336" t="s">
        <v>380</v>
      </c>
      <c r="D1403" s="335"/>
      <c r="E1403" s="273">
        <v>-1.182</v>
      </c>
      <c r="F1403" s="274"/>
      <c r="G1403" s="275"/>
      <c r="H1403" s="276"/>
      <c r="I1403" s="270"/>
      <c r="J1403" s="277"/>
      <c r="K1403" s="270"/>
      <c r="M1403" s="271" t="s">
        <v>380</v>
      </c>
      <c r="O1403" s="260"/>
    </row>
    <row r="1404" spans="1:15" ht="12.75">
      <c r="A1404" s="269"/>
      <c r="B1404" s="272"/>
      <c r="C1404" s="336" t="s">
        <v>392</v>
      </c>
      <c r="D1404" s="335"/>
      <c r="E1404" s="273">
        <v>0</v>
      </c>
      <c r="F1404" s="274"/>
      <c r="G1404" s="275"/>
      <c r="H1404" s="276"/>
      <c r="I1404" s="270"/>
      <c r="J1404" s="277"/>
      <c r="K1404" s="270"/>
      <c r="M1404" s="299">
        <v>5.041666666666667</v>
      </c>
      <c r="O1404" s="260"/>
    </row>
    <row r="1405" spans="1:15" ht="12.75">
      <c r="A1405" s="269"/>
      <c r="B1405" s="272"/>
      <c r="C1405" s="336" t="s">
        <v>390</v>
      </c>
      <c r="D1405" s="335"/>
      <c r="E1405" s="273">
        <v>10.472</v>
      </c>
      <c r="F1405" s="274"/>
      <c r="G1405" s="275"/>
      <c r="H1405" s="276"/>
      <c r="I1405" s="270"/>
      <c r="J1405" s="277"/>
      <c r="K1405" s="270"/>
      <c r="M1405" s="271" t="s">
        <v>390</v>
      </c>
      <c r="O1405" s="260"/>
    </row>
    <row r="1406" spans="1:15" ht="12.75">
      <c r="A1406" s="269"/>
      <c r="B1406" s="272"/>
      <c r="C1406" s="336" t="s">
        <v>380</v>
      </c>
      <c r="D1406" s="335"/>
      <c r="E1406" s="273">
        <v>-1.182</v>
      </c>
      <c r="F1406" s="274"/>
      <c r="G1406" s="275"/>
      <c r="H1406" s="276"/>
      <c r="I1406" s="270"/>
      <c r="J1406" s="277"/>
      <c r="K1406" s="270"/>
      <c r="M1406" s="271" t="s">
        <v>380</v>
      </c>
      <c r="O1406" s="260"/>
    </row>
    <row r="1407" spans="1:80" ht="12.75">
      <c r="A1407" s="261">
        <v>231</v>
      </c>
      <c r="B1407" s="262" t="s">
        <v>1262</v>
      </c>
      <c r="C1407" s="263" t="s">
        <v>1263</v>
      </c>
      <c r="D1407" s="264" t="s">
        <v>151</v>
      </c>
      <c r="E1407" s="265">
        <v>122.2573</v>
      </c>
      <c r="F1407" s="265">
        <v>0</v>
      </c>
      <c r="G1407" s="266">
        <f>E1407*F1407</f>
        <v>0</v>
      </c>
      <c r="H1407" s="267">
        <v>0</v>
      </c>
      <c r="I1407" s="268">
        <f>E1407*H1407</f>
        <v>0</v>
      </c>
      <c r="J1407" s="267"/>
      <c r="K1407" s="268">
        <f>E1407*J1407</f>
        <v>0</v>
      </c>
      <c r="O1407" s="260">
        <v>2</v>
      </c>
      <c r="AA1407" s="233">
        <v>12</v>
      </c>
      <c r="AB1407" s="233">
        <v>0</v>
      </c>
      <c r="AC1407" s="233">
        <v>111</v>
      </c>
      <c r="AZ1407" s="233">
        <v>2</v>
      </c>
      <c r="BA1407" s="233">
        <f>IF(AZ1407=1,G1407,0)</f>
        <v>0</v>
      </c>
      <c r="BB1407" s="233">
        <f>IF(AZ1407=2,G1407,0)</f>
        <v>0</v>
      </c>
      <c r="BC1407" s="233">
        <f>IF(AZ1407=3,G1407,0)</f>
        <v>0</v>
      </c>
      <c r="BD1407" s="233">
        <f>IF(AZ1407=4,G1407,0)</f>
        <v>0</v>
      </c>
      <c r="BE1407" s="233">
        <f>IF(AZ1407=5,G1407,0)</f>
        <v>0</v>
      </c>
      <c r="CA1407" s="260">
        <v>12</v>
      </c>
      <c r="CB1407" s="260">
        <v>0</v>
      </c>
    </row>
    <row r="1408" spans="1:15" ht="12.75">
      <c r="A1408" s="269"/>
      <c r="B1408" s="272"/>
      <c r="C1408" s="336" t="s">
        <v>1264</v>
      </c>
      <c r="D1408" s="335"/>
      <c r="E1408" s="273">
        <v>122.2573</v>
      </c>
      <c r="F1408" s="274"/>
      <c r="G1408" s="275"/>
      <c r="H1408" s="276"/>
      <c r="I1408" s="270"/>
      <c r="J1408" s="277"/>
      <c r="K1408" s="270"/>
      <c r="M1408" s="271" t="s">
        <v>1264</v>
      </c>
      <c r="O1408" s="260"/>
    </row>
    <row r="1409" spans="1:80" ht="12.75">
      <c r="A1409" s="261">
        <v>232</v>
      </c>
      <c r="B1409" s="262" t="s">
        <v>1265</v>
      </c>
      <c r="C1409" s="263" t="s">
        <v>1266</v>
      </c>
      <c r="D1409" s="264" t="s">
        <v>12</v>
      </c>
      <c r="E1409" s="265"/>
      <c r="F1409" s="265">
        <v>0</v>
      </c>
      <c r="G1409" s="266">
        <f>E1409*F1409</f>
        <v>0</v>
      </c>
      <c r="H1409" s="267">
        <v>0</v>
      </c>
      <c r="I1409" s="268">
        <f>E1409*H1409</f>
        <v>0</v>
      </c>
      <c r="J1409" s="267"/>
      <c r="K1409" s="268">
        <f>E1409*J1409</f>
        <v>0</v>
      </c>
      <c r="O1409" s="260">
        <v>2</v>
      </c>
      <c r="AA1409" s="233">
        <v>7</v>
      </c>
      <c r="AB1409" s="233">
        <v>1002</v>
      </c>
      <c r="AC1409" s="233">
        <v>5</v>
      </c>
      <c r="AZ1409" s="233">
        <v>2</v>
      </c>
      <c r="BA1409" s="233">
        <f>IF(AZ1409=1,G1409,0)</f>
        <v>0</v>
      </c>
      <c r="BB1409" s="233">
        <f>IF(AZ1409=2,G1409,0)</f>
        <v>0</v>
      </c>
      <c r="BC1409" s="233">
        <f>IF(AZ1409=3,G1409,0)</f>
        <v>0</v>
      </c>
      <c r="BD1409" s="233">
        <f>IF(AZ1409=4,G1409,0)</f>
        <v>0</v>
      </c>
      <c r="BE1409" s="233">
        <f>IF(AZ1409=5,G1409,0)</f>
        <v>0</v>
      </c>
      <c r="CA1409" s="260">
        <v>7</v>
      </c>
      <c r="CB1409" s="260">
        <v>1002</v>
      </c>
    </row>
    <row r="1410" spans="1:57" ht="12.75">
      <c r="A1410" s="278"/>
      <c r="B1410" s="279" t="s">
        <v>101</v>
      </c>
      <c r="C1410" s="280" t="s">
        <v>1257</v>
      </c>
      <c r="D1410" s="281"/>
      <c r="E1410" s="282"/>
      <c r="F1410" s="283"/>
      <c r="G1410" s="284">
        <f>SUM(G1360:G1409)</f>
        <v>0</v>
      </c>
      <c r="H1410" s="285"/>
      <c r="I1410" s="286">
        <f>SUM(I1360:I1409)</f>
        <v>0.26118605</v>
      </c>
      <c r="J1410" s="285"/>
      <c r="K1410" s="286">
        <f>SUM(K1360:K1409)</f>
        <v>0</v>
      </c>
      <c r="O1410" s="260">
        <v>4</v>
      </c>
      <c r="BA1410" s="287">
        <f>SUM(BA1360:BA1409)</f>
        <v>0</v>
      </c>
      <c r="BB1410" s="287">
        <f>SUM(BB1360:BB1409)</f>
        <v>0</v>
      </c>
      <c r="BC1410" s="287">
        <f>SUM(BC1360:BC1409)</f>
        <v>0</v>
      </c>
      <c r="BD1410" s="287">
        <f>SUM(BD1360:BD1409)</f>
        <v>0</v>
      </c>
      <c r="BE1410" s="287">
        <f>SUM(BE1360:BE1409)</f>
        <v>0</v>
      </c>
    </row>
    <row r="1411" spans="1:15" ht="12.75">
      <c r="A1411" s="250" t="s">
        <v>97</v>
      </c>
      <c r="B1411" s="251" t="s">
        <v>1267</v>
      </c>
      <c r="C1411" s="252" t="s">
        <v>1268</v>
      </c>
      <c r="D1411" s="253"/>
      <c r="E1411" s="254"/>
      <c r="F1411" s="254"/>
      <c r="G1411" s="255"/>
      <c r="H1411" s="256"/>
      <c r="I1411" s="257"/>
      <c r="J1411" s="258"/>
      <c r="K1411" s="259"/>
      <c r="O1411" s="260">
        <v>1</v>
      </c>
    </row>
    <row r="1412" spans="1:80" ht="12.75">
      <c r="A1412" s="261">
        <v>233</v>
      </c>
      <c r="B1412" s="262" t="s">
        <v>1270</v>
      </c>
      <c r="C1412" s="263" t="s">
        <v>1271</v>
      </c>
      <c r="D1412" s="264" t="s">
        <v>211</v>
      </c>
      <c r="E1412" s="265">
        <v>2</v>
      </c>
      <c r="F1412" s="265">
        <v>0</v>
      </c>
      <c r="G1412" s="266">
        <f>E1412*F1412</f>
        <v>0</v>
      </c>
      <c r="H1412" s="267">
        <v>0</v>
      </c>
      <c r="I1412" s="268">
        <f>E1412*H1412</f>
        <v>0</v>
      </c>
      <c r="J1412" s="267">
        <v>0</v>
      </c>
      <c r="K1412" s="268">
        <f>E1412*J1412</f>
        <v>0</v>
      </c>
      <c r="O1412" s="260">
        <v>2</v>
      </c>
      <c r="AA1412" s="233">
        <v>1</v>
      </c>
      <c r="AB1412" s="233">
        <v>7</v>
      </c>
      <c r="AC1412" s="233">
        <v>7</v>
      </c>
      <c r="AZ1412" s="233">
        <v>2</v>
      </c>
      <c r="BA1412" s="233">
        <f>IF(AZ1412=1,G1412,0)</f>
        <v>0</v>
      </c>
      <c r="BB1412" s="233">
        <f>IF(AZ1412=2,G1412,0)</f>
        <v>0</v>
      </c>
      <c r="BC1412" s="233">
        <f>IF(AZ1412=3,G1412,0)</f>
        <v>0</v>
      </c>
      <c r="BD1412" s="233">
        <f>IF(AZ1412=4,G1412,0)</f>
        <v>0</v>
      </c>
      <c r="BE1412" s="233">
        <f>IF(AZ1412=5,G1412,0)</f>
        <v>0</v>
      </c>
      <c r="CA1412" s="260">
        <v>1</v>
      </c>
      <c r="CB1412" s="260">
        <v>7</v>
      </c>
    </row>
    <row r="1413" spans="1:80" ht="12.75">
      <c r="A1413" s="261">
        <v>234</v>
      </c>
      <c r="B1413" s="262" t="s">
        <v>1272</v>
      </c>
      <c r="C1413" s="263" t="s">
        <v>1273</v>
      </c>
      <c r="D1413" s="264" t="s">
        <v>151</v>
      </c>
      <c r="E1413" s="265">
        <v>137.688</v>
      </c>
      <c r="F1413" s="265">
        <v>0</v>
      </c>
      <c r="G1413" s="266">
        <f>E1413*F1413</f>
        <v>0</v>
      </c>
      <c r="H1413" s="267">
        <v>0.00047</v>
      </c>
      <c r="I1413" s="268">
        <f>E1413*H1413</f>
        <v>0.06471336</v>
      </c>
      <c r="J1413" s="267">
        <v>0</v>
      </c>
      <c r="K1413" s="268">
        <f>E1413*J1413</f>
        <v>0</v>
      </c>
      <c r="O1413" s="260">
        <v>2</v>
      </c>
      <c r="AA1413" s="233">
        <v>1</v>
      </c>
      <c r="AB1413" s="233">
        <v>7</v>
      </c>
      <c r="AC1413" s="233">
        <v>7</v>
      </c>
      <c r="AZ1413" s="233">
        <v>2</v>
      </c>
      <c r="BA1413" s="233">
        <f>IF(AZ1413=1,G1413,0)</f>
        <v>0</v>
      </c>
      <c r="BB1413" s="233">
        <f>IF(AZ1413=2,G1413,0)</f>
        <v>0</v>
      </c>
      <c r="BC1413" s="233">
        <f>IF(AZ1413=3,G1413,0)</f>
        <v>0</v>
      </c>
      <c r="BD1413" s="233">
        <f>IF(AZ1413=4,G1413,0)</f>
        <v>0</v>
      </c>
      <c r="BE1413" s="233">
        <f>IF(AZ1413=5,G1413,0)</f>
        <v>0</v>
      </c>
      <c r="CA1413" s="260">
        <v>1</v>
      </c>
      <c r="CB1413" s="260">
        <v>7</v>
      </c>
    </row>
    <row r="1414" spans="1:15" ht="12.75">
      <c r="A1414" s="269"/>
      <c r="B1414" s="272"/>
      <c r="C1414" s="336" t="s">
        <v>637</v>
      </c>
      <c r="D1414" s="335"/>
      <c r="E1414" s="273">
        <v>0</v>
      </c>
      <c r="F1414" s="274"/>
      <c r="G1414" s="275"/>
      <c r="H1414" s="276"/>
      <c r="I1414" s="270"/>
      <c r="J1414" s="277"/>
      <c r="K1414" s="270"/>
      <c r="M1414" s="271" t="s">
        <v>637</v>
      </c>
      <c r="O1414" s="260"/>
    </row>
    <row r="1415" spans="1:15" ht="12.75">
      <c r="A1415" s="269"/>
      <c r="B1415" s="272"/>
      <c r="C1415" s="336" t="s">
        <v>1274</v>
      </c>
      <c r="D1415" s="335"/>
      <c r="E1415" s="273">
        <v>128.788</v>
      </c>
      <c r="F1415" s="274"/>
      <c r="G1415" s="275"/>
      <c r="H1415" s="276"/>
      <c r="I1415" s="270"/>
      <c r="J1415" s="277"/>
      <c r="K1415" s="270"/>
      <c r="M1415" s="271" t="s">
        <v>1274</v>
      </c>
      <c r="O1415" s="260"/>
    </row>
    <row r="1416" spans="1:15" ht="12.75">
      <c r="A1416" s="269"/>
      <c r="B1416" s="272"/>
      <c r="C1416" s="336" t="s">
        <v>639</v>
      </c>
      <c r="D1416" s="335"/>
      <c r="E1416" s="273">
        <v>0</v>
      </c>
      <c r="F1416" s="274"/>
      <c r="G1416" s="275"/>
      <c r="H1416" s="276"/>
      <c r="I1416" s="270"/>
      <c r="J1416" s="277"/>
      <c r="K1416" s="270"/>
      <c r="M1416" s="271" t="s">
        <v>639</v>
      </c>
      <c r="O1416" s="260"/>
    </row>
    <row r="1417" spans="1:15" ht="12.75">
      <c r="A1417" s="269"/>
      <c r="B1417" s="272"/>
      <c r="C1417" s="336" t="s">
        <v>640</v>
      </c>
      <c r="D1417" s="335"/>
      <c r="E1417" s="273">
        <v>8.9</v>
      </c>
      <c r="F1417" s="274"/>
      <c r="G1417" s="275"/>
      <c r="H1417" s="276"/>
      <c r="I1417" s="270"/>
      <c r="J1417" s="277"/>
      <c r="K1417" s="270"/>
      <c r="M1417" s="271" t="s">
        <v>640</v>
      </c>
      <c r="O1417" s="260"/>
    </row>
    <row r="1418" spans="1:57" ht="12.75">
      <c r="A1418" s="278"/>
      <c r="B1418" s="279" t="s">
        <v>101</v>
      </c>
      <c r="C1418" s="280" t="s">
        <v>1269</v>
      </c>
      <c r="D1418" s="281"/>
      <c r="E1418" s="282"/>
      <c r="F1418" s="283"/>
      <c r="G1418" s="284">
        <f>SUM(G1411:G1417)</f>
        <v>0</v>
      </c>
      <c r="H1418" s="285"/>
      <c r="I1418" s="286">
        <f>SUM(I1411:I1417)</f>
        <v>0.06471336</v>
      </c>
      <c r="J1418" s="285"/>
      <c r="K1418" s="286">
        <f>SUM(K1411:K1417)</f>
        <v>0</v>
      </c>
      <c r="O1418" s="260">
        <v>4</v>
      </c>
      <c r="BA1418" s="287">
        <f>SUM(BA1411:BA1417)</f>
        <v>0</v>
      </c>
      <c r="BB1418" s="287">
        <f>SUM(BB1411:BB1417)</f>
        <v>0</v>
      </c>
      <c r="BC1418" s="287">
        <f>SUM(BC1411:BC1417)</f>
        <v>0</v>
      </c>
      <c r="BD1418" s="287">
        <f>SUM(BD1411:BD1417)</f>
        <v>0</v>
      </c>
      <c r="BE1418" s="287">
        <f>SUM(BE1411:BE1417)</f>
        <v>0</v>
      </c>
    </row>
    <row r="1419" spans="1:15" ht="12.75">
      <c r="A1419" s="250" t="s">
        <v>97</v>
      </c>
      <c r="B1419" s="251" t="s">
        <v>1275</v>
      </c>
      <c r="C1419" s="252" t="s">
        <v>1276</v>
      </c>
      <c r="D1419" s="253"/>
      <c r="E1419" s="254"/>
      <c r="F1419" s="254"/>
      <c r="G1419" s="255"/>
      <c r="H1419" s="256"/>
      <c r="I1419" s="257"/>
      <c r="J1419" s="258"/>
      <c r="K1419" s="259"/>
      <c r="O1419" s="260">
        <v>1</v>
      </c>
    </row>
    <row r="1420" spans="1:80" ht="12.75">
      <c r="A1420" s="261">
        <v>235</v>
      </c>
      <c r="B1420" s="262" t="s">
        <v>1278</v>
      </c>
      <c r="C1420" s="263" t="s">
        <v>1279</v>
      </c>
      <c r="D1420" s="264" t="s">
        <v>151</v>
      </c>
      <c r="E1420" s="265">
        <v>2199.2759</v>
      </c>
      <c r="F1420" s="265">
        <v>0</v>
      </c>
      <c r="G1420" s="266">
        <f>E1420*F1420</f>
        <v>0</v>
      </c>
      <c r="H1420" s="267">
        <v>7E-05</v>
      </c>
      <c r="I1420" s="268">
        <f>E1420*H1420</f>
        <v>0.153949313</v>
      </c>
      <c r="J1420" s="267">
        <v>0</v>
      </c>
      <c r="K1420" s="268">
        <f>E1420*J1420</f>
        <v>0</v>
      </c>
      <c r="O1420" s="260">
        <v>2</v>
      </c>
      <c r="AA1420" s="233">
        <v>1</v>
      </c>
      <c r="AB1420" s="233">
        <v>7</v>
      </c>
      <c r="AC1420" s="233">
        <v>7</v>
      </c>
      <c r="AZ1420" s="233">
        <v>2</v>
      </c>
      <c r="BA1420" s="233">
        <f>IF(AZ1420=1,G1420,0)</f>
        <v>0</v>
      </c>
      <c r="BB1420" s="233">
        <f>IF(AZ1420=2,G1420,0)</f>
        <v>0</v>
      </c>
      <c r="BC1420" s="233">
        <f>IF(AZ1420=3,G1420,0)</f>
        <v>0</v>
      </c>
      <c r="BD1420" s="233">
        <f>IF(AZ1420=4,G1420,0)</f>
        <v>0</v>
      </c>
      <c r="BE1420" s="233">
        <f>IF(AZ1420=5,G1420,0)</f>
        <v>0</v>
      </c>
      <c r="CA1420" s="260">
        <v>1</v>
      </c>
      <c r="CB1420" s="260">
        <v>7</v>
      </c>
    </row>
    <row r="1421" spans="1:80" ht="12.75">
      <c r="A1421" s="261">
        <v>236</v>
      </c>
      <c r="B1421" s="262" t="s">
        <v>1280</v>
      </c>
      <c r="C1421" s="263" t="s">
        <v>1281</v>
      </c>
      <c r="D1421" s="264" t="s">
        <v>151</v>
      </c>
      <c r="E1421" s="265">
        <v>476.74</v>
      </c>
      <c r="F1421" s="265">
        <v>0</v>
      </c>
      <c r="G1421" s="266">
        <f>E1421*F1421</f>
        <v>0</v>
      </c>
      <c r="H1421" s="267">
        <v>0.00013</v>
      </c>
      <c r="I1421" s="268">
        <f>E1421*H1421</f>
        <v>0.061976199999999995</v>
      </c>
      <c r="J1421" s="267">
        <v>0</v>
      </c>
      <c r="K1421" s="268">
        <f>E1421*J1421</f>
        <v>0</v>
      </c>
      <c r="O1421" s="260">
        <v>2</v>
      </c>
      <c r="AA1421" s="233">
        <v>1</v>
      </c>
      <c r="AB1421" s="233">
        <v>7</v>
      </c>
      <c r="AC1421" s="233">
        <v>7</v>
      </c>
      <c r="AZ1421" s="233">
        <v>2</v>
      </c>
      <c r="BA1421" s="233">
        <f>IF(AZ1421=1,G1421,0)</f>
        <v>0</v>
      </c>
      <c r="BB1421" s="233">
        <f>IF(AZ1421=2,G1421,0)</f>
        <v>0</v>
      </c>
      <c r="BC1421" s="233">
        <f>IF(AZ1421=3,G1421,0)</f>
        <v>0</v>
      </c>
      <c r="BD1421" s="233">
        <f>IF(AZ1421=4,G1421,0)</f>
        <v>0</v>
      </c>
      <c r="BE1421" s="233">
        <f>IF(AZ1421=5,G1421,0)</f>
        <v>0</v>
      </c>
      <c r="CA1421" s="260">
        <v>1</v>
      </c>
      <c r="CB1421" s="260">
        <v>7</v>
      </c>
    </row>
    <row r="1422" spans="1:15" ht="12.75">
      <c r="A1422" s="269"/>
      <c r="B1422" s="272"/>
      <c r="C1422" s="336" t="s">
        <v>682</v>
      </c>
      <c r="D1422" s="335"/>
      <c r="E1422" s="273">
        <v>0</v>
      </c>
      <c r="F1422" s="274"/>
      <c r="G1422" s="275"/>
      <c r="H1422" s="276"/>
      <c r="I1422" s="270"/>
      <c r="J1422" s="277"/>
      <c r="K1422" s="270"/>
      <c r="M1422" s="271" t="s">
        <v>682</v>
      </c>
      <c r="O1422" s="260"/>
    </row>
    <row r="1423" spans="1:15" ht="22.5">
      <c r="A1423" s="269"/>
      <c r="B1423" s="272"/>
      <c r="C1423" s="336" t="s">
        <v>683</v>
      </c>
      <c r="D1423" s="335"/>
      <c r="E1423" s="273">
        <v>89.38</v>
      </c>
      <c r="F1423" s="274"/>
      <c r="G1423" s="275"/>
      <c r="H1423" s="276"/>
      <c r="I1423" s="270"/>
      <c r="J1423" s="277"/>
      <c r="K1423" s="270"/>
      <c r="M1423" s="271" t="s">
        <v>683</v>
      </c>
      <c r="O1423" s="260"/>
    </row>
    <row r="1424" spans="1:15" ht="12.75">
      <c r="A1424" s="269"/>
      <c r="B1424" s="272"/>
      <c r="C1424" s="336" t="s">
        <v>684</v>
      </c>
      <c r="D1424" s="335"/>
      <c r="E1424" s="273">
        <v>0</v>
      </c>
      <c r="F1424" s="274"/>
      <c r="G1424" s="275"/>
      <c r="H1424" s="276"/>
      <c r="I1424" s="270"/>
      <c r="J1424" s="277"/>
      <c r="K1424" s="270"/>
      <c r="M1424" s="271" t="s">
        <v>684</v>
      </c>
      <c r="O1424" s="260"/>
    </row>
    <row r="1425" spans="1:15" ht="22.5">
      <c r="A1425" s="269"/>
      <c r="B1425" s="272"/>
      <c r="C1425" s="336" t="s">
        <v>685</v>
      </c>
      <c r="D1425" s="335"/>
      <c r="E1425" s="273">
        <v>324.78</v>
      </c>
      <c r="F1425" s="274"/>
      <c r="G1425" s="275"/>
      <c r="H1425" s="276"/>
      <c r="I1425" s="270"/>
      <c r="J1425" s="277"/>
      <c r="K1425" s="270"/>
      <c r="M1425" s="271" t="s">
        <v>685</v>
      </c>
      <c r="O1425" s="260"/>
    </row>
    <row r="1426" spans="1:15" ht="12.75">
      <c r="A1426" s="269"/>
      <c r="B1426" s="272"/>
      <c r="C1426" s="336" t="s">
        <v>686</v>
      </c>
      <c r="D1426" s="335"/>
      <c r="E1426" s="273">
        <v>62.58</v>
      </c>
      <c r="F1426" s="274"/>
      <c r="G1426" s="275"/>
      <c r="H1426" s="276"/>
      <c r="I1426" s="270"/>
      <c r="J1426" s="277"/>
      <c r="K1426" s="270"/>
      <c r="M1426" s="271" t="s">
        <v>686</v>
      </c>
      <c r="O1426" s="260"/>
    </row>
    <row r="1427" spans="1:80" ht="12.75">
      <c r="A1427" s="261">
        <v>237</v>
      </c>
      <c r="B1427" s="262" t="s">
        <v>1282</v>
      </c>
      <c r="C1427" s="263" t="s">
        <v>1283</v>
      </c>
      <c r="D1427" s="264" t="s">
        <v>151</v>
      </c>
      <c r="E1427" s="265">
        <v>2199.2759</v>
      </c>
      <c r="F1427" s="265">
        <v>0</v>
      </c>
      <c r="G1427" s="266">
        <f>E1427*F1427</f>
        <v>0</v>
      </c>
      <c r="H1427" s="267">
        <v>0.00015</v>
      </c>
      <c r="I1427" s="268">
        <f>E1427*H1427</f>
        <v>0.329891385</v>
      </c>
      <c r="J1427" s="267">
        <v>0</v>
      </c>
      <c r="K1427" s="268">
        <f>E1427*J1427</f>
        <v>0</v>
      </c>
      <c r="O1427" s="260">
        <v>2</v>
      </c>
      <c r="AA1427" s="233">
        <v>1</v>
      </c>
      <c r="AB1427" s="233">
        <v>7</v>
      </c>
      <c r="AC1427" s="233">
        <v>7</v>
      </c>
      <c r="AZ1427" s="233">
        <v>2</v>
      </c>
      <c r="BA1427" s="233">
        <f>IF(AZ1427=1,G1427,0)</f>
        <v>0</v>
      </c>
      <c r="BB1427" s="233">
        <f>IF(AZ1427=2,G1427,0)</f>
        <v>0</v>
      </c>
      <c r="BC1427" s="233">
        <f>IF(AZ1427=3,G1427,0)</f>
        <v>0</v>
      </c>
      <c r="BD1427" s="233">
        <f>IF(AZ1427=4,G1427,0)</f>
        <v>0</v>
      </c>
      <c r="BE1427" s="233">
        <f>IF(AZ1427=5,G1427,0)</f>
        <v>0</v>
      </c>
      <c r="CA1427" s="260">
        <v>1</v>
      </c>
      <c r="CB1427" s="260">
        <v>7</v>
      </c>
    </row>
    <row r="1428" spans="1:15" ht="12.75">
      <c r="A1428" s="269"/>
      <c r="B1428" s="272"/>
      <c r="C1428" s="336" t="s">
        <v>1284</v>
      </c>
      <c r="D1428" s="335"/>
      <c r="E1428" s="273">
        <v>0</v>
      </c>
      <c r="F1428" s="274"/>
      <c r="G1428" s="275"/>
      <c r="H1428" s="276"/>
      <c r="I1428" s="270"/>
      <c r="J1428" s="277"/>
      <c r="K1428" s="270"/>
      <c r="M1428" s="271" t="s">
        <v>1284</v>
      </c>
      <c r="O1428" s="260"/>
    </row>
    <row r="1429" spans="1:15" ht="12.75">
      <c r="A1429" s="269"/>
      <c r="B1429" s="272"/>
      <c r="C1429" s="336" t="s">
        <v>196</v>
      </c>
      <c r="D1429" s="335"/>
      <c r="E1429" s="273">
        <v>0</v>
      </c>
      <c r="F1429" s="274"/>
      <c r="G1429" s="275"/>
      <c r="H1429" s="276"/>
      <c r="I1429" s="270"/>
      <c r="J1429" s="277"/>
      <c r="K1429" s="270"/>
      <c r="M1429" s="271" t="s">
        <v>196</v>
      </c>
      <c r="O1429" s="260"/>
    </row>
    <row r="1430" spans="1:15" ht="22.5">
      <c r="A1430" s="269"/>
      <c r="B1430" s="272"/>
      <c r="C1430" s="336" t="s">
        <v>359</v>
      </c>
      <c r="D1430" s="335"/>
      <c r="E1430" s="273">
        <v>137.808</v>
      </c>
      <c r="F1430" s="274"/>
      <c r="G1430" s="275"/>
      <c r="H1430" s="276"/>
      <c r="I1430" s="270"/>
      <c r="J1430" s="277"/>
      <c r="K1430" s="270"/>
      <c r="M1430" s="271" t="s">
        <v>359</v>
      </c>
      <c r="O1430" s="260"/>
    </row>
    <row r="1431" spans="1:15" ht="22.5">
      <c r="A1431" s="269"/>
      <c r="B1431" s="272"/>
      <c r="C1431" s="336" t="s">
        <v>360</v>
      </c>
      <c r="D1431" s="335"/>
      <c r="E1431" s="273">
        <v>113.477</v>
      </c>
      <c r="F1431" s="274"/>
      <c r="G1431" s="275"/>
      <c r="H1431" s="276"/>
      <c r="I1431" s="270"/>
      <c r="J1431" s="277"/>
      <c r="K1431" s="270"/>
      <c r="M1431" s="271" t="s">
        <v>360</v>
      </c>
      <c r="O1431" s="260"/>
    </row>
    <row r="1432" spans="1:15" ht="12.75">
      <c r="A1432" s="269"/>
      <c r="B1432" s="272"/>
      <c r="C1432" s="336" t="s">
        <v>361</v>
      </c>
      <c r="D1432" s="335"/>
      <c r="E1432" s="273">
        <v>17.1825</v>
      </c>
      <c r="F1432" s="274"/>
      <c r="G1432" s="275"/>
      <c r="H1432" s="276"/>
      <c r="I1432" s="270"/>
      <c r="J1432" s="277"/>
      <c r="K1432" s="270"/>
      <c r="M1432" s="271" t="s">
        <v>361</v>
      </c>
      <c r="O1432" s="260"/>
    </row>
    <row r="1433" spans="1:15" ht="12.75">
      <c r="A1433" s="269"/>
      <c r="B1433" s="272"/>
      <c r="C1433" s="336" t="s">
        <v>362</v>
      </c>
      <c r="D1433" s="335"/>
      <c r="E1433" s="273">
        <v>364.2</v>
      </c>
      <c r="F1433" s="274"/>
      <c r="G1433" s="275"/>
      <c r="H1433" s="276"/>
      <c r="I1433" s="270"/>
      <c r="J1433" s="277"/>
      <c r="K1433" s="270"/>
      <c r="M1433" s="271" t="s">
        <v>362</v>
      </c>
      <c r="O1433" s="260"/>
    </row>
    <row r="1434" spans="1:15" ht="22.5">
      <c r="A1434" s="269"/>
      <c r="B1434" s="272"/>
      <c r="C1434" s="336" t="s">
        <v>363</v>
      </c>
      <c r="D1434" s="335"/>
      <c r="E1434" s="273">
        <v>-61.504</v>
      </c>
      <c r="F1434" s="274"/>
      <c r="G1434" s="275"/>
      <c r="H1434" s="276"/>
      <c r="I1434" s="270"/>
      <c r="J1434" s="277"/>
      <c r="K1434" s="270"/>
      <c r="M1434" s="271" t="s">
        <v>363</v>
      </c>
      <c r="O1434" s="260"/>
    </row>
    <row r="1435" spans="1:15" ht="12.75">
      <c r="A1435" s="269"/>
      <c r="B1435" s="272"/>
      <c r="C1435" s="336" t="s">
        <v>364</v>
      </c>
      <c r="D1435" s="335"/>
      <c r="E1435" s="273">
        <v>-75.864</v>
      </c>
      <c r="F1435" s="274"/>
      <c r="G1435" s="275"/>
      <c r="H1435" s="276"/>
      <c r="I1435" s="270"/>
      <c r="J1435" s="277"/>
      <c r="K1435" s="270"/>
      <c r="M1435" s="271" t="s">
        <v>364</v>
      </c>
      <c r="O1435" s="260"/>
    </row>
    <row r="1436" spans="1:15" ht="12.75">
      <c r="A1436" s="269"/>
      <c r="B1436" s="272"/>
      <c r="C1436" s="336" t="s">
        <v>204</v>
      </c>
      <c r="D1436" s="335"/>
      <c r="E1436" s="273">
        <v>0</v>
      </c>
      <c r="F1436" s="274"/>
      <c r="G1436" s="275"/>
      <c r="H1436" s="276"/>
      <c r="I1436" s="270"/>
      <c r="J1436" s="277"/>
      <c r="K1436" s="270"/>
      <c r="M1436" s="271" t="s">
        <v>204</v>
      </c>
      <c r="O1436" s="260"/>
    </row>
    <row r="1437" spans="1:15" ht="12.75">
      <c r="A1437" s="269"/>
      <c r="B1437" s="272"/>
      <c r="C1437" s="336" t="s">
        <v>365</v>
      </c>
      <c r="D1437" s="335"/>
      <c r="E1437" s="273">
        <v>28.69</v>
      </c>
      <c r="F1437" s="274"/>
      <c r="G1437" s="275"/>
      <c r="H1437" s="276"/>
      <c r="I1437" s="270"/>
      <c r="J1437" s="277"/>
      <c r="K1437" s="270"/>
      <c r="M1437" s="271" t="s">
        <v>365</v>
      </c>
      <c r="O1437" s="260"/>
    </row>
    <row r="1438" spans="1:15" ht="12.75">
      <c r="A1438" s="269"/>
      <c r="B1438" s="272"/>
      <c r="C1438" s="336" t="s">
        <v>1285</v>
      </c>
      <c r="D1438" s="335"/>
      <c r="E1438" s="273">
        <v>0</v>
      </c>
      <c r="F1438" s="274"/>
      <c r="G1438" s="275"/>
      <c r="H1438" s="276"/>
      <c r="I1438" s="270"/>
      <c r="J1438" s="277"/>
      <c r="K1438" s="270"/>
      <c r="M1438" s="271" t="s">
        <v>1285</v>
      </c>
      <c r="O1438" s="260"/>
    </row>
    <row r="1439" spans="1:15" ht="12.75">
      <c r="A1439" s="269"/>
      <c r="B1439" s="272"/>
      <c r="C1439" s="336" t="s">
        <v>397</v>
      </c>
      <c r="D1439" s="335"/>
      <c r="E1439" s="273">
        <v>0</v>
      </c>
      <c r="F1439" s="274"/>
      <c r="G1439" s="275"/>
      <c r="H1439" s="276"/>
      <c r="I1439" s="270"/>
      <c r="J1439" s="277"/>
      <c r="K1439" s="270"/>
      <c r="M1439" s="271" t="s">
        <v>397</v>
      </c>
      <c r="O1439" s="260"/>
    </row>
    <row r="1440" spans="1:15" ht="12.75">
      <c r="A1440" s="269"/>
      <c r="B1440" s="272"/>
      <c r="C1440" s="336" t="s">
        <v>398</v>
      </c>
      <c r="D1440" s="335"/>
      <c r="E1440" s="273">
        <v>163.89</v>
      </c>
      <c r="F1440" s="274"/>
      <c r="G1440" s="275"/>
      <c r="H1440" s="276"/>
      <c r="I1440" s="270"/>
      <c r="J1440" s="277"/>
      <c r="K1440" s="270"/>
      <c r="M1440" s="271" t="s">
        <v>398</v>
      </c>
      <c r="O1440" s="260"/>
    </row>
    <row r="1441" spans="1:15" ht="12.75">
      <c r="A1441" s="269"/>
      <c r="B1441" s="272"/>
      <c r="C1441" s="336" t="s">
        <v>399</v>
      </c>
      <c r="D1441" s="335"/>
      <c r="E1441" s="273">
        <v>-10.4</v>
      </c>
      <c r="F1441" s="274"/>
      <c r="G1441" s="275"/>
      <c r="H1441" s="276"/>
      <c r="I1441" s="270"/>
      <c r="J1441" s="277"/>
      <c r="K1441" s="270"/>
      <c r="M1441" s="271" t="s">
        <v>399</v>
      </c>
      <c r="O1441" s="260"/>
    </row>
    <row r="1442" spans="1:15" ht="12.75">
      <c r="A1442" s="269"/>
      <c r="B1442" s="272"/>
      <c r="C1442" s="336" t="s">
        <v>400</v>
      </c>
      <c r="D1442" s="335"/>
      <c r="E1442" s="273">
        <v>-16.419</v>
      </c>
      <c r="F1442" s="274"/>
      <c r="G1442" s="275"/>
      <c r="H1442" s="276"/>
      <c r="I1442" s="270"/>
      <c r="J1442" s="277"/>
      <c r="K1442" s="270"/>
      <c r="M1442" s="271" t="s">
        <v>400</v>
      </c>
      <c r="O1442" s="260"/>
    </row>
    <row r="1443" spans="1:15" ht="12.75">
      <c r="A1443" s="269"/>
      <c r="B1443" s="272"/>
      <c r="C1443" s="336" t="s">
        <v>401</v>
      </c>
      <c r="D1443" s="335"/>
      <c r="E1443" s="273">
        <v>0</v>
      </c>
      <c r="F1443" s="274"/>
      <c r="G1443" s="275"/>
      <c r="H1443" s="276"/>
      <c r="I1443" s="270"/>
      <c r="J1443" s="277"/>
      <c r="K1443" s="270"/>
      <c r="M1443" s="271" t="s">
        <v>401</v>
      </c>
      <c r="O1443" s="260"/>
    </row>
    <row r="1444" spans="1:15" ht="12.75">
      <c r="A1444" s="269"/>
      <c r="B1444" s="272"/>
      <c r="C1444" s="336" t="s">
        <v>196</v>
      </c>
      <c r="D1444" s="335"/>
      <c r="E1444" s="273">
        <v>0</v>
      </c>
      <c r="F1444" s="274"/>
      <c r="G1444" s="275"/>
      <c r="H1444" s="276"/>
      <c r="I1444" s="270"/>
      <c r="J1444" s="277"/>
      <c r="K1444" s="270"/>
      <c r="M1444" s="271" t="s">
        <v>196</v>
      </c>
      <c r="O1444" s="260"/>
    </row>
    <row r="1445" spans="1:15" ht="12.75">
      <c r="A1445" s="269"/>
      <c r="B1445" s="272"/>
      <c r="C1445" s="336" t="s">
        <v>402</v>
      </c>
      <c r="D1445" s="335"/>
      <c r="E1445" s="273">
        <v>27.525</v>
      </c>
      <c r="F1445" s="274"/>
      <c r="G1445" s="275"/>
      <c r="H1445" s="276"/>
      <c r="I1445" s="270"/>
      <c r="J1445" s="277"/>
      <c r="K1445" s="270"/>
      <c r="M1445" s="271" t="s">
        <v>402</v>
      </c>
      <c r="O1445" s="260"/>
    </row>
    <row r="1446" spans="1:15" ht="12.75">
      <c r="A1446" s="269"/>
      <c r="B1446" s="272"/>
      <c r="C1446" s="336" t="s">
        <v>403</v>
      </c>
      <c r="D1446" s="335"/>
      <c r="E1446" s="273">
        <v>0</v>
      </c>
      <c r="F1446" s="274"/>
      <c r="G1446" s="275"/>
      <c r="H1446" s="276"/>
      <c r="I1446" s="270"/>
      <c r="J1446" s="277"/>
      <c r="K1446" s="270"/>
      <c r="M1446" s="271" t="s">
        <v>403</v>
      </c>
      <c r="O1446" s="260"/>
    </row>
    <row r="1447" spans="1:15" ht="12.75">
      <c r="A1447" s="269"/>
      <c r="B1447" s="272"/>
      <c r="C1447" s="336" t="s">
        <v>404</v>
      </c>
      <c r="D1447" s="335"/>
      <c r="E1447" s="273">
        <v>0</v>
      </c>
      <c r="F1447" s="274"/>
      <c r="G1447" s="275"/>
      <c r="H1447" s="276"/>
      <c r="I1447" s="270"/>
      <c r="J1447" s="277"/>
      <c r="K1447" s="270"/>
      <c r="M1447" s="271" t="s">
        <v>404</v>
      </c>
      <c r="O1447" s="260"/>
    </row>
    <row r="1448" spans="1:15" ht="12.75">
      <c r="A1448" s="269"/>
      <c r="B1448" s="272"/>
      <c r="C1448" s="336" t="s">
        <v>405</v>
      </c>
      <c r="D1448" s="335"/>
      <c r="E1448" s="273">
        <v>6.945</v>
      </c>
      <c r="F1448" s="274"/>
      <c r="G1448" s="275"/>
      <c r="H1448" s="276"/>
      <c r="I1448" s="270"/>
      <c r="J1448" s="277"/>
      <c r="K1448" s="270"/>
      <c r="M1448" s="271" t="s">
        <v>405</v>
      </c>
      <c r="O1448" s="260"/>
    </row>
    <row r="1449" spans="1:15" ht="12.75">
      <c r="A1449" s="269"/>
      <c r="B1449" s="272"/>
      <c r="C1449" s="336" t="s">
        <v>406</v>
      </c>
      <c r="D1449" s="335"/>
      <c r="E1449" s="273">
        <v>20.03</v>
      </c>
      <c r="F1449" s="274"/>
      <c r="G1449" s="275"/>
      <c r="H1449" s="276"/>
      <c r="I1449" s="270"/>
      <c r="J1449" s="277"/>
      <c r="K1449" s="270"/>
      <c r="M1449" s="271" t="s">
        <v>406</v>
      </c>
      <c r="O1449" s="260"/>
    </row>
    <row r="1450" spans="1:15" ht="12.75">
      <c r="A1450" s="269"/>
      <c r="B1450" s="272"/>
      <c r="C1450" s="336" t="s">
        <v>407</v>
      </c>
      <c r="D1450" s="335"/>
      <c r="E1450" s="273">
        <v>0</v>
      </c>
      <c r="F1450" s="274"/>
      <c r="G1450" s="275"/>
      <c r="H1450" s="276"/>
      <c r="I1450" s="270"/>
      <c r="J1450" s="277"/>
      <c r="K1450" s="270"/>
      <c r="M1450" s="271" t="s">
        <v>407</v>
      </c>
      <c r="O1450" s="260"/>
    </row>
    <row r="1451" spans="1:15" ht="12.75">
      <c r="A1451" s="269"/>
      <c r="B1451" s="272"/>
      <c r="C1451" s="336" t="s">
        <v>408</v>
      </c>
      <c r="D1451" s="335"/>
      <c r="E1451" s="273">
        <v>15.9</v>
      </c>
      <c r="F1451" s="274"/>
      <c r="G1451" s="275"/>
      <c r="H1451" s="276"/>
      <c r="I1451" s="270"/>
      <c r="J1451" s="277"/>
      <c r="K1451" s="270"/>
      <c r="M1451" s="271" t="s">
        <v>408</v>
      </c>
      <c r="O1451" s="260"/>
    </row>
    <row r="1452" spans="1:15" ht="12.75">
      <c r="A1452" s="269"/>
      <c r="B1452" s="272"/>
      <c r="C1452" s="336" t="s">
        <v>409</v>
      </c>
      <c r="D1452" s="335"/>
      <c r="E1452" s="273">
        <v>19.136</v>
      </c>
      <c r="F1452" s="274"/>
      <c r="G1452" s="275"/>
      <c r="H1452" s="276"/>
      <c r="I1452" s="270"/>
      <c r="J1452" s="277"/>
      <c r="K1452" s="270"/>
      <c r="M1452" s="271" t="s">
        <v>409</v>
      </c>
      <c r="O1452" s="260"/>
    </row>
    <row r="1453" spans="1:15" ht="12.75">
      <c r="A1453" s="269"/>
      <c r="B1453" s="272"/>
      <c r="C1453" s="336" t="s">
        <v>410</v>
      </c>
      <c r="D1453" s="335"/>
      <c r="E1453" s="273">
        <v>9.238</v>
      </c>
      <c r="F1453" s="274"/>
      <c r="G1453" s="275"/>
      <c r="H1453" s="276"/>
      <c r="I1453" s="270"/>
      <c r="J1453" s="277"/>
      <c r="K1453" s="270"/>
      <c r="M1453" s="271" t="s">
        <v>410</v>
      </c>
      <c r="O1453" s="260"/>
    </row>
    <row r="1454" spans="1:15" ht="12.75">
      <c r="A1454" s="269"/>
      <c r="B1454" s="272"/>
      <c r="C1454" s="336" t="s">
        <v>411</v>
      </c>
      <c r="D1454" s="335"/>
      <c r="E1454" s="273">
        <v>3.613</v>
      </c>
      <c r="F1454" s="274"/>
      <c r="G1454" s="275"/>
      <c r="H1454" s="276"/>
      <c r="I1454" s="270"/>
      <c r="J1454" s="277"/>
      <c r="K1454" s="270"/>
      <c r="M1454" s="271" t="s">
        <v>411</v>
      </c>
      <c r="O1454" s="260"/>
    </row>
    <row r="1455" spans="1:15" ht="12.75">
      <c r="A1455" s="269"/>
      <c r="B1455" s="272"/>
      <c r="C1455" s="336" t="s">
        <v>412</v>
      </c>
      <c r="D1455" s="335"/>
      <c r="E1455" s="273">
        <v>5.848</v>
      </c>
      <c r="F1455" s="274"/>
      <c r="G1455" s="275"/>
      <c r="H1455" s="276"/>
      <c r="I1455" s="270"/>
      <c r="J1455" s="277"/>
      <c r="K1455" s="270"/>
      <c r="M1455" s="271" t="s">
        <v>412</v>
      </c>
      <c r="O1455" s="260"/>
    </row>
    <row r="1456" spans="1:15" ht="12.75">
      <c r="A1456" s="269"/>
      <c r="B1456" s="272"/>
      <c r="C1456" s="336" t="s">
        <v>413</v>
      </c>
      <c r="D1456" s="335"/>
      <c r="E1456" s="273">
        <v>5.914</v>
      </c>
      <c r="F1456" s="274"/>
      <c r="G1456" s="275"/>
      <c r="H1456" s="276"/>
      <c r="I1456" s="270"/>
      <c r="J1456" s="277"/>
      <c r="K1456" s="270"/>
      <c r="M1456" s="271" t="s">
        <v>413</v>
      </c>
      <c r="O1456" s="260"/>
    </row>
    <row r="1457" spans="1:15" ht="12.75">
      <c r="A1457" s="269"/>
      <c r="B1457" s="272"/>
      <c r="C1457" s="336" t="s">
        <v>414</v>
      </c>
      <c r="D1457" s="335"/>
      <c r="E1457" s="273">
        <v>14.073</v>
      </c>
      <c r="F1457" s="274"/>
      <c r="G1457" s="275"/>
      <c r="H1457" s="276"/>
      <c r="I1457" s="270"/>
      <c r="J1457" s="277"/>
      <c r="K1457" s="270"/>
      <c r="M1457" s="271" t="s">
        <v>414</v>
      </c>
      <c r="O1457" s="260"/>
    </row>
    <row r="1458" spans="1:15" ht="12.75">
      <c r="A1458" s="269"/>
      <c r="B1458" s="272"/>
      <c r="C1458" s="336" t="s">
        <v>415</v>
      </c>
      <c r="D1458" s="335"/>
      <c r="E1458" s="273">
        <v>144.69</v>
      </c>
      <c r="F1458" s="274"/>
      <c r="G1458" s="275"/>
      <c r="H1458" s="276"/>
      <c r="I1458" s="270"/>
      <c r="J1458" s="277"/>
      <c r="K1458" s="270"/>
      <c r="M1458" s="271" t="s">
        <v>415</v>
      </c>
      <c r="O1458" s="260"/>
    </row>
    <row r="1459" spans="1:15" ht="12.75">
      <c r="A1459" s="269"/>
      <c r="B1459" s="272"/>
      <c r="C1459" s="336" t="s">
        <v>416</v>
      </c>
      <c r="D1459" s="335"/>
      <c r="E1459" s="273">
        <v>80.07</v>
      </c>
      <c r="F1459" s="274"/>
      <c r="G1459" s="275"/>
      <c r="H1459" s="276"/>
      <c r="I1459" s="270"/>
      <c r="J1459" s="277"/>
      <c r="K1459" s="270"/>
      <c r="M1459" s="271" t="s">
        <v>416</v>
      </c>
      <c r="O1459" s="260"/>
    </row>
    <row r="1460" spans="1:15" ht="12.75">
      <c r="A1460" s="269"/>
      <c r="B1460" s="272"/>
      <c r="C1460" s="336" t="s">
        <v>417</v>
      </c>
      <c r="D1460" s="335"/>
      <c r="E1460" s="273">
        <v>-4.728</v>
      </c>
      <c r="F1460" s="274"/>
      <c r="G1460" s="275"/>
      <c r="H1460" s="276"/>
      <c r="I1460" s="270"/>
      <c r="J1460" s="277"/>
      <c r="K1460" s="270"/>
      <c r="M1460" s="271" t="s">
        <v>417</v>
      </c>
      <c r="O1460" s="260"/>
    </row>
    <row r="1461" spans="1:15" ht="12.75">
      <c r="A1461" s="269"/>
      <c r="B1461" s="272"/>
      <c r="C1461" s="336" t="s">
        <v>418</v>
      </c>
      <c r="D1461" s="335"/>
      <c r="E1461" s="273">
        <v>-8.274</v>
      </c>
      <c r="F1461" s="274"/>
      <c r="G1461" s="275"/>
      <c r="H1461" s="276"/>
      <c r="I1461" s="270"/>
      <c r="J1461" s="277"/>
      <c r="K1461" s="270"/>
      <c r="M1461" s="271" t="s">
        <v>418</v>
      </c>
      <c r="O1461" s="260"/>
    </row>
    <row r="1462" spans="1:15" ht="12.75">
      <c r="A1462" s="269"/>
      <c r="B1462" s="272"/>
      <c r="C1462" s="336" t="s">
        <v>419</v>
      </c>
      <c r="D1462" s="335"/>
      <c r="E1462" s="273">
        <v>-9.456</v>
      </c>
      <c r="F1462" s="274"/>
      <c r="G1462" s="275"/>
      <c r="H1462" s="276"/>
      <c r="I1462" s="270"/>
      <c r="J1462" s="277"/>
      <c r="K1462" s="270"/>
      <c r="M1462" s="271" t="s">
        <v>419</v>
      </c>
      <c r="O1462" s="260"/>
    </row>
    <row r="1463" spans="1:15" ht="12.75">
      <c r="A1463" s="269"/>
      <c r="B1463" s="272"/>
      <c r="C1463" s="336" t="s">
        <v>420</v>
      </c>
      <c r="D1463" s="335"/>
      <c r="E1463" s="273">
        <v>-3.546</v>
      </c>
      <c r="F1463" s="274"/>
      <c r="G1463" s="275"/>
      <c r="H1463" s="276"/>
      <c r="I1463" s="270"/>
      <c r="J1463" s="277"/>
      <c r="K1463" s="270"/>
      <c r="M1463" s="271" t="s">
        <v>420</v>
      </c>
      <c r="O1463" s="260"/>
    </row>
    <row r="1464" spans="1:15" ht="12.75">
      <c r="A1464" s="269"/>
      <c r="B1464" s="272"/>
      <c r="C1464" s="336" t="s">
        <v>421</v>
      </c>
      <c r="D1464" s="335"/>
      <c r="E1464" s="273">
        <v>31.08</v>
      </c>
      <c r="F1464" s="274"/>
      <c r="G1464" s="275"/>
      <c r="H1464" s="276"/>
      <c r="I1464" s="270"/>
      <c r="J1464" s="277"/>
      <c r="K1464" s="270"/>
      <c r="M1464" s="271" t="s">
        <v>421</v>
      </c>
      <c r="O1464" s="260"/>
    </row>
    <row r="1465" spans="1:15" ht="12.75">
      <c r="A1465" s="269"/>
      <c r="B1465" s="272"/>
      <c r="C1465" s="334" t="s">
        <v>337</v>
      </c>
      <c r="D1465" s="335"/>
      <c r="E1465" s="298">
        <v>1019.1184999999998</v>
      </c>
      <c r="F1465" s="274"/>
      <c r="G1465" s="275"/>
      <c r="H1465" s="276"/>
      <c r="I1465" s="270"/>
      <c r="J1465" s="277"/>
      <c r="K1465" s="270"/>
      <c r="M1465" s="271" t="s">
        <v>337</v>
      </c>
      <c r="O1465" s="260"/>
    </row>
    <row r="1466" spans="1:15" ht="12.75">
      <c r="A1466" s="269"/>
      <c r="B1466" s="272"/>
      <c r="C1466" s="336" t="s">
        <v>204</v>
      </c>
      <c r="D1466" s="335"/>
      <c r="E1466" s="273">
        <v>0</v>
      </c>
      <c r="F1466" s="274"/>
      <c r="G1466" s="275"/>
      <c r="H1466" s="276"/>
      <c r="I1466" s="270"/>
      <c r="J1466" s="277"/>
      <c r="K1466" s="270"/>
      <c r="M1466" s="271" t="s">
        <v>204</v>
      </c>
      <c r="O1466" s="260"/>
    </row>
    <row r="1467" spans="1:15" ht="12.75">
      <c r="A1467" s="269"/>
      <c r="B1467" s="272"/>
      <c r="C1467" s="336" t="s">
        <v>422</v>
      </c>
      <c r="D1467" s="335"/>
      <c r="E1467" s="273">
        <v>0</v>
      </c>
      <c r="F1467" s="274"/>
      <c r="G1467" s="275"/>
      <c r="H1467" s="276"/>
      <c r="I1467" s="270"/>
      <c r="J1467" s="277"/>
      <c r="K1467" s="270"/>
      <c r="M1467" s="299">
        <v>4.25</v>
      </c>
      <c r="O1467" s="260"/>
    </row>
    <row r="1468" spans="1:15" ht="12.75">
      <c r="A1468" s="269"/>
      <c r="B1468" s="272"/>
      <c r="C1468" s="336" t="s">
        <v>423</v>
      </c>
      <c r="D1468" s="335"/>
      <c r="E1468" s="273">
        <v>10.56</v>
      </c>
      <c r="F1468" s="274"/>
      <c r="G1468" s="275"/>
      <c r="H1468" s="276"/>
      <c r="I1468" s="270"/>
      <c r="J1468" s="277"/>
      <c r="K1468" s="270"/>
      <c r="M1468" s="271" t="s">
        <v>423</v>
      </c>
      <c r="O1468" s="260"/>
    </row>
    <row r="1469" spans="1:15" ht="12.75">
      <c r="A1469" s="269"/>
      <c r="B1469" s="272"/>
      <c r="C1469" s="336" t="s">
        <v>424</v>
      </c>
      <c r="D1469" s="335"/>
      <c r="E1469" s="273">
        <v>0</v>
      </c>
      <c r="F1469" s="274"/>
      <c r="G1469" s="275"/>
      <c r="H1469" s="276"/>
      <c r="I1469" s="270"/>
      <c r="J1469" s="277"/>
      <c r="K1469" s="270"/>
      <c r="M1469" s="299">
        <v>4.291666666666667</v>
      </c>
      <c r="O1469" s="260"/>
    </row>
    <row r="1470" spans="1:15" ht="12.75">
      <c r="A1470" s="269"/>
      <c r="B1470" s="272"/>
      <c r="C1470" s="336" t="s">
        <v>425</v>
      </c>
      <c r="D1470" s="335"/>
      <c r="E1470" s="273">
        <v>50</v>
      </c>
      <c r="F1470" s="274"/>
      <c r="G1470" s="275"/>
      <c r="H1470" s="276"/>
      <c r="I1470" s="270"/>
      <c r="J1470" s="277"/>
      <c r="K1470" s="270"/>
      <c r="M1470" s="271" t="s">
        <v>425</v>
      </c>
      <c r="O1470" s="260"/>
    </row>
    <row r="1471" spans="1:15" ht="12.75">
      <c r="A1471" s="269"/>
      <c r="B1471" s="272"/>
      <c r="C1471" s="336" t="s">
        <v>426</v>
      </c>
      <c r="D1471" s="335"/>
      <c r="E1471" s="273">
        <v>-6.92</v>
      </c>
      <c r="F1471" s="274"/>
      <c r="G1471" s="275"/>
      <c r="H1471" s="276"/>
      <c r="I1471" s="270"/>
      <c r="J1471" s="277"/>
      <c r="K1471" s="270"/>
      <c r="M1471" s="271" t="s">
        <v>426</v>
      </c>
      <c r="O1471" s="260"/>
    </row>
    <row r="1472" spans="1:15" ht="12.75">
      <c r="A1472" s="269"/>
      <c r="B1472" s="272"/>
      <c r="C1472" s="336" t="s">
        <v>427</v>
      </c>
      <c r="D1472" s="335"/>
      <c r="E1472" s="273">
        <v>0</v>
      </c>
      <c r="F1472" s="274"/>
      <c r="G1472" s="275"/>
      <c r="H1472" s="276"/>
      <c r="I1472" s="270"/>
      <c r="J1472" s="277"/>
      <c r="K1472" s="270"/>
      <c r="M1472" s="299">
        <v>4.333333333333333</v>
      </c>
      <c r="O1472" s="260"/>
    </row>
    <row r="1473" spans="1:15" ht="12.75">
      <c r="A1473" s="269"/>
      <c r="B1473" s="272"/>
      <c r="C1473" s="336" t="s">
        <v>428</v>
      </c>
      <c r="D1473" s="335"/>
      <c r="E1473" s="273">
        <v>18.432</v>
      </c>
      <c r="F1473" s="274"/>
      <c r="G1473" s="275"/>
      <c r="H1473" s="276"/>
      <c r="I1473" s="270"/>
      <c r="J1473" s="277"/>
      <c r="K1473" s="270"/>
      <c r="M1473" s="271" t="s">
        <v>428</v>
      </c>
      <c r="O1473" s="260"/>
    </row>
    <row r="1474" spans="1:15" ht="12.75">
      <c r="A1474" s="269"/>
      <c r="B1474" s="272"/>
      <c r="C1474" s="336" t="s">
        <v>429</v>
      </c>
      <c r="D1474" s="335"/>
      <c r="E1474" s="273">
        <v>0</v>
      </c>
      <c r="F1474" s="274"/>
      <c r="G1474" s="275"/>
      <c r="H1474" s="276"/>
      <c r="I1474" s="270"/>
      <c r="J1474" s="277"/>
      <c r="K1474" s="270"/>
      <c r="M1474" s="299">
        <v>4.375</v>
      </c>
      <c r="O1474" s="260"/>
    </row>
    <row r="1475" spans="1:15" ht="12.75">
      <c r="A1475" s="269"/>
      <c r="B1475" s="272"/>
      <c r="C1475" s="336" t="s">
        <v>430</v>
      </c>
      <c r="D1475" s="335"/>
      <c r="E1475" s="273">
        <v>86.496</v>
      </c>
      <c r="F1475" s="274"/>
      <c r="G1475" s="275"/>
      <c r="H1475" s="276"/>
      <c r="I1475" s="270"/>
      <c r="J1475" s="277"/>
      <c r="K1475" s="270"/>
      <c r="M1475" s="271" t="s">
        <v>430</v>
      </c>
      <c r="O1475" s="260"/>
    </row>
    <row r="1476" spans="1:15" ht="12.75">
      <c r="A1476" s="269"/>
      <c r="B1476" s="272"/>
      <c r="C1476" s="336" t="s">
        <v>431</v>
      </c>
      <c r="D1476" s="335"/>
      <c r="E1476" s="273">
        <v>-6</v>
      </c>
      <c r="F1476" s="274"/>
      <c r="G1476" s="275"/>
      <c r="H1476" s="276"/>
      <c r="I1476" s="270"/>
      <c r="J1476" s="277"/>
      <c r="K1476" s="270"/>
      <c r="M1476" s="271" t="s">
        <v>431</v>
      </c>
      <c r="O1476" s="260"/>
    </row>
    <row r="1477" spans="1:15" ht="12.75">
      <c r="A1477" s="269"/>
      <c r="B1477" s="272"/>
      <c r="C1477" s="336" t="s">
        <v>270</v>
      </c>
      <c r="D1477" s="335"/>
      <c r="E1477" s="273">
        <v>-9.456</v>
      </c>
      <c r="F1477" s="274"/>
      <c r="G1477" s="275"/>
      <c r="H1477" s="276"/>
      <c r="I1477" s="270"/>
      <c r="J1477" s="277"/>
      <c r="K1477" s="270"/>
      <c r="M1477" s="271" t="s">
        <v>270</v>
      </c>
      <c r="O1477" s="260"/>
    </row>
    <row r="1478" spans="1:15" ht="12.75">
      <c r="A1478" s="269"/>
      <c r="B1478" s="272"/>
      <c r="C1478" s="336" t="s">
        <v>432</v>
      </c>
      <c r="D1478" s="335"/>
      <c r="E1478" s="273">
        <v>0</v>
      </c>
      <c r="F1478" s="274"/>
      <c r="G1478" s="275"/>
      <c r="H1478" s="276"/>
      <c r="I1478" s="270"/>
      <c r="J1478" s="277"/>
      <c r="K1478" s="270"/>
      <c r="M1478" s="299">
        <v>4.416666666666667</v>
      </c>
      <c r="O1478" s="260"/>
    </row>
    <row r="1479" spans="1:15" ht="12.75">
      <c r="A1479" s="269"/>
      <c r="B1479" s="272"/>
      <c r="C1479" s="336" t="s">
        <v>433</v>
      </c>
      <c r="D1479" s="335"/>
      <c r="E1479" s="273">
        <v>42</v>
      </c>
      <c r="F1479" s="274"/>
      <c r="G1479" s="275"/>
      <c r="H1479" s="276"/>
      <c r="I1479" s="270"/>
      <c r="J1479" s="277"/>
      <c r="K1479" s="270"/>
      <c r="M1479" s="271" t="s">
        <v>433</v>
      </c>
      <c r="O1479" s="260"/>
    </row>
    <row r="1480" spans="1:15" ht="12.75">
      <c r="A1480" s="269"/>
      <c r="B1480" s="272"/>
      <c r="C1480" s="336" t="s">
        <v>258</v>
      </c>
      <c r="D1480" s="335"/>
      <c r="E1480" s="273">
        <v>-4.137</v>
      </c>
      <c r="F1480" s="274"/>
      <c r="G1480" s="275"/>
      <c r="H1480" s="276"/>
      <c r="I1480" s="270"/>
      <c r="J1480" s="277"/>
      <c r="K1480" s="270"/>
      <c r="M1480" s="271" t="s">
        <v>258</v>
      </c>
      <c r="O1480" s="260"/>
    </row>
    <row r="1481" spans="1:15" ht="12.75">
      <c r="A1481" s="269"/>
      <c r="B1481" s="272"/>
      <c r="C1481" s="336" t="s">
        <v>434</v>
      </c>
      <c r="D1481" s="335"/>
      <c r="E1481" s="273">
        <v>0</v>
      </c>
      <c r="F1481" s="274"/>
      <c r="G1481" s="275"/>
      <c r="H1481" s="276"/>
      <c r="I1481" s="270"/>
      <c r="J1481" s="277"/>
      <c r="K1481" s="270"/>
      <c r="M1481" s="299">
        <v>4.458333333333333</v>
      </c>
      <c r="O1481" s="260"/>
    </row>
    <row r="1482" spans="1:15" ht="12.75">
      <c r="A1482" s="269"/>
      <c r="B1482" s="272"/>
      <c r="C1482" s="336" t="s">
        <v>435</v>
      </c>
      <c r="D1482" s="335"/>
      <c r="E1482" s="273">
        <v>73.28</v>
      </c>
      <c r="F1482" s="274"/>
      <c r="G1482" s="275"/>
      <c r="H1482" s="276"/>
      <c r="I1482" s="270"/>
      <c r="J1482" s="277"/>
      <c r="K1482" s="270"/>
      <c r="M1482" s="271" t="s">
        <v>435</v>
      </c>
      <c r="O1482" s="260"/>
    </row>
    <row r="1483" spans="1:15" ht="12.75">
      <c r="A1483" s="269"/>
      <c r="B1483" s="272"/>
      <c r="C1483" s="336" t="s">
        <v>436</v>
      </c>
      <c r="D1483" s="335"/>
      <c r="E1483" s="273">
        <v>-1.576</v>
      </c>
      <c r="F1483" s="274"/>
      <c r="G1483" s="275"/>
      <c r="H1483" s="276"/>
      <c r="I1483" s="270"/>
      <c r="J1483" s="277"/>
      <c r="K1483" s="270"/>
      <c r="M1483" s="271" t="s">
        <v>436</v>
      </c>
      <c r="O1483" s="260"/>
    </row>
    <row r="1484" spans="1:15" ht="12.75">
      <c r="A1484" s="269"/>
      <c r="B1484" s="272"/>
      <c r="C1484" s="336" t="s">
        <v>426</v>
      </c>
      <c r="D1484" s="335"/>
      <c r="E1484" s="273">
        <v>-6.92</v>
      </c>
      <c r="F1484" s="274"/>
      <c r="G1484" s="275"/>
      <c r="H1484" s="276"/>
      <c r="I1484" s="270"/>
      <c r="J1484" s="277"/>
      <c r="K1484" s="270"/>
      <c r="M1484" s="271" t="s">
        <v>426</v>
      </c>
      <c r="O1484" s="260"/>
    </row>
    <row r="1485" spans="1:15" ht="12.75">
      <c r="A1485" s="269"/>
      <c r="B1485" s="272"/>
      <c r="C1485" s="336" t="s">
        <v>437</v>
      </c>
      <c r="D1485" s="335"/>
      <c r="E1485" s="273">
        <v>0</v>
      </c>
      <c r="F1485" s="274"/>
      <c r="G1485" s="275"/>
      <c r="H1485" s="276"/>
      <c r="I1485" s="270"/>
      <c r="J1485" s="277"/>
      <c r="K1485" s="270"/>
      <c r="M1485" s="299">
        <v>4.5</v>
      </c>
      <c r="O1485" s="260"/>
    </row>
    <row r="1486" spans="1:15" ht="12.75">
      <c r="A1486" s="269"/>
      <c r="B1486" s="272"/>
      <c r="C1486" s="336" t="s">
        <v>438</v>
      </c>
      <c r="D1486" s="335"/>
      <c r="E1486" s="273">
        <v>57.12</v>
      </c>
      <c r="F1486" s="274"/>
      <c r="G1486" s="275"/>
      <c r="H1486" s="276"/>
      <c r="I1486" s="270"/>
      <c r="J1486" s="277"/>
      <c r="K1486" s="270"/>
      <c r="M1486" s="271" t="s">
        <v>438</v>
      </c>
      <c r="O1486" s="260"/>
    </row>
    <row r="1487" spans="1:15" ht="12.75">
      <c r="A1487" s="269"/>
      <c r="B1487" s="272"/>
      <c r="C1487" s="336" t="s">
        <v>439</v>
      </c>
      <c r="D1487" s="335"/>
      <c r="E1487" s="273">
        <v>-3.152</v>
      </c>
      <c r="F1487" s="274"/>
      <c r="G1487" s="275"/>
      <c r="H1487" s="276"/>
      <c r="I1487" s="270"/>
      <c r="J1487" s="277"/>
      <c r="K1487" s="270"/>
      <c r="M1487" s="271" t="s">
        <v>439</v>
      </c>
      <c r="O1487" s="260"/>
    </row>
    <row r="1488" spans="1:15" ht="12.75">
      <c r="A1488" s="269"/>
      <c r="B1488" s="272"/>
      <c r="C1488" s="336" t="s">
        <v>440</v>
      </c>
      <c r="D1488" s="335"/>
      <c r="E1488" s="273">
        <v>-3.46</v>
      </c>
      <c r="F1488" s="274"/>
      <c r="G1488" s="275"/>
      <c r="H1488" s="276"/>
      <c r="I1488" s="270"/>
      <c r="J1488" s="277"/>
      <c r="K1488" s="270"/>
      <c r="M1488" s="271" t="s">
        <v>440</v>
      </c>
      <c r="O1488" s="260"/>
    </row>
    <row r="1489" spans="1:15" ht="12.75">
      <c r="A1489" s="269"/>
      <c r="B1489" s="272"/>
      <c r="C1489" s="336" t="s">
        <v>441</v>
      </c>
      <c r="D1489" s="335"/>
      <c r="E1489" s="273">
        <v>0</v>
      </c>
      <c r="F1489" s="274"/>
      <c r="G1489" s="275"/>
      <c r="H1489" s="276"/>
      <c r="I1489" s="270"/>
      <c r="J1489" s="277"/>
      <c r="K1489" s="270"/>
      <c r="M1489" s="299">
        <v>4.541666666666667</v>
      </c>
      <c r="O1489" s="260"/>
    </row>
    <row r="1490" spans="1:15" ht="12.75">
      <c r="A1490" s="269"/>
      <c r="B1490" s="272"/>
      <c r="C1490" s="336" t="s">
        <v>442</v>
      </c>
      <c r="D1490" s="335"/>
      <c r="E1490" s="273">
        <v>68.48</v>
      </c>
      <c r="F1490" s="274"/>
      <c r="G1490" s="275"/>
      <c r="H1490" s="276"/>
      <c r="I1490" s="270"/>
      <c r="J1490" s="277"/>
      <c r="K1490" s="270"/>
      <c r="M1490" s="271" t="s">
        <v>442</v>
      </c>
      <c r="O1490" s="260"/>
    </row>
    <row r="1491" spans="1:15" ht="12.75">
      <c r="A1491" s="269"/>
      <c r="B1491" s="272"/>
      <c r="C1491" s="336" t="s">
        <v>426</v>
      </c>
      <c r="D1491" s="335"/>
      <c r="E1491" s="273">
        <v>-6.92</v>
      </c>
      <c r="F1491" s="274"/>
      <c r="G1491" s="275"/>
      <c r="H1491" s="276"/>
      <c r="I1491" s="270"/>
      <c r="J1491" s="277"/>
      <c r="K1491" s="270"/>
      <c r="M1491" s="271" t="s">
        <v>426</v>
      </c>
      <c r="O1491" s="260"/>
    </row>
    <row r="1492" spans="1:15" ht="12.75">
      <c r="A1492" s="269"/>
      <c r="B1492" s="272"/>
      <c r="C1492" s="336" t="s">
        <v>380</v>
      </c>
      <c r="D1492" s="335"/>
      <c r="E1492" s="273">
        <v>-1.182</v>
      </c>
      <c r="F1492" s="274"/>
      <c r="G1492" s="275"/>
      <c r="H1492" s="276"/>
      <c r="I1492" s="270"/>
      <c r="J1492" s="277"/>
      <c r="K1492" s="270"/>
      <c r="M1492" s="271" t="s">
        <v>380</v>
      </c>
      <c r="O1492" s="260"/>
    </row>
    <row r="1493" spans="1:15" ht="12.75">
      <c r="A1493" s="269"/>
      <c r="B1493" s="272"/>
      <c r="C1493" s="336" t="s">
        <v>436</v>
      </c>
      <c r="D1493" s="335"/>
      <c r="E1493" s="273">
        <v>-1.576</v>
      </c>
      <c r="F1493" s="274"/>
      <c r="G1493" s="275"/>
      <c r="H1493" s="276"/>
      <c r="I1493" s="270"/>
      <c r="J1493" s="277"/>
      <c r="K1493" s="270"/>
      <c r="M1493" s="271" t="s">
        <v>436</v>
      </c>
      <c r="O1493" s="260"/>
    </row>
    <row r="1494" spans="1:15" ht="12.75">
      <c r="A1494" s="269"/>
      <c r="B1494" s="272"/>
      <c r="C1494" s="336" t="s">
        <v>443</v>
      </c>
      <c r="D1494" s="335"/>
      <c r="E1494" s="273">
        <v>0</v>
      </c>
      <c r="F1494" s="274"/>
      <c r="G1494" s="275"/>
      <c r="H1494" s="276"/>
      <c r="I1494" s="270"/>
      <c r="J1494" s="277"/>
      <c r="K1494" s="270"/>
      <c r="M1494" s="299">
        <v>4.583333333333333</v>
      </c>
      <c r="O1494" s="260"/>
    </row>
    <row r="1495" spans="1:15" ht="12.75">
      <c r="A1495" s="269"/>
      <c r="B1495" s="272"/>
      <c r="C1495" s="336" t="s">
        <v>444</v>
      </c>
      <c r="D1495" s="335"/>
      <c r="E1495" s="273">
        <v>29.024</v>
      </c>
      <c r="F1495" s="274"/>
      <c r="G1495" s="275"/>
      <c r="H1495" s="276"/>
      <c r="I1495" s="270"/>
      <c r="J1495" s="277"/>
      <c r="K1495" s="270"/>
      <c r="M1495" s="271" t="s">
        <v>444</v>
      </c>
      <c r="O1495" s="260"/>
    </row>
    <row r="1496" spans="1:15" ht="12.75">
      <c r="A1496" s="269"/>
      <c r="B1496" s="272"/>
      <c r="C1496" s="336" t="s">
        <v>436</v>
      </c>
      <c r="D1496" s="335"/>
      <c r="E1496" s="273">
        <v>-1.576</v>
      </c>
      <c r="F1496" s="274"/>
      <c r="G1496" s="275"/>
      <c r="H1496" s="276"/>
      <c r="I1496" s="270"/>
      <c r="J1496" s="277"/>
      <c r="K1496" s="270"/>
      <c r="M1496" s="271" t="s">
        <v>436</v>
      </c>
      <c r="O1496" s="260"/>
    </row>
    <row r="1497" spans="1:15" ht="12.75">
      <c r="A1497" s="269"/>
      <c r="B1497" s="272"/>
      <c r="C1497" s="336" t="s">
        <v>445</v>
      </c>
      <c r="D1497" s="335"/>
      <c r="E1497" s="273">
        <v>0</v>
      </c>
      <c r="F1497" s="274"/>
      <c r="G1497" s="275"/>
      <c r="H1497" s="276"/>
      <c r="I1497" s="270"/>
      <c r="J1497" s="277"/>
      <c r="K1497" s="270"/>
      <c r="M1497" s="299">
        <v>4.625</v>
      </c>
      <c r="O1497" s="260"/>
    </row>
    <row r="1498" spans="1:15" ht="12.75">
      <c r="A1498" s="269"/>
      <c r="B1498" s="272"/>
      <c r="C1498" s="336" t="s">
        <v>446</v>
      </c>
      <c r="D1498" s="335"/>
      <c r="E1498" s="273">
        <v>129.792</v>
      </c>
      <c r="F1498" s="274"/>
      <c r="G1498" s="275"/>
      <c r="H1498" s="276"/>
      <c r="I1498" s="270"/>
      <c r="J1498" s="277"/>
      <c r="K1498" s="270"/>
      <c r="M1498" s="271" t="s">
        <v>446</v>
      </c>
      <c r="O1498" s="260"/>
    </row>
    <row r="1499" spans="1:15" ht="12.75">
      <c r="A1499" s="269"/>
      <c r="B1499" s="272"/>
      <c r="C1499" s="336" t="s">
        <v>260</v>
      </c>
      <c r="D1499" s="335"/>
      <c r="E1499" s="273">
        <v>-1.773</v>
      </c>
      <c r="F1499" s="274"/>
      <c r="G1499" s="275"/>
      <c r="H1499" s="276"/>
      <c r="I1499" s="270"/>
      <c r="J1499" s="277"/>
      <c r="K1499" s="270"/>
      <c r="M1499" s="271" t="s">
        <v>260</v>
      </c>
      <c r="O1499" s="260"/>
    </row>
    <row r="1500" spans="1:15" ht="12.75">
      <c r="A1500" s="269"/>
      <c r="B1500" s="272"/>
      <c r="C1500" s="336" t="s">
        <v>447</v>
      </c>
      <c r="D1500" s="335"/>
      <c r="E1500" s="273">
        <v>-2.94</v>
      </c>
      <c r="F1500" s="274"/>
      <c r="G1500" s="275"/>
      <c r="H1500" s="276"/>
      <c r="I1500" s="270"/>
      <c r="J1500" s="277"/>
      <c r="K1500" s="270"/>
      <c r="M1500" s="271" t="s">
        <v>447</v>
      </c>
      <c r="O1500" s="260"/>
    </row>
    <row r="1501" spans="1:15" ht="12.75">
      <c r="A1501" s="269"/>
      <c r="B1501" s="272"/>
      <c r="C1501" s="336" t="s">
        <v>448</v>
      </c>
      <c r="D1501" s="335"/>
      <c r="E1501" s="273">
        <v>-10.38</v>
      </c>
      <c r="F1501" s="274"/>
      <c r="G1501" s="275"/>
      <c r="H1501" s="276"/>
      <c r="I1501" s="270"/>
      <c r="J1501" s="277"/>
      <c r="K1501" s="270"/>
      <c r="M1501" s="271" t="s">
        <v>448</v>
      </c>
      <c r="O1501" s="260"/>
    </row>
    <row r="1502" spans="1:15" ht="12.75">
      <c r="A1502" s="269"/>
      <c r="B1502" s="272"/>
      <c r="C1502" s="336" t="s">
        <v>449</v>
      </c>
      <c r="D1502" s="335"/>
      <c r="E1502" s="273">
        <v>0</v>
      </c>
      <c r="F1502" s="274"/>
      <c r="G1502" s="275"/>
      <c r="H1502" s="276"/>
      <c r="I1502" s="270"/>
      <c r="J1502" s="277"/>
      <c r="K1502" s="270"/>
      <c r="M1502" s="271" t="s">
        <v>449</v>
      </c>
      <c r="O1502" s="260"/>
    </row>
    <row r="1503" spans="1:15" ht="12.75">
      <c r="A1503" s="269"/>
      <c r="B1503" s="272"/>
      <c r="C1503" s="336" t="s">
        <v>450</v>
      </c>
      <c r="D1503" s="335"/>
      <c r="E1503" s="273">
        <v>130.112</v>
      </c>
      <c r="F1503" s="274"/>
      <c r="G1503" s="275"/>
      <c r="H1503" s="276"/>
      <c r="I1503" s="270"/>
      <c r="J1503" s="277"/>
      <c r="K1503" s="270"/>
      <c r="M1503" s="271" t="s">
        <v>450</v>
      </c>
      <c r="O1503" s="260"/>
    </row>
    <row r="1504" spans="1:15" ht="12.75">
      <c r="A1504" s="269"/>
      <c r="B1504" s="272"/>
      <c r="C1504" s="336" t="s">
        <v>451</v>
      </c>
      <c r="D1504" s="335"/>
      <c r="E1504" s="273">
        <v>-2.25</v>
      </c>
      <c r="F1504" s="274"/>
      <c r="G1504" s="275"/>
      <c r="H1504" s="276"/>
      <c r="I1504" s="270"/>
      <c r="J1504" s="277"/>
      <c r="K1504" s="270"/>
      <c r="M1504" s="271" t="s">
        <v>451</v>
      </c>
      <c r="O1504" s="260"/>
    </row>
    <row r="1505" spans="1:15" ht="12.75">
      <c r="A1505" s="269"/>
      <c r="B1505" s="272"/>
      <c r="C1505" s="336" t="s">
        <v>271</v>
      </c>
      <c r="D1505" s="335"/>
      <c r="E1505" s="273">
        <v>-3.75</v>
      </c>
      <c r="F1505" s="274"/>
      <c r="G1505" s="275"/>
      <c r="H1505" s="276"/>
      <c r="I1505" s="270"/>
      <c r="J1505" s="277"/>
      <c r="K1505" s="270"/>
      <c r="M1505" s="271" t="s">
        <v>271</v>
      </c>
      <c r="O1505" s="260"/>
    </row>
    <row r="1506" spans="1:15" ht="12.75">
      <c r="A1506" s="269"/>
      <c r="B1506" s="272"/>
      <c r="C1506" s="336" t="s">
        <v>448</v>
      </c>
      <c r="D1506" s="335"/>
      <c r="E1506" s="273">
        <v>-10.38</v>
      </c>
      <c r="F1506" s="274"/>
      <c r="G1506" s="275"/>
      <c r="H1506" s="276"/>
      <c r="I1506" s="270"/>
      <c r="J1506" s="277"/>
      <c r="K1506" s="270"/>
      <c r="M1506" s="271" t="s">
        <v>448</v>
      </c>
      <c r="O1506" s="260"/>
    </row>
    <row r="1507" spans="1:15" ht="12.75">
      <c r="A1507" s="269"/>
      <c r="B1507" s="272"/>
      <c r="C1507" s="336" t="s">
        <v>260</v>
      </c>
      <c r="D1507" s="335"/>
      <c r="E1507" s="273">
        <v>-1.773</v>
      </c>
      <c r="F1507" s="274"/>
      <c r="G1507" s="275"/>
      <c r="H1507" s="276"/>
      <c r="I1507" s="270"/>
      <c r="J1507" s="277"/>
      <c r="K1507" s="270"/>
      <c r="M1507" s="271" t="s">
        <v>260</v>
      </c>
      <c r="O1507" s="260"/>
    </row>
    <row r="1508" spans="1:15" ht="12.75">
      <c r="A1508" s="269"/>
      <c r="B1508" s="272"/>
      <c r="C1508" s="336" t="s">
        <v>436</v>
      </c>
      <c r="D1508" s="335"/>
      <c r="E1508" s="273">
        <v>-1.576</v>
      </c>
      <c r="F1508" s="274"/>
      <c r="G1508" s="275"/>
      <c r="H1508" s="276"/>
      <c r="I1508" s="270"/>
      <c r="J1508" s="277"/>
      <c r="K1508" s="270"/>
      <c r="M1508" s="271" t="s">
        <v>436</v>
      </c>
      <c r="O1508" s="260"/>
    </row>
    <row r="1509" spans="1:15" ht="12.75">
      <c r="A1509" s="269"/>
      <c r="B1509" s="272"/>
      <c r="C1509" s="336" t="s">
        <v>452</v>
      </c>
      <c r="D1509" s="335"/>
      <c r="E1509" s="273">
        <v>0</v>
      </c>
      <c r="F1509" s="274"/>
      <c r="G1509" s="275"/>
      <c r="H1509" s="276"/>
      <c r="I1509" s="270"/>
      <c r="J1509" s="277"/>
      <c r="K1509" s="270"/>
      <c r="M1509" s="299">
        <v>4.75</v>
      </c>
      <c r="O1509" s="260"/>
    </row>
    <row r="1510" spans="1:15" ht="12.75">
      <c r="A1510" s="269"/>
      <c r="B1510" s="272"/>
      <c r="C1510" s="336" t="s">
        <v>453</v>
      </c>
      <c r="D1510" s="335"/>
      <c r="E1510" s="273">
        <v>58.048</v>
      </c>
      <c r="F1510" s="274"/>
      <c r="G1510" s="275"/>
      <c r="H1510" s="276"/>
      <c r="I1510" s="270"/>
      <c r="J1510" s="277"/>
      <c r="K1510" s="270"/>
      <c r="M1510" s="271" t="s">
        <v>453</v>
      </c>
      <c r="O1510" s="260"/>
    </row>
    <row r="1511" spans="1:15" ht="12.75">
      <c r="A1511" s="269"/>
      <c r="B1511" s="272"/>
      <c r="C1511" s="336" t="s">
        <v>440</v>
      </c>
      <c r="D1511" s="335"/>
      <c r="E1511" s="273">
        <v>-3.46</v>
      </c>
      <c r="F1511" s="274"/>
      <c r="G1511" s="275"/>
      <c r="H1511" s="276"/>
      <c r="I1511" s="270"/>
      <c r="J1511" s="277"/>
      <c r="K1511" s="270"/>
      <c r="M1511" s="271" t="s">
        <v>440</v>
      </c>
      <c r="O1511" s="260"/>
    </row>
    <row r="1512" spans="1:15" ht="12.75">
      <c r="A1512" s="269"/>
      <c r="B1512" s="272"/>
      <c r="C1512" s="336" t="s">
        <v>436</v>
      </c>
      <c r="D1512" s="335"/>
      <c r="E1512" s="273">
        <v>-1.576</v>
      </c>
      <c r="F1512" s="274"/>
      <c r="G1512" s="275"/>
      <c r="H1512" s="276"/>
      <c r="I1512" s="270"/>
      <c r="J1512" s="277"/>
      <c r="K1512" s="270"/>
      <c r="M1512" s="271" t="s">
        <v>436</v>
      </c>
      <c r="O1512" s="260"/>
    </row>
    <row r="1513" spans="1:15" ht="12.75">
      <c r="A1513" s="269"/>
      <c r="B1513" s="272"/>
      <c r="C1513" s="336" t="s">
        <v>454</v>
      </c>
      <c r="D1513" s="335"/>
      <c r="E1513" s="273">
        <v>0</v>
      </c>
      <c r="F1513" s="274"/>
      <c r="G1513" s="275"/>
      <c r="H1513" s="276"/>
      <c r="I1513" s="270"/>
      <c r="J1513" s="277"/>
      <c r="K1513" s="270"/>
      <c r="M1513" s="299">
        <v>4.791666666666667</v>
      </c>
      <c r="O1513" s="260"/>
    </row>
    <row r="1514" spans="1:15" ht="12.75">
      <c r="A1514" s="269"/>
      <c r="B1514" s="272"/>
      <c r="C1514" s="336" t="s">
        <v>455</v>
      </c>
      <c r="D1514" s="335"/>
      <c r="E1514" s="273">
        <v>73.12</v>
      </c>
      <c r="F1514" s="274"/>
      <c r="G1514" s="275"/>
      <c r="H1514" s="276"/>
      <c r="I1514" s="270"/>
      <c r="J1514" s="277"/>
      <c r="K1514" s="270"/>
      <c r="M1514" s="271" t="s">
        <v>455</v>
      </c>
      <c r="O1514" s="260"/>
    </row>
    <row r="1515" spans="1:15" ht="12.75">
      <c r="A1515" s="269"/>
      <c r="B1515" s="272"/>
      <c r="C1515" s="336" t="s">
        <v>426</v>
      </c>
      <c r="D1515" s="335"/>
      <c r="E1515" s="273">
        <v>-6.92</v>
      </c>
      <c r="F1515" s="274"/>
      <c r="G1515" s="275"/>
      <c r="H1515" s="276"/>
      <c r="I1515" s="270"/>
      <c r="J1515" s="277"/>
      <c r="K1515" s="270"/>
      <c r="M1515" s="271" t="s">
        <v>426</v>
      </c>
      <c r="O1515" s="260"/>
    </row>
    <row r="1516" spans="1:15" ht="12.75">
      <c r="A1516" s="269"/>
      <c r="B1516" s="272"/>
      <c r="C1516" s="336" t="s">
        <v>436</v>
      </c>
      <c r="D1516" s="335"/>
      <c r="E1516" s="273">
        <v>-1.576</v>
      </c>
      <c r="F1516" s="274"/>
      <c r="G1516" s="275"/>
      <c r="H1516" s="276"/>
      <c r="I1516" s="270"/>
      <c r="J1516" s="277"/>
      <c r="K1516" s="270"/>
      <c r="M1516" s="271" t="s">
        <v>436</v>
      </c>
      <c r="O1516" s="260"/>
    </row>
    <row r="1517" spans="1:15" ht="12.75">
      <c r="A1517" s="269"/>
      <c r="B1517" s="272"/>
      <c r="C1517" s="336" t="s">
        <v>456</v>
      </c>
      <c r="D1517" s="335"/>
      <c r="E1517" s="273">
        <v>0</v>
      </c>
      <c r="F1517" s="274"/>
      <c r="G1517" s="275"/>
      <c r="H1517" s="276"/>
      <c r="I1517" s="270"/>
      <c r="J1517" s="277"/>
      <c r="K1517" s="270"/>
      <c r="M1517" s="299">
        <v>4.833333333333333</v>
      </c>
      <c r="O1517" s="260"/>
    </row>
    <row r="1518" spans="1:15" ht="12.75">
      <c r="A1518" s="269"/>
      <c r="B1518" s="272"/>
      <c r="C1518" s="336" t="s">
        <v>457</v>
      </c>
      <c r="D1518" s="335"/>
      <c r="E1518" s="273">
        <v>38.144</v>
      </c>
      <c r="F1518" s="274"/>
      <c r="G1518" s="275"/>
      <c r="H1518" s="276"/>
      <c r="I1518" s="270"/>
      <c r="J1518" s="277"/>
      <c r="K1518" s="270"/>
      <c r="M1518" s="271" t="s">
        <v>457</v>
      </c>
      <c r="O1518" s="260"/>
    </row>
    <row r="1519" spans="1:15" ht="12.75">
      <c r="A1519" s="269"/>
      <c r="B1519" s="272"/>
      <c r="C1519" s="336" t="s">
        <v>375</v>
      </c>
      <c r="D1519" s="335"/>
      <c r="E1519" s="273">
        <v>-1.379</v>
      </c>
      <c r="F1519" s="274"/>
      <c r="G1519" s="275"/>
      <c r="H1519" s="276"/>
      <c r="I1519" s="270"/>
      <c r="J1519" s="277"/>
      <c r="K1519" s="270"/>
      <c r="M1519" s="271" t="s">
        <v>375</v>
      </c>
      <c r="O1519" s="260"/>
    </row>
    <row r="1520" spans="1:15" ht="12.75">
      <c r="A1520" s="269"/>
      <c r="B1520" s="272"/>
      <c r="C1520" s="336" t="s">
        <v>385</v>
      </c>
      <c r="D1520" s="335"/>
      <c r="E1520" s="273">
        <v>0</v>
      </c>
      <c r="F1520" s="274"/>
      <c r="G1520" s="275"/>
      <c r="H1520" s="276"/>
      <c r="I1520" s="270"/>
      <c r="J1520" s="277"/>
      <c r="K1520" s="270"/>
      <c r="M1520" s="299">
        <v>4.875</v>
      </c>
      <c r="O1520" s="260"/>
    </row>
    <row r="1521" spans="1:15" ht="12.75">
      <c r="A1521" s="269"/>
      <c r="B1521" s="272"/>
      <c r="C1521" s="336" t="s">
        <v>458</v>
      </c>
      <c r="D1521" s="335"/>
      <c r="E1521" s="273">
        <v>31.104</v>
      </c>
      <c r="F1521" s="274"/>
      <c r="G1521" s="275"/>
      <c r="H1521" s="276"/>
      <c r="I1521" s="270"/>
      <c r="J1521" s="277"/>
      <c r="K1521" s="270"/>
      <c r="M1521" s="271" t="s">
        <v>458</v>
      </c>
      <c r="O1521" s="260"/>
    </row>
    <row r="1522" spans="1:15" ht="12.75">
      <c r="A1522" s="269"/>
      <c r="B1522" s="272"/>
      <c r="C1522" s="336" t="s">
        <v>257</v>
      </c>
      <c r="D1522" s="335"/>
      <c r="E1522" s="273">
        <v>-2.364</v>
      </c>
      <c r="F1522" s="274"/>
      <c r="G1522" s="275"/>
      <c r="H1522" s="276"/>
      <c r="I1522" s="270"/>
      <c r="J1522" s="277"/>
      <c r="K1522" s="270"/>
      <c r="M1522" s="271" t="s">
        <v>257</v>
      </c>
      <c r="O1522" s="260"/>
    </row>
    <row r="1523" spans="1:15" ht="12.75">
      <c r="A1523" s="269"/>
      <c r="B1523" s="272"/>
      <c r="C1523" s="336" t="s">
        <v>375</v>
      </c>
      <c r="D1523" s="335"/>
      <c r="E1523" s="273">
        <v>-1.379</v>
      </c>
      <c r="F1523" s="274"/>
      <c r="G1523" s="275"/>
      <c r="H1523" s="276"/>
      <c r="I1523" s="270"/>
      <c r="J1523" s="277"/>
      <c r="K1523" s="270"/>
      <c r="M1523" s="271" t="s">
        <v>375</v>
      </c>
      <c r="O1523" s="260"/>
    </row>
    <row r="1524" spans="1:15" ht="12.75">
      <c r="A1524" s="269"/>
      <c r="B1524" s="272"/>
      <c r="C1524" s="336" t="s">
        <v>387</v>
      </c>
      <c r="D1524" s="335"/>
      <c r="E1524" s="273">
        <v>0</v>
      </c>
      <c r="F1524" s="274"/>
      <c r="G1524" s="275"/>
      <c r="H1524" s="276"/>
      <c r="I1524" s="270"/>
      <c r="J1524" s="277"/>
      <c r="K1524" s="270"/>
      <c r="M1524" s="299">
        <v>4.916666666666667</v>
      </c>
      <c r="O1524" s="260"/>
    </row>
    <row r="1525" spans="1:15" ht="12.75">
      <c r="A1525" s="269"/>
      <c r="B1525" s="272"/>
      <c r="C1525" s="336" t="s">
        <v>459</v>
      </c>
      <c r="D1525" s="335"/>
      <c r="E1525" s="273">
        <v>18.4</v>
      </c>
      <c r="F1525" s="274"/>
      <c r="G1525" s="275"/>
      <c r="H1525" s="276"/>
      <c r="I1525" s="270"/>
      <c r="J1525" s="277"/>
      <c r="K1525" s="270"/>
      <c r="M1525" s="271" t="s">
        <v>459</v>
      </c>
      <c r="O1525" s="260"/>
    </row>
    <row r="1526" spans="1:15" ht="12.75">
      <c r="A1526" s="269"/>
      <c r="B1526" s="272"/>
      <c r="C1526" s="336" t="s">
        <v>380</v>
      </c>
      <c r="D1526" s="335"/>
      <c r="E1526" s="273">
        <v>-1.182</v>
      </c>
      <c r="F1526" s="274"/>
      <c r="G1526" s="275"/>
      <c r="H1526" s="276"/>
      <c r="I1526" s="270"/>
      <c r="J1526" s="277"/>
      <c r="K1526" s="270"/>
      <c r="M1526" s="271" t="s">
        <v>380</v>
      </c>
      <c r="O1526" s="260"/>
    </row>
    <row r="1527" spans="1:15" ht="12.75">
      <c r="A1527" s="269"/>
      <c r="B1527" s="272"/>
      <c r="C1527" s="336" t="s">
        <v>389</v>
      </c>
      <c r="D1527" s="335"/>
      <c r="E1527" s="273">
        <v>0</v>
      </c>
      <c r="F1527" s="274"/>
      <c r="G1527" s="275"/>
      <c r="H1527" s="276"/>
      <c r="I1527" s="270"/>
      <c r="J1527" s="277"/>
      <c r="K1527" s="270"/>
      <c r="M1527" s="299">
        <v>4.958333333333333</v>
      </c>
      <c r="O1527" s="260"/>
    </row>
    <row r="1528" spans="1:15" ht="12.75">
      <c r="A1528" s="269"/>
      <c r="B1528" s="272"/>
      <c r="C1528" s="336" t="s">
        <v>460</v>
      </c>
      <c r="D1528" s="335"/>
      <c r="E1528" s="273">
        <v>17.184</v>
      </c>
      <c r="F1528" s="274"/>
      <c r="G1528" s="275"/>
      <c r="H1528" s="276"/>
      <c r="I1528" s="270"/>
      <c r="J1528" s="277"/>
      <c r="K1528" s="270"/>
      <c r="M1528" s="271" t="s">
        <v>460</v>
      </c>
      <c r="O1528" s="260"/>
    </row>
    <row r="1529" spans="1:15" ht="12.75">
      <c r="A1529" s="269"/>
      <c r="B1529" s="272"/>
      <c r="C1529" s="336" t="s">
        <v>380</v>
      </c>
      <c r="D1529" s="335"/>
      <c r="E1529" s="273">
        <v>-1.182</v>
      </c>
      <c r="F1529" s="274"/>
      <c r="G1529" s="275"/>
      <c r="H1529" s="276"/>
      <c r="I1529" s="270"/>
      <c r="J1529" s="277"/>
      <c r="K1529" s="270"/>
      <c r="M1529" s="271" t="s">
        <v>380</v>
      </c>
      <c r="O1529" s="260"/>
    </row>
    <row r="1530" spans="1:15" ht="12.75">
      <c r="A1530" s="269"/>
      <c r="B1530" s="272"/>
      <c r="C1530" s="336" t="s">
        <v>391</v>
      </c>
      <c r="D1530" s="335"/>
      <c r="E1530" s="273">
        <v>0</v>
      </c>
      <c r="F1530" s="274"/>
      <c r="G1530" s="275"/>
      <c r="H1530" s="276"/>
      <c r="I1530" s="270"/>
      <c r="J1530" s="277"/>
      <c r="K1530" s="270"/>
      <c r="M1530" s="299">
        <v>5</v>
      </c>
      <c r="O1530" s="260"/>
    </row>
    <row r="1531" spans="1:15" ht="12.75">
      <c r="A1531" s="269"/>
      <c r="B1531" s="272"/>
      <c r="C1531" s="336" t="s">
        <v>461</v>
      </c>
      <c r="D1531" s="335"/>
      <c r="E1531" s="273">
        <v>31.1264</v>
      </c>
      <c r="F1531" s="274"/>
      <c r="G1531" s="275"/>
      <c r="H1531" s="276"/>
      <c r="I1531" s="270"/>
      <c r="J1531" s="277"/>
      <c r="K1531" s="270"/>
      <c r="M1531" s="271" t="s">
        <v>461</v>
      </c>
      <c r="O1531" s="260"/>
    </row>
    <row r="1532" spans="1:15" ht="12.75">
      <c r="A1532" s="269"/>
      <c r="B1532" s="272"/>
      <c r="C1532" s="336" t="s">
        <v>375</v>
      </c>
      <c r="D1532" s="335"/>
      <c r="E1532" s="273">
        <v>-1.379</v>
      </c>
      <c r="F1532" s="274"/>
      <c r="G1532" s="275"/>
      <c r="H1532" s="276"/>
      <c r="I1532" s="270"/>
      <c r="J1532" s="277"/>
      <c r="K1532" s="270"/>
      <c r="M1532" s="271" t="s">
        <v>375</v>
      </c>
      <c r="O1532" s="260"/>
    </row>
    <row r="1533" spans="1:15" ht="12.75">
      <c r="A1533" s="269"/>
      <c r="B1533" s="272"/>
      <c r="C1533" s="336" t="s">
        <v>257</v>
      </c>
      <c r="D1533" s="335"/>
      <c r="E1533" s="273">
        <v>-2.364</v>
      </c>
      <c r="F1533" s="274"/>
      <c r="G1533" s="275"/>
      <c r="H1533" s="276"/>
      <c r="I1533" s="270"/>
      <c r="J1533" s="277"/>
      <c r="K1533" s="270"/>
      <c r="M1533" s="271" t="s">
        <v>257</v>
      </c>
      <c r="O1533" s="260"/>
    </row>
    <row r="1534" spans="1:15" ht="12.75">
      <c r="A1534" s="269"/>
      <c r="B1534" s="272"/>
      <c r="C1534" s="336" t="s">
        <v>392</v>
      </c>
      <c r="D1534" s="335"/>
      <c r="E1534" s="273">
        <v>0</v>
      </c>
      <c r="F1534" s="274"/>
      <c r="G1534" s="275"/>
      <c r="H1534" s="276"/>
      <c r="I1534" s="270"/>
      <c r="J1534" s="277"/>
      <c r="K1534" s="270"/>
      <c r="M1534" s="299">
        <v>5.041666666666667</v>
      </c>
      <c r="O1534" s="260"/>
    </row>
    <row r="1535" spans="1:15" ht="12.75">
      <c r="A1535" s="269"/>
      <c r="B1535" s="272"/>
      <c r="C1535" s="336" t="s">
        <v>460</v>
      </c>
      <c r="D1535" s="335"/>
      <c r="E1535" s="273">
        <v>17.184</v>
      </c>
      <c r="F1535" s="274"/>
      <c r="G1535" s="275"/>
      <c r="H1535" s="276"/>
      <c r="I1535" s="270"/>
      <c r="J1535" s="277"/>
      <c r="K1535" s="270"/>
      <c r="M1535" s="271" t="s">
        <v>460</v>
      </c>
      <c r="O1535" s="260"/>
    </row>
    <row r="1536" spans="1:15" ht="12.75">
      <c r="A1536" s="269"/>
      <c r="B1536" s="272"/>
      <c r="C1536" s="336" t="s">
        <v>380</v>
      </c>
      <c r="D1536" s="335"/>
      <c r="E1536" s="273">
        <v>-1.182</v>
      </c>
      <c r="F1536" s="274"/>
      <c r="G1536" s="275"/>
      <c r="H1536" s="276"/>
      <c r="I1536" s="270"/>
      <c r="J1536" s="277"/>
      <c r="K1536" s="270"/>
      <c r="M1536" s="271" t="s">
        <v>380</v>
      </c>
      <c r="O1536" s="260"/>
    </row>
    <row r="1537" spans="1:15" ht="12.75">
      <c r="A1537" s="269"/>
      <c r="B1537" s="272"/>
      <c r="C1537" s="336" t="s">
        <v>393</v>
      </c>
      <c r="D1537" s="335"/>
      <c r="E1537" s="273">
        <v>0</v>
      </c>
      <c r="F1537" s="274"/>
      <c r="G1537" s="275"/>
      <c r="H1537" s="276"/>
      <c r="I1537" s="270"/>
      <c r="J1537" s="277"/>
      <c r="K1537" s="270"/>
      <c r="M1537" s="299">
        <v>5.083333333333333</v>
      </c>
      <c r="O1537" s="260"/>
    </row>
    <row r="1538" spans="1:15" ht="12.75">
      <c r="A1538" s="269"/>
      <c r="B1538" s="272"/>
      <c r="C1538" s="336" t="s">
        <v>462</v>
      </c>
      <c r="D1538" s="335"/>
      <c r="E1538" s="273">
        <v>25.392</v>
      </c>
      <c r="F1538" s="274"/>
      <c r="G1538" s="275"/>
      <c r="H1538" s="276"/>
      <c r="I1538" s="270"/>
      <c r="J1538" s="277"/>
      <c r="K1538" s="270"/>
      <c r="M1538" s="271" t="s">
        <v>462</v>
      </c>
      <c r="O1538" s="260"/>
    </row>
    <row r="1539" spans="1:15" ht="12.75">
      <c r="A1539" s="269"/>
      <c r="B1539" s="272"/>
      <c r="C1539" s="336" t="s">
        <v>380</v>
      </c>
      <c r="D1539" s="335"/>
      <c r="E1539" s="273">
        <v>-1.182</v>
      </c>
      <c r="F1539" s="274"/>
      <c r="G1539" s="275"/>
      <c r="H1539" s="276"/>
      <c r="I1539" s="270"/>
      <c r="J1539" s="277"/>
      <c r="K1539" s="270"/>
      <c r="M1539" s="271" t="s">
        <v>380</v>
      </c>
      <c r="O1539" s="260"/>
    </row>
    <row r="1540" spans="1:15" ht="12.75">
      <c r="A1540" s="269"/>
      <c r="B1540" s="272"/>
      <c r="C1540" s="336" t="s">
        <v>463</v>
      </c>
      <c r="D1540" s="335"/>
      <c r="E1540" s="273">
        <v>0</v>
      </c>
      <c r="F1540" s="274"/>
      <c r="G1540" s="275"/>
      <c r="H1540" s="276"/>
      <c r="I1540" s="270"/>
      <c r="J1540" s="277"/>
      <c r="K1540" s="270"/>
      <c r="M1540" s="299">
        <v>5.125</v>
      </c>
      <c r="O1540" s="260"/>
    </row>
    <row r="1541" spans="1:15" ht="12.75">
      <c r="A1541" s="269"/>
      <c r="B1541" s="272"/>
      <c r="C1541" s="336" t="s">
        <v>464</v>
      </c>
      <c r="D1541" s="335"/>
      <c r="E1541" s="273">
        <v>22.512</v>
      </c>
      <c r="F1541" s="274"/>
      <c r="G1541" s="275"/>
      <c r="H1541" s="276"/>
      <c r="I1541" s="270"/>
      <c r="J1541" s="277"/>
      <c r="K1541" s="270"/>
      <c r="M1541" s="271" t="s">
        <v>464</v>
      </c>
      <c r="O1541" s="260"/>
    </row>
    <row r="1542" spans="1:15" ht="12.75">
      <c r="A1542" s="269"/>
      <c r="B1542" s="272"/>
      <c r="C1542" s="336" t="s">
        <v>465</v>
      </c>
      <c r="D1542" s="335"/>
      <c r="E1542" s="273">
        <v>-3.36</v>
      </c>
      <c r="F1542" s="274"/>
      <c r="G1542" s="275"/>
      <c r="H1542" s="276"/>
      <c r="I1542" s="270"/>
      <c r="J1542" s="277"/>
      <c r="K1542" s="270"/>
      <c r="M1542" s="271" t="s">
        <v>465</v>
      </c>
      <c r="O1542" s="260"/>
    </row>
    <row r="1543" spans="1:15" ht="12.75">
      <c r="A1543" s="269"/>
      <c r="B1543" s="272"/>
      <c r="C1543" s="336" t="s">
        <v>271</v>
      </c>
      <c r="D1543" s="335"/>
      <c r="E1543" s="273">
        <v>-3.75</v>
      </c>
      <c r="F1543" s="274"/>
      <c r="G1543" s="275"/>
      <c r="H1543" s="276"/>
      <c r="I1543" s="270"/>
      <c r="J1543" s="277"/>
      <c r="K1543" s="270"/>
      <c r="M1543" s="271" t="s">
        <v>271</v>
      </c>
      <c r="O1543" s="260"/>
    </row>
    <row r="1544" spans="1:15" ht="12.75">
      <c r="A1544" s="269"/>
      <c r="B1544" s="272"/>
      <c r="C1544" s="336" t="s">
        <v>466</v>
      </c>
      <c r="D1544" s="335"/>
      <c r="E1544" s="273">
        <v>0</v>
      </c>
      <c r="F1544" s="274"/>
      <c r="G1544" s="275"/>
      <c r="H1544" s="276"/>
      <c r="I1544" s="270"/>
      <c r="J1544" s="277"/>
      <c r="K1544" s="270"/>
      <c r="M1544" s="299">
        <v>5.166666666666667</v>
      </c>
      <c r="O1544" s="260"/>
    </row>
    <row r="1545" spans="1:15" ht="12.75">
      <c r="A1545" s="269"/>
      <c r="B1545" s="272"/>
      <c r="C1545" s="336" t="s">
        <v>467</v>
      </c>
      <c r="D1545" s="335"/>
      <c r="E1545" s="273">
        <v>32.432</v>
      </c>
      <c r="F1545" s="274"/>
      <c r="G1545" s="275"/>
      <c r="H1545" s="276"/>
      <c r="I1545" s="270"/>
      <c r="J1545" s="277"/>
      <c r="K1545" s="270"/>
      <c r="M1545" s="271" t="s">
        <v>467</v>
      </c>
      <c r="O1545" s="260"/>
    </row>
    <row r="1546" spans="1:15" ht="12.75">
      <c r="A1546" s="269"/>
      <c r="B1546" s="272"/>
      <c r="C1546" s="336" t="s">
        <v>468</v>
      </c>
      <c r="D1546" s="335"/>
      <c r="E1546" s="273">
        <v>0</v>
      </c>
      <c r="F1546" s="274"/>
      <c r="G1546" s="275"/>
      <c r="H1546" s="276"/>
      <c r="I1546" s="270"/>
      <c r="J1546" s="277"/>
      <c r="K1546" s="270"/>
      <c r="M1546" s="271" t="s">
        <v>468</v>
      </c>
      <c r="O1546" s="260"/>
    </row>
    <row r="1547" spans="1:15" ht="12.75">
      <c r="A1547" s="269"/>
      <c r="B1547" s="272"/>
      <c r="C1547" s="336" t="s">
        <v>469</v>
      </c>
      <c r="D1547" s="335"/>
      <c r="E1547" s="273">
        <v>-28.69</v>
      </c>
      <c r="F1547" s="274"/>
      <c r="G1547" s="275"/>
      <c r="H1547" s="276"/>
      <c r="I1547" s="270"/>
      <c r="J1547" s="277"/>
      <c r="K1547" s="270"/>
      <c r="M1547" s="271" t="s">
        <v>469</v>
      </c>
      <c r="O1547" s="260"/>
    </row>
    <row r="1548" spans="1:15" ht="12.75">
      <c r="A1548" s="269"/>
      <c r="B1548" s="272"/>
      <c r="C1548" s="334" t="s">
        <v>337</v>
      </c>
      <c r="D1548" s="335"/>
      <c r="E1548" s="298">
        <v>909.3203999999997</v>
      </c>
      <c r="F1548" s="274"/>
      <c r="G1548" s="275"/>
      <c r="H1548" s="276"/>
      <c r="I1548" s="270"/>
      <c r="J1548" s="277"/>
      <c r="K1548" s="270"/>
      <c r="M1548" s="271" t="s">
        <v>337</v>
      </c>
      <c r="O1548" s="260"/>
    </row>
    <row r="1549" spans="1:15" ht="12.75">
      <c r="A1549" s="269"/>
      <c r="B1549" s="272"/>
      <c r="C1549" s="336" t="s">
        <v>470</v>
      </c>
      <c r="D1549" s="335"/>
      <c r="E1549" s="273">
        <v>-111.143</v>
      </c>
      <c r="F1549" s="274"/>
      <c r="G1549" s="275"/>
      <c r="H1549" s="276"/>
      <c r="I1549" s="270"/>
      <c r="J1549" s="277"/>
      <c r="K1549" s="270"/>
      <c r="M1549" s="271" t="s">
        <v>470</v>
      </c>
      <c r="O1549" s="260"/>
    </row>
    <row r="1550" spans="1:15" ht="12.75">
      <c r="A1550" s="269"/>
      <c r="B1550" s="272"/>
      <c r="C1550" s="336" t="s">
        <v>1286</v>
      </c>
      <c r="D1550" s="335"/>
      <c r="E1550" s="273">
        <v>0</v>
      </c>
      <c r="F1550" s="274"/>
      <c r="G1550" s="275"/>
      <c r="H1550" s="276"/>
      <c r="I1550" s="270"/>
      <c r="J1550" s="277"/>
      <c r="K1550" s="270"/>
      <c r="M1550" s="271" t="s">
        <v>1286</v>
      </c>
      <c r="O1550" s="260"/>
    </row>
    <row r="1551" spans="1:15" ht="12.75">
      <c r="A1551" s="269"/>
      <c r="B1551" s="272"/>
      <c r="C1551" s="336" t="s">
        <v>196</v>
      </c>
      <c r="D1551" s="335"/>
      <c r="E1551" s="273">
        <v>0</v>
      </c>
      <c r="F1551" s="274"/>
      <c r="G1551" s="275"/>
      <c r="H1551" s="276"/>
      <c r="I1551" s="270"/>
      <c r="J1551" s="277"/>
      <c r="K1551" s="270"/>
      <c r="M1551" s="271" t="s">
        <v>196</v>
      </c>
      <c r="O1551" s="260"/>
    </row>
    <row r="1552" spans="1:15" ht="22.5">
      <c r="A1552" s="269"/>
      <c r="B1552" s="272"/>
      <c r="C1552" s="336" t="s">
        <v>368</v>
      </c>
      <c r="D1552" s="335"/>
      <c r="E1552" s="273">
        <v>266.43</v>
      </c>
      <c r="F1552" s="274"/>
      <c r="G1552" s="275"/>
      <c r="H1552" s="276"/>
      <c r="I1552" s="270"/>
      <c r="J1552" s="277"/>
      <c r="K1552" s="270"/>
      <c r="M1552" s="271" t="s">
        <v>368</v>
      </c>
      <c r="O1552" s="260"/>
    </row>
    <row r="1553" spans="1:15" ht="22.5">
      <c r="A1553" s="269"/>
      <c r="B1553" s="272"/>
      <c r="C1553" s="336" t="s">
        <v>369</v>
      </c>
      <c r="D1553" s="335"/>
      <c r="E1553" s="273">
        <v>81.77</v>
      </c>
      <c r="F1553" s="274"/>
      <c r="G1553" s="275"/>
      <c r="H1553" s="276"/>
      <c r="I1553" s="270"/>
      <c r="J1553" s="277"/>
      <c r="K1553" s="270"/>
      <c r="M1553" s="271" t="s">
        <v>369</v>
      </c>
      <c r="O1553" s="260"/>
    </row>
    <row r="1554" spans="1:15" ht="12.75">
      <c r="A1554" s="269"/>
      <c r="B1554" s="272"/>
      <c r="C1554" s="336" t="s">
        <v>370</v>
      </c>
      <c r="D1554" s="335"/>
      <c r="E1554" s="273">
        <v>33.78</v>
      </c>
      <c r="F1554" s="274"/>
      <c r="G1554" s="275"/>
      <c r="H1554" s="276"/>
      <c r="I1554" s="270"/>
      <c r="J1554" s="277"/>
      <c r="K1554" s="270"/>
      <c r="M1554" s="271" t="s">
        <v>370</v>
      </c>
      <c r="O1554" s="260"/>
    </row>
    <row r="1555" spans="1:57" ht="12.75">
      <c r="A1555" s="278"/>
      <c r="B1555" s="279" t="s">
        <v>101</v>
      </c>
      <c r="C1555" s="280" t="s">
        <v>1277</v>
      </c>
      <c r="D1555" s="281"/>
      <c r="E1555" s="282"/>
      <c r="F1555" s="283"/>
      <c r="G1555" s="284">
        <f>SUM(G1419:G1554)</f>
        <v>0</v>
      </c>
      <c r="H1555" s="285"/>
      <c r="I1555" s="286">
        <f>SUM(I1419:I1554)</f>
        <v>0.545816898</v>
      </c>
      <c r="J1555" s="285"/>
      <c r="K1555" s="286">
        <f>SUM(K1419:K1554)</f>
        <v>0</v>
      </c>
      <c r="O1555" s="260">
        <v>4</v>
      </c>
      <c r="BA1555" s="287">
        <f>SUM(BA1419:BA1554)</f>
        <v>0</v>
      </c>
      <c r="BB1555" s="287">
        <f>SUM(BB1419:BB1554)</f>
        <v>0</v>
      </c>
      <c r="BC1555" s="287">
        <f>SUM(BC1419:BC1554)</f>
        <v>0</v>
      </c>
      <c r="BD1555" s="287">
        <f>SUM(BD1419:BD1554)</f>
        <v>0</v>
      </c>
      <c r="BE1555" s="287">
        <f>SUM(BE1419:BE1554)</f>
        <v>0</v>
      </c>
    </row>
    <row r="1556" spans="1:15" ht="12.75">
      <c r="A1556" s="250" t="s">
        <v>97</v>
      </c>
      <c r="B1556" s="251" t="s">
        <v>1287</v>
      </c>
      <c r="C1556" s="252" t="s">
        <v>1288</v>
      </c>
      <c r="D1556" s="253"/>
      <c r="E1556" s="254"/>
      <c r="F1556" s="254"/>
      <c r="G1556" s="255"/>
      <c r="H1556" s="256"/>
      <c r="I1556" s="257"/>
      <c r="J1556" s="258"/>
      <c r="K1556" s="259"/>
      <c r="O1556" s="260">
        <v>1</v>
      </c>
    </row>
    <row r="1557" spans="1:80" ht="12.75">
      <c r="A1557" s="261">
        <v>238</v>
      </c>
      <c r="B1557" s="262" t="s">
        <v>1290</v>
      </c>
      <c r="C1557" s="263" t="s">
        <v>1291</v>
      </c>
      <c r="D1557" s="264" t="s">
        <v>117</v>
      </c>
      <c r="E1557" s="265">
        <v>1</v>
      </c>
      <c r="F1557" s="265">
        <v>0</v>
      </c>
      <c r="G1557" s="266">
        <f>E1557*F1557</f>
        <v>0</v>
      </c>
      <c r="H1557" s="267">
        <v>0</v>
      </c>
      <c r="I1557" s="268">
        <f>E1557*H1557</f>
        <v>0</v>
      </c>
      <c r="J1557" s="267">
        <v>0</v>
      </c>
      <c r="K1557" s="268">
        <f>E1557*J1557</f>
        <v>0</v>
      </c>
      <c r="O1557" s="260">
        <v>2</v>
      </c>
      <c r="AA1557" s="233">
        <v>1</v>
      </c>
      <c r="AB1557" s="233">
        <v>9</v>
      </c>
      <c r="AC1557" s="233">
        <v>9</v>
      </c>
      <c r="AZ1557" s="233">
        <v>4</v>
      </c>
      <c r="BA1557" s="233">
        <f>IF(AZ1557=1,G1557,0)</f>
        <v>0</v>
      </c>
      <c r="BB1557" s="233">
        <f>IF(AZ1557=2,G1557,0)</f>
        <v>0</v>
      </c>
      <c r="BC1557" s="233">
        <f>IF(AZ1557=3,G1557,0)</f>
        <v>0</v>
      </c>
      <c r="BD1557" s="233">
        <f>IF(AZ1557=4,G1557,0)</f>
        <v>0</v>
      </c>
      <c r="BE1557" s="233">
        <f>IF(AZ1557=5,G1557,0)</f>
        <v>0</v>
      </c>
      <c r="CA1557" s="260">
        <v>1</v>
      </c>
      <c r="CB1557" s="260">
        <v>9</v>
      </c>
    </row>
    <row r="1558" spans="1:80" ht="12.75">
      <c r="A1558" s="261">
        <v>239</v>
      </c>
      <c r="B1558" s="262" t="s">
        <v>1292</v>
      </c>
      <c r="C1558" s="263" t="s">
        <v>1293</v>
      </c>
      <c r="D1558" s="264" t="s">
        <v>117</v>
      </c>
      <c r="E1558" s="265">
        <v>1</v>
      </c>
      <c r="F1558" s="265">
        <v>0</v>
      </c>
      <c r="G1558" s="266">
        <f>E1558*F1558</f>
        <v>0</v>
      </c>
      <c r="H1558" s="267">
        <v>0</v>
      </c>
      <c r="I1558" s="268">
        <f>E1558*H1558</f>
        <v>0</v>
      </c>
      <c r="J1558" s="267">
        <v>0</v>
      </c>
      <c r="K1558" s="268">
        <f>E1558*J1558</f>
        <v>0</v>
      </c>
      <c r="O1558" s="260">
        <v>2</v>
      </c>
      <c r="AA1558" s="233">
        <v>1</v>
      </c>
      <c r="AB1558" s="233">
        <v>9</v>
      </c>
      <c r="AC1558" s="233">
        <v>9</v>
      </c>
      <c r="AZ1558" s="233">
        <v>4</v>
      </c>
      <c r="BA1558" s="233">
        <f>IF(AZ1558=1,G1558,0)</f>
        <v>0</v>
      </c>
      <c r="BB1558" s="233">
        <f>IF(AZ1558=2,G1558,0)</f>
        <v>0</v>
      </c>
      <c r="BC1558" s="233">
        <f>IF(AZ1558=3,G1558,0)</f>
        <v>0</v>
      </c>
      <c r="BD1558" s="233">
        <f>IF(AZ1558=4,G1558,0)</f>
        <v>0</v>
      </c>
      <c r="BE1558" s="233">
        <f>IF(AZ1558=5,G1558,0)</f>
        <v>0</v>
      </c>
      <c r="CA1558" s="260">
        <v>1</v>
      </c>
      <c r="CB1558" s="260">
        <v>9</v>
      </c>
    </row>
    <row r="1559" spans="1:57" ht="12.75">
      <c r="A1559" s="278"/>
      <c r="B1559" s="279" t="s">
        <v>101</v>
      </c>
      <c r="C1559" s="280" t="s">
        <v>1289</v>
      </c>
      <c r="D1559" s="281"/>
      <c r="E1559" s="282"/>
      <c r="F1559" s="283"/>
      <c r="G1559" s="284">
        <f>SUM(G1556:G1558)</f>
        <v>0</v>
      </c>
      <c r="H1559" s="285"/>
      <c r="I1559" s="286">
        <f>SUM(I1556:I1558)</f>
        <v>0</v>
      </c>
      <c r="J1559" s="285"/>
      <c r="K1559" s="286">
        <f>SUM(K1556:K1558)</f>
        <v>0</v>
      </c>
      <c r="O1559" s="260">
        <v>4</v>
      </c>
      <c r="BA1559" s="287">
        <f>SUM(BA1556:BA1558)</f>
        <v>0</v>
      </c>
      <c r="BB1559" s="287">
        <f>SUM(BB1556:BB1558)</f>
        <v>0</v>
      </c>
      <c r="BC1559" s="287">
        <f>SUM(BC1556:BC1558)</f>
        <v>0</v>
      </c>
      <c r="BD1559" s="287">
        <f>SUM(BD1556:BD1558)</f>
        <v>0</v>
      </c>
      <c r="BE1559" s="287">
        <f>SUM(BE1556:BE1558)</f>
        <v>0</v>
      </c>
    </row>
    <row r="1560" spans="1:15" ht="12.75">
      <c r="A1560" s="250" t="s">
        <v>97</v>
      </c>
      <c r="B1560" s="251" t="s">
        <v>1294</v>
      </c>
      <c r="C1560" s="252" t="s">
        <v>1295</v>
      </c>
      <c r="D1560" s="253"/>
      <c r="E1560" s="254"/>
      <c r="F1560" s="254"/>
      <c r="G1560" s="255"/>
      <c r="H1560" s="256"/>
      <c r="I1560" s="257"/>
      <c r="J1560" s="258"/>
      <c r="K1560" s="259"/>
      <c r="O1560" s="260">
        <v>1</v>
      </c>
    </row>
    <row r="1561" spans="1:80" ht="12.75">
      <c r="A1561" s="261">
        <v>240</v>
      </c>
      <c r="B1561" s="262" t="s">
        <v>1297</v>
      </c>
      <c r="C1561" s="263" t="s">
        <v>1298</v>
      </c>
      <c r="D1561" s="264" t="s">
        <v>117</v>
      </c>
      <c r="E1561" s="265">
        <v>1</v>
      </c>
      <c r="F1561" s="265">
        <v>0</v>
      </c>
      <c r="G1561" s="266">
        <f>E1561*F1561</f>
        <v>0</v>
      </c>
      <c r="H1561" s="267">
        <v>0</v>
      </c>
      <c r="I1561" s="268">
        <f>E1561*H1561</f>
        <v>0</v>
      </c>
      <c r="J1561" s="267">
        <v>0</v>
      </c>
      <c r="K1561" s="268">
        <f>E1561*J1561</f>
        <v>0</v>
      </c>
      <c r="O1561" s="260">
        <v>2</v>
      </c>
      <c r="AA1561" s="233">
        <v>1</v>
      </c>
      <c r="AB1561" s="233">
        <v>9</v>
      </c>
      <c r="AC1561" s="233">
        <v>9</v>
      </c>
      <c r="AZ1561" s="233">
        <v>4</v>
      </c>
      <c r="BA1561" s="233">
        <f>IF(AZ1561=1,G1561,0)</f>
        <v>0</v>
      </c>
      <c r="BB1561" s="233">
        <f>IF(AZ1561=2,G1561,0)</f>
        <v>0</v>
      </c>
      <c r="BC1561" s="233">
        <f>IF(AZ1561=3,G1561,0)</f>
        <v>0</v>
      </c>
      <c r="BD1561" s="233">
        <f>IF(AZ1561=4,G1561,0)</f>
        <v>0</v>
      </c>
      <c r="BE1561" s="233">
        <f>IF(AZ1561=5,G1561,0)</f>
        <v>0</v>
      </c>
      <c r="CA1561" s="260">
        <v>1</v>
      </c>
      <c r="CB1561" s="260">
        <v>9</v>
      </c>
    </row>
    <row r="1562" spans="1:57" ht="12.75">
      <c r="A1562" s="278"/>
      <c r="B1562" s="279" t="s">
        <v>101</v>
      </c>
      <c r="C1562" s="280" t="s">
        <v>1296</v>
      </c>
      <c r="D1562" s="281"/>
      <c r="E1562" s="282"/>
      <c r="F1562" s="283"/>
      <c r="G1562" s="284">
        <f>SUM(G1560:G1561)</f>
        <v>0</v>
      </c>
      <c r="H1562" s="285"/>
      <c r="I1562" s="286">
        <f>SUM(I1560:I1561)</f>
        <v>0</v>
      </c>
      <c r="J1562" s="285"/>
      <c r="K1562" s="286">
        <f>SUM(K1560:K1561)</f>
        <v>0</v>
      </c>
      <c r="O1562" s="260">
        <v>4</v>
      </c>
      <c r="BA1562" s="287">
        <f>SUM(BA1560:BA1561)</f>
        <v>0</v>
      </c>
      <c r="BB1562" s="287">
        <f>SUM(BB1560:BB1561)</f>
        <v>0</v>
      </c>
      <c r="BC1562" s="287">
        <f>SUM(BC1560:BC1561)</f>
        <v>0</v>
      </c>
      <c r="BD1562" s="287">
        <f>SUM(BD1560:BD1561)</f>
        <v>0</v>
      </c>
      <c r="BE1562" s="287">
        <f>SUM(BE1560:BE1561)</f>
        <v>0</v>
      </c>
    </row>
    <row r="1563" spans="1:15" ht="12.75">
      <c r="A1563" s="250" t="s">
        <v>97</v>
      </c>
      <c r="B1563" s="251" t="s">
        <v>1299</v>
      </c>
      <c r="C1563" s="252" t="s">
        <v>1300</v>
      </c>
      <c r="D1563" s="253"/>
      <c r="E1563" s="254"/>
      <c r="F1563" s="254"/>
      <c r="G1563" s="255"/>
      <c r="H1563" s="256"/>
      <c r="I1563" s="257"/>
      <c r="J1563" s="258"/>
      <c r="K1563" s="259"/>
      <c r="O1563" s="260">
        <v>1</v>
      </c>
    </row>
    <row r="1564" spans="1:80" ht="12.75">
      <c r="A1564" s="261">
        <v>241</v>
      </c>
      <c r="B1564" s="262" t="s">
        <v>1302</v>
      </c>
      <c r="C1564" s="263" t="s">
        <v>1303</v>
      </c>
      <c r="D1564" s="264" t="s">
        <v>244</v>
      </c>
      <c r="E1564" s="265">
        <v>548.33625975</v>
      </c>
      <c r="F1564" s="265">
        <v>0</v>
      </c>
      <c r="G1564" s="266">
        <f aca="true" t="shared" si="32" ref="G1564:G1569">E1564*F1564</f>
        <v>0</v>
      </c>
      <c r="H1564" s="267">
        <v>0</v>
      </c>
      <c r="I1564" s="268">
        <f aca="true" t="shared" si="33" ref="I1564:I1569">E1564*H1564</f>
        <v>0</v>
      </c>
      <c r="J1564" s="267"/>
      <c r="K1564" s="268">
        <f aca="true" t="shared" si="34" ref="K1564:K1569">E1564*J1564</f>
        <v>0</v>
      </c>
      <c r="O1564" s="260">
        <v>2</v>
      </c>
      <c r="AA1564" s="233">
        <v>8</v>
      </c>
      <c r="AB1564" s="233">
        <v>0</v>
      </c>
      <c r="AC1564" s="233">
        <v>3</v>
      </c>
      <c r="AZ1564" s="233">
        <v>1</v>
      </c>
      <c r="BA1564" s="233">
        <f aca="true" t="shared" si="35" ref="BA1564:BA1569">IF(AZ1564=1,G1564,0)</f>
        <v>0</v>
      </c>
      <c r="BB1564" s="233">
        <f aca="true" t="shared" si="36" ref="BB1564:BB1569">IF(AZ1564=2,G1564,0)</f>
        <v>0</v>
      </c>
      <c r="BC1564" s="233">
        <f aca="true" t="shared" si="37" ref="BC1564:BC1569">IF(AZ1564=3,G1564,0)</f>
        <v>0</v>
      </c>
      <c r="BD1564" s="233">
        <f aca="true" t="shared" si="38" ref="BD1564:BD1569">IF(AZ1564=4,G1564,0)</f>
        <v>0</v>
      </c>
      <c r="BE1564" s="233">
        <f aca="true" t="shared" si="39" ref="BE1564:BE1569">IF(AZ1564=5,G1564,0)</f>
        <v>0</v>
      </c>
      <c r="CA1564" s="260">
        <v>8</v>
      </c>
      <c r="CB1564" s="260">
        <v>0</v>
      </c>
    </row>
    <row r="1565" spans="1:80" ht="12.75">
      <c r="A1565" s="261">
        <v>242</v>
      </c>
      <c r="B1565" s="262" t="s">
        <v>1304</v>
      </c>
      <c r="C1565" s="263" t="s">
        <v>1305</v>
      </c>
      <c r="D1565" s="264" t="s">
        <v>244</v>
      </c>
      <c r="E1565" s="265">
        <v>548.33625975</v>
      </c>
      <c r="F1565" s="265">
        <v>0</v>
      </c>
      <c r="G1565" s="266">
        <f t="shared" si="32"/>
        <v>0</v>
      </c>
      <c r="H1565" s="267">
        <v>0</v>
      </c>
      <c r="I1565" s="268">
        <f t="shared" si="33"/>
        <v>0</v>
      </c>
      <c r="J1565" s="267"/>
      <c r="K1565" s="268">
        <f t="shared" si="34"/>
        <v>0</v>
      </c>
      <c r="O1565" s="260">
        <v>2</v>
      </c>
      <c r="AA1565" s="233">
        <v>8</v>
      </c>
      <c r="AB1565" s="233">
        <v>0</v>
      </c>
      <c r="AC1565" s="233">
        <v>3</v>
      </c>
      <c r="AZ1565" s="233">
        <v>1</v>
      </c>
      <c r="BA1565" s="233">
        <f t="shared" si="35"/>
        <v>0</v>
      </c>
      <c r="BB1565" s="233">
        <f t="shared" si="36"/>
        <v>0</v>
      </c>
      <c r="BC1565" s="233">
        <f t="shared" si="37"/>
        <v>0</v>
      </c>
      <c r="BD1565" s="233">
        <f t="shared" si="38"/>
        <v>0</v>
      </c>
      <c r="BE1565" s="233">
        <f t="shared" si="39"/>
        <v>0</v>
      </c>
      <c r="CA1565" s="260">
        <v>8</v>
      </c>
      <c r="CB1565" s="260">
        <v>0</v>
      </c>
    </row>
    <row r="1566" spans="1:80" ht="12.75">
      <c r="A1566" s="261">
        <v>243</v>
      </c>
      <c r="B1566" s="262" t="s">
        <v>1306</v>
      </c>
      <c r="C1566" s="263" t="s">
        <v>1307</v>
      </c>
      <c r="D1566" s="264" t="s">
        <v>244</v>
      </c>
      <c r="E1566" s="265">
        <v>8225.04389625</v>
      </c>
      <c r="F1566" s="265">
        <v>0</v>
      </c>
      <c r="G1566" s="266">
        <f t="shared" si="32"/>
        <v>0</v>
      </c>
      <c r="H1566" s="267">
        <v>0</v>
      </c>
      <c r="I1566" s="268">
        <f t="shared" si="33"/>
        <v>0</v>
      </c>
      <c r="J1566" s="267"/>
      <c r="K1566" s="268">
        <f t="shared" si="34"/>
        <v>0</v>
      </c>
      <c r="O1566" s="260">
        <v>2</v>
      </c>
      <c r="AA1566" s="233">
        <v>8</v>
      </c>
      <c r="AB1566" s="233">
        <v>0</v>
      </c>
      <c r="AC1566" s="233">
        <v>3</v>
      </c>
      <c r="AZ1566" s="233">
        <v>1</v>
      </c>
      <c r="BA1566" s="233">
        <f t="shared" si="35"/>
        <v>0</v>
      </c>
      <c r="BB1566" s="233">
        <f t="shared" si="36"/>
        <v>0</v>
      </c>
      <c r="BC1566" s="233">
        <f t="shared" si="37"/>
        <v>0</v>
      </c>
      <c r="BD1566" s="233">
        <f t="shared" si="38"/>
        <v>0</v>
      </c>
      <c r="BE1566" s="233">
        <f t="shared" si="39"/>
        <v>0</v>
      </c>
      <c r="CA1566" s="260">
        <v>8</v>
      </c>
      <c r="CB1566" s="260">
        <v>0</v>
      </c>
    </row>
    <row r="1567" spans="1:80" ht="12.75">
      <c r="A1567" s="261">
        <v>244</v>
      </c>
      <c r="B1567" s="262" t="s">
        <v>1308</v>
      </c>
      <c r="C1567" s="263" t="s">
        <v>1309</v>
      </c>
      <c r="D1567" s="264" t="s">
        <v>244</v>
      </c>
      <c r="E1567" s="265">
        <v>548.33625975</v>
      </c>
      <c r="F1567" s="265">
        <v>0</v>
      </c>
      <c r="G1567" s="266">
        <f t="shared" si="32"/>
        <v>0</v>
      </c>
      <c r="H1567" s="267">
        <v>0</v>
      </c>
      <c r="I1567" s="268">
        <f t="shared" si="33"/>
        <v>0</v>
      </c>
      <c r="J1567" s="267"/>
      <c r="K1567" s="268">
        <f t="shared" si="34"/>
        <v>0</v>
      </c>
      <c r="O1567" s="260">
        <v>2</v>
      </c>
      <c r="AA1567" s="233">
        <v>8</v>
      </c>
      <c r="AB1567" s="233">
        <v>0</v>
      </c>
      <c r="AC1567" s="233">
        <v>3</v>
      </c>
      <c r="AZ1567" s="233">
        <v>1</v>
      </c>
      <c r="BA1567" s="233">
        <f t="shared" si="35"/>
        <v>0</v>
      </c>
      <c r="BB1567" s="233">
        <f t="shared" si="36"/>
        <v>0</v>
      </c>
      <c r="BC1567" s="233">
        <f t="shared" si="37"/>
        <v>0</v>
      </c>
      <c r="BD1567" s="233">
        <f t="shared" si="38"/>
        <v>0</v>
      </c>
      <c r="BE1567" s="233">
        <f t="shared" si="39"/>
        <v>0</v>
      </c>
      <c r="CA1567" s="260">
        <v>8</v>
      </c>
      <c r="CB1567" s="260">
        <v>0</v>
      </c>
    </row>
    <row r="1568" spans="1:80" ht="12.75">
      <c r="A1568" s="261">
        <v>245</v>
      </c>
      <c r="B1568" s="262" t="s">
        <v>1310</v>
      </c>
      <c r="C1568" s="263" t="s">
        <v>1311</v>
      </c>
      <c r="D1568" s="264" t="s">
        <v>244</v>
      </c>
      <c r="E1568" s="265">
        <v>3290.0175585</v>
      </c>
      <c r="F1568" s="265">
        <v>0</v>
      </c>
      <c r="G1568" s="266">
        <f t="shared" si="32"/>
        <v>0</v>
      </c>
      <c r="H1568" s="267">
        <v>0</v>
      </c>
      <c r="I1568" s="268">
        <f t="shared" si="33"/>
        <v>0</v>
      </c>
      <c r="J1568" s="267"/>
      <c r="K1568" s="268">
        <f t="shared" si="34"/>
        <v>0</v>
      </c>
      <c r="O1568" s="260">
        <v>2</v>
      </c>
      <c r="AA1568" s="233">
        <v>8</v>
      </c>
      <c r="AB1568" s="233">
        <v>0</v>
      </c>
      <c r="AC1568" s="233">
        <v>3</v>
      </c>
      <c r="AZ1568" s="233">
        <v>1</v>
      </c>
      <c r="BA1568" s="233">
        <f t="shared" si="35"/>
        <v>0</v>
      </c>
      <c r="BB1568" s="233">
        <f t="shared" si="36"/>
        <v>0</v>
      </c>
      <c r="BC1568" s="233">
        <f t="shared" si="37"/>
        <v>0</v>
      </c>
      <c r="BD1568" s="233">
        <f t="shared" si="38"/>
        <v>0</v>
      </c>
      <c r="BE1568" s="233">
        <f t="shared" si="39"/>
        <v>0</v>
      </c>
      <c r="CA1568" s="260">
        <v>8</v>
      </c>
      <c r="CB1568" s="260">
        <v>0</v>
      </c>
    </row>
    <row r="1569" spans="1:80" ht="12.75">
      <c r="A1569" s="261">
        <v>246</v>
      </c>
      <c r="B1569" s="262" t="s">
        <v>1312</v>
      </c>
      <c r="C1569" s="263" t="s">
        <v>1313</v>
      </c>
      <c r="D1569" s="264" t="s">
        <v>244</v>
      </c>
      <c r="E1569" s="265">
        <v>548.33625975</v>
      </c>
      <c r="F1569" s="265">
        <v>0</v>
      </c>
      <c r="G1569" s="266">
        <f t="shared" si="32"/>
        <v>0</v>
      </c>
      <c r="H1569" s="267">
        <v>0</v>
      </c>
      <c r="I1569" s="268">
        <f t="shared" si="33"/>
        <v>0</v>
      </c>
      <c r="J1569" s="267"/>
      <c r="K1569" s="268">
        <f t="shared" si="34"/>
        <v>0</v>
      </c>
      <c r="O1569" s="260">
        <v>2</v>
      </c>
      <c r="AA1569" s="233">
        <v>8</v>
      </c>
      <c r="AB1569" s="233">
        <v>0</v>
      </c>
      <c r="AC1569" s="233">
        <v>3</v>
      </c>
      <c r="AZ1569" s="233">
        <v>1</v>
      </c>
      <c r="BA1569" s="233">
        <f t="shared" si="35"/>
        <v>0</v>
      </c>
      <c r="BB1569" s="233">
        <f t="shared" si="36"/>
        <v>0</v>
      </c>
      <c r="BC1569" s="233">
        <f t="shared" si="37"/>
        <v>0</v>
      </c>
      <c r="BD1569" s="233">
        <f t="shared" si="38"/>
        <v>0</v>
      </c>
      <c r="BE1569" s="233">
        <f t="shared" si="39"/>
        <v>0</v>
      </c>
      <c r="CA1569" s="260">
        <v>8</v>
      </c>
      <c r="CB1569" s="260">
        <v>0</v>
      </c>
    </row>
    <row r="1570" spans="1:57" ht="12.75">
      <c r="A1570" s="278"/>
      <c r="B1570" s="279" t="s">
        <v>101</v>
      </c>
      <c r="C1570" s="280" t="s">
        <v>1301</v>
      </c>
      <c r="D1570" s="281"/>
      <c r="E1570" s="282"/>
      <c r="F1570" s="283"/>
      <c r="G1570" s="284">
        <f>SUM(G1563:G1569)</f>
        <v>0</v>
      </c>
      <c r="H1570" s="285"/>
      <c r="I1570" s="286">
        <f>SUM(I1563:I1569)</f>
        <v>0</v>
      </c>
      <c r="J1570" s="285"/>
      <c r="K1570" s="286">
        <f>SUM(K1563:K1569)</f>
        <v>0</v>
      </c>
      <c r="O1570" s="260">
        <v>4</v>
      </c>
      <c r="BA1570" s="287">
        <f>SUM(BA1563:BA1569)</f>
        <v>0</v>
      </c>
      <c r="BB1570" s="287">
        <f>SUM(BB1563:BB1569)</f>
        <v>0</v>
      </c>
      <c r="BC1570" s="287">
        <f>SUM(BC1563:BC1569)</f>
        <v>0</v>
      </c>
      <c r="BD1570" s="287">
        <f>SUM(BD1563:BD1569)</f>
        <v>0</v>
      </c>
      <c r="BE1570" s="287">
        <f>SUM(BE1563:BE1569)</f>
        <v>0</v>
      </c>
    </row>
    <row r="1571" ht="12.75">
      <c r="E1571" s="233"/>
    </row>
    <row r="1572" ht="12.75">
      <c r="E1572" s="233"/>
    </row>
    <row r="1573" ht="12.75">
      <c r="E1573" s="233"/>
    </row>
    <row r="1574" ht="12.75">
      <c r="E1574" s="233"/>
    </row>
    <row r="1575" ht="12.75">
      <c r="E1575" s="233"/>
    </row>
    <row r="1576" ht="12.75">
      <c r="E1576" s="233"/>
    </row>
    <row r="1577" ht="12.75">
      <c r="E1577" s="233"/>
    </row>
    <row r="1578" ht="12.75">
      <c r="E1578" s="233"/>
    </row>
    <row r="1579" ht="12.75">
      <c r="E1579" s="233"/>
    </row>
    <row r="1580" ht="12.75">
      <c r="E1580" s="233"/>
    </row>
    <row r="1581" ht="12.75">
      <c r="E1581" s="233"/>
    </row>
    <row r="1582" ht="12.75">
      <c r="E1582" s="233"/>
    </row>
    <row r="1583" ht="12.75">
      <c r="E1583" s="233"/>
    </row>
    <row r="1584" ht="12.75">
      <c r="E1584" s="233"/>
    </row>
    <row r="1585" ht="12.75">
      <c r="E1585" s="233"/>
    </row>
    <row r="1586" ht="12.75">
      <c r="E1586" s="233"/>
    </row>
    <row r="1587" ht="12.75">
      <c r="E1587" s="233"/>
    </row>
    <row r="1588" ht="12.75">
      <c r="E1588" s="233"/>
    </row>
    <row r="1589" ht="12.75">
      <c r="E1589" s="233"/>
    </row>
    <row r="1590" ht="12.75">
      <c r="E1590" s="233"/>
    </row>
    <row r="1591" ht="12.75">
      <c r="E1591" s="233"/>
    </row>
    <row r="1592" ht="12.75">
      <c r="E1592" s="233"/>
    </row>
    <row r="1593" ht="12.75">
      <c r="E1593" s="233"/>
    </row>
    <row r="1594" spans="1:7" ht="12.75">
      <c r="A1594" s="277"/>
      <c r="B1594" s="277"/>
      <c r="C1594" s="277"/>
      <c r="D1594" s="277"/>
      <c r="E1594" s="277"/>
      <c r="F1594" s="277"/>
      <c r="G1594" s="277"/>
    </row>
    <row r="1595" spans="1:7" ht="12.75">
      <c r="A1595" s="277"/>
      <c r="B1595" s="277"/>
      <c r="C1595" s="277"/>
      <c r="D1595" s="277"/>
      <c r="E1595" s="277"/>
      <c r="F1595" s="277"/>
      <c r="G1595" s="277"/>
    </row>
    <row r="1596" spans="1:7" ht="12.75">
      <c r="A1596" s="277"/>
      <c r="B1596" s="277"/>
      <c r="C1596" s="277"/>
      <c r="D1596" s="277"/>
      <c r="E1596" s="277"/>
      <c r="F1596" s="277"/>
      <c r="G1596" s="277"/>
    </row>
    <row r="1597" spans="1:7" ht="12.75">
      <c r="A1597" s="277"/>
      <c r="B1597" s="277"/>
      <c r="C1597" s="277"/>
      <c r="D1597" s="277"/>
      <c r="E1597" s="277"/>
      <c r="F1597" s="277"/>
      <c r="G1597" s="277"/>
    </row>
    <row r="1598" ht="12.75">
      <c r="E1598" s="233"/>
    </row>
    <row r="1599" ht="12.75">
      <c r="E1599" s="233"/>
    </row>
    <row r="1600" ht="12.75">
      <c r="E1600" s="233"/>
    </row>
    <row r="1601" ht="12.75">
      <c r="E1601" s="233"/>
    </row>
    <row r="1602" ht="12.75">
      <c r="E1602" s="233"/>
    </row>
    <row r="1603" ht="12.75">
      <c r="E1603" s="233"/>
    </row>
    <row r="1604" ht="12.75">
      <c r="E1604" s="233"/>
    </row>
    <row r="1605" ht="12.75">
      <c r="E1605" s="233"/>
    </row>
    <row r="1606" ht="12.75">
      <c r="E1606" s="233"/>
    </row>
    <row r="1607" ht="12.75">
      <c r="E1607" s="233"/>
    </row>
    <row r="1608" ht="12.75">
      <c r="E1608" s="233"/>
    </row>
    <row r="1609" ht="12.75">
      <c r="E1609" s="233"/>
    </row>
    <row r="1610" ht="12.75">
      <c r="E1610" s="233"/>
    </row>
    <row r="1611" ht="12.75">
      <c r="E1611" s="233"/>
    </row>
    <row r="1612" ht="12.75">
      <c r="E1612" s="233"/>
    </row>
    <row r="1613" ht="12.75">
      <c r="E1613" s="233"/>
    </row>
    <row r="1614" ht="12.75">
      <c r="E1614" s="233"/>
    </row>
    <row r="1615" ht="12.75">
      <c r="E1615" s="233"/>
    </row>
    <row r="1616" ht="12.75">
      <c r="E1616" s="233"/>
    </row>
    <row r="1617" ht="12.75">
      <c r="E1617" s="233"/>
    </row>
    <row r="1618" ht="12.75">
      <c r="E1618" s="233"/>
    </row>
    <row r="1619" ht="12.75">
      <c r="E1619" s="233"/>
    </row>
    <row r="1620" ht="12.75">
      <c r="E1620" s="233"/>
    </row>
    <row r="1621" ht="12.75">
      <c r="E1621" s="233"/>
    </row>
    <row r="1622" ht="12.75">
      <c r="E1622" s="233"/>
    </row>
    <row r="1623" ht="12.75">
      <c r="E1623" s="233"/>
    </row>
    <row r="1624" ht="12.75">
      <c r="E1624" s="233"/>
    </row>
    <row r="1625" ht="12.75">
      <c r="E1625" s="233"/>
    </row>
    <row r="1626" ht="12.75">
      <c r="E1626" s="233"/>
    </row>
    <row r="1627" ht="12.75">
      <c r="E1627" s="233"/>
    </row>
    <row r="1628" ht="12.75">
      <c r="E1628" s="233"/>
    </row>
    <row r="1629" spans="1:2" ht="12.75">
      <c r="A1629" s="288"/>
      <c r="B1629" s="288"/>
    </row>
    <row r="1630" spans="1:7" ht="12.75">
      <c r="A1630" s="277"/>
      <c r="B1630" s="277"/>
      <c r="C1630" s="289"/>
      <c r="D1630" s="289"/>
      <c r="E1630" s="290"/>
      <c r="F1630" s="289"/>
      <c r="G1630" s="291"/>
    </row>
    <row r="1631" spans="1:7" ht="12.75">
      <c r="A1631" s="292"/>
      <c r="B1631" s="292"/>
      <c r="C1631" s="277"/>
      <c r="D1631" s="277"/>
      <c r="E1631" s="293"/>
      <c r="F1631" s="277"/>
      <c r="G1631" s="277"/>
    </row>
    <row r="1632" spans="1:7" ht="12.75">
      <c r="A1632" s="277"/>
      <c r="B1632" s="277"/>
      <c r="C1632" s="277"/>
      <c r="D1632" s="277"/>
      <c r="E1632" s="293"/>
      <c r="F1632" s="277"/>
      <c r="G1632" s="277"/>
    </row>
    <row r="1633" spans="1:7" ht="12.75">
      <c r="A1633" s="277"/>
      <c r="B1633" s="277"/>
      <c r="C1633" s="277"/>
      <c r="D1633" s="277"/>
      <c r="E1633" s="293"/>
      <c r="F1633" s="277"/>
      <c r="G1633" s="277"/>
    </row>
    <row r="1634" spans="1:7" ht="12.75">
      <c r="A1634" s="277"/>
      <c r="B1634" s="277"/>
      <c r="C1634" s="277"/>
      <c r="D1634" s="277"/>
      <c r="E1634" s="293"/>
      <c r="F1634" s="277"/>
      <c r="G1634" s="277"/>
    </row>
    <row r="1635" spans="1:7" ht="12.75">
      <c r="A1635" s="277"/>
      <c r="B1635" s="277"/>
      <c r="C1635" s="277"/>
      <c r="D1635" s="277"/>
      <c r="E1635" s="293"/>
      <c r="F1635" s="277"/>
      <c r="G1635" s="277"/>
    </row>
    <row r="1636" spans="1:7" ht="12.75">
      <c r="A1636" s="277"/>
      <c r="B1636" s="277"/>
      <c r="C1636" s="277"/>
      <c r="D1636" s="277"/>
      <c r="E1636" s="293"/>
      <c r="F1636" s="277"/>
      <c r="G1636" s="277"/>
    </row>
    <row r="1637" spans="1:7" ht="12.75">
      <c r="A1637" s="277"/>
      <c r="B1637" s="277"/>
      <c r="C1637" s="277"/>
      <c r="D1637" s="277"/>
      <c r="E1637" s="293"/>
      <c r="F1637" s="277"/>
      <c r="G1637" s="277"/>
    </row>
    <row r="1638" spans="1:7" ht="12.75">
      <c r="A1638" s="277"/>
      <c r="B1638" s="277"/>
      <c r="C1638" s="277"/>
      <c r="D1638" s="277"/>
      <c r="E1638" s="293"/>
      <c r="F1638" s="277"/>
      <c r="G1638" s="277"/>
    </row>
    <row r="1639" spans="1:7" ht="12.75">
      <c r="A1639" s="277"/>
      <c r="B1639" s="277"/>
      <c r="C1639" s="277"/>
      <c r="D1639" s="277"/>
      <c r="E1639" s="293"/>
      <c r="F1639" s="277"/>
      <c r="G1639" s="277"/>
    </row>
    <row r="1640" spans="1:7" ht="12.75">
      <c r="A1640" s="277"/>
      <c r="B1640" s="277"/>
      <c r="C1640" s="277"/>
      <c r="D1640" s="277"/>
      <c r="E1640" s="293"/>
      <c r="F1640" s="277"/>
      <c r="G1640" s="277"/>
    </row>
    <row r="1641" spans="1:7" ht="12.75">
      <c r="A1641" s="277"/>
      <c r="B1641" s="277"/>
      <c r="C1641" s="277"/>
      <c r="D1641" s="277"/>
      <c r="E1641" s="293"/>
      <c r="F1641" s="277"/>
      <c r="G1641" s="277"/>
    </row>
    <row r="1642" spans="1:7" ht="12.75">
      <c r="A1642" s="277"/>
      <c r="B1642" s="277"/>
      <c r="C1642" s="277"/>
      <c r="D1642" s="277"/>
      <c r="E1642" s="293"/>
      <c r="F1642" s="277"/>
      <c r="G1642" s="277"/>
    </row>
    <row r="1643" spans="1:7" ht="12.75">
      <c r="A1643" s="277"/>
      <c r="B1643" s="277"/>
      <c r="C1643" s="277"/>
      <c r="D1643" s="277"/>
      <c r="E1643" s="293"/>
      <c r="F1643" s="277"/>
      <c r="G1643" s="277"/>
    </row>
  </sheetData>
  <sheetProtection/>
  <mergeCells count="1258">
    <mergeCell ref="C12:D12"/>
    <mergeCell ref="C13:D13"/>
    <mergeCell ref="A1:G1"/>
    <mergeCell ref="A3:B3"/>
    <mergeCell ref="A4:B4"/>
    <mergeCell ref="E4:G4"/>
    <mergeCell ref="C9:D9"/>
    <mergeCell ref="C10:D10"/>
    <mergeCell ref="C15:D15"/>
    <mergeCell ref="C16:D16"/>
    <mergeCell ref="C18:D18"/>
    <mergeCell ref="C20:D20"/>
    <mergeCell ref="C23:D23"/>
    <mergeCell ref="C24:D24"/>
    <mergeCell ref="C51:D51"/>
    <mergeCell ref="C52:D52"/>
    <mergeCell ref="C25:D25"/>
    <mergeCell ref="C27:D27"/>
    <mergeCell ref="C30:D30"/>
    <mergeCell ref="C31:D31"/>
    <mergeCell ref="C33:D33"/>
    <mergeCell ref="C34:D34"/>
    <mergeCell ref="C37:D37"/>
    <mergeCell ref="C38:D38"/>
    <mergeCell ref="C42:D42"/>
    <mergeCell ref="C43:D43"/>
    <mergeCell ref="C45:D45"/>
    <mergeCell ref="C50:D50"/>
    <mergeCell ref="C53:D53"/>
    <mergeCell ref="C54:D54"/>
    <mergeCell ref="C55:D55"/>
    <mergeCell ref="C59:D59"/>
    <mergeCell ref="C60:D60"/>
    <mergeCell ref="C61:D61"/>
    <mergeCell ref="C57:D57"/>
    <mergeCell ref="C58:D58"/>
    <mergeCell ref="C62:D62"/>
    <mergeCell ref="C63:D63"/>
    <mergeCell ref="C65:D65"/>
    <mergeCell ref="C66:D66"/>
    <mergeCell ref="C67:D67"/>
    <mergeCell ref="C68:D68"/>
    <mergeCell ref="C70:D70"/>
    <mergeCell ref="C71:D71"/>
    <mergeCell ref="C72:D72"/>
    <mergeCell ref="C73:D73"/>
    <mergeCell ref="C75:D75"/>
    <mergeCell ref="C76:D76"/>
    <mergeCell ref="C78:D78"/>
    <mergeCell ref="C79:D79"/>
    <mergeCell ref="C80:D80"/>
    <mergeCell ref="C81:D81"/>
    <mergeCell ref="C83:D83"/>
    <mergeCell ref="C84:D84"/>
    <mergeCell ref="C86:D86"/>
    <mergeCell ref="C87:D87"/>
    <mergeCell ref="C89:D89"/>
    <mergeCell ref="C90:D90"/>
    <mergeCell ref="C92:D92"/>
    <mergeCell ref="C93:D93"/>
    <mergeCell ref="C95:D95"/>
    <mergeCell ref="C96:D96"/>
    <mergeCell ref="C98:D98"/>
    <mergeCell ref="C99:D99"/>
    <mergeCell ref="C101:D101"/>
    <mergeCell ref="C102:D102"/>
    <mergeCell ref="C103:D103"/>
    <mergeCell ref="C104:D104"/>
    <mergeCell ref="C106:D106"/>
    <mergeCell ref="C107:D107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6:D136"/>
    <mergeCell ref="C138:D138"/>
    <mergeCell ref="C139:D139"/>
    <mergeCell ref="C141:D141"/>
    <mergeCell ref="C142:D142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3:D153"/>
    <mergeCell ref="C154:D154"/>
    <mergeCell ref="C162:D162"/>
    <mergeCell ref="C163:D163"/>
    <mergeCell ref="C167:D167"/>
    <mergeCell ref="C155:D155"/>
    <mergeCell ref="C156:D156"/>
    <mergeCell ref="C158:D158"/>
    <mergeCell ref="C159:D159"/>
    <mergeCell ref="C160:D160"/>
    <mergeCell ref="C161:D161"/>
    <mergeCell ref="C187:D187"/>
    <mergeCell ref="C188:D188"/>
    <mergeCell ref="C171:D171"/>
    <mergeCell ref="C173:D173"/>
    <mergeCell ref="C174:D174"/>
    <mergeCell ref="C176:D176"/>
    <mergeCell ref="C177:D177"/>
    <mergeCell ref="C181:D181"/>
    <mergeCell ref="C182:D182"/>
    <mergeCell ref="C183:D183"/>
    <mergeCell ref="C184:D184"/>
    <mergeCell ref="C185:D185"/>
    <mergeCell ref="C186:D186"/>
    <mergeCell ref="C189:D189"/>
    <mergeCell ref="C190:D190"/>
    <mergeCell ref="C191:D191"/>
    <mergeCell ref="C192:D192"/>
    <mergeCell ref="C193:D193"/>
    <mergeCell ref="C194:D194"/>
    <mergeCell ref="C196:D196"/>
    <mergeCell ref="C197:D197"/>
    <mergeCell ref="C199:D199"/>
    <mergeCell ref="C200:D200"/>
    <mergeCell ref="C202:D202"/>
    <mergeCell ref="C203:D203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7:D227"/>
    <mergeCell ref="C228:D228"/>
    <mergeCell ref="C229:D229"/>
    <mergeCell ref="C230:D230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82:D382"/>
    <mergeCell ref="C374:D374"/>
    <mergeCell ref="C379:D379"/>
    <mergeCell ref="C380:D380"/>
    <mergeCell ref="C384:D38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400:D400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7:D457"/>
    <mergeCell ref="C458:D458"/>
    <mergeCell ref="C459:D459"/>
    <mergeCell ref="C460:D460"/>
    <mergeCell ref="C462:D462"/>
    <mergeCell ref="C463:D463"/>
    <mergeCell ref="C464:D464"/>
    <mergeCell ref="C465:D465"/>
    <mergeCell ref="C466:D466"/>
    <mergeCell ref="C468:D468"/>
    <mergeCell ref="C469:D469"/>
    <mergeCell ref="C471:D471"/>
    <mergeCell ref="C472:D472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8:D508"/>
    <mergeCell ref="C509:D509"/>
    <mergeCell ref="C523:D523"/>
    <mergeCell ref="C524:D524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2:D522"/>
    <mergeCell ref="C526:D526"/>
    <mergeCell ref="C530:D530"/>
    <mergeCell ref="C531:D531"/>
    <mergeCell ref="C532:D532"/>
    <mergeCell ref="C535:D535"/>
    <mergeCell ref="C537:D537"/>
    <mergeCell ref="C533:D533"/>
    <mergeCell ref="C534:D534"/>
    <mergeCell ref="C538:D538"/>
    <mergeCell ref="C539:D539"/>
    <mergeCell ref="C540:D540"/>
    <mergeCell ref="C541:D541"/>
    <mergeCell ref="C542:D542"/>
    <mergeCell ref="C543:D543"/>
    <mergeCell ref="C544:D544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5:D565"/>
    <mergeCell ref="C566:D566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7:D597"/>
    <mergeCell ref="C599:D599"/>
    <mergeCell ref="C601:D601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4:D614"/>
    <mergeCell ref="C615:D615"/>
    <mergeCell ref="C617:D617"/>
    <mergeCell ref="C618:D618"/>
    <mergeCell ref="C620:D620"/>
    <mergeCell ref="C621:D621"/>
    <mergeCell ref="C622:D622"/>
    <mergeCell ref="C623:D623"/>
    <mergeCell ref="C627:D627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70:D670"/>
    <mergeCell ref="C671:D671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6:D666"/>
    <mergeCell ref="C668:D668"/>
    <mergeCell ref="C669:D669"/>
    <mergeCell ref="C672:D672"/>
    <mergeCell ref="C673:D673"/>
    <mergeCell ref="C674:D674"/>
    <mergeCell ref="C675:D675"/>
    <mergeCell ref="C676:D676"/>
    <mergeCell ref="C677:D677"/>
    <mergeCell ref="C679:D679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3:D713"/>
    <mergeCell ref="C715:D715"/>
    <mergeCell ref="C716:D716"/>
    <mergeCell ref="C717:D717"/>
    <mergeCell ref="C718:D718"/>
    <mergeCell ref="C719:D719"/>
    <mergeCell ref="C739:D739"/>
    <mergeCell ref="C720:D720"/>
    <mergeCell ref="C721:D721"/>
    <mergeCell ref="C722:D722"/>
    <mergeCell ref="C723:D723"/>
    <mergeCell ref="C724:D724"/>
    <mergeCell ref="C728:D728"/>
    <mergeCell ref="C732:D732"/>
    <mergeCell ref="C733:D733"/>
    <mergeCell ref="C734:D734"/>
    <mergeCell ref="C735:D735"/>
    <mergeCell ref="C738:D738"/>
    <mergeCell ref="C740:D740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4:D754"/>
    <mergeCell ref="C755:D755"/>
    <mergeCell ref="C756:D756"/>
    <mergeCell ref="C757:D757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90:D790"/>
    <mergeCell ref="C791:D791"/>
    <mergeCell ref="C793:D793"/>
    <mergeCell ref="C794:D794"/>
    <mergeCell ref="C796:D796"/>
    <mergeCell ref="C797:D797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9:D819"/>
    <mergeCell ref="C820:D820"/>
    <mergeCell ref="C822:D822"/>
    <mergeCell ref="C823:D823"/>
    <mergeCell ref="C824:D824"/>
    <mergeCell ref="C825:D825"/>
    <mergeCell ref="C827:D827"/>
    <mergeCell ref="C828:D828"/>
    <mergeCell ref="C829:D829"/>
    <mergeCell ref="C830:D830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6:D856"/>
    <mergeCell ref="C857:D857"/>
    <mergeCell ref="C858:D858"/>
    <mergeCell ref="C859:D859"/>
    <mergeCell ref="C861:D861"/>
    <mergeCell ref="C862:D862"/>
    <mergeCell ref="C863:D863"/>
    <mergeCell ref="C864:D864"/>
    <mergeCell ref="C865:D865"/>
    <mergeCell ref="C866:D866"/>
    <mergeCell ref="C868:D868"/>
    <mergeCell ref="C869:D869"/>
    <mergeCell ref="C870:D870"/>
    <mergeCell ref="C872:D872"/>
    <mergeCell ref="C873:D873"/>
    <mergeCell ref="C874:D874"/>
    <mergeCell ref="C875:D875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3:D963"/>
    <mergeCell ref="C982:D982"/>
    <mergeCell ref="C983:D983"/>
    <mergeCell ref="C965:D965"/>
    <mergeCell ref="C966:D966"/>
    <mergeCell ref="C968:D968"/>
    <mergeCell ref="C969:D969"/>
    <mergeCell ref="C976:D976"/>
    <mergeCell ref="C977:D977"/>
    <mergeCell ref="C978:D978"/>
    <mergeCell ref="C979:D979"/>
    <mergeCell ref="C980:D980"/>
    <mergeCell ref="C981:D981"/>
    <mergeCell ref="C984:D984"/>
    <mergeCell ref="C985:D985"/>
    <mergeCell ref="C986:D986"/>
    <mergeCell ref="C987:D987"/>
    <mergeCell ref="C988:D988"/>
    <mergeCell ref="C989:D989"/>
    <mergeCell ref="C990:D990"/>
    <mergeCell ref="C991:D991"/>
    <mergeCell ref="C992:D992"/>
    <mergeCell ref="C993:D993"/>
    <mergeCell ref="C994:D994"/>
    <mergeCell ref="C995:D995"/>
    <mergeCell ref="C996:D996"/>
    <mergeCell ref="C998:D998"/>
    <mergeCell ref="C999:D999"/>
    <mergeCell ref="C1001:D1001"/>
    <mergeCell ref="C1002:D1002"/>
    <mergeCell ref="C1003:D1003"/>
    <mergeCell ref="C1004:D1004"/>
    <mergeCell ref="C1006:D1006"/>
    <mergeCell ref="C1007:D1007"/>
    <mergeCell ref="C1008:D1008"/>
    <mergeCell ref="C1009:D1009"/>
    <mergeCell ref="C1010:D1010"/>
    <mergeCell ref="C1011:D1011"/>
    <mergeCell ref="C1012:D1012"/>
    <mergeCell ref="C1013:D1013"/>
    <mergeCell ref="C1014:D1014"/>
    <mergeCell ref="C1015:D1015"/>
    <mergeCell ref="C1016:D1016"/>
    <mergeCell ref="C1017:D1017"/>
    <mergeCell ref="C1018:D1018"/>
    <mergeCell ref="C1019:D1019"/>
    <mergeCell ref="C1020:D1020"/>
    <mergeCell ref="C1022:D1022"/>
    <mergeCell ref="C1023:D1023"/>
    <mergeCell ref="C1025:D1025"/>
    <mergeCell ref="C1026:D1026"/>
    <mergeCell ref="C1028:D1028"/>
    <mergeCell ref="C1029:D1029"/>
    <mergeCell ref="C1030:D1030"/>
    <mergeCell ref="C1031:D1031"/>
    <mergeCell ref="C1032:D1032"/>
    <mergeCell ref="C1033:D1033"/>
    <mergeCell ref="C1034:D1034"/>
    <mergeCell ref="C1035:D1035"/>
    <mergeCell ref="C1036:D1036"/>
    <mergeCell ref="C1037:D1037"/>
    <mergeCell ref="C1060:D1060"/>
    <mergeCell ref="C1061:D1061"/>
    <mergeCell ref="C1039:D1039"/>
    <mergeCell ref="C1040:D1040"/>
    <mergeCell ref="C1042:D1042"/>
    <mergeCell ref="C1043:D1043"/>
    <mergeCell ref="C1045:D1045"/>
    <mergeCell ref="C1046:D1046"/>
    <mergeCell ref="C1048:D1048"/>
    <mergeCell ref="C1050:D1050"/>
    <mergeCell ref="C1052:D1052"/>
    <mergeCell ref="C1057:D1057"/>
    <mergeCell ref="C1058:D1058"/>
    <mergeCell ref="C1059:D1059"/>
    <mergeCell ref="C1080:D1080"/>
    <mergeCell ref="C1081:D1081"/>
    <mergeCell ref="C1062:D1062"/>
    <mergeCell ref="C1064:D1064"/>
    <mergeCell ref="C1065:D1065"/>
    <mergeCell ref="C1066:D1066"/>
    <mergeCell ref="C1067:D1067"/>
    <mergeCell ref="C1068:D1068"/>
    <mergeCell ref="C1069:D1069"/>
    <mergeCell ref="C1074:D1074"/>
    <mergeCell ref="C1075:D1075"/>
    <mergeCell ref="C1076:D1076"/>
    <mergeCell ref="C1077:D1077"/>
    <mergeCell ref="C1078:D1078"/>
    <mergeCell ref="C1083:D1083"/>
    <mergeCell ref="C1084:D1084"/>
    <mergeCell ref="C1085:D1085"/>
    <mergeCell ref="C1086:D1086"/>
    <mergeCell ref="C1087:D1087"/>
    <mergeCell ref="C1088:D1088"/>
    <mergeCell ref="C1089:D1089"/>
    <mergeCell ref="C1090:D1090"/>
    <mergeCell ref="C1091:D1091"/>
    <mergeCell ref="C1092:D1092"/>
    <mergeCell ref="C1093:D1093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C1102:D1102"/>
    <mergeCell ref="C1103:D1103"/>
    <mergeCell ref="C1104:D1104"/>
    <mergeCell ref="C1105:D1105"/>
    <mergeCell ref="C1106:D1106"/>
    <mergeCell ref="C1107:D1107"/>
    <mergeCell ref="C1108:D1108"/>
    <mergeCell ref="C1110:D1110"/>
    <mergeCell ref="C1111:D1111"/>
    <mergeCell ref="C1113:D1113"/>
    <mergeCell ref="C1114:D1114"/>
    <mergeCell ref="C1115:D1115"/>
    <mergeCell ref="C1116:D1116"/>
    <mergeCell ref="C1117:D1117"/>
    <mergeCell ref="C1118:D1118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C1127:D1127"/>
    <mergeCell ref="C1128:D1128"/>
    <mergeCell ref="C1129:D1129"/>
    <mergeCell ref="C1130:D1130"/>
    <mergeCell ref="C1131:D1131"/>
    <mergeCell ref="C1132:D1132"/>
    <mergeCell ref="C1133:D1133"/>
    <mergeCell ref="C1134:D1134"/>
    <mergeCell ref="C1135:D1135"/>
    <mergeCell ref="C1136:D1136"/>
    <mergeCell ref="C1137:D1137"/>
    <mergeCell ref="C1138:D1138"/>
    <mergeCell ref="C1140:D1140"/>
    <mergeCell ref="C1141:D1141"/>
    <mergeCell ref="C1143:D1143"/>
    <mergeCell ref="C1144:D1144"/>
    <mergeCell ref="C1146:D1146"/>
    <mergeCell ref="C1147:D1147"/>
    <mergeCell ref="C1148:D1148"/>
    <mergeCell ref="C1149:D1149"/>
    <mergeCell ref="C1151:D1151"/>
    <mergeCell ref="C1152:D1152"/>
    <mergeCell ref="C1153:D1153"/>
    <mergeCell ref="C1154:D1154"/>
    <mergeCell ref="C1155:D1155"/>
    <mergeCell ref="C1156:D1156"/>
    <mergeCell ref="C1157:D1157"/>
    <mergeCell ref="C1158:D1158"/>
    <mergeCell ref="C1159:D1159"/>
    <mergeCell ref="C1160:D1160"/>
    <mergeCell ref="C1162:D1162"/>
    <mergeCell ref="C1163:D1163"/>
    <mergeCell ref="C1165:D1165"/>
    <mergeCell ref="C1166:D1166"/>
    <mergeCell ref="C1167:D1167"/>
    <mergeCell ref="C1168:D1168"/>
    <mergeCell ref="C1169:D1169"/>
    <mergeCell ref="C1170:D1170"/>
    <mergeCell ref="C1171:D1171"/>
    <mergeCell ref="C1172:D1172"/>
    <mergeCell ref="C1174:D1174"/>
    <mergeCell ref="C1175:D1175"/>
    <mergeCell ref="C1192:D1192"/>
    <mergeCell ref="C1193:D1193"/>
    <mergeCell ref="C1195:D1195"/>
    <mergeCell ref="C1196:D1196"/>
    <mergeCell ref="C1177:D1177"/>
    <mergeCell ref="C1178:D1178"/>
    <mergeCell ref="C1240:D1240"/>
    <mergeCell ref="C1241:D1241"/>
    <mergeCell ref="C1201:D1201"/>
    <mergeCell ref="C1222:D1222"/>
    <mergeCell ref="C1224:D1224"/>
    <mergeCell ref="C1225:D1225"/>
    <mergeCell ref="C1226:D1226"/>
    <mergeCell ref="C1228:D1228"/>
    <mergeCell ref="C1233:D1233"/>
    <mergeCell ref="C1234:D1234"/>
    <mergeCell ref="C1235:D1235"/>
    <mergeCell ref="C1236:D1236"/>
    <mergeCell ref="C1238:D1238"/>
    <mergeCell ref="C1239:D1239"/>
    <mergeCell ref="C1292:D1292"/>
    <mergeCell ref="C1293:D1293"/>
    <mergeCell ref="C1242:D1242"/>
    <mergeCell ref="C1244:D1244"/>
    <mergeCell ref="C1245:D1245"/>
    <mergeCell ref="C1246:D1246"/>
    <mergeCell ref="C1247:D1247"/>
    <mergeCell ref="C1248:D1248"/>
    <mergeCell ref="C1275:D1275"/>
    <mergeCell ref="C1276:D1276"/>
    <mergeCell ref="C1278:D1278"/>
    <mergeCell ref="C1279:D1279"/>
    <mergeCell ref="C1290:D1290"/>
    <mergeCell ref="C1291:D1291"/>
    <mergeCell ref="C1294:D1294"/>
    <mergeCell ref="C1295:D1295"/>
    <mergeCell ref="C1296:D1296"/>
    <mergeCell ref="C1297:D1297"/>
    <mergeCell ref="C1298:D1298"/>
    <mergeCell ref="C1299:D1299"/>
    <mergeCell ref="C1300:D1300"/>
    <mergeCell ref="C1301:D1301"/>
    <mergeCell ref="C1305:D1305"/>
    <mergeCell ref="C1306:D1306"/>
    <mergeCell ref="C1307:D1307"/>
    <mergeCell ref="C1308:D1308"/>
    <mergeCell ref="C1309:D1309"/>
    <mergeCell ref="C1310:D1310"/>
    <mergeCell ref="C1311:D1311"/>
    <mergeCell ref="C1312:D1312"/>
    <mergeCell ref="C1313:D1313"/>
    <mergeCell ref="C1314:D1314"/>
    <mergeCell ref="C1315:D1315"/>
    <mergeCell ref="C1316:D1316"/>
    <mergeCell ref="C1319:D1319"/>
    <mergeCell ref="C1320:D1320"/>
    <mergeCell ref="C1321:D1321"/>
    <mergeCell ref="C1322:D1322"/>
    <mergeCell ref="C1323:D1323"/>
    <mergeCell ref="C1324:D1324"/>
    <mergeCell ref="C1325:D1325"/>
    <mergeCell ref="C1326:D1326"/>
    <mergeCell ref="C1328:D1328"/>
    <mergeCell ref="C1329:D1329"/>
    <mergeCell ref="C1331:D1331"/>
    <mergeCell ref="C1332:D1332"/>
    <mergeCell ref="C1334:D1334"/>
    <mergeCell ref="C1335:D1335"/>
    <mergeCell ref="C1336:D1336"/>
    <mergeCell ref="C1337:D1337"/>
    <mergeCell ref="C1364:D1364"/>
    <mergeCell ref="C1365:D1365"/>
    <mergeCell ref="C1343:D1343"/>
    <mergeCell ref="C1344:D1344"/>
    <mergeCell ref="C1345:D1345"/>
    <mergeCell ref="C1346:D1346"/>
    <mergeCell ref="C1348:D1348"/>
    <mergeCell ref="C1349:D1349"/>
    <mergeCell ref="C1351:D1351"/>
    <mergeCell ref="C1352:D1352"/>
    <mergeCell ref="C1354:D1354"/>
    <mergeCell ref="C1355:D1355"/>
    <mergeCell ref="C1356:D1356"/>
    <mergeCell ref="C1357:D1357"/>
    <mergeCell ref="C1362:D1362"/>
    <mergeCell ref="C1363:D1363"/>
    <mergeCell ref="C1366:D1366"/>
    <mergeCell ref="C1367:D1367"/>
    <mergeCell ref="C1368:D1368"/>
    <mergeCell ref="C1369:D1369"/>
    <mergeCell ref="C1370:D1370"/>
    <mergeCell ref="C1371:D1371"/>
    <mergeCell ref="C1372:D1372"/>
    <mergeCell ref="C1373:D1373"/>
    <mergeCell ref="C1374:D1374"/>
    <mergeCell ref="C1375:D1375"/>
    <mergeCell ref="C1376:D1376"/>
    <mergeCell ref="C1377:D1377"/>
    <mergeCell ref="C1378:D1378"/>
    <mergeCell ref="C1379:D1379"/>
    <mergeCell ref="C1380:D1380"/>
    <mergeCell ref="C1381:D1381"/>
    <mergeCell ref="C1382:D1382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C1391:D1391"/>
    <mergeCell ref="C1392:D1392"/>
    <mergeCell ref="C1394:D1394"/>
    <mergeCell ref="C1395:D1395"/>
    <mergeCell ref="C1396:D1396"/>
    <mergeCell ref="C1397:D1397"/>
    <mergeCell ref="C1398:D1398"/>
    <mergeCell ref="C1399:D1399"/>
    <mergeCell ref="C1400:D1400"/>
    <mergeCell ref="C1401:D1401"/>
    <mergeCell ref="C1402:D1402"/>
    <mergeCell ref="C1432:D1432"/>
    <mergeCell ref="C1433:D1433"/>
    <mergeCell ref="C1434:D1434"/>
    <mergeCell ref="C1435:D1435"/>
    <mergeCell ref="C1403:D1403"/>
    <mergeCell ref="C1404:D1404"/>
    <mergeCell ref="C1405:D1405"/>
    <mergeCell ref="C1406:D1406"/>
    <mergeCell ref="C1408:D1408"/>
    <mergeCell ref="C1429:D1429"/>
    <mergeCell ref="C1430:D1430"/>
    <mergeCell ref="C1431:D1431"/>
    <mergeCell ref="C1414:D1414"/>
    <mergeCell ref="C1415:D1415"/>
    <mergeCell ref="C1416:D1416"/>
    <mergeCell ref="C1417:D1417"/>
    <mergeCell ref="C1422:D1422"/>
    <mergeCell ref="C1423:D1423"/>
    <mergeCell ref="C1424:D1424"/>
    <mergeCell ref="C1425:D1425"/>
    <mergeCell ref="C1426:D1426"/>
    <mergeCell ref="C1428:D1428"/>
    <mergeCell ref="C1436:D1436"/>
    <mergeCell ref="C1437:D1437"/>
    <mergeCell ref="C1438:D1438"/>
    <mergeCell ref="C1439:D1439"/>
    <mergeCell ref="C1440:D1440"/>
    <mergeCell ref="C1441:D1441"/>
    <mergeCell ref="C1442:D1442"/>
    <mergeCell ref="C1443:D1443"/>
    <mergeCell ref="C1444:D1444"/>
    <mergeCell ref="C1445:D1445"/>
    <mergeCell ref="C1446:D1446"/>
    <mergeCell ref="C1447:D1447"/>
    <mergeCell ref="C1448:D1448"/>
    <mergeCell ref="C1449:D1449"/>
    <mergeCell ref="C1450:D1450"/>
    <mergeCell ref="C1451:D1451"/>
    <mergeCell ref="C1452:D1452"/>
    <mergeCell ref="C1453:D1453"/>
    <mergeCell ref="C1454:D1454"/>
    <mergeCell ref="C1455:D1455"/>
    <mergeCell ref="C1456:D1456"/>
    <mergeCell ref="C1457:D1457"/>
    <mergeCell ref="C1458:D1458"/>
    <mergeCell ref="C1459:D1459"/>
    <mergeCell ref="C1460:D1460"/>
    <mergeCell ref="C1461:D1461"/>
    <mergeCell ref="C1462:D1462"/>
    <mergeCell ref="C1463:D1463"/>
    <mergeCell ref="C1464:D1464"/>
    <mergeCell ref="C1465:D1465"/>
    <mergeCell ref="C1466:D1466"/>
    <mergeCell ref="C1467:D1467"/>
    <mergeCell ref="C1468:D1468"/>
    <mergeCell ref="C1469:D1469"/>
    <mergeCell ref="C1470:D1470"/>
    <mergeCell ref="C1471:D1471"/>
    <mergeCell ref="C1472:D1472"/>
    <mergeCell ref="C1473:D1473"/>
    <mergeCell ref="C1474:D1474"/>
    <mergeCell ref="C1475:D1475"/>
    <mergeCell ref="C1476:D1476"/>
    <mergeCell ref="C1477:D1477"/>
    <mergeCell ref="C1478:D1478"/>
    <mergeCell ref="C1479:D1479"/>
    <mergeCell ref="C1480:D1480"/>
    <mergeCell ref="C1481:D1481"/>
    <mergeCell ref="C1482:D1482"/>
    <mergeCell ref="C1483:D1483"/>
    <mergeCell ref="C1484:D1484"/>
    <mergeCell ref="C1485:D1485"/>
    <mergeCell ref="C1486:D1486"/>
    <mergeCell ref="C1487:D1487"/>
    <mergeCell ref="C1488:D1488"/>
    <mergeCell ref="C1489:D1489"/>
    <mergeCell ref="C1490:D1490"/>
    <mergeCell ref="C1491:D1491"/>
    <mergeCell ref="C1492:D1492"/>
    <mergeCell ref="C1493:D1493"/>
    <mergeCell ref="C1494:D1494"/>
    <mergeCell ref="C1495:D1495"/>
    <mergeCell ref="C1496:D1496"/>
    <mergeCell ref="C1497:D1497"/>
    <mergeCell ref="C1498:D1498"/>
    <mergeCell ref="C1499:D1499"/>
    <mergeCell ref="C1500:D1500"/>
    <mergeCell ref="C1501:D1501"/>
    <mergeCell ref="C1502:D1502"/>
    <mergeCell ref="C1503:D1503"/>
    <mergeCell ref="C1504:D1504"/>
    <mergeCell ref="C1505:D1505"/>
    <mergeCell ref="C1506:D1506"/>
    <mergeCell ref="C1507:D1507"/>
    <mergeCell ref="C1508:D1508"/>
    <mergeCell ref="C1509:D1509"/>
    <mergeCell ref="C1510:D1510"/>
    <mergeCell ref="C1511:D1511"/>
    <mergeCell ref="C1512:D1512"/>
    <mergeCell ref="C1513:D1513"/>
    <mergeCell ref="C1514:D1514"/>
    <mergeCell ref="C1515:D1515"/>
    <mergeCell ref="C1516:D1516"/>
    <mergeCell ref="C1517:D1517"/>
    <mergeCell ref="C1518:D1518"/>
    <mergeCell ref="C1519:D1519"/>
    <mergeCell ref="C1520:D1520"/>
    <mergeCell ref="C1521:D1521"/>
    <mergeCell ref="C1533:D1533"/>
    <mergeCell ref="C1522:D1522"/>
    <mergeCell ref="C1523:D1523"/>
    <mergeCell ref="C1524:D1524"/>
    <mergeCell ref="C1525:D1525"/>
    <mergeCell ref="C1526:D1526"/>
    <mergeCell ref="C1527:D1527"/>
    <mergeCell ref="C1538:D1538"/>
    <mergeCell ref="C1539:D1539"/>
    <mergeCell ref="C1540:D1540"/>
    <mergeCell ref="C1541:D1541"/>
    <mergeCell ref="C1542:D1542"/>
    <mergeCell ref="C1528:D1528"/>
    <mergeCell ref="C1529:D1529"/>
    <mergeCell ref="C1530:D1530"/>
    <mergeCell ref="C1531:D1531"/>
    <mergeCell ref="C1532:D1532"/>
    <mergeCell ref="C1554:D1554"/>
    <mergeCell ref="C1544:D1544"/>
    <mergeCell ref="C1545:D1545"/>
    <mergeCell ref="C1546:D1546"/>
    <mergeCell ref="C1547:D1547"/>
    <mergeCell ref="C1534:D1534"/>
    <mergeCell ref="C1535:D1535"/>
    <mergeCell ref="C1536:D1536"/>
    <mergeCell ref="C1537:D1537"/>
    <mergeCell ref="C1549:D1549"/>
    <mergeCell ref="C1548:D1548"/>
    <mergeCell ref="C1543:D1543"/>
    <mergeCell ref="C1550:D1550"/>
    <mergeCell ref="C1551:D1551"/>
    <mergeCell ref="C1552:D1552"/>
    <mergeCell ref="C1553:D155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102</v>
      </c>
      <c r="B1" s="95"/>
      <c r="C1" s="95"/>
      <c r="D1" s="95"/>
      <c r="E1" s="95"/>
      <c r="F1" s="95"/>
      <c r="G1" s="95"/>
    </row>
    <row r="2" spans="1:7" ht="12.75" customHeight="1">
      <c r="A2" s="96" t="s">
        <v>32</v>
      </c>
      <c r="B2" s="97"/>
      <c r="C2" s="98" t="s">
        <v>1315</v>
      </c>
      <c r="D2" s="98" t="s">
        <v>1316</v>
      </c>
      <c r="E2" s="99"/>
      <c r="F2" s="100" t="s">
        <v>33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34</v>
      </c>
      <c r="B4" s="103"/>
      <c r="C4" s="104"/>
      <c r="D4" s="104"/>
      <c r="E4" s="105"/>
      <c r="F4" s="106" t="s">
        <v>35</v>
      </c>
      <c r="G4" s="109"/>
    </row>
    <row r="5" spans="1:7" ht="12.75" customHeight="1">
      <c r="A5" s="110" t="s">
        <v>107</v>
      </c>
      <c r="B5" s="111"/>
      <c r="C5" s="112" t="s">
        <v>108</v>
      </c>
      <c r="D5" s="113"/>
      <c r="E5" s="111"/>
      <c r="F5" s="106" t="s">
        <v>36</v>
      </c>
      <c r="G5" s="107"/>
    </row>
    <row r="6" spans="1:15" ht="12.75" customHeight="1">
      <c r="A6" s="108" t="s">
        <v>37</v>
      </c>
      <c r="B6" s="103"/>
      <c r="C6" s="104"/>
      <c r="D6" s="104"/>
      <c r="E6" s="105"/>
      <c r="F6" s="114" t="s">
        <v>38</v>
      </c>
      <c r="G6" s="115"/>
      <c r="O6" s="116"/>
    </row>
    <row r="7" spans="1:7" ht="12.75" customHeight="1">
      <c r="A7" s="117" t="s">
        <v>104</v>
      </c>
      <c r="B7" s="118"/>
      <c r="C7" s="119" t="s">
        <v>105</v>
      </c>
      <c r="D7" s="120"/>
      <c r="E7" s="120"/>
      <c r="F7" s="121" t="s">
        <v>39</v>
      </c>
      <c r="G7" s="115">
        <f>IF(G6=0,,ROUND((F30+F32)/G6,1))</f>
        <v>0</v>
      </c>
    </row>
    <row r="8" spans="1:9" ht="12.75">
      <c r="A8" s="122" t="s">
        <v>40</v>
      </c>
      <c r="B8" s="106"/>
      <c r="C8" s="315"/>
      <c r="D8" s="315"/>
      <c r="E8" s="316"/>
      <c r="F8" s="123" t="s">
        <v>41</v>
      </c>
      <c r="G8" s="124"/>
      <c r="H8" s="125"/>
      <c r="I8" s="126"/>
    </row>
    <row r="9" spans="1:8" ht="12.75">
      <c r="A9" s="122" t="s">
        <v>42</v>
      </c>
      <c r="B9" s="106"/>
      <c r="C9" s="315"/>
      <c r="D9" s="315"/>
      <c r="E9" s="316"/>
      <c r="F9" s="106"/>
      <c r="G9" s="127"/>
      <c r="H9" s="128"/>
    </row>
    <row r="10" spans="1:8" ht="12.75">
      <c r="A10" s="122" t="s">
        <v>43</v>
      </c>
      <c r="B10" s="106"/>
      <c r="C10" s="315"/>
      <c r="D10" s="315"/>
      <c r="E10" s="315"/>
      <c r="F10" s="129"/>
      <c r="G10" s="130"/>
      <c r="H10" s="131"/>
    </row>
    <row r="11" spans="1:57" ht="13.5" customHeight="1">
      <c r="A11" s="122" t="s">
        <v>44</v>
      </c>
      <c r="B11" s="106"/>
      <c r="C11" s="315"/>
      <c r="D11" s="315"/>
      <c r="E11" s="315"/>
      <c r="F11" s="132" t="s">
        <v>45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46</v>
      </c>
      <c r="B12" s="103"/>
      <c r="C12" s="317"/>
      <c r="D12" s="317"/>
      <c r="E12" s="317"/>
      <c r="F12" s="136" t="s">
        <v>47</v>
      </c>
      <c r="G12" s="137"/>
      <c r="H12" s="128"/>
    </row>
    <row r="13" spans="1:8" ht="28.5" customHeight="1" thickBot="1">
      <c r="A13" s="138" t="s">
        <v>48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49</v>
      </c>
      <c r="B14" s="143"/>
      <c r="C14" s="144"/>
      <c r="D14" s="145" t="s">
        <v>50</v>
      </c>
      <c r="E14" s="146"/>
      <c r="F14" s="146"/>
      <c r="G14" s="144"/>
    </row>
    <row r="15" spans="1:7" ht="15.75" customHeight="1">
      <c r="A15" s="147"/>
      <c r="B15" s="148" t="s">
        <v>51</v>
      </c>
      <c r="C15" s="149">
        <f>'01 SO02 Rek'!E19</f>
        <v>0</v>
      </c>
      <c r="D15" s="150" t="str">
        <f>'01 SO02 Rek'!A24</f>
        <v>Ztížené výrobní podmínky</v>
      </c>
      <c r="E15" s="151"/>
      <c r="F15" s="152"/>
      <c r="G15" s="149">
        <f>'01 SO02 Rek'!I24</f>
        <v>0</v>
      </c>
    </row>
    <row r="16" spans="1:7" ht="15.75" customHeight="1">
      <c r="A16" s="147" t="s">
        <v>52</v>
      </c>
      <c r="B16" s="148" t="s">
        <v>53</v>
      </c>
      <c r="C16" s="149">
        <f>'01 SO02 Rek'!F19</f>
        <v>0</v>
      </c>
      <c r="D16" s="102" t="str">
        <f>'01 SO02 Rek'!A25</f>
        <v>Oborová přirážka</v>
      </c>
      <c r="E16" s="153"/>
      <c r="F16" s="154"/>
      <c r="G16" s="149">
        <f>'01 SO02 Rek'!I25</f>
        <v>0</v>
      </c>
    </row>
    <row r="17" spans="1:7" ht="15.75" customHeight="1">
      <c r="A17" s="147" t="s">
        <v>54</v>
      </c>
      <c r="B17" s="148" t="s">
        <v>55</v>
      </c>
      <c r="C17" s="149">
        <f>'01 SO02 Rek'!H19</f>
        <v>0</v>
      </c>
      <c r="D17" s="102" t="str">
        <f>'01 SO02 Rek'!A26</f>
        <v>Přesun stavebních kapacit</v>
      </c>
      <c r="E17" s="153"/>
      <c r="F17" s="154"/>
      <c r="G17" s="149">
        <f>'01 SO02 Rek'!I26</f>
        <v>0</v>
      </c>
    </row>
    <row r="18" spans="1:7" ht="15.75" customHeight="1">
      <c r="A18" s="155" t="s">
        <v>56</v>
      </c>
      <c r="B18" s="156" t="s">
        <v>57</v>
      </c>
      <c r="C18" s="149">
        <f>'01 SO02 Rek'!G19</f>
        <v>0</v>
      </c>
      <c r="D18" s="102" t="str">
        <f>'01 SO02 Rek'!A27</f>
        <v>Mimostaveništní doprava</v>
      </c>
      <c r="E18" s="153"/>
      <c r="F18" s="154"/>
      <c r="G18" s="149">
        <f>'01 SO02 Rek'!I27</f>
        <v>0</v>
      </c>
    </row>
    <row r="19" spans="1:7" ht="15.75" customHeight="1">
      <c r="A19" s="157" t="s">
        <v>58</v>
      </c>
      <c r="B19" s="148"/>
      <c r="C19" s="149">
        <f>SUM(C15:C18)</f>
        <v>0</v>
      </c>
      <c r="D19" s="102" t="str">
        <f>'01 SO02 Rek'!A28</f>
        <v>Zařízení staveniště</v>
      </c>
      <c r="E19" s="153"/>
      <c r="F19" s="154"/>
      <c r="G19" s="149">
        <f>'01 SO02 Rek'!I28</f>
        <v>0</v>
      </c>
    </row>
    <row r="20" spans="1:7" ht="15.75" customHeight="1">
      <c r="A20" s="157"/>
      <c r="B20" s="148"/>
      <c r="C20" s="149"/>
      <c r="D20" s="102" t="str">
        <f>'01 SO02 Rek'!A29</f>
        <v>Provoz investora</v>
      </c>
      <c r="E20" s="153"/>
      <c r="F20" s="154"/>
      <c r="G20" s="149">
        <f>'01 SO02 Rek'!I29</f>
        <v>0</v>
      </c>
    </row>
    <row r="21" spans="1:7" ht="15.75" customHeight="1">
      <c r="A21" s="157" t="s">
        <v>29</v>
      </c>
      <c r="B21" s="148"/>
      <c r="C21" s="149">
        <f>'01 SO02 Rek'!I19</f>
        <v>0</v>
      </c>
      <c r="D21" s="102" t="str">
        <f>'01 SO02 Rek'!A30</f>
        <v>Kompletační činnost (IČD)</v>
      </c>
      <c r="E21" s="153"/>
      <c r="F21" s="154"/>
      <c r="G21" s="149">
        <f>'01 SO02 Rek'!I30</f>
        <v>0</v>
      </c>
    </row>
    <row r="22" spans="1:7" ht="15.75" customHeight="1">
      <c r="A22" s="158" t="s">
        <v>59</v>
      </c>
      <c r="B22" s="128"/>
      <c r="C22" s="149">
        <f>C19+C21</f>
        <v>0</v>
      </c>
      <c r="D22" s="102" t="s">
        <v>60</v>
      </c>
      <c r="E22" s="153"/>
      <c r="F22" s="154"/>
      <c r="G22" s="149">
        <f>G23-SUM(G15:G21)</f>
        <v>0</v>
      </c>
    </row>
    <row r="23" spans="1:7" ht="15.75" customHeight="1" thickBot="1">
      <c r="A23" s="318" t="s">
        <v>61</v>
      </c>
      <c r="B23" s="319"/>
      <c r="C23" s="159">
        <f>C22+G23</f>
        <v>0</v>
      </c>
      <c r="D23" s="160" t="s">
        <v>62</v>
      </c>
      <c r="E23" s="161"/>
      <c r="F23" s="162"/>
      <c r="G23" s="149">
        <f>'01 SO02 Rek'!H32</f>
        <v>0</v>
      </c>
    </row>
    <row r="24" spans="1:7" ht="12.75">
      <c r="A24" s="163" t="s">
        <v>63</v>
      </c>
      <c r="B24" s="164"/>
      <c r="C24" s="165"/>
      <c r="D24" s="164" t="s">
        <v>64</v>
      </c>
      <c r="E24" s="164"/>
      <c r="F24" s="166" t="s">
        <v>65</v>
      </c>
      <c r="G24" s="167"/>
    </row>
    <row r="25" spans="1:7" ht="12.75">
      <c r="A25" s="158" t="s">
        <v>66</v>
      </c>
      <c r="B25" s="128"/>
      <c r="C25" s="168"/>
      <c r="D25" s="128" t="s">
        <v>66</v>
      </c>
      <c r="F25" s="169" t="s">
        <v>66</v>
      </c>
      <c r="G25" s="170"/>
    </row>
    <row r="26" spans="1:7" ht="37.5" customHeight="1">
      <c r="A26" s="158" t="s">
        <v>67</v>
      </c>
      <c r="B26" s="171"/>
      <c r="C26" s="168"/>
      <c r="D26" s="128" t="s">
        <v>67</v>
      </c>
      <c r="F26" s="169" t="s">
        <v>67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68</v>
      </c>
      <c r="B28" s="128"/>
      <c r="C28" s="168"/>
      <c r="D28" s="169" t="s">
        <v>69</v>
      </c>
      <c r="E28" s="168"/>
      <c r="F28" s="173" t="s">
        <v>69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11</v>
      </c>
      <c r="B30" s="177"/>
      <c r="C30" s="178">
        <v>21</v>
      </c>
      <c r="D30" s="177" t="s">
        <v>70</v>
      </c>
      <c r="E30" s="179"/>
      <c r="F30" s="310">
        <f>C23-F32</f>
        <v>0</v>
      </c>
      <c r="G30" s="311"/>
    </row>
    <row r="31" spans="1:7" ht="12.75">
      <c r="A31" s="176" t="s">
        <v>71</v>
      </c>
      <c r="B31" s="177"/>
      <c r="C31" s="178">
        <f>C30</f>
        <v>21</v>
      </c>
      <c r="D31" s="177" t="s">
        <v>72</v>
      </c>
      <c r="E31" s="179"/>
      <c r="F31" s="310">
        <f>ROUND(PRODUCT(F30,C31/100),0)</f>
        <v>0</v>
      </c>
      <c r="G31" s="311"/>
    </row>
    <row r="32" spans="1:7" ht="12.75">
      <c r="A32" s="176" t="s">
        <v>11</v>
      </c>
      <c r="B32" s="177"/>
      <c r="C32" s="178">
        <v>0</v>
      </c>
      <c r="D32" s="177" t="s">
        <v>72</v>
      </c>
      <c r="E32" s="179"/>
      <c r="F32" s="310">
        <v>0</v>
      </c>
      <c r="G32" s="311"/>
    </row>
    <row r="33" spans="1:7" ht="12.75">
      <c r="A33" s="176" t="s">
        <v>71</v>
      </c>
      <c r="B33" s="180"/>
      <c r="C33" s="181">
        <f>C32</f>
        <v>0</v>
      </c>
      <c r="D33" s="177" t="s">
        <v>72</v>
      </c>
      <c r="E33" s="154"/>
      <c r="F33" s="310">
        <f>ROUND(PRODUCT(F32,C33/100),0)</f>
        <v>0</v>
      </c>
      <c r="G33" s="311"/>
    </row>
    <row r="34" spans="1:7" s="185" customFormat="1" ht="19.5" customHeight="1" thickBot="1">
      <c r="A34" s="182" t="s">
        <v>73</v>
      </c>
      <c r="B34" s="183"/>
      <c r="C34" s="183"/>
      <c r="D34" s="183"/>
      <c r="E34" s="184"/>
      <c r="F34" s="312">
        <f>ROUND(SUM(F30:F33),0)</f>
        <v>0</v>
      </c>
      <c r="G34" s="313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4"/>
      <c r="C37" s="314"/>
      <c r="D37" s="314"/>
      <c r="E37" s="314"/>
      <c r="F37" s="314"/>
      <c r="G37" s="314"/>
      <c r="H37" s="1" t="s">
        <v>1</v>
      </c>
    </row>
    <row r="38" spans="1:8" ht="12.75" customHeight="1">
      <c r="A38" s="186"/>
      <c r="B38" s="314"/>
      <c r="C38" s="314"/>
      <c r="D38" s="314"/>
      <c r="E38" s="314"/>
      <c r="F38" s="314"/>
      <c r="G38" s="314"/>
      <c r="H38" s="1" t="s">
        <v>1</v>
      </c>
    </row>
    <row r="39" spans="1:8" ht="12.75">
      <c r="A39" s="186"/>
      <c r="B39" s="314"/>
      <c r="C39" s="314"/>
      <c r="D39" s="314"/>
      <c r="E39" s="314"/>
      <c r="F39" s="314"/>
      <c r="G39" s="314"/>
      <c r="H39" s="1" t="s">
        <v>1</v>
      </c>
    </row>
    <row r="40" spans="1:8" ht="12.75">
      <c r="A40" s="186"/>
      <c r="B40" s="314"/>
      <c r="C40" s="314"/>
      <c r="D40" s="314"/>
      <c r="E40" s="314"/>
      <c r="F40" s="314"/>
      <c r="G40" s="314"/>
      <c r="H40" s="1" t="s">
        <v>1</v>
      </c>
    </row>
    <row r="41" spans="1:8" ht="12.75">
      <c r="A41" s="186"/>
      <c r="B41" s="314"/>
      <c r="C41" s="314"/>
      <c r="D41" s="314"/>
      <c r="E41" s="314"/>
      <c r="F41" s="314"/>
      <c r="G41" s="314"/>
      <c r="H41" s="1" t="s">
        <v>1</v>
      </c>
    </row>
    <row r="42" spans="1:8" ht="12.75">
      <c r="A42" s="186"/>
      <c r="B42" s="314"/>
      <c r="C42" s="314"/>
      <c r="D42" s="314"/>
      <c r="E42" s="314"/>
      <c r="F42" s="314"/>
      <c r="G42" s="314"/>
      <c r="H42" s="1" t="s">
        <v>1</v>
      </c>
    </row>
    <row r="43" spans="1:8" ht="12.75">
      <c r="A43" s="186"/>
      <c r="B43" s="314"/>
      <c r="C43" s="314"/>
      <c r="D43" s="314"/>
      <c r="E43" s="314"/>
      <c r="F43" s="314"/>
      <c r="G43" s="314"/>
      <c r="H43" s="1" t="s">
        <v>1</v>
      </c>
    </row>
    <row r="44" spans="1:8" ht="12.75" customHeight="1">
      <c r="A44" s="186"/>
      <c r="B44" s="314"/>
      <c r="C44" s="314"/>
      <c r="D44" s="314"/>
      <c r="E44" s="314"/>
      <c r="F44" s="314"/>
      <c r="G44" s="314"/>
      <c r="H44" s="1" t="s">
        <v>1</v>
      </c>
    </row>
    <row r="45" spans="1:8" ht="12.75" customHeight="1">
      <c r="A45" s="186"/>
      <c r="B45" s="314"/>
      <c r="C45" s="314"/>
      <c r="D45" s="314"/>
      <c r="E45" s="314"/>
      <c r="F45" s="314"/>
      <c r="G45" s="314"/>
      <c r="H45" s="1" t="s">
        <v>1</v>
      </c>
    </row>
    <row r="46" spans="2:7" ht="12.75">
      <c r="B46" s="309"/>
      <c r="C46" s="309"/>
      <c r="D46" s="309"/>
      <c r="E46" s="309"/>
      <c r="F46" s="309"/>
      <c r="G46" s="309"/>
    </row>
    <row r="47" spans="2:7" ht="12.75">
      <c r="B47" s="309"/>
      <c r="C47" s="309"/>
      <c r="D47" s="309"/>
      <c r="E47" s="309"/>
      <c r="F47" s="309"/>
      <c r="G47" s="309"/>
    </row>
    <row r="48" spans="2:7" ht="12.75">
      <c r="B48" s="309"/>
      <c r="C48" s="309"/>
      <c r="D48" s="309"/>
      <c r="E48" s="309"/>
      <c r="F48" s="309"/>
      <c r="G48" s="309"/>
    </row>
    <row r="49" spans="2:7" ht="12.75">
      <c r="B49" s="309"/>
      <c r="C49" s="309"/>
      <c r="D49" s="309"/>
      <c r="E49" s="309"/>
      <c r="F49" s="309"/>
      <c r="G49" s="309"/>
    </row>
    <row r="50" spans="2:7" ht="12.75">
      <c r="B50" s="309"/>
      <c r="C50" s="309"/>
      <c r="D50" s="309"/>
      <c r="E50" s="309"/>
      <c r="F50" s="309"/>
      <c r="G50" s="309"/>
    </row>
    <row r="51" spans="2:7" ht="12.75">
      <c r="B51" s="309"/>
      <c r="C51" s="309"/>
      <c r="D51" s="309"/>
      <c r="E51" s="309"/>
      <c r="F51" s="309"/>
      <c r="G51" s="309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8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0" t="s">
        <v>2</v>
      </c>
      <c r="B1" s="321"/>
      <c r="C1" s="187" t="s">
        <v>106</v>
      </c>
      <c r="D1" s="188"/>
      <c r="E1" s="189"/>
      <c r="F1" s="188"/>
      <c r="G1" s="190" t="s">
        <v>75</v>
      </c>
      <c r="H1" s="191" t="s">
        <v>1315</v>
      </c>
      <c r="I1" s="192"/>
    </row>
    <row r="2" spans="1:9" ht="13.5" thickBot="1">
      <c r="A2" s="322" t="s">
        <v>76</v>
      </c>
      <c r="B2" s="323"/>
      <c r="C2" s="193" t="s">
        <v>109</v>
      </c>
      <c r="D2" s="194"/>
      <c r="E2" s="195"/>
      <c r="F2" s="194"/>
      <c r="G2" s="324" t="s">
        <v>1316</v>
      </c>
      <c r="H2" s="325"/>
      <c r="I2" s="326"/>
    </row>
    <row r="3" ht="13.5" thickTop="1">
      <c r="F3" s="128"/>
    </row>
    <row r="4" spans="1:9" ht="19.5" customHeight="1">
      <c r="A4" s="196" t="s">
        <v>77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78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9" s="128" customFormat="1" ht="12.75">
      <c r="A7" s="294" t="str">
        <f>'01 SO02 Pol'!B7</f>
        <v>1</v>
      </c>
      <c r="B7" s="62" t="str">
        <f>'01 SO02 Pol'!C7</f>
        <v>Zemní práce</v>
      </c>
      <c r="D7" s="205"/>
      <c r="E7" s="295">
        <f>'01 SO02 Pol'!BA49</f>
        <v>0</v>
      </c>
      <c r="F7" s="296">
        <f>'01 SO02 Pol'!BB49</f>
        <v>0</v>
      </c>
      <c r="G7" s="296">
        <f>'01 SO02 Pol'!BC49</f>
        <v>0</v>
      </c>
      <c r="H7" s="296">
        <f>'01 SO02 Pol'!BD49</f>
        <v>0</v>
      </c>
      <c r="I7" s="297">
        <f>'01 SO02 Pol'!BE49</f>
        <v>0</v>
      </c>
    </row>
    <row r="8" spans="1:9" s="128" customFormat="1" ht="12.75">
      <c r="A8" s="294" t="str">
        <f>'01 SO02 Pol'!B50</f>
        <v>2</v>
      </c>
      <c r="B8" s="62" t="str">
        <f>'01 SO02 Pol'!C50</f>
        <v>Základy a zvláštní zakládání</v>
      </c>
      <c r="D8" s="205"/>
      <c r="E8" s="295">
        <f>'01 SO02 Pol'!BA55</f>
        <v>0</v>
      </c>
      <c r="F8" s="296">
        <f>'01 SO02 Pol'!BB55</f>
        <v>0</v>
      </c>
      <c r="G8" s="296">
        <f>'01 SO02 Pol'!BC55</f>
        <v>0</v>
      </c>
      <c r="H8" s="296">
        <f>'01 SO02 Pol'!BD55</f>
        <v>0</v>
      </c>
      <c r="I8" s="297">
        <f>'01 SO02 Pol'!BE55</f>
        <v>0</v>
      </c>
    </row>
    <row r="9" spans="1:9" s="128" customFormat="1" ht="12.75">
      <c r="A9" s="294" t="str">
        <f>'01 SO02 Pol'!B56</f>
        <v>3</v>
      </c>
      <c r="B9" s="62" t="str">
        <f>'01 SO02 Pol'!C56</f>
        <v>Svislé a kompletní konstrukce</v>
      </c>
      <c r="D9" s="205"/>
      <c r="E9" s="295">
        <f>'01 SO02 Pol'!BA65</f>
        <v>0</v>
      </c>
      <c r="F9" s="296">
        <f>'01 SO02 Pol'!BB65</f>
        <v>0</v>
      </c>
      <c r="G9" s="296">
        <f>'01 SO02 Pol'!BC65</f>
        <v>0</v>
      </c>
      <c r="H9" s="296">
        <f>'01 SO02 Pol'!BD65</f>
        <v>0</v>
      </c>
      <c r="I9" s="297">
        <f>'01 SO02 Pol'!BE65</f>
        <v>0</v>
      </c>
    </row>
    <row r="10" spans="1:9" s="128" customFormat="1" ht="12.75">
      <c r="A10" s="294" t="str">
        <f>'01 SO02 Pol'!B66</f>
        <v>5</v>
      </c>
      <c r="B10" s="62" t="str">
        <f>'01 SO02 Pol'!C66</f>
        <v>Komunikace</v>
      </c>
      <c r="D10" s="205"/>
      <c r="E10" s="295">
        <f>'01 SO02 Pol'!BA101</f>
        <v>0</v>
      </c>
      <c r="F10" s="296">
        <f>'01 SO02 Pol'!BB101</f>
        <v>0</v>
      </c>
      <c r="G10" s="296">
        <f>'01 SO02 Pol'!BC101</f>
        <v>0</v>
      </c>
      <c r="H10" s="296">
        <f>'01 SO02 Pol'!BD101</f>
        <v>0</v>
      </c>
      <c r="I10" s="297">
        <f>'01 SO02 Pol'!BE101</f>
        <v>0</v>
      </c>
    </row>
    <row r="11" spans="1:9" s="128" customFormat="1" ht="12.75">
      <c r="A11" s="294" t="str">
        <f>'01 SO02 Pol'!B102</f>
        <v>62</v>
      </c>
      <c r="B11" s="62" t="str">
        <f>'01 SO02 Pol'!C102</f>
        <v>Úpravy povrchů vnější</v>
      </c>
      <c r="D11" s="205"/>
      <c r="E11" s="295">
        <f>'01 SO02 Pol'!BA116</f>
        <v>0</v>
      </c>
      <c r="F11" s="296">
        <f>'01 SO02 Pol'!BB116</f>
        <v>0</v>
      </c>
      <c r="G11" s="296">
        <f>'01 SO02 Pol'!BC116</f>
        <v>0</v>
      </c>
      <c r="H11" s="296">
        <f>'01 SO02 Pol'!BD116</f>
        <v>0</v>
      </c>
      <c r="I11" s="297">
        <f>'01 SO02 Pol'!BE116</f>
        <v>0</v>
      </c>
    </row>
    <row r="12" spans="1:9" s="128" customFormat="1" ht="12.75">
      <c r="A12" s="294" t="str">
        <f>'01 SO02 Pol'!B117</f>
        <v>90</v>
      </c>
      <c r="B12" s="62" t="str">
        <f>'01 SO02 Pol'!C117</f>
        <v>Oplocení</v>
      </c>
      <c r="D12" s="205"/>
      <c r="E12" s="295">
        <f>'01 SO02 Pol'!BA120</f>
        <v>0</v>
      </c>
      <c r="F12" s="296">
        <f>'01 SO02 Pol'!BB120</f>
        <v>0</v>
      </c>
      <c r="G12" s="296">
        <f>'01 SO02 Pol'!BC120</f>
        <v>0</v>
      </c>
      <c r="H12" s="296">
        <f>'01 SO02 Pol'!BD120</f>
        <v>0</v>
      </c>
      <c r="I12" s="297">
        <f>'01 SO02 Pol'!BE120</f>
        <v>0</v>
      </c>
    </row>
    <row r="13" spans="1:9" s="128" customFormat="1" ht="12.75">
      <c r="A13" s="294" t="str">
        <f>'01 SO02 Pol'!B121</f>
        <v>901</v>
      </c>
      <c r="B13" s="62" t="str">
        <f>'01 SO02 Pol'!C121</f>
        <v>Pomocné výpočty neoceňovat</v>
      </c>
      <c r="D13" s="205"/>
      <c r="E13" s="295">
        <f>'01 SO02 Pol'!BA129</f>
        <v>0</v>
      </c>
      <c r="F13" s="296">
        <f>'01 SO02 Pol'!BB129</f>
        <v>0</v>
      </c>
      <c r="G13" s="296">
        <f>'01 SO02 Pol'!BC129</f>
        <v>0</v>
      </c>
      <c r="H13" s="296">
        <f>'01 SO02 Pol'!BD129</f>
        <v>0</v>
      </c>
      <c r="I13" s="297">
        <f>'01 SO02 Pol'!BE129</f>
        <v>0</v>
      </c>
    </row>
    <row r="14" spans="1:9" s="128" customFormat="1" ht="12.75">
      <c r="A14" s="294" t="str">
        <f>'01 SO02 Pol'!B130</f>
        <v>91</v>
      </c>
      <c r="B14" s="62" t="str">
        <f>'01 SO02 Pol'!C130</f>
        <v>Doplňující práce na komunikaci</v>
      </c>
      <c r="D14" s="205"/>
      <c r="E14" s="295">
        <f>'01 SO02 Pol'!BA140</f>
        <v>0</v>
      </c>
      <c r="F14" s="296">
        <f>'01 SO02 Pol'!BB140</f>
        <v>0</v>
      </c>
      <c r="G14" s="296">
        <f>'01 SO02 Pol'!BC140</f>
        <v>0</v>
      </c>
      <c r="H14" s="296">
        <f>'01 SO02 Pol'!BD140</f>
        <v>0</v>
      </c>
      <c r="I14" s="297">
        <f>'01 SO02 Pol'!BE140</f>
        <v>0</v>
      </c>
    </row>
    <row r="15" spans="1:9" s="128" customFormat="1" ht="12.75">
      <c r="A15" s="294" t="str">
        <f>'01 SO02 Pol'!B141</f>
        <v>99</v>
      </c>
      <c r="B15" s="62" t="str">
        <f>'01 SO02 Pol'!C141</f>
        <v>Staveništní přesun hmot</v>
      </c>
      <c r="D15" s="205"/>
      <c r="E15" s="295">
        <f>'01 SO02 Pol'!BA143</f>
        <v>0</v>
      </c>
      <c r="F15" s="296">
        <f>'01 SO02 Pol'!BB143</f>
        <v>0</v>
      </c>
      <c r="G15" s="296">
        <f>'01 SO02 Pol'!BC143</f>
        <v>0</v>
      </c>
      <c r="H15" s="296">
        <f>'01 SO02 Pol'!BD143</f>
        <v>0</v>
      </c>
      <c r="I15" s="297">
        <f>'01 SO02 Pol'!BE143</f>
        <v>0</v>
      </c>
    </row>
    <row r="16" spans="1:9" s="128" customFormat="1" ht="12.75">
      <c r="A16" s="294" t="str">
        <f>'01 SO02 Pol'!B144</f>
        <v>711</v>
      </c>
      <c r="B16" s="62" t="str">
        <f>'01 SO02 Pol'!C144</f>
        <v>Izolace proti vodě</v>
      </c>
      <c r="D16" s="205"/>
      <c r="E16" s="295">
        <f>'01 SO02 Pol'!BA150</f>
        <v>0</v>
      </c>
      <c r="F16" s="296">
        <f>'01 SO02 Pol'!BB150</f>
        <v>0</v>
      </c>
      <c r="G16" s="296">
        <f>'01 SO02 Pol'!BC150</f>
        <v>0</v>
      </c>
      <c r="H16" s="296">
        <f>'01 SO02 Pol'!BD150</f>
        <v>0</v>
      </c>
      <c r="I16" s="297">
        <f>'01 SO02 Pol'!BE150</f>
        <v>0</v>
      </c>
    </row>
    <row r="17" spans="1:9" s="128" customFormat="1" ht="12.75">
      <c r="A17" s="294" t="str">
        <f>'01 SO02 Pol'!B151</f>
        <v>767</v>
      </c>
      <c r="B17" s="62" t="str">
        <f>'01 SO02 Pol'!C151</f>
        <v>Konstrukce zámečnické</v>
      </c>
      <c r="D17" s="205"/>
      <c r="E17" s="295">
        <f>'01 SO02 Pol'!BA156</f>
        <v>0</v>
      </c>
      <c r="F17" s="296">
        <f>'01 SO02 Pol'!BB156</f>
        <v>0</v>
      </c>
      <c r="G17" s="296">
        <f>'01 SO02 Pol'!BC156</f>
        <v>0</v>
      </c>
      <c r="H17" s="296">
        <f>'01 SO02 Pol'!BD156</f>
        <v>0</v>
      </c>
      <c r="I17" s="297">
        <f>'01 SO02 Pol'!BE156</f>
        <v>0</v>
      </c>
    </row>
    <row r="18" spans="1:9" s="128" customFormat="1" ht="13.5" thickBot="1">
      <c r="A18" s="294" t="str">
        <f>'01 SO02 Pol'!B157</f>
        <v>D96</v>
      </c>
      <c r="B18" s="62" t="str">
        <f>'01 SO02 Pol'!C157</f>
        <v>Přesuny suti a vybouraných hmot</v>
      </c>
      <c r="D18" s="205"/>
      <c r="E18" s="295">
        <f>'01 SO02 Pol'!BA161</f>
        <v>0</v>
      </c>
      <c r="F18" s="296">
        <f>'01 SO02 Pol'!BB161</f>
        <v>0</v>
      </c>
      <c r="G18" s="296">
        <f>'01 SO02 Pol'!BC161</f>
        <v>0</v>
      </c>
      <c r="H18" s="296">
        <f>'01 SO02 Pol'!BD161</f>
        <v>0</v>
      </c>
      <c r="I18" s="297">
        <f>'01 SO02 Pol'!BE161</f>
        <v>0</v>
      </c>
    </row>
    <row r="19" spans="1:9" s="14" customFormat="1" ht="13.5" thickBot="1">
      <c r="A19" s="206"/>
      <c r="B19" s="207" t="s">
        <v>79</v>
      </c>
      <c r="C19" s="207"/>
      <c r="D19" s="208"/>
      <c r="E19" s="209">
        <f>SUM(E7:E18)</f>
        <v>0</v>
      </c>
      <c r="F19" s="210">
        <f>SUM(F7:F18)</f>
        <v>0</v>
      </c>
      <c r="G19" s="210">
        <f>SUM(G7:G18)</f>
        <v>0</v>
      </c>
      <c r="H19" s="210">
        <f>SUM(H7:H18)</f>
        <v>0</v>
      </c>
      <c r="I19" s="211">
        <f>SUM(I7:I18)</f>
        <v>0</v>
      </c>
    </row>
    <row r="20" spans="1:9" ht="12.75">
      <c r="A20" s="128"/>
      <c r="B20" s="128"/>
      <c r="C20" s="128"/>
      <c r="D20" s="128"/>
      <c r="E20" s="128"/>
      <c r="F20" s="128"/>
      <c r="G20" s="128"/>
      <c r="H20" s="128"/>
      <c r="I20" s="128"/>
    </row>
    <row r="21" spans="1:57" ht="19.5" customHeight="1">
      <c r="A21" s="197" t="s">
        <v>80</v>
      </c>
      <c r="B21" s="197"/>
      <c r="C21" s="197"/>
      <c r="D21" s="197"/>
      <c r="E21" s="197"/>
      <c r="F21" s="197"/>
      <c r="G21" s="212"/>
      <c r="H21" s="197"/>
      <c r="I21" s="197"/>
      <c r="BA21" s="134"/>
      <c r="BB21" s="134"/>
      <c r="BC21" s="134"/>
      <c r="BD21" s="134"/>
      <c r="BE21" s="134"/>
    </row>
    <row r="22" ht="13.5" thickBot="1"/>
    <row r="23" spans="1:9" ht="12.75">
      <c r="A23" s="163" t="s">
        <v>81</v>
      </c>
      <c r="B23" s="164"/>
      <c r="C23" s="164"/>
      <c r="D23" s="213"/>
      <c r="E23" s="214" t="s">
        <v>82</v>
      </c>
      <c r="F23" s="215" t="s">
        <v>12</v>
      </c>
      <c r="G23" s="216" t="s">
        <v>83</v>
      </c>
      <c r="H23" s="217"/>
      <c r="I23" s="218" t="s">
        <v>82</v>
      </c>
    </row>
    <row r="24" spans="1:53" ht="12.75">
      <c r="A24" s="157" t="s">
        <v>128</v>
      </c>
      <c r="B24" s="148"/>
      <c r="C24" s="148"/>
      <c r="D24" s="219"/>
      <c r="E24" s="220"/>
      <c r="F24" s="221"/>
      <c r="G24" s="222">
        <v>0</v>
      </c>
      <c r="H24" s="223"/>
      <c r="I24" s="224">
        <f aca="true" t="shared" si="0" ref="I24:I31">E24+F24*G24/100</f>
        <v>0</v>
      </c>
      <c r="BA24" s="1">
        <v>0</v>
      </c>
    </row>
    <row r="25" spans="1:53" ht="12.75">
      <c r="A25" s="157" t="s">
        <v>129</v>
      </c>
      <c r="B25" s="148"/>
      <c r="C25" s="148"/>
      <c r="D25" s="219"/>
      <c r="E25" s="220"/>
      <c r="F25" s="221"/>
      <c r="G25" s="222">
        <v>0</v>
      </c>
      <c r="H25" s="223"/>
      <c r="I25" s="224">
        <f t="shared" si="0"/>
        <v>0</v>
      </c>
      <c r="BA25" s="1">
        <v>0</v>
      </c>
    </row>
    <row r="26" spans="1:53" ht="12.75">
      <c r="A26" s="157" t="s">
        <v>130</v>
      </c>
      <c r="B26" s="148"/>
      <c r="C26" s="148"/>
      <c r="D26" s="219"/>
      <c r="E26" s="220"/>
      <c r="F26" s="221"/>
      <c r="G26" s="222">
        <v>0</v>
      </c>
      <c r="H26" s="223"/>
      <c r="I26" s="224">
        <f t="shared" si="0"/>
        <v>0</v>
      </c>
      <c r="BA26" s="1">
        <v>0</v>
      </c>
    </row>
    <row r="27" spans="1:53" ht="12.75">
      <c r="A27" s="157" t="s">
        <v>131</v>
      </c>
      <c r="B27" s="148"/>
      <c r="C27" s="148"/>
      <c r="D27" s="219"/>
      <c r="E27" s="220"/>
      <c r="F27" s="221"/>
      <c r="G27" s="222">
        <v>0</v>
      </c>
      <c r="H27" s="223"/>
      <c r="I27" s="224">
        <f t="shared" si="0"/>
        <v>0</v>
      </c>
      <c r="BA27" s="1">
        <v>0</v>
      </c>
    </row>
    <row r="28" spans="1:53" ht="12.75">
      <c r="A28" s="157" t="s">
        <v>132</v>
      </c>
      <c r="B28" s="148"/>
      <c r="C28" s="148"/>
      <c r="D28" s="219"/>
      <c r="E28" s="220"/>
      <c r="F28" s="221"/>
      <c r="G28" s="222">
        <v>0</v>
      </c>
      <c r="H28" s="223"/>
      <c r="I28" s="224">
        <f t="shared" si="0"/>
        <v>0</v>
      </c>
      <c r="BA28" s="1">
        <v>1</v>
      </c>
    </row>
    <row r="29" spans="1:53" ht="12.75">
      <c r="A29" s="157" t="s">
        <v>133</v>
      </c>
      <c r="B29" s="148"/>
      <c r="C29" s="148"/>
      <c r="D29" s="219"/>
      <c r="E29" s="220"/>
      <c r="F29" s="221"/>
      <c r="G29" s="222">
        <v>0</v>
      </c>
      <c r="H29" s="223"/>
      <c r="I29" s="224">
        <f t="shared" si="0"/>
        <v>0</v>
      </c>
      <c r="BA29" s="1">
        <v>1</v>
      </c>
    </row>
    <row r="30" spans="1:53" ht="12.75">
      <c r="A30" s="157" t="s">
        <v>134</v>
      </c>
      <c r="B30" s="148"/>
      <c r="C30" s="148"/>
      <c r="D30" s="219"/>
      <c r="E30" s="220"/>
      <c r="F30" s="221"/>
      <c r="G30" s="222">
        <v>0</v>
      </c>
      <c r="H30" s="223"/>
      <c r="I30" s="224">
        <f t="shared" si="0"/>
        <v>0</v>
      </c>
      <c r="BA30" s="1">
        <v>2</v>
      </c>
    </row>
    <row r="31" spans="1:53" ht="12.75">
      <c r="A31" s="157" t="s">
        <v>135</v>
      </c>
      <c r="B31" s="148"/>
      <c r="C31" s="148"/>
      <c r="D31" s="219"/>
      <c r="E31" s="220"/>
      <c r="F31" s="221"/>
      <c r="G31" s="222">
        <v>0</v>
      </c>
      <c r="H31" s="223"/>
      <c r="I31" s="224">
        <f t="shared" si="0"/>
        <v>0</v>
      </c>
      <c r="BA31" s="1">
        <v>2</v>
      </c>
    </row>
    <row r="32" spans="1:9" ht="13.5" thickBot="1">
      <c r="A32" s="225"/>
      <c r="B32" s="226" t="s">
        <v>84</v>
      </c>
      <c r="C32" s="227"/>
      <c r="D32" s="228"/>
      <c r="E32" s="229"/>
      <c r="F32" s="230"/>
      <c r="G32" s="230"/>
      <c r="H32" s="327">
        <f>SUM(I24:I31)</f>
        <v>0</v>
      </c>
      <c r="I32" s="328"/>
    </row>
    <row r="34" spans="2:9" ht="12.75">
      <c r="B34" s="14"/>
      <c r="F34" s="231"/>
      <c r="G34" s="232"/>
      <c r="H34" s="232"/>
      <c r="I34" s="46"/>
    </row>
    <row r="35" spans="6:9" ht="12.75">
      <c r="F35" s="231"/>
      <c r="G35" s="232"/>
      <c r="H35" s="232"/>
      <c r="I35" s="46"/>
    </row>
    <row r="36" spans="6:9" ht="12.75">
      <c r="F36" s="231"/>
      <c r="G36" s="232"/>
      <c r="H36" s="232"/>
      <c r="I36" s="46"/>
    </row>
    <row r="37" spans="6:9" ht="12.75">
      <c r="F37" s="231"/>
      <c r="G37" s="232"/>
      <c r="H37" s="232"/>
      <c r="I37" s="46"/>
    </row>
    <row r="38" spans="6:9" ht="12.75">
      <c r="F38" s="231"/>
      <c r="G38" s="232"/>
      <c r="H38" s="232"/>
      <c r="I38" s="46"/>
    </row>
    <row r="39" spans="6:9" ht="12.75">
      <c r="F39" s="231"/>
      <c r="G39" s="232"/>
      <c r="H39" s="232"/>
      <c r="I39" s="46"/>
    </row>
    <row r="40" spans="6:9" ht="12.75">
      <c r="F40" s="231"/>
      <c r="G40" s="232"/>
      <c r="H40" s="232"/>
      <c r="I40" s="46"/>
    </row>
    <row r="41" spans="6:9" ht="12.75">
      <c r="F41" s="231"/>
      <c r="G41" s="232"/>
      <c r="H41" s="232"/>
      <c r="I41" s="46"/>
    </row>
    <row r="42" spans="6:9" ht="12.75">
      <c r="F42" s="231"/>
      <c r="G42" s="232"/>
      <c r="H42" s="232"/>
      <c r="I42" s="46"/>
    </row>
    <row r="43" spans="6:9" ht="12.75">
      <c r="F43" s="231"/>
      <c r="G43" s="232"/>
      <c r="H43" s="232"/>
      <c r="I43" s="46"/>
    </row>
    <row r="44" spans="6:9" ht="12.75">
      <c r="F44" s="231"/>
      <c r="G44" s="232"/>
      <c r="H44" s="232"/>
      <c r="I44" s="46"/>
    </row>
    <row r="45" spans="6:9" ht="12.75">
      <c r="F45" s="231"/>
      <c r="G45" s="232"/>
      <c r="H45" s="232"/>
      <c r="I45" s="46"/>
    </row>
    <row r="46" spans="6:9" ht="12.75">
      <c r="F46" s="231"/>
      <c r="G46" s="232"/>
      <c r="H46" s="232"/>
      <c r="I46" s="46"/>
    </row>
    <row r="47" spans="6:9" ht="12.75">
      <c r="F47" s="231"/>
      <c r="G47" s="232"/>
      <c r="H47" s="232"/>
      <c r="I47" s="46"/>
    </row>
    <row r="48" spans="6:9" ht="12.75">
      <c r="F48" s="231"/>
      <c r="G48" s="232"/>
      <c r="H48" s="232"/>
      <c r="I48" s="46"/>
    </row>
    <row r="49" spans="6:9" ht="12.75">
      <c r="F49" s="231"/>
      <c r="G49" s="232"/>
      <c r="H49" s="232"/>
      <c r="I49" s="46"/>
    </row>
    <row r="50" spans="6:9" ht="12.75">
      <c r="F50" s="231"/>
      <c r="G50" s="232"/>
      <c r="H50" s="232"/>
      <c r="I50" s="46"/>
    </row>
    <row r="51" spans="6:9" ht="12.75">
      <c r="F51" s="231"/>
      <c r="G51" s="232"/>
      <c r="H51" s="232"/>
      <c r="I51" s="46"/>
    </row>
    <row r="52" spans="6:9" ht="12.75">
      <c r="F52" s="231"/>
      <c r="G52" s="232"/>
      <c r="H52" s="232"/>
      <c r="I52" s="46"/>
    </row>
    <row r="53" spans="6:9" ht="12.75">
      <c r="F53" s="231"/>
      <c r="G53" s="232"/>
      <c r="H53" s="232"/>
      <c r="I53" s="46"/>
    </row>
    <row r="54" spans="6:9" ht="12.75">
      <c r="F54" s="231"/>
      <c r="G54" s="232"/>
      <c r="H54" s="232"/>
      <c r="I54" s="46"/>
    </row>
    <row r="55" spans="6:9" ht="12.75">
      <c r="F55" s="231"/>
      <c r="G55" s="232"/>
      <c r="H55" s="232"/>
      <c r="I55" s="46"/>
    </row>
    <row r="56" spans="6:9" ht="12.75">
      <c r="F56" s="231"/>
      <c r="G56" s="232"/>
      <c r="H56" s="232"/>
      <c r="I56" s="46"/>
    </row>
    <row r="57" spans="6:9" ht="12.75">
      <c r="F57" s="231"/>
      <c r="G57" s="232"/>
      <c r="H57" s="232"/>
      <c r="I57" s="46"/>
    </row>
    <row r="58" spans="6:9" ht="12.75">
      <c r="F58" s="231"/>
      <c r="G58" s="232"/>
      <c r="H58" s="232"/>
      <c r="I58" s="46"/>
    </row>
    <row r="59" spans="6:9" ht="12.75">
      <c r="F59" s="231"/>
      <c r="G59" s="232"/>
      <c r="H59" s="232"/>
      <c r="I59" s="46"/>
    </row>
    <row r="60" spans="6:9" ht="12.75">
      <c r="F60" s="231"/>
      <c r="G60" s="232"/>
      <c r="H60" s="232"/>
      <c r="I60" s="46"/>
    </row>
    <row r="61" spans="6:9" ht="12.75">
      <c r="F61" s="231"/>
      <c r="G61" s="232"/>
      <c r="H61" s="232"/>
      <c r="I61" s="46"/>
    </row>
    <row r="62" spans="6:9" ht="12.75">
      <c r="F62" s="231"/>
      <c r="G62" s="232"/>
      <c r="H62" s="232"/>
      <c r="I62" s="46"/>
    </row>
    <row r="63" spans="6:9" ht="12.75">
      <c r="F63" s="231"/>
      <c r="G63" s="232"/>
      <c r="H63" s="232"/>
      <c r="I63" s="46"/>
    </row>
    <row r="64" spans="6:9" ht="12.75">
      <c r="F64" s="231"/>
      <c r="G64" s="232"/>
      <c r="H64" s="232"/>
      <c r="I64" s="46"/>
    </row>
    <row r="65" spans="6:9" ht="12.75">
      <c r="F65" s="231"/>
      <c r="G65" s="232"/>
      <c r="H65" s="232"/>
      <c r="I65" s="46"/>
    </row>
    <row r="66" spans="6:9" ht="12.75">
      <c r="F66" s="231"/>
      <c r="G66" s="232"/>
      <c r="H66" s="232"/>
      <c r="I66" s="46"/>
    </row>
    <row r="67" spans="6:9" ht="12.75">
      <c r="F67" s="231"/>
      <c r="G67" s="232"/>
      <c r="H67" s="232"/>
      <c r="I67" s="46"/>
    </row>
    <row r="68" spans="6:9" ht="12.75">
      <c r="F68" s="231"/>
      <c r="G68" s="232"/>
      <c r="H68" s="232"/>
      <c r="I68" s="46"/>
    </row>
    <row r="69" spans="6:9" ht="12.75">
      <c r="F69" s="231"/>
      <c r="G69" s="232"/>
      <c r="H69" s="232"/>
      <c r="I69" s="46"/>
    </row>
    <row r="70" spans="6:9" ht="12.75">
      <c r="F70" s="231"/>
      <c r="G70" s="232"/>
      <c r="H70" s="232"/>
      <c r="I70" s="46"/>
    </row>
    <row r="71" spans="6:9" ht="12.75">
      <c r="F71" s="231"/>
      <c r="G71" s="232"/>
      <c r="H71" s="232"/>
      <c r="I71" s="46"/>
    </row>
    <row r="72" spans="6:9" ht="12.75">
      <c r="F72" s="231"/>
      <c r="G72" s="232"/>
      <c r="H72" s="232"/>
      <c r="I72" s="46"/>
    </row>
    <row r="73" spans="6:9" ht="12.75">
      <c r="F73" s="231"/>
      <c r="G73" s="232"/>
      <c r="H73" s="232"/>
      <c r="I73" s="46"/>
    </row>
    <row r="74" spans="6:9" ht="12.75">
      <c r="F74" s="231"/>
      <c r="G74" s="232"/>
      <c r="H74" s="232"/>
      <c r="I74" s="46"/>
    </row>
    <row r="75" spans="6:9" ht="12.75">
      <c r="F75" s="231"/>
      <c r="G75" s="232"/>
      <c r="H75" s="232"/>
      <c r="I75" s="46"/>
    </row>
    <row r="76" spans="6:9" ht="12.75">
      <c r="F76" s="231"/>
      <c r="G76" s="232"/>
      <c r="H76" s="232"/>
      <c r="I76" s="46"/>
    </row>
    <row r="77" spans="6:9" ht="12.75">
      <c r="F77" s="231"/>
      <c r="G77" s="232"/>
      <c r="H77" s="232"/>
      <c r="I77" s="46"/>
    </row>
    <row r="78" spans="6:9" ht="12.75">
      <c r="F78" s="231"/>
      <c r="G78" s="232"/>
      <c r="H78" s="232"/>
      <c r="I78" s="46"/>
    </row>
    <row r="79" spans="6:9" ht="12.75">
      <c r="F79" s="231"/>
      <c r="G79" s="232"/>
      <c r="H79" s="232"/>
      <c r="I79" s="46"/>
    </row>
    <row r="80" spans="6:9" ht="12.75">
      <c r="F80" s="231"/>
      <c r="G80" s="232"/>
      <c r="H80" s="232"/>
      <c r="I80" s="46"/>
    </row>
    <row r="81" spans="6:9" ht="12.75">
      <c r="F81" s="231"/>
      <c r="G81" s="232"/>
      <c r="H81" s="232"/>
      <c r="I81" s="46"/>
    </row>
    <row r="82" spans="6:9" ht="12.75">
      <c r="F82" s="231"/>
      <c r="G82" s="232"/>
      <c r="H82" s="232"/>
      <c r="I82" s="46"/>
    </row>
    <row r="83" spans="6:9" ht="12.75">
      <c r="F83" s="231"/>
      <c r="G83" s="232"/>
      <c r="H83" s="232"/>
      <c r="I83" s="46"/>
    </row>
  </sheetData>
  <sheetProtection/>
  <mergeCells count="4">
    <mergeCell ref="A1:B1"/>
    <mergeCell ref="A2:B2"/>
    <mergeCell ref="G2:I2"/>
    <mergeCell ref="H32:I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Eliska</dc:creator>
  <cp:keywords/>
  <dc:description/>
  <cp:lastModifiedBy>Eliska</cp:lastModifiedBy>
  <cp:lastPrinted>2016-10-03T09:32:14Z</cp:lastPrinted>
  <dcterms:created xsi:type="dcterms:W3CDTF">2016-09-09T06:45:58Z</dcterms:created>
  <dcterms:modified xsi:type="dcterms:W3CDTF">2016-10-04T15:04:00Z</dcterms:modified>
  <cp:category/>
  <cp:version/>
  <cp:contentType/>
  <cp:contentStatus/>
</cp:coreProperties>
</file>