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D.300 vytápění - výmě..." sheetId="2" r:id="rId2"/>
    <sheet name="Seznam figur" sheetId="3" r:id="rId3"/>
    <sheet name="Pokyny pro vyplnění" sheetId="4" r:id="rId4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'a - D.300 vytápění - výmě...'!$C$103:$K$1030</definedName>
    <definedName name="_xlnm.Print_Area" localSheetId="1">'a - D.300 vytápění - výmě...'!$C$4:$J$39,'a - D.300 vytápění - výmě...'!$C$45:$J$85,'a - D.300 vytápění - výmě...'!$C$91:$K$1030</definedName>
    <definedName name="_xlnm.Print_Titles" localSheetId="1">'a - D.300 vytápění - výmě...'!$103:$103</definedName>
    <definedName name="_xlnm.Print_Area" localSheetId="2">'Seznam figur'!$C$4:$G$37</definedName>
    <definedName name="_xlnm.Print_Titles" localSheetId="2">'Seznam figur'!$9:$9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55"/>
  <c i="2" r="J35"/>
  <c i="1" r="AX55"/>
  <c i="2" r="BI1030"/>
  <c r="BH1030"/>
  <c r="BG1030"/>
  <c r="BF1030"/>
  <c r="T1030"/>
  <c r="T1029"/>
  <c r="R1030"/>
  <c r="R1029"/>
  <c r="P1030"/>
  <c r="P1029"/>
  <c r="BI1028"/>
  <c r="BH1028"/>
  <c r="BG1028"/>
  <c r="BF1028"/>
  <c r="T1028"/>
  <c r="R1028"/>
  <c r="P1028"/>
  <c r="BI1027"/>
  <c r="BH1027"/>
  <c r="BG1027"/>
  <c r="BF1027"/>
  <c r="T1027"/>
  <c r="R1027"/>
  <c r="P1027"/>
  <c r="BI1026"/>
  <c r="BH1026"/>
  <c r="BG1026"/>
  <c r="BF1026"/>
  <c r="T1026"/>
  <c r="R1026"/>
  <c r="P1026"/>
  <c r="BI1024"/>
  <c r="BH1024"/>
  <c r="BG1024"/>
  <c r="BF1024"/>
  <c r="T1024"/>
  <c r="T1023"/>
  <c r="R1024"/>
  <c r="R1023"/>
  <c r="P1024"/>
  <c r="P1023"/>
  <c r="BI1022"/>
  <c r="BH1022"/>
  <c r="BG1022"/>
  <c r="BF1022"/>
  <c r="T1022"/>
  <c r="T1021"/>
  <c r="R1022"/>
  <c r="R1021"/>
  <c r="P1022"/>
  <c r="P1021"/>
  <c r="BI1019"/>
  <c r="BH1019"/>
  <c r="BG1019"/>
  <c r="BF1019"/>
  <c r="T1019"/>
  <c r="R1019"/>
  <c r="P1019"/>
  <c r="BI1018"/>
  <c r="BH1018"/>
  <c r="BG1018"/>
  <c r="BF1018"/>
  <c r="T1018"/>
  <c r="R1018"/>
  <c r="P1018"/>
  <c r="BI1017"/>
  <c r="BH1017"/>
  <c r="BG1017"/>
  <c r="BF1017"/>
  <c r="T1017"/>
  <c r="R1017"/>
  <c r="P1017"/>
  <c r="BI1014"/>
  <c r="BH1014"/>
  <c r="BG1014"/>
  <c r="BF1014"/>
  <c r="T1014"/>
  <c r="R1014"/>
  <c r="P1014"/>
  <c r="BI1012"/>
  <c r="BH1012"/>
  <c r="BG1012"/>
  <c r="BF1012"/>
  <c r="T1012"/>
  <c r="R1012"/>
  <c r="P1012"/>
  <c r="BI1005"/>
  <c r="BH1005"/>
  <c r="BG1005"/>
  <c r="BF1005"/>
  <c r="T1005"/>
  <c r="R1005"/>
  <c r="P1005"/>
  <c r="BI1000"/>
  <c r="BH1000"/>
  <c r="BG1000"/>
  <c r="BF1000"/>
  <c r="T1000"/>
  <c r="R1000"/>
  <c r="P1000"/>
  <c r="BI999"/>
  <c r="BH999"/>
  <c r="BG999"/>
  <c r="BF999"/>
  <c r="T999"/>
  <c r="R999"/>
  <c r="P999"/>
  <c r="BI991"/>
  <c r="BH991"/>
  <c r="BG991"/>
  <c r="BF991"/>
  <c r="T991"/>
  <c r="R991"/>
  <c r="P991"/>
  <c r="BI990"/>
  <c r="BH990"/>
  <c r="BG990"/>
  <c r="BF990"/>
  <c r="T990"/>
  <c r="R990"/>
  <c r="P990"/>
  <c r="BI983"/>
  <c r="BH983"/>
  <c r="BG983"/>
  <c r="BF983"/>
  <c r="T983"/>
  <c r="R983"/>
  <c r="P983"/>
  <c r="BI982"/>
  <c r="BH982"/>
  <c r="BG982"/>
  <c r="BF982"/>
  <c r="T982"/>
  <c r="R982"/>
  <c r="P982"/>
  <c r="BI977"/>
  <c r="BH977"/>
  <c r="BG977"/>
  <c r="BF977"/>
  <c r="T977"/>
  <c r="R977"/>
  <c r="P977"/>
  <c r="BI970"/>
  <c r="BH970"/>
  <c r="BG970"/>
  <c r="BF970"/>
  <c r="T970"/>
  <c r="R970"/>
  <c r="P970"/>
  <c r="BI962"/>
  <c r="BH962"/>
  <c r="BG962"/>
  <c r="BF962"/>
  <c r="T962"/>
  <c r="R962"/>
  <c r="P962"/>
  <c r="BI954"/>
  <c r="BH954"/>
  <c r="BG954"/>
  <c r="BF954"/>
  <c r="T954"/>
  <c r="R954"/>
  <c r="P954"/>
  <c r="BI938"/>
  <c r="BH938"/>
  <c r="BG938"/>
  <c r="BF938"/>
  <c r="T938"/>
  <c r="R938"/>
  <c r="P938"/>
  <c r="BI936"/>
  <c r="BH936"/>
  <c r="BG936"/>
  <c r="BF936"/>
  <c r="T936"/>
  <c r="R936"/>
  <c r="P936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0"/>
  <c r="BH920"/>
  <c r="BG920"/>
  <c r="BF920"/>
  <c r="T920"/>
  <c r="R920"/>
  <c r="P920"/>
  <c r="BI919"/>
  <c r="BH919"/>
  <c r="BG919"/>
  <c r="BF919"/>
  <c r="T919"/>
  <c r="R919"/>
  <c r="P919"/>
  <c r="BI918"/>
  <c r="BH918"/>
  <c r="BG918"/>
  <c r="BF918"/>
  <c r="T918"/>
  <c r="R918"/>
  <c r="P918"/>
  <c r="BI917"/>
  <c r="BH917"/>
  <c r="BG917"/>
  <c r="BF917"/>
  <c r="T917"/>
  <c r="R917"/>
  <c r="P917"/>
  <c r="BI905"/>
  <c r="BH905"/>
  <c r="BG905"/>
  <c r="BF905"/>
  <c r="T905"/>
  <c r="R905"/>
  <c r="P905"/>
  <c r="BI903"/>
  <c r="BH903"/>
  <c r="BG903"/>
  <c r="BF903"/>
  <c r="T903"/>
  <c r="R903"/>
  <c r="P903"/>
  <c r="BI900"/>
  <c r="BH900"/>
  <c r="BG900"/>
  <c r="BF900"/>
  <c r="T900"/>
  <c r="R900"/>
  <c r="P900"/>
  <c r="BI894"/>
  <c r="BH894"/>
  <c r="BG894"/>
  <c r="BF894"/>
  <c r="T894"/>
  <c r="R894"/>
  <c r="P894"/>
  <c r="BI888"/>
  <c r="BH888"/>
  <c r="BG888"/>
  <c r="BF888"/>
  <c r="T888"/>
  <c r="R888"/>
  <c r="P888"/>
  <c r="BI882"/>
  <c r="BH882"/>
  <c r="BG882"/>
  <c r="BF882"/>
  <c r="T882"/>
  <c r="R882"/>
  <c r="P882"/>
  <c r="BI877"/>
  <c r="BH877"/>
  <c r="BG877"/>
  <c r="BF877"/>
  <c r="T877"/>
  <c r="R877"/>
  <c r="P877"/>
  <c r="BI865"/>
  <c r="BH865"/>
  <c r="BG865"/>
  <c r="BF865"/>
  <c r="T865"/>
  <c r="R865"/>
  <c r="P865"/>
  <c r="BI859"/>
  <c r="BH859"/>
  <c r="BG859"/>
  <c r="BF859"/>
  <c r="T859"/>
  <c r="R859"/>
  <c r="P859"/>
  <c r="BI853"/>
  <c r="BH853"/>
  <c r="BG853"/>
  <c r="BF853"/>
  <c r="T853"/>
  <c r="R853"/>
  <c r="P853"/>
  <c r="BI839"/>
  <c r="BH839"/>
  <c r="BG839"/>
  <c r="BF839"/>
  <c r="T839"/>
  <c r="R839"/>
  <c r="P839"/>
  <c r="BI825"/>
  <c r="BH825"/>
  <c r="BG825"/>
  <c r="BF825"/>
  <c r="T825"/>
  <c r="R825"/>
  <c r="P825"/>
  <c r="BI813"/>
  <c r="BH813"/>
  <c r="BG813"/>
  <c r="BF813"/>
  <c r="T813"/>
  <c r="R813"/>
  <c r="P813"/>
  <c r="BI812"/>
  <c r="BH812"/>
  <c r="BG812"/>
  <c r="BF812"/>
  <c r="T812"/>
  <c r="R812"/>
  <c r="P812"/>
  <c r="BI806"/>
  <c r="BH806"/>
  <c r="BG806"/>
  <c r="BF806"/>
  <c r="T806"/>
  <c r="R806"/>
  <c r="P806"/>
  <c r="BI805"/>
  <c r="BH805"/>
  <c r="BG805"/>
  <c r="BF805"/>
  <c r="T805"/>
  <c r="R805"/>
  <c r="P805"/>
  <c r="BI799"/>
  <c r="BH799"/>
  <c r="BG799"/>
  <c r="BF799"/>
  <c r="T799"/>
  <c r="R799"/>
  <c r="P799"/>
  <c r="BI798"/>
  <c r="BH798"/>
  <c r="BG798"/>
  <c r="BF798"/>
  <c r="T798"/>
  <c r="R798"/>
  <c r="P798"/>
  <c r="BI792"/>
  <c r="BH792"/>
  <c r="BG792"/>
  <c r="BF792"/>
  <c r="T792"/>
  <c r="R792"/>
  <c r="P792"/>
  <c r="BI791"/>
  <c r="BH791"/>
  <c r="BG791"/>
  <c r="BF791"/>
  <c r="T791"/>
  <c r="R791"/>
  <c r="P791"/>
  <c r="BI785"/>
  <c r="BH785"/>
  <c r="BG785"/>
  <c r="BF785"/>
  <c r="T785"/>
  <c r="R785"/>
  <c r="P785"/>
  <c r="BI779"/>
  <c r="BH779"/>
  <c r="BG779"/>
  <c r="BF779"/>
  <c r="T779"/>
  <c r="R779"/>
  <c r="P779"/>
  <c r="BI773"/>
  <c r="BH773"/>
  <c r="BG773"/>
  <c r="BF773"/>
  <c r="T773"/>
  <c r="R773"/>
  <c r="P773"/>
  <c r="BI767"/>
  <c r="BH767"/>
  <c r="BG767"/>
  <c r="BF767"/>
  <c r="T767"/>
  <c r="R767"/>
  <c r="P767"/>
  <c r="BI761"/>
  <c r="BH761"/>
  <c r="BG761"/>
  <c r="BF761"/>
  <c r="T761"/>
  <c r="R761"/>
  <c r="P761"/>
  <c r="BI755"/>
  <c r="BH755"/>
  <c r="BG755"/>
  <c r="BF755"/>
  <c r="T755"/>
  <c r="R755"/>
  <c r="P755"/>
  <c r="BI749"/>
  <c r="BH749"/>
  <c r="BG749"/>
  <c r="BF749"/>
  <c r="T749"/>
  <c r="R749"/>
  <c r="P749"/>
  <c r="BI743"/>
  <c r="BH743"/>
  <c r="BG743"/>
  <c r="BF743"/>
  <c r="T743"/>
  <c r="R743"/>
  <c r="P743"/>
  <c r="BI737"/>
  <c r="BH737"/>
  <c r="BG737"/>
  <c r="BF737"/>
  <c r="T737"/>
  <c r="R737"/>
  <c r="P737"/>
  <c r="BI736"/>
  <c r="BH736"/>
  <c r="BG736"/>
  <c r="BF736"/>
  <c r="T736"/>
  <c r="R736"/>
  <c r="P736"/>
  <c r="BI730"/>
  <c r="BH730"/>
  <c r="BG730"/>
  <c r="BF730"/>
  <c r="T730"/>
  <c r="R730"/>
  <c r="P730"/>
  <c r="BI725"/>
  <c r="BH725"/>
  <c r="BG725"/>
  <c r="BF725"/>
  <c r="T725"/>
  <c r="R725"/>
  <c r="P725"/>
  <c r="BI724"/>
  <c r="BH724"/>
  <c r="BG724"/>
  <c r="BF724"/>
  <c r="T724"/>
  <c r="R724"/>
  <c r="P724"/>
  <c r="BI718"/>
  <c r="BH718"/>
  <c r="BG718"/>
  <c r="BF718"/>
  <c r="T718"/>
  <c r="R718"/>
  <c r="P718"/>
  <c r="BI717"/>
  <c r="BH717"/>
  <c r="BG717"/>
  <c r="BF717"/>
  <c r="T717"/>
  <c r="R717"/>
  <c r="P717"/>
  <c r="BI711"/>
  <c r="BH711"/>
  <c r="BG711"/>
  <c r="BF711"/>
  <c r="T711"/>
  <c r="R711"/>
  <c r="P711"/>
  <c r="BI710"/>
  <c r="BH710"/>
  <c r="BG710"/>
  <c r="BF710"/>
  <c r="T710"/>
  <c r="R710"/>
  <c r="P710"/>
  <c r="BI704"/>
  <c r="BH704"/>
  <c r="BG704"/>
  <c r="BF704"/>
  <c r="T704"/>
  <c r="R704"/>
  <c r="P704"/>
  <c r="BI703"/>
  <c r="BH703"/>
  <c r="BG703"/>
  <c r="BF703"/>
  <c r="T703"/>
  <c r="R703"/>
  <c r="P703"/>
  <c r="BI698"/>
  <c r="BH698"/>
  <c r="BG698"/>
  <c r="BF698"/>
  <c r="T698"/>
  <c r="R698"/>
  <c r="P698"/>
  <c r="BI697"/>
  <c r="BH697"/>
  <c r="BG697"/>
  <c r="BF697"/>
  <c r="T697"/>
  <c r="R697"/>
  <c r="P697"/>
  <c r="BI691"/>
  <c r="BH691"/>
  <c r="BG691"/>
  <c r="BF691"/>
  <c r="T691"/>
  <c r="R691"/>
  <c r="P691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74"/>
  <c r="BH674"/>
  <c r="BG674"/>
  <c r="BF674"/>
  <c r="T674"/>
  <c r="R674"/>
  <c r="P674"/>
  <c r="BI668"/>
  <c r="BH668"/>
  <c r="BG668"/>
  <c r="BF668"/>
  <c r="T668"/>
  <c r="R668"/>
  <c r="P668"/>
  <c r="BI662"/>
  <c r="BH662"/>
  <c r="BG662"/>
  <c r="BF662"/>
  <c r="T662"/>
  <c r="R662"/>
  <c r="P662"/>
  <c r="BI656"/>
  <c r="BH656"/>
  <c r="BG656"/>
  <c r="BF656"/>
  <c r="T656"/>
  <c r="R656"/>
  <c r="P656"/>
  <c r="BI650"/>
  <c r="BH650"/>
  <c r="BG650"/>
  <c r="BF650"/>
  <c r="T650"/>
  <c r="R650"/>
  <c r="P650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0"/>
  <c r="BH620"/>
  <c r="BG620"/>
  <c r="BF620"/>
  <c r="T620"/>
  <c r="R620"/>
  <c r="P620"/>
  <c r="BI610"/>
  <c r="BH610"/>
  <c r="BG610"/>
  <c r="BF610"/>
  <c r="T610"/>
  <c r="R610"/>
  <c r="P610"/>
  <c r="BI598"/>
  <c r="BH598"/>
  <c r="BG598"/>
  <c r="BF598"/>
  <c r="T598"/>
  <c r="R598"/>
  <c r="P598"/>
  <c r="BI586"/>
  <c r="BH586"/>
  <c r="BG586"/>
  <c r="BF586"/>
  <c r="T586"/>
  <c r="R586"/>
  <c r="P586"/>
  <c r="BI574"/>
  <c r="BH574"/>
  <c r="BG574"/>
  <c r="BF574"/>
  <c r="T574"/>
  <c r="R574"/>
  <c r="P574"/>
  <c r="BI568"/>
  <c r="BH568"/>
  <c r="BG568"/>
  <c r="BF568"/>
  <c r="T568"/>
  <c r="R568"/>
  <c r="P568"/>
  <c r="BI556"/>
  <c r="BH556"/>
  <c r="BG556"/>
  <c r="BF556"/>
  <c r="T556"/>
  <c r="R556"/>
  <c r="P556"/>
  <c r="BI549"/>
  <c r="BH549"/>
  <c r="BG549"/>
  <c r="BF549"/>
  <c r="T549"/>
  <c r="R549"/>
  <c r="P549"/>
  <c r="BI546"/>
  <c r="BH546"/>
  <c r="BG546"/>
  <c r="BF546"/>
  <c r="T546"/>
  <c r="R546"/>
  <c r="P546"/>
  <c r="BI534"/>
  <c r="BH534"/>
  <c r="BG534"/>
  <c r="BF534"/>
  <c r="T534"/>
  <c r="R534"/>
  <c r="P534"/>
  <c r="BI528"/>
  <c r="BH528"/>
  <c r="BG528"/>
  <c r="BF528"/>
  <c r="T528"/>
  <c r="R528"/>
  <c r="P528"/>
  <c r="BI522"/>
  <c r="BH522"/>
  <c r="BG522"/>
  <c r="BF522"/>
  <c r="T522"/>
  <c r="R522"/>
  <c r="P522"/>
  <c r="BI516"/>
  <c r="BH516"/>
  <c r="BG516"/>
  <c r="BF516"/>
  <c r="T516"/>
  <c r="R516"/>
  <c r="P516"/>
  <c r="BI510"/>
  <c r="BH510"/>
  <c r="BG510"/>
  <c r="BF510"/>
  <c r="T510"/>
  <c r="R510"/>
  <c r="P510"/>
  <c r="BI500"/>
  <c r="BH500"/>
  <c r="BG500"/>
  <c r="BF500"/>
  <c r="T500"/>
  <c r="R500"/>
  <c r="P500"/>
  <c r="BI490"/>
  <c r="BH490"/>
  <c r="BG490"/>
  <c r="BF490"/>
  <c r="T490"/>
  <c r="R490"/>
  <c r="P490"/>
  <c r="BI480"/>
  <c r="BH480"/>
  <c r="BG480"/>
  <c r="BF480"/>
  <c r="T480"/>
  <c r="R480"/>
  <c r="P480"/>
  <c r="BI474"/>
  <c r="BH474"/>
  <c r="BG474"/>
  <c r="BF474"/>
  <c r="T474"/>
  <c r="R474"/>
  <c r="P474"/>
  <c r="BI468"/>
  <c r="BH468"/>
  <c r="BG468"/>
  <c r="BF468"/>
  <c r="T468"/>
  <c r="R468"/>
  <c r="P468"/>
  <c r="BI462"/>
  <c r="BH462"/>
  <c r="BG462"/>
  <c r="BF462"/>
  <c r="T462"/>
  <c r="R462"/>
  <c r="P462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399"/>
  <c r="BH399"/>
  <c r="BG399"/>
  <c r="BF399"/>
  <c r="T399"/>
  <c r="R399"/>
  <c r="P399"/>
  <c r="BI389"/>
  <c r="BH389"/>
  <c r="BG389"/>
  <c r="BF389"/>
  <c r="T389"/>
  <c r="R389"/>
  <c r="P389"/>
  <c r="BI383"/>
  <c r="BH383"/>
  <c r="BG383"/>
  <c r="BF383"/>
  <c r="T383"/>
  <c r="R383"/>
  <c r="P383"/>
  <c r="BI374"/>
  <c r="BH374"/>
  <c r="BG374"/>
  <c r="BF374"/>
  <c r="T374"/>
  <c r="R374"/>
  <c r="P374"/>
  <c r="BI371"/>
  <c r="BH371"/>
  <c r="BG371"/>
  <c r="BF371"/>
  <c r="T371"/>
  <c r="R371"/>
  <c r="P371"/>
  <c r="BI369"/>
  <c r="BH369"/>
  <c r="BG369"/>
  <c r="BF369"/>
  <c r="T369"/>
  <c r="R369"/>
  <c r="P369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16"/>
  <c r="BH316"/>
  <c r="BG316"/>
  <c r="BF316"/>
  <c r="T316"/>
  <c r="R316"/>
  <c r="P316"/>
  <c r="BI314"/>
  <c r="BH314"/>
  <c r="BG314"/>
  <c r="BF314"/>
  <c r="T314"/>
  <c r="R314"/>
  <c r="P314"/>
  <c r="BI306"/>
  <c r="BH306"/>
  <c r="BG306"/>
  <c r="BF306"/>
  <c r="T306"/>
  <c r="R306"/>
  <c r="P306"/>
  <c r="BI304"/>
  <c r="BH304"/>
  <c r="BG304"/>
  <c r="BF304"/>
  <c r="T304"/>
  <c r="R304"/>
  <c r="P304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60"/>
  <c r="BH260"/>
  <c r="BG260"/>
  <c r="BF260"/>
  <c r="T260"/>
  <c r="R260"/>
  <c r="P260"/>
  <c r="BI246"/>
  <c r="BH246"/>
  <c r="BG246"/>
  <c r="BF246"/>
  <c r="T246"/>
  <c r="R246"/>
  <c r="P246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7"/>
  <c r="BH207"/>
  <c r="BG207"/>
  <c r="BF207"/>
  <c r="T207"/>
  <c r="T206"/>
  <c r="R207"/>
  <c r="R206"/>
  <c r="P207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6"/>
  <c r="BH186"/>
  <c r="BG186"/>
  <c r="BF186"/>
  <c r="T186"/>
  <c r="R186"/>
  <c r="P186"/>
  <c r="BI180"/>
  <c r="BH180"/>
  <c r="BG180"/>
  <c r="BF180"/>
  <c r="T180"/>
  <c r="R180"/>
  <c r="P180"/>
  <c r="BI177"/>
  <c r="BH177"/>
  <c r="BG177"/>
  <c r="BF177"/>
  <c r="T177"/>
  <c r="R177"/>
  <c r="P177"/>
  <c r="BI170"/>
  <c r="BH170"/>
  <c r="BG170"/>
  <c r="BF170"/>
  <c r="T170"/>
  <c r="R170"/>
  <c r="P170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J101"/>
  <c r="J100"/>
  <c r="F100"/>
  <c r="F98"/>
  <c r="E96"/>
  <c r="J55"/>
  <c r="J54"/>
  <c r="F54"/>
  <c r="F52"/>
  <c r="E50"/>
  <c r="J18"/>
  <c r="E18"/>
  <c r="F101"/>
  <c r="J17"/>
  <c r="J12"/>
  <c r="J52"/>
  <c r="E7"/>
  <c r="E48"/>
  <c i="1" r="L50"/>
  <c r="AM50"/>
  <c r="AM49"/>
  <c r="L49"/>
  <c r="AM47"/>
  <c r="L47"/>
  <c r="L45"/>
  <c r="L44"/>
  <c i="2" r="J1012"/>
  <c r="BK926"/>
  <c r="J779"/>
  <c r="BK656"/>
  <c r="BK549"/>
  <c r="BK354"/>
  <c r="BK221"/>
  <c r="BK191"/>
  <c r="BK1022"/>
  <c r="BK877"/>
  <c r="BK642"/>
  <c r="J405"/>
  <c r="J297"/>
  <c r="BK159"/>
  <c r="BK938"/>
  <c r="J894"/>
  <c r="J574"/>
  <c r="J444"/>
  <c r="BK278"/>
  <c r="J116"/>
  <c r="BK918"/>
  <c r="J736"/>
  <c r="BK516"/>
  <c r="BK282"/>
  <c r="J122"/>
  <c r="BK156"/>
  <c r="J983"/>
  <c r="BK779"/>
  <c r="BK630"/>
  <c r="J360"/>
  <c r="BK211"/>
  <c r="BK1019"/>
  <c r="J917"/>
  <c r="BK724"/>
  <c r="BK371"/>
  <c r="BK228"/>
  <c r="BK1000"/>
  <c r="J853"/>
  <c r="J730"/>
  <c r="BK534"/>
  <c r="BK389"/>
  <c r="BK281"/>
  <c r="J1024"/>
  <c r="J920"/>
  <c r="J799"/>
  <c r="J703"/>
  <c r="J556"/>
  <c r="BK432"/>
  <c r="J316"/>
  <c r="BK193"/>
  <c r="J1017"/>
  <c r="J813"/>
  <c r="J650"/>
  <c r="J383"/>
  <c r="BK283"/>
  <c r="BK128"/>
  <c r="J931"/>
  <c r="J761"/>
  <c r="J510"/>
  <c r="BK422"/>
  <c r="BK295"/>
  <c r="J107"/>
  <c r="BK905"/>
  <c r="BK725"/>
  <c r="J656"/>
  <c r="BK362"/>
  <c r="J216"/>
  <c r="BK1026"/>
  <c r="BK919"/>
  <c r="J724"/>
  <c r="BK568"/>
  <c r="J437"/>
  <c r="J314"/>
  <c r="J186"/>
  <c r="BK1024"/>
  <c r="J928"/>
  <c r="BK785"/>
  <c r="BK480"/>
  <c r="J371"/>
  <c r="J204"/>
  <c r="BK954"/>
  <c r="J743"/>
  <c r="BK522"/>
  <c r="J389"/>
  <c r="BK180"/>
  <c r="BK920"/>
  <c r="J812"/>
  <c r="BK691"/>
  <c r="BK586"/>
  <c r="BK287"/>
  <c r="BK137"/>
  <c r="J1030"/>
  <c r="BK859"/>
  <c r="J711"/>
  <c r="BK574"/>
  <c r="BK399"/>
  <c r="J281"/>
  <c r="J180"/>
  <c r="J1018"/>
  <c r="BK805"/>
  <c r="BK711"/>
  <c r="J422"/>
  <c r="J246"/>
  <c r="BK1030"/>
  <c r="BK813"/>
  <c r="BK598"/>
  <c r="BK468"/>
  <c r="J338"/>
  <c r="BK199"/>
  <c r="BK928"/>
  <c r="J825"/>
  <c r="BK697"/>
  <c r="BK528"/>
  <c r="BK316"/>
  <c r="J153"/>
  <c r="J131"/>
  <c r="J900"/>
  <c r="J718"/>
  <c r="J662"/>
  <c r="J417"/>
  <c r="BK285"/>
  <c i="1" r="AS54"/>
  <c i="2" r="J888"/>
  <c r="J636"/>
  <c r="J480"/>
  <c r="J341"/>
  <c r="BK186"/>
  <c r="J970"/>
  <c r="J806"/>
  <c r="BK688"/>
  <c r="BK437"/>
  <c r="J230"/>
  <c r="J113"/>
  <c r="BK931"/>
  <c r="BK767"/>
  <c r="J682"/>
  <c r="J528"/>
  <c r="J353"/>
  <c r="J228"/>
  <c r="BK116"/>
  <c r="J936"/>
  <c r="BK717"/>
  <c r="J568"/>
  <c r="BK412"/>
  <c r="J298"/>
  <c r="BK163"/>
  <c r="BK825"/>
  <c r="BK682"/>
  <c r="J546"/>
  <c r="BK337"/>
  <c r="J163"/>
  <c r="J938"/>
  <c r="BK755"/>
  <c r="J674"/>
  <c r="J474"/>
  <c r="J351"/>
  <c r="J193"/>
  <c r="J991"/>
  <c r="BK839"/>
  <c r="BK698"/>
  <c r="BK546"/>
  <c r="BK360"/>
  <c r="J223"/>
  <c r="J159"/>
  <c r="BK990"/>
  <c r="BK736"/>
  <c r="BK668"/>
  <c r="BK338"/>
  <c r="J260"/>
  <c r="BK107"/>
  <c r="J918"/>
  <c r="BK674"/>
  <c r="BK490"/>
  <c r="J362"/>
  <c r="BK202"/>
  <c r="J1019"/>
  <c r="BK917"/>
  <c r="BK798"/>
  <c r="J490"/>
  <c r="BK353"/>
  <c r="J221"/>
  <c r="J1027"/>
  <c r="BK903"/>
  <c r="J749"/>
  <c r="J697"/>
  <c r="J456"/>
  <c r="BK334"/>
  <c r="J202"/>
  <c r="J128"/>
  <c r="BK970"/>
  <c r="BK761"/>
  <c r="BK450"/>
  <c r="J336"/>
  <c r="BK177"/>
  <c r="J990"/>
  <c r="J755"/>
  <c r="J534"/>
  <c r="BK383"/>
  <c r="BK297"/>
  <c r="J999"/>
  <c r="J877"/>
  <c r="J792"/>
  <c r="BK610"/>
  <c r="BK405"/>
  <c r="BK207"/>
  <c r="BK230"/>
  <c r="BK1017"/>
  <c r="BK853"/>
  <c r="J686"/>
  <c r="J337"/>
  <c r="J169"/>
  <c r="BK936"/>
  <c r="J767"/>
  <c r="J549"/>
  <c r="J450"/>
  <c r="J334"/>
  <c r="J170"/>
  <c r="J926"/>
  <c r="J704"/>
  <c r="BK500"/>
  <c r="J306"/>
  <c r="BK143"/>
  <c r="BK983"/>
  <c r="J882"/>
  <c r="BK730"/>
  <c r="J630"/>
  <c r="BK374"/>
  <c r="J304"/>
  <c r="BK204"/>
  <c r="J137"/>
  <c r="BK999"/>
  <c r="BK773"/>
  <c r="BK684"/>
  <c r="BK339"/>
  <c r="BK223"/>
  <c r="BK962"/>
  <c r="J586"/>
  <c r="BK474"/>
  <c r="J374"/>
  <c r="J191"/>
  <c r="J982"/>
  <c r="J839"/>
  <c r="J698"/>
  <c r="J610"/>
  <c r="J412"/>
  <c r="J278"/>
  <c r="BK1027"/>
  <c r="BK888"/>
  <c r="J773"/>
  <c r="J684"/>
  <c r="BK462"/>
  <c r="BK336"/>
  <c r="J207"/>
  <c r="J143"/>
  <c r="BK1018"/>
  <c r="J859"/>
  <c r="J691"/>
  <c r="J427"/>
  <c r="BK306"/>
  <c r="BK170"/>
  <c r="BK1028"/>
  <c r="J903"/>
  <c r="BK704"/>
  <c r="J441"/>
  <c r="BK280"/>
  <c r="BK991"/>
  <c r="J865"/>
  <c r="J717"/>
  <c r="BK620"/>
  <c r="BK369"/>
  <c r="J195"/>
  <c r="J977"/>
  <c r="BK812"/>
  <c r="J725"/>
  <c r="J620"/>
  <c r="BK510"/>
  <c r="BK343"/>
  <c r="J211"/>
  <c r="J146"/>
  <c r="J1000"/>
  <c r="BK791"/>
  <c r="J688"/>
  <c r="BK341"/>
  <c r="J287"/>
  <c r="BK113"/>
  <c r="J905"/>
  <c r="BK686"/>
  <c r="J500"/>
  <c r="J369"/>
  <c r="BK169"/>
  <c r="BK977"/>
  <c r="J805"/>
  <c r="BK662"/>
  <c r="BK441"/>
  <c r="BK246"/>
  <c r="BK195"/>
  <c r="J1005"/>
  <c r="BK792"/>
  <c r="BK710"/>
  <c r="BK444"/>
  <c r="BK304"/>
  <c r="BK146"/>
  <c r="BK982"/>
  <c r="BK749"/>
  <c r="J516"/>
  <c r="BK417"/>
  <c r="J283"/>
  <c r="J1026"/>
  <c r="BK882"/>
  <c r="BK743"/>
  <c r="J642"/>
  <c r="J354"/>
  <c r="BK197"/>
  <c r="J1028"/>
  <c r="BK894"/>
  <c r="J785"/>
  <c r="BK718"/>
  <c r="J598"/>
  <c r="J468"/>
  <c r="J339"/>
  <c r="BK216"/>
  <c r="J177"/>
  <c r="J1022"/>
  <c r="BK865"/>
  <c r="BK703"/>
  <c r="J432"/>
  <c r="BK314"/>
  <c r="J199"/>
  <c r="BK1014"/>
  <c r="BK900"/>
  <c r="J737"/>
  <c r="BK456"/>
  <c r="J343"/>
  <c r="BK260"/>
  <c r="J1014"/>
  <c r="J919"/>
  <c r="BK799"/>
  <c r="J522"/>
  <c r="J285"/>
  <c r="BK131"/>
  <c r="J962"/>
  <c r="J791"/>
  <c r="J710"/>
  <c r="BK650"/>
  <c r="BK351"/>
  <c r="J282"/>
  <c r="J197"/>
  <c r="BK122"/>
  <c r="BK1012"/>
  <c r="J798"/>
  <c r="BK636"/>
  <c r="J399"/>
  <c r="J295"/>
  <c r="BK153"/>
  <c r="BK1005"/>
  <c r="BK806"/>
  <c r="BK556"/>
  <c r="J462"/>
  <c r="BK298"/>
  <c r="J156"/>
  <c r="J954"/>
  <c r="BK737"/>
  <c r="J668"/>
  <c r="BK427"/>
  <c r="J280"/>
  <c l="1" r="P106"/>
  <c r="T152"/>
  <c r="T162"/>
  <c r="R176"/>
  <c r="T190"/>
  <c r="R210"/>
  <c r="T373"/>
  <c r="T411"/>
  <c r="BK443"/>
  <c r="J443"/>
  <c r="J72"/>
  <c r="P548"/>
  <c r="P690"/>
  <c r="P902"/>
  <c r="R930"/>
  <c r="P937"/>
  <c r="BK976"/>
  <c r="J976"/>
  <c r="J78"/>
  <c r="BK1013"/>
  <c r="J1013"/>
  <c r="J79"/>
  <c r="BK1025"/>
  <c r="J1025"/>
  <c r="J83"/>
  <c r="T106"/>
  <c r="BK152"/>
  <c r="J152"/>
  <c r="J63"/>
  <c r="BK162"/>
  <c r="J162"/>
  <c r="J64"/>
  <c r="BK176"/>
  <c r="J176"/>
  <c r="J65"/>
  <c r="BK190"/>
  <c r="J190"/>
  <c r="J66"/>
  <c r="P210"/>
  <c r="R373"/>
  <c r="R411"/>
  <c r="T443"/>
  <c r="T548"/>
  <c r="T690"/>
  <c r="R902"/>
  <c r="P930"/>
  <c r="R937"/>
  <c r="P976"/>
  <c r="P1013"/>
  <c r="T1025"/>
  <c r="T1020"/>
  <c r="BK106"/>
  <c r="J106"/>
  <c r="J61"/>
  <c r="R152"/>
  <c r="R162"/>
  <c r="P176"/>
  <c r="R190"/>
  <c r="BK210"/>
  <c r="BK373"/>
  <c r="J373"/>
  <c r="J70"/>
  <c r="P411"/>
  <c r="R443"/>
  <c r="R548"/>
  <c r="BK690"/>
  <c r="J690"/>
  <c r="J74"/>
  <c r="BK902"/>
  <c r="J902"/>
  <c r="J75"/>
  <c r="BK930"/>
  <c r="J930"/>
  <c r="J76"/>
  <c r="T937"/>
  <c r="R976"/>
  <c r="T1013"/>
  <c r="R1025"/>
  <c r="R1020"/>
  <c r="R106"/>
  <c r="R105"/>
  <c r="P152"/>
  <c r="P162"/>
  <c r="T176"/>
  <c r="P190"/>
  <c r="T210"/>
  <c r="P373"/>
  <c r="BK411"/>
  <c r="J411"/>
  <c r="J71"/>
  <c r="P443"/>
  <c r="BK548"/>
  <c r="J548"/>
  <c r="J73"/>
  <c r="R690"/>
  <c r="T902"/>
  <c r="T930"/>
  <c r="BK937"/>
  <c r="J937"/>
  <c r="J77"/>
  <c r="T976"/>
  <c r="R1013"/>
  <c r="P1025"/>
  <c r="P1020"/>
  <c r="BK206"/>
  <c r="J206"/>
  <c r="J67"/>
  <c r="BK145"/>
  <c r="J145"/>
  <c r="J62"/>
  <c r="BK1029"/>
  <c r="J1029"/>
  <c r="J84"/>
  <c r="BK1021"/>
  <c r="J1021"/>
  <c r="J81"/>
  <c r="BK1023"/>
  <c r="J1023"/>
  <c r="J82"/>
  <c r="F55"/>
  <c r="J98"/>
  <c r="BE107"/>
  <c r="BE113"/>
  <c r="BE116"/>
  <c r="BE159"/>
  <c r="BE163"/>
  <c r="BE170"/>
  <c r="BE177"/>
  <c r="BE180"/>
  <c r="BE199"/>
  <c r="BE204"/>
  <c r="BE223"/>
  <c r="BE295"/>
  <c r="BE297"/>
  <c r="BE298"/>
  <c r="BE334"/>
  <c r="BE336"/>
  <c r="BE337"/>
  <c r="BE339"/>
  <c r="BE389"/>
  <c r="BE412"/>
  <c r="BE417"/>
  <c r="BE432"/>
  <c r="BE450"/>
  <c r="BE462"/>
  <c r="BE480"/>
  <c r="BE556"/>
  <c r="BE574"/>
  <c r="BE682"/>
  <c r="BE684"/>
  <c r="BE686"/>
  <c r="BE698"/>
  <c r="BE703"/>
  <c r="BE717"/>
  <c r="BE761"/>
  <c r="BE792"/>
  <c r="BE813"/>
  <c r="BE825"/>
  <c r="BE888"/>
  <c r="BE894"/>
  <c r="BE931"/>
  <c r="BE983"/>
  <c r="BE1005"/>
  <c r="E94"/>
  <c r="BE122"/>
  <c r="BE128"/>
  <c r="BE131"/>
  <c r="BE137"/>
  <c r="BE146"/>
  <c r="BE153"/>
  <c r="BE156"/>
  <c r="BE193"/>
  <c r="BE195"/>
  <c r="BE207"/>
  <c r="BE211"/>
  <c r="BE216"/>
  <c r="BE221"/>
  <c r="BE230"/>
  <c r="BE281"/>
  <c r="BE285"/>
  <c r="BE304"/>
  <c r="BE306"/>
  <c r="BE314"/>
  <c r="BE351"/>
  <c r="BE354"/>
  <c r="BE399"/>
  <c r="BE405"/>
  <c r="BE427"/>
  <c r="BE568"/>
  <c r="BE620"/>
  <c r="BE630"/>
  <c r="BE642"/>
  <c r="BE650"/>
  <c r="BE656"/>
  <c r="BE662"/>
  <c r="BE688"/>
  <c r="BE691"/>
  <c r="BE697"/>
  <c r="BE710"/>
  <c r="BE725"/>
  <c r="BE767"/>
  <c r="BE773"/>
  <c r="BE779"/>
  <c r="BE785"/>
  <c r="BE791"/>
  <c r="BE799"/>
  <c r="BE839"/>
  <c r="BE853"/>
  <c r="BE859"/>
  <c r="BE877"/>
  <c r="BE919"/>
  <c r="BE920"/>
  <c r="BE926"/>
  <c r="BE970"/>
  <c r="BE991"/>
  <c r="BE1012"/>
  <c r="BE1019"/>
  <c r="BE1027"/>
  <c r="BE1030"/>
  <c r="BE143"/>
  <c r="BE186"/>
  <c r="BE191"/>
  <c r="BE197"/>
  <c r="BE202"/>
  <c r="BE228"/>
  <c r="BE278"/>
  <c r="BE343"/>
  <c r="BE353"/>
  <c r="BE360"/>
  <c r="BE374"/>
  <c r="BE437"/>
  <c r="BE456"/>
  <c r="BE468"/>
  <c r="BE500"/>
  <c r="BE510"/>
  <c r="BE516"/>
  <c r="BE522"/>
  <c r="BE528"/>
  <c r="BE534"/>
  <c r="BE546"/>
  <c r="BE549"/>
  <c r="BE586"/>
  <c r="BE598"/>
  <c r="BE610"/>
  <c r="BE674"/>
  <c r="BE718"/>
  <c r="BE724"/>
  <c r="BE730"/>
  <c r="BE737"/>
  <c r="BE743"/>
  <c r="BE749"/>
  <c r="BE798"/>
  <c r="BE806"/>
  <c r="BE812"/>
  <c r="BE882"/>
  <c r="BE900"/>
  <c r="BE903"/>
  <c r="BE918"/>
  <c r="BE938"/>
  <c r="BE954"/>
  <c r="BE977"/>
  <c r="BE1017"/>
  <c r="BE169"/>
  <c r="BE246"/>
  <c r="BE260"/>
  <c r="BE280"/>
  <c r="BE282"/>
  <c r="BE283"/>
  <c r="BE287"/>
  <c r="BE316"/>
  <c r="BE338"/>
  <c r="BE341"/>
  <c r="BE362"/>
  <c r="BE369"/>
  <c r="BE371"/>
  <c r="BE383"/>
  <c r="BE422"/>
  <c r="BE441"/>
  <c r="BE444"/>
  <c r="BE474"/>
  <c r="BE490"/>
  <c r="BE636"/>
  <c r="BE668"/>
  <c r="BE704"/>
  <c r="BE711"/>
  <c r="BE736"/>
  <c r="BE755"/>
  <c r="BE805"/>
  <c r="BE865"/>
  <c r="BE905"/>
  <c r="BE917"/>
  <c r="BE928"/>
  <c r="BE936"/>
  <c r="BE962"/>
  <c r="BE982"/>
  <c r="BE990"/>
  <c r="BE999"/>
  <c r="BE1000"/>
  <c r="BE1014"/>
  <c r="BE1018"/>
  <c r="BE1022"/>
  <c r="BE1024"/>
  <c r="BE1026"/>
  <c r="BE1028"/>
  <c r="F36"/>
  <c i="1" r="BC55"/>
  <c r="BC54"/>
  <c r="W32"/>
  <c i="2" r="F35"/>
  <c i="1" r="BB55"/>
  <c r="BB54"/>
  <c r="W31"/>
  <c i="2" r="F34"/>
  <c i="1" r="BA55"/>
  <c r="BA54"/>
  <c r="W30"/>
  <c i="2" r="F37"/>
  <c i="1" r="BD55"/>
  <c r="BD54"/>
  <c r="W33"/>
  <c i="2" r="J34"/>
  <c i="1" r="AW55"/>
  <c i="2" l="1" r="P209"/>
  <c r="BK209"/>
  <c r="J209"/>
  <c r="J68"/>
  <c r="T105"/>
  <c r="R209"/>
  <c r="R104"/>
  <c r="T209"/>
  <c r="P105"/>
  <c r="P104"/>
  <c i="1" r="AU55"/>
  <c i="2" r="BK1020"/>
  <c r="J1020"/>
  <c r="J80"/>
  <c r="BK105"/>
  <c r="J105"/>
  <c r="J60"/>
  <c r="J210"/>
  <c r="J69"/>
  <c i="1" r="AU54"/>
  <c i="2" r="F33"/>
  <c i="1" r="AZ55"/>
  <c r="AZ54"/>
  <c r="W29"/>
  <c r="AW54"/>
  <c r="AK30"/>
  <c i="2" r="J33"/>
  <c i="1" r="AV55"/>
  <c r="AT55"/>
  <c r="AY54"/>
  <c r="AX54"/>
  <c i="2" l="1" r="T104"/>
  <c r="BK104"/>
  <c r="J104"/>
  <c i="1" r="AV54"/>
  <c r="AK29"/>
  <c i="2" r="J30"/>
  <c i="1" r="AG55"/>
  <c r="AG54"/>
  <c r="AK26"/>
  <c i="2" l="1" r="J39"/>
  <c r="J59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<sst xmlns="http://schemas.openxmlformats.org/spreadsheetml/2006/main">
  <si>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</si>
  <si>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</si>
  <si>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</si>
  <si>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</si>
  <si>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</si>
  <si>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{f4297e5a-0371-4483-8860-94f805b9b018}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</si>
  <si>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</si>
  <si>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</si>
  <si>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</si>
  <si>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</si>
  <si>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</si>
  <si>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</si>
  <si>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</si>
  <si>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</si>
  <si>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kol4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</si>
  <si>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</si>
  <si>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</si>
  <si>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stávajícího zdroje tepla v objektu firmy VELOX - WERK</t>
  </si>
  <si>
    <t>KSO:</t>
  </si>
  <si>
    <t/>
  </si>
  <si>
    <t>CC-CZ:</t>
  </si>
  <si>
    <t>Místo:</t>
  </si>
  <si>
    <t>Hranice</t>
  </si>
  <si>
    <t>Datum:</t>
  </si>
  <si>
    <t>13. 1. 2023</t>
  </si>
  <si>
    <t>Zadavatel:</t>
  </si>
  <si>
    <t>IČ:</t>
  </si>
  <si>
    <t>VELOX-WERK s.r.o., Bělotínská 288, 753 01 Hranice</t>
  </si>
  <si>
    <t>DIČ:</t>
  </si>
  <si>
    <t>Uchazeč:</t>
  </si>
  <si>
    <t>Vyplň údaj</t>
  </si>
  <si>
    <t>Projektant:</t>
  </si>
  <si>
    <t>Ing. Jiří Kolář_TZB PROJEKT, Anenská 121, Bohumín</t>
  </si>
  <si>
    <t>True</t>
  </si>
  <si>
    <t>Zpracovatel:</t>
  </si>
  <si>
    <t>Beránek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</si>
  <si>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</si>
  <si>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</si>
  <si>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</si>
  <si>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</si>
  <si>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</si>
  <si>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</si>
  <si>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</si>
  <si>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</si>
  <si>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</si>
  <si>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</si>
  <si>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</si>
  <si>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</si>
  <si>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</si>
  <si>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</si>
  <si>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</si>
  <si>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</si>
  <si>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</si>
  <si>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</si>
  <si>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</si>
  <si>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</si>
  <si>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</si>
  <si>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</si>
  <si>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</si>
  <si>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</si>
  <si>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</si>
  <si>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</si>
  <si>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</si>
  <si>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</si>
  <si>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</si>
  <si>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</si>
  <si>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</si>
  <si>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</si>
  <si>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</si>
  <si>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</si>
  <si>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</si>
  <si>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</si>
  <si>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</si>
  <si>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</si>
  <si>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</si>
  <si>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</si>
  <si>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</si>
  <si>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</si>
  <si>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D.300 vytápění - výměna kotle</t>
  </si>
  <si>
    <t>STA</t>
  </si>
  <si>
    <t>1</t>
  </si>
  <si>
    <t>{daa08d6a-1d78-437a-b003-6abccbd2ec8f}</t>
  </si>
  <si>
    <t>2</t>
  </si>
  <si>
    <t>f2</t>
  </si>
  <si>
    <t>plocha překopů</t>
  </si>
  <si>
    <t>20</t>
  </si>
  <si>
    <t>f3</t>
  </si>
  <si>
    <t>odvoz přebytečné zeminy</t>
  </si>
  <si>
    <t>8</t>
  </si>
  <si>
    <t>KRYCÍ LIST SOUPISU PRACÍ</t>
  </si>
  <si>
    <t>f1</t>
  </si>
  <si>
    <t>řezání asfaltu</t>
  </si>
  <si>
    <t>66,667</t>
  </si>
  <si>
    <t>Objekt:</t>
  </si>
  <si>
    <t>a - D.300 vytápění - výměna kotle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</si>
  <si>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</si>
  <si>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</si>
  <si>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</si>
  <si>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</si>
  <si>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</si>
  <si>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</si>
  <si>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</si>
  <si>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</si>
  <si>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</si>
  <si>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</si>
  <si>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</si>
  <si>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</si>
  <si>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</si>
  <si>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</si>
  <si>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727 - Zdravotechnika - požární ochrana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</si>
  <si>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</si>
  <si>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</si>
  <si>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</si>
  <si>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</si>
  <si>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</si>
  <si>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 xml:space="preserve">    767 - Konstrukce zámečnické</t>
  </si>
  <si>
    <t xml:space="preserve">    783 - Dokončovací práce - nátěry</t>
  </si>
  <si>
    <t>HZS - Hodinové zúčtovací sazby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</si>
  <si>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</si>
  <si>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</si>
  <si>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</si>
  <si>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</si>
  <si>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</si>
  <si>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</si>
  <si>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</si>
  <si>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</si>
  <si>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</si>
  <si>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</si>
  <si>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</si>
  <si>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</si>
  <si>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</si>
  <si>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</si>
  <si>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</si>
  <si>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</si>
  <si>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</si>
  <si>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</si>
  <si>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</si>
  <si>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</si>
  <si>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</si>
  <si>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</si>
  <si>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</si>
  <si>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</si>
  <si>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113107423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</si>
  <si>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</si>
  <si>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m2</t>
  </si>
  <si>
    <t>CS ÚRS 2023 01</t>
  </si>
  <si>
    <t>4</t>
  </si>
  <si>
    <t>579662441</t>
  </si>
  <si>
    <t>Online PSC</t>
  </si>
  <si>
    <t>https://podminky.urs.cz/item/CS_URS_2023_01/113107423</t>
  </si>
  <si>
    <t>VV</t>
  </si>
  <si>
    <t>"specifikace materiálu</t>
  </si>
  <si>
    <t>"stolárna</t>
  </si>
  <si>
    <t xml:space="preserve">20,00 </t>
  </si>
  <si>
    <t>Součet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</si>
  <si>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</si>
  <si>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</si>
  <si>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599285439</t>
  </si>
  <si>
    <t>https://podminky.urs.cz/item/CS_URS_2023_01/113107543</t>
  </si>
  <si>
    <t>3</t>
  </si>
  <si>
    <t>132351101</t>
  </si>
  <si>
    <t>Hloubení nezapažených rýh šířky do 800 mm strojně s urovnáním dna do předepsaného profilu a spádu v hornině třídy těžitelnosti II skupiny 4 do 20 m3</t>
  </si>
  <si>
    <t>m3</t>
  </si>
  <si>
    <t>719261411</t>
  </si>
  <si>
    <t>https://podminky.urs.cz/item/CS_URS_2023_01/132351101</t>
  </si>
  <si>
    <t>15,00</t>
  </si>
  <si>
    <t>162551128</t>
  </si>
  <si>
    <t>Vodorovné přemístění výkopku nebo sypaniny po suchu na obvyklém dopravním prostředku, bez naložení výkopku, avšak se složením bez rozhrnutí z horniny třídy těžitelnosti II skupiny 4 a 5 na vzdálenost přes 2 500 do 3 000 m</t>
  </si>
  <si>
    <t>1526563221</t>
  </si>
  <si>
    <t>https://podminky.urs.cz/item/CS_URS_2023_01/162551128</t>
  </si>
  <si>
    <t>8,00</t>
  </si>
  <si>
    <t>5</t>
  </si>
  <si>
    <t>171201231</t>
  </si>
  <si>
    <t>Poplatek za uložení stavebního odpadu na recyklační skládce (skládkovné) zeminy a kamení zatříděného do Katalogu odpadů pod kódem 17 05 04</t>
  </si>
  <si>
    <t>t</t>
  </si>
  <si>
    <t>1135832152</t>
  </si>
  <si>
    <t>https://podminky.urs.cz/item/CS_URS_2023_01/171201231</t>
  </si>
  <si>
    <t>f3*1,80</t>
  </si>
  <si>
    <t>6</t>
  </si>
  <si>
    <t>174151101</t>
  </si>
  <si>
    <t>Zásyp sypaninou z jakékoliv horniny strojně s uložením výkopku ve vrstvách se zhutněním jam, šachet, rýh nebo kolem objektů v těchto vykopávkách</t>
  </si>
  <si>
    <t>-571711639</t>
  </si>
  <si>
    <t>https://podminky.urs.cz/item/CS_URS_2023_01/174151101</t>
  </si>
  <si>
    <t>7,00</t>
  </si>
  <si>
    <t>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</si>
  <si>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</si>
  <si>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</si>
  <si>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1689166483</t>
  </si>
  <si>
    <t>https://podminky.urs.cz/item/CS_URS_2023_01/175151101</t>
  </si>
  <si>
    <t>M</t>
  </si>
  <si>
    <t>58331351</t>
  </si>
  <si>
    <t>kamenivo těžené drobné frakce 0/4</t>
  </si>
  <si>
    <t>-744183415</t>
  </si>
  <si>
    <t>7*2 "Přepočtené koeficientem množství</t>
  </si>
  <si>
    <t>Vodorovné konstrukce</t>
  </si>
  <si>
    <t>9</t>
  </si>
  <si>
    <t>451572111</t>
  </si>
  <si>
    <t>Lože pod potrubí, stoky a drobné objekty v otevřeném výkopu z kameniva drobného těženého 0 až 4 mm</t>
  </si>
  <si>
    <t>190096340</t>
  </si>
  <si>
    <t>https://podminky.urs.cz/item/CS_URS_2023_01/451572111</t>
  </si>
  <si>
    <t>1,00</t>
  </si>
  <si>
    <t>Komunikace pozemní</t>
  </si>
  <si>
    <t>10</t>
  </si>
  <si>
    <t>566901231</t>
  </si>
  <si>
    <t>Vyspravení podkladu po překopech inženýrských sítí plochy přes 15 m2 s rozprostřením a zhutněním štěrkodrtí tl. 100 mm</t>
  </si>
  <si>
    <t>2117012554</t>
  </si>
  <si>
    <t>https://podminky.urs.cz/item/CS_URS_2023_01/566901231</t>
  </si>
  <si>
    <t>11</t>
  </si>
  <si>
    <t>566901233</t>
  </si>
  <si>
    <t>Vyspravení podkladu po překopech inženýrských sítí plochy přes 15 m2 s rozprostřením a zhutněním štěrkodrtí tl. 200 mm</t>
  </si>
  <si>
    <t>-259193214</t>
  </si>
  <si>
    <t>https://podminky.urs.cz/item/CS_URS_2023_01/566901233</t>
  </si>
  <si>
    <t>12</t>
  </si>
  <si>
    <t>566901261</t>
  </si>
  <si>
    <t>Vyspravení podkladu po překopech inženýrských sítí plochy přes 15 m2 s rozprostřením a zhutněním obalovaným kamenivem ACP (OK) tl. 100 mm</t>
  </si>
  <si>
    <t>1402940561</t>
  </si>
  <si>
    <t>https://podminky.urs.cz/item/CS_URS_2023_01/566901261</t>
  </si>
  <si>
    <t>Trubní vedení</t>
  </si>
  <si>
    <t>13</t>
  </si>
  <si>
    <t>866211003</t>
  </si>
  <si>
    <t>Montáž potrubí z trub ocelových předizolovaných DN 50, vnějšího průměru D 125 mm</t>
  </si>
  <si>
    <t>m</t>
  </si>
  <si>
    <t>1498629229</t>
  </si>
  <si>
    <t>https://podminky.urs.cz/item/CS_URS_2023_01/866211003</t>
  </si>
  <si>
    <t>30,00</t>
  </si>
  <si>
    <t>14</t>
  </si>
  <si>
    <t>55271112</t>
  </si>
  <si>
    <t>potrubí horkovodní ocelové předizolované kompaktní systém DN 50/125</t>
  </si>
  <si>
    <t>-1257654323</t>
  </si>
  <si>
    <t>867211003</t>
  </si>
  <si>
    <t>Spojky předizolovaného potrubí DN 50, vnějšího průměru D 125 mm</t>
  </si>
  <si>
    <t>kus</t>
  </si>
  <si>
    <t>214420206</t>
  </si>
  <si>
    <t>https://podminky.urs.cz/item/CS_URS_2023_01/867211003</t>
  </si>
  <si>
    <t>Ostatní konstrukce a práce, bourání</t>
  </si>
  <si>
    <t>16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</si>
  <si>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</si>
  <si>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</si>
  <si>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392993369</t>
  </si>
  <si>
    <t>https://podminky.urs.cz/item/CS_URS_2023_01/919732221</t>
  </si>
  <si>
    <t>17</t>
  </si>
  <si>
    <t>919735113</t>
  </si>
  <si>
    <t>Řezání stávajícího živičného krytu nebo podkladu hloubky přes 100 do 150 mm</t>
  </si>
  <si>
    <t>32994482</t>
  </si>
  <si>
    <t>https://podminky.urs.cz/item/CS_URS_2023_01/919735113</t>
  </si>
  <si>
    <t>20,00/0,60*2</t>
  </si>
  <si>
    <t>18</t>
  </si>
  <si>
    <t>949101112</t>
  </si>
  <si>
    <t>Lešení pomocné pracovní pro objekty pozemních staveb pro zatížení do 150 kg/m2, o výšce lešeňové podlahy přes 1,9 do 3,5 m</t>
  </si>
  <si>
    <t>-166412953</t>
  </si>
  <si>
    <t>https://podminky.urs.cz/item/CS_URS_2023_01/949101112</t>
  </si>
  <si>
    <t>800,00</t>
  </si>
  <si>
    <t>997</t>
  </si>
  <si>
    <t>Přesun sutě</t>
  </si>
  <si>
    <t>19</t>
  </si>
  <si>
    <t>997013153</t>
  </si>
  <si>
    <t>Vnitrostaveništní doprava suti a vybouraných hmot vodorovně do 50 m svisle s omezením mechanizace pro budovy a haly výšky přes 9 do 12 m</t>
  </si>
  <si>
    <t>2036790587</t>
  </si>
  <si>
    <t>https://podminky.urs.cz/item/CS_URS_2023_01/997013153</t>
  </si>
  <si>
    <t>997013814</t>
  </si>
  <si>
    <t>Poplatek za uložení stavebního odpadu na skládce (skládkovné) z izolačních materiálů zatříděného do Katalogu odpadů pod kódem 17 06 04</t>
  </si>
  <si>
    <t>2071131029</t>
  </si>
  <si>
    <t>https://podminky.urs.cz/item/CS_URS_2023_01/997013814</t>
  </si>
  <si>
    <t>997013871</t>
  </si>
  <si>
    <t>Poplatek za uložení stavebního odpadu na recyklační skládce (skládkovné) směsného stavebního a demoličního zatříděného do Katalogu odpadů pod kódem 17 09 04</t>
  </si>
  <si>
    <t>-1508752108</t>
  </si>
  <si>
    <t>https://podminky.urs.cz/item/CS_URS_2023_01/997013871</t>
  </si>
  <si>
    <t>22</t>
  </si>
  <si>
    <t>997221561</t>
  </si>
  <si>
    <t>Vodorovná doprava suti bez naložení, ale se složením a s hrubým urovnáním z kusových materiálů, na vzdálenost do 1 km</t>
  </si>
  <si>
    <t>1573853933</t>
  </si>
  <si>
    <t>https://podminky.urs.cz/item/CS_URS_2023_01/997221561</t>
  </si>
  <si>
    <t>23</t>
  </si>
  <si>
    <t>997221569</t>
  </si>
  <si>
    <t>Vodorovná doprava suti bez naložení, ale se složením a s hrubým urovnáním Příplatek k ceně za každý další i započatý 1 km přes 1 km</t>
  </si>
  <si>
    <t>-1111418274</t>
  </si>
  <si>
    <t>https://podminky.urs.cz/item/CS_URS_2023_01/997221569</t>
  </si>
  <si>
    <t>63,09*3 "Přepočtené koeficientem množství</t>
  </si>
  <si>
    <t>24</t>
  </si>
  <si>
    <t>997221873</t>
  </si>
  <si>
    <t>905260502</t>
  </si>
  <si>
    <t>https://podminky.urs.cz/item/CS_URS_2023_01/997221873</t>
  </si>
  <si>
    <t>25</t>
  </si>
  <si>
    <t>997221875</t>
  </si>
  <si>
    <t>Poplatek za uložení stavebního odpadu na recyklační skládce (skládkovné) asfaltového bez obsahu dehtu zatříděného do Katalogu odpadů pod kódem 17 03 02</t>
  </si>
  <si>
    <t>-679165115</t>
  </si>
  <si>
    <t>https://podminky.urs.cz/item/CS_URS_2023_01/997221875</t>
  </si>
  <si>
    <t>998</t>
  </si>
  <si>
    <t>Přesun hmot</t>
  </si>
  <si>
    <t>26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</si>
  <si>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</si>
  <si>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</si>
  <si>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-1221510893</t>
  </si>
  <si>
    <t>https://podminky.urs.cz/item/CS_URS_2023_01/998014011</t>
  </si>
  <si>
    <t>PSV</t>
  </si>
  <si>
    <t>Práce a dodávky PSV</t>
  </si>
  <si>
    <t>713</t>
  </si>
  <si>
    <t>Izolace tepelné</t>
  </si>
  <si>
    <t>27</t>
  </si>
  <si>
    <t>713300842</t>
  </si>
  <si>
    <t>Odstranění tepelné izolace těles povrchové úpravy pevné izolace jakékoliv tloušťky (bez řezání ocelové konstrukce plamenem) z vláknitých materiálů s konstrukcí s povrchovou úpravou</t>
  </si>
  <si>
    <t>1191165425</t>
  </si>
  <si>
    <t>https://podminky.urs.cz/item/CS_URS_2023_01/713300842</t>
  </si>
  <si>
    <t>"Sekundérní část - hlavní rozdělovač a sběrač</t>
  </si>
  <si>
    <t>28</t>
  </si>
  <si>
    <t>713311121</t>
  </si>
  <si>
    <t>Montáž izolace tepelné těles pásy nebo rohožemi bez povrchové úpravy (izolační materiál ve specifikaci) připevněnými ocelovým drátem nebo na trny z tyčové oceli kruhové (bez přivaření trnů) pomocí příchytek nebo ohnutím trnů ploch tvarových jednovrstvá</t>
  </si>
  <si>
    <t>556297809</t>
  </si>
  <si>
    <t>https://podminky.urs.cz/item/CS_URS_2023_01/713311121</t>
  </si>
  <si>
    <t>29</t>
  </si>
  <si>
    <t>63142668</t>
  </si>
  <si>
    <t>rohož izolační z minerální vlny prošívaná na pletivu 80kg/m3 tl 50mm</t>
  </si>
  <si>
    <t>32</t>
  </si>
  <si>
    <t>-2061199344</t>
  </si>
  <si>
    <t>8*1,05 "Přepočtené koeficientem množství</t>
  </si>
  <si>
    <t>30</t>
  </si>
  <si>
    <t>713391115</t>
  </si>
  <si>
    <t>Montáž izolace tepelné těles - doplňky a konstrukční součásti oplechování pevného složitě tvarovaných ploch</t>
  </si>
  <si>
    <t>-483290921</t>
  </si>
  <si>
    <t>https://podminky.urs.cz/item/CS_URS_2023_01/713391115</t>
  </si>
  <si>
    <t>31</t>
  </si>
  <si>
    <t>13814201</t>
  </si>
  <si>
    <t>plech hladký Pz jakost EN 10143 tl 1,5mm tabule</t>
  </si>
  <si>
    <t>918117708</t>
  </si>
  <si>
    <t>8,000*0,012</t>
  </si>
  <si>
    <t>713410831</t>
  </si>
  <si>
    <t>Odstranění tepelné izolace potrubí a ohybů pásy nebo rohožemi s povrchovou úpravou hliníkovou fólií připevněnými ocelovým drátem potrubí, tloušťka izolace do 50 mm</t>
  </si>
  <si>
    <t>-1717041965</t>
  </si>
  <si>
    <t>https://podminky.urs.cz/item/CS_URS_2023_01/713410831</t>
  </si>
  <si>
    <t>251,00</t>
  </si>
  <si>
    <t>"výroba stropních dílců</t>
  </si>
  <si>
    <t>147,00</t>
  </si>
  <si>
    <t>"řezárna desek</t>
  </si>
  <si>
    <t>103,00</t>
  </si>
  <si>
    <t>"kanceláře</t>
  </si>
  <si>
    <t>9,00</t>
  </si>
  <si>
    <t>"strojovna</t>
  </si>
  <si>
    <t>36,00</t>
  </si>
  <si>
    <t>"vyzvávací hala,výrobní hala,spony</t>
  </si>
  <si>
    <t>617,00</t>
  </si>
  <si>
    <t>33</t>
  </si>
  <si>
    <t>713410841</t>
  </si>
  <si>
    <t>Odstranění tepelné izolace potrubí a ohybů pásy nebo rohožemi s povrchovou úpravou hliníkovou fólií připevněnými ocelovým drátem ohybů, tloušťka izolace do 50 mm</t>
  </si>
  <si>
    <t>1541462601</t>
  </si>
  <si>
    <t>https://podminky.urs.cz/item/CS_URS_2023_01/713410841</t>
  </si>
  <si>
    <t>28,00</t>
  </si>
  <si>
    <t>16,00</t>
  </si>
  <si>
    <t>11,00</t>
  </si>
  <si>
    <t>4,00</t>
  </si>
  <si>
    <t>34</t>
  </si>
  <si>
    <t>713463311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</si>
  <si>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</si>
  <si>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-1309053239</t>
  </si>
  <si>
    <t>https://podminky.urs.cz/item/CS_URS_2023_01/713463311</t>
  </si>
  <si>
    <t>18,00+9,00+18,00</t>
  </si>
  <si>
    <t>171,00+36,00+40,00+3,00</t>
  </si>
  <si>
    <t>54,00+27,00+63,00+3,00</t>
  </si>
  <si>
    <t>18,00+18,00+13,00+50,00+4,00</t>
  </si>
  <si>
    <t>153,00+72,00+40,00+72,00+15,00</t>
  </si>
  <si>
    <t>35</t>
  </si>
  <si>
    <t>63154575</t>
  </si>
  <si>
    <t>pouzdro izolační potrubní z minerální vlny s Al fólií max. 250/100°C 60/40mm</t>
  </si>
  <si>
    <t>415147801</t>
  </si>
  <si>
    <t>360*1,02 "Přepočtené koeficientem množství</t>
  </si>
  <si>
    <t>36</t>
  </si>
  <si>
    <t>63154533</t>
  </si>
  <si>
    <t>pouzdro izolační potrubní z minerální vlny s Al fólií max. 250/100°C 42/30mm</t>
  </si>
  <si>
    <t>1510368432</t>
  </si>
  <si>
    <t>37</t>
  </si>
  <si>
    <t>63154532</t>
  </si>
  <si>
    <t>pouzdro izolační potrubní z minerální vlny s Al fólií max. 250/100°C 35/30mm</t>
  </si>
  <si>
    <t>-618863304</t>
  </si>
  <si>
    <t>38</t>
  </si>
  <si>
    <t>63154531</t>
  </si>
  <si>
    <t>pouzdro izolační potrubní z minerální vlny s Al fólií max. 250/100°C 28/30mm</t>
  </si>
  <si>
    <t>-10415383</t>
  </si>
  <si>
    <t>39</t>
  </si>
  <si>
    <t>63154534</t>
  </si>
  <si>
    <t>pouzdro izolační potrubní z minerální vlny s Al fólií max. 250/100°C 48/30mm</t>
  </si>
  <si>
    <t>1296424810</t>
  </si>
  <si>
    <t>153*1,02 "Přepočtené koeficientem množství</t>
  </si>
  <si>
    <t>40</t>
  </si>
  <si>
    <t>63154570</t>
  </si>
  <si>
    <t>pouzdro izolační potrubní z minerální vlny s Al fólií max. 250/100°C 22/40mm</t>
  </si>
  <si>
    <t>-1547341850</t>
  </si>
  <si>
    <t>64*1,02 "Přepočtené koeficientem množství</t>
  </si>
  <si>
    <t>41</t>
  </si>
  <si>
    <t>713463312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</si>
  <si>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50 do 100 mm</t>
  </si>
  <si>
    <t>295972499</t>
  </si>
  <si>
    <t>https://podminky.urs.cz/item/CS_URS_2023_01/713463312</t>
  </si>
  <si>
    <t>153,00+50,00</t>
  </si>
  <si>
    <t>42</t>
  </si>
  <si>
    <t>63154034</t>
  </si>
  <si>
    <t>pouzdro izolační potrubní z minerální vlny s Al fólií max. 250/100°C 108/60mm</t>
  </si>
  <si>
    <t>1078893637</t>
  </si>
  <si>
    <t>162*1,02 "Přepočtené koeficientem množství</t>
  </si>
  <si>
    <t>43</t>
  </si>
  <si>
    <t>63154607</t>
  </si>
  <si>
    <t>pouzdro izolační potrubní z minerální vlny s Al fólií max. 250/100°C 76/50mm</t>
  </si>
  <si>
    <t>-2001905227</t>
  </si>
  <si>
    <t>44</t>
  </si>
  <si>
    <t>713463313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</si>
  <si>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150 mm</t>
  </si>
  <si>
    <t>-1271955618</t>
  </si>
  <si>
    <t>https://podminky.urs.cz/item/CS_URS_2023_01/713463313</t>
  </si>
  <si>
    <t>"kotelna</t>
  </si>
  <si>
    <t>4,50</t>
  </si>
  <si>
    <t>45</t>
  </si>
  <si>
    <t>63154036</t>
  </si>
  <si>
    <t>pouzdro izolační potrubní z minerální vlny s Al fólií max. 250/100°C 133/60mm</t>
  </si>
  <si>
    <t>845002743</t>
  </si>
  <si>
    <t>4,5*1,02 "Přepočtené koeficientem množství</t>
  </si>
  <si>
    <t>46</t>
  </si>
  <si>
    <t>713463314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</si>
  <si>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150 mm</t>
  </si>
  <si>
    <t>-6621214</t>
  </si>
  <si>
    <t>https://podminky.urs.cz/item/CS_URS_2023_01/713463314</t>
  </si>
  <si>
    <t>27,00</t>
  </si>
  <si>
    <t>47</t>
  </si>
  <si>
    <t>63154047</t>
  </si>
  <si>
    <t>pouzdro izolační potrubní z minerální vlny s Al fólií max. 250/100°C 159/70mm</t>
  </si>
  <si>
    <t>495338310</t>
  </si>
  <si>
    <t>54*1,02 "Přepočtené koeficientem množství</t>
  </si>
  <si>
    <t>48</t>
  </si>
  <si>
    <t>713463315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</si>
  <si>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do 50 mm</t>
  </si>
  <si>
    <t>-735970397</t>
  </si>
  <si>
    <t>https://podminky.urs.cz/item/CS_URS_2023_01/713463315</t>
  </si>
  <si>
    <t>2,00+1,00+2,00</t>
  </si>
  <si>
    <t>19,00+4,00+5,00+1,00</t>
  </si>
  <si>
    <t xml:space="preserve"> 6,00+3,00+7,00</t>
  </si>
  <si>
    <t>2,00+2,00+2,00+5,00</t>
  </si>
  <si>
    <t>17,00+8,00+5,00+8,00+2,00</t>
  </si>
  <si>
    <t>49</t>
  </si>
  <si>
    <t>1633035304</t>
  </si>
  <si>
    <t>46*1,02 "Přepočtené koeficientem množství</t>
  </si>
  <si>
    <t>50</t>
  </si>
  <si>
    <t>1700867845</t>
  </si>
  <si>
    <t>51</t>
  </si>
  <si>
    <t>387484589</t>
  </si>
  <si>
    <t>52</t>
  </si>
  <si>
    <t>-202605845</t>
  </si>
  <si>
    <t>53</t>
  </si>
  <si>
    <t>1097471811</t>
  </si>
  <si>
    <t>30*1,02 "Přepočtené koeficientem množství</t>
  </si>
  <si>
    <t>54</t>
  </si>
  <si>
    <t>-759097316</t>
  </si>
  <si>
    <t>7*1,02 "Přepočtené koeficientem množství</t>
  </si>
  <si>
    <t>55</t>
  </si>
  <si>
    <t>713463316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</si>
  <si>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přes 50 do 100 mm</t>
  </si>
  <si>
    <t>-588472581</t>
  </si>
  <si>
    <t>https://podminky.urs.cz/item/CS_URS_2023_01/713463316</t>
  </si>
  <si>
    <t>17,00+5,00</t>
  </si>
  <si>
    <t>56</t>
  </si>
  <si>
    <t>-18962683</t>
  </si>
  <si>
    <t>18*1,02 "Přepočtené koeficientem množství</t>
  </si>
  <si>
    <t>57</t>
  </si>
  <si>
    <t>343407939</t>
  </si>
  <si>
    <t>58</t>
  </si>
  <si>
    <t>713463317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</si>
  <si>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přes 100 do 150 mm</t>
  </si>
  <si>
    <t>-260220506</t>
  </si>
  <si>
    <t>https://podminky.urs.cz/item/CS_URS_2023_01/713463317</t>
  </si>
  <si>
    <t>0,50</t>
  </si>
  <si>
    <t>59</t>
  </si>
  <si>
    <t>766299284</t>
  </si>
  <si>
    <t>0,5*1,02 "Přepočtené koeficientem množství</t>
  </si>
  <si>
    <t>60</t>
  </si>
  <si>
    <t>713463318</t>
  </si>
  <si>
    <t>Montáž izolace tepelné potrubí a ohybů tvarovkami nebo deskami potrubními pouzdry s povrchovou úpravou hliníkovou fólií se samolepícím přesahem (izolační materiál ve specifikaci) přelepenými samolepící hliníkovou páskou ohybů jednovrstvá D přes 150 mm</t>
  </si>
  <si>
    <t>1859008237</t>
  </si>
  <si>
    <t>https://podminky.urs.cz/item/CS_URS_2023_01/713463318</t>
  </si>
  <si>
    <t>3,00</t>
  </si>
  <si>
    <t>61</t>
  </si>
  <si>
    <t>949998054</t>
  </si>
  <si>
    <t>6*1,02 "Přepočtené koeficientem množství</t>
  </si>
  <si>
    <t>62</t>
  </si>
  <si>
    <t>998713102</t>
  </si>
  <si>
    <t>Přesun hmot pro izolace tepelné stanovený z hmotnosti přesunovaného materiálu vodorovná dopravní vzdálenost do 50 m v objektech výšky přes 6 m do 12 m</t>
  </si>
  <si>
    <t>-2038802788</t>
  </si>
  <si>
    <t>https://podminky.urs.cz/item/CS_URS_2023_01/998713102</t>
  </si>
  <si>
    <t>727</t>
  </si>
  <si>
    <t>Zdravotechnika - požární ochrana</t>
  </si>
  <si>
    <t>63</t>
  </si>
  <si>
    <t>727112001</t>
  </si>
  <si>
    <t>Protipožární trubní ucpávky ocelového potrubí s hořlavou izolací prostup stěnou tloušťky 100 mm požární odolnost EI 60 DN 25</t>
  </si>
  <si>
    <t>-2052704290</t>
  </si>
  <si>
    <t>https://podminky.urs.cz/item/CS_URS_2023_01/727112001</t>
  </si>
  <si>
    <t>64</t>
  </si>
  <si>
    <t>727112002</t>
  </si>
  <si>
    <t>Protipožární trubní ucpávky ocelového potrubí s hořlavou izolací prostup stěnou tloušťky 100 mm požární odolnost EI 60 DN 32</t>
  </si>
  <si>
    <t>1491251144</t>
  </si>
  <si>
    <t>https://podminky.urs.cz/item/CS_URS_2023_01/727112002</t>
  </si>
  <si>
    <t>"viz specifikace materiálu</t>
  </si>
  <si>
    <t>65</t>
  </si>
  <si>
    <t>727112003</t>
  </si>
  <si>
    <t>Protipožární trubní ucpávky ocelového potrubí s hořlavou izolací prostup stěnou tloušťky 100 mm požární odolnost EI 60 DN 50</t>
  </si>
  <si>
    <t>1722336893</t>
  </si>
  <si>
    <t>https://podminky.urs.cz/item/CS_URS_2023_01/727112003</t>
  </si>
  <si>
    <t xml:space="preserve">4 </t>
  </si>
  <si>
    <t xml:space="preserve">8 </t>
  </si>
  <si>
    <t>66</t>
  </si>
  <si>
    <t>727112004</t>
  </si>
  <si>
    <t>Protipožární trubní ucpávky ocelového potrubí s hořlavou izolací prostup stěnou tloušťky 100 mm požární odolnost EI 60 DN 65</t>
  </si>
  <si>
    <t>1762055285</t>
  </si>
  <si>
    <t>https://podminky.urs.cz/item/CS_URS_2023_01/727112004</t>
  </si>
  <si>
    <t>67</t>
  </si>
  <si>
    <t>727112006</t>
  </si>
  <si>
    <t>Protipožární trubní ucpávky ocelového potrubí s hořlavou izolací prostup stěnou tloušťky 100 mm požární odolnost EI 60 DN 100</t>
  </si>
  <si>
    <t>-1662829009</t>
  </si>
  <si>
    <t>https://podminky.urs.cz/item/CS_URS_2023_01/727112006</t>
  </si>
  <si>
    <t>731</t>
  </si>
  <si>
    <t>Ústřední vytápění - kotelny</t>
  </si>
  <si>
    <t>68</t>
  </si>
  <si>
    <t>731000000R</t>
  </si>
  <si>
    <t>Kompletní montáž kotle vč. primérního okruhu (po THR),vč.uvedení do provozu</t>
  </si>
  <si>
    <t>kpl</t>
  </si>
  <si>
    <t>vlastní CÚ 2023 01</t>
  </si>
  <si>
    <t>-1640649114</t>
  </si>
  <si>
    <t>P</t>
  </si>
  <si>
    <t>Poznámka k položce:_x000d_
Včetně_x000d_
 - nákladů na dozor montáže_x000d_
 - uvedení do provozu a zaškolení obsluhy</t>
  </si>
  <si>
    <t>69</t>
  </si>
  <si>
    <t>00000</t>
  </si>
  <si>
    <t>dávkování a přísun paliva</t>
  </si>
  <si>
    <t>136322906</t>
  </si>
  <si>
    <t>Poznámka k položce:_x000d_
Předmětem je :_x000d_
- hydraulický příčný posuvný dopravník_x000d_
- hydraulický agregát</t>
  </si>
  <si>
    <t>70</t>
  </si>
  <si>
    <t>00001</t>
  </si>
  <si>
    <t>kotel na štěpku, spalování a odstraňování paliva</t>
  </si>
  <si>
    <t>1419218247</t>
  </si>
  <si>
    <t>Poznámka k položce:_x000d_
Předmětem je:_x000d_
- trubkový kotel o výkonu 700kW, s provozní teplotou 95°C,provozním tlakem 3 bary_x000d_
- kotlové armatury_x000d_
- ventilátor primátního spalovacího vzduchu_x000d_
 - ventilátor sekundárního spalovacího vzduchu_x000d_
 - ventilátor recirkulace_x000d_
 - hydraulický posuvný rošt s chlazeným rámem_x000d_
 - popelové šoupátko a uložiště popela pod topeništěm_x000d_
 - automat. čištění stlačeného vzduchu pro kotel _x000d_
 - spalinový předehřívač spalovacího vzduchu vč. automatického čištění stlačeným vzduchem_x000d_
- ostatní viz PD</t>
  </si>
  <si>
    <t>71</t>
  </si>
  <si>
    <t>00002</t>
  </si>
  <si>
    <t>zařízení pro odvod spalin</t>
  </si>
  <si>
    <t>-1733919939</t>
  </si>
  <si>
    <t>Poznámka k položce:_x000d_
Obsahuje:_x000d_
 - odprášení spalin (multicyklon)_x000d_
 - odtahový ventilátor_x000d_
 - napojení kouřovodu</t>
  </si>
  <si>
    <t>72</t>
  </si>
  <si>
    <t>00003</t>
  </si>
  <si>
    <t>řízení a regulace</t>
  </si>
  <si>
    <t>226975793</t>
  </si>
  <si>
    <t>Poznámka k položce:_x000d_
Obsahuje:_x000d_
 - spínací a ovládací skříňka_x000d_
 - kontrola teploty spalovací komory_x000d_
 - regulace kyslíku_x000d_
 - regulace výkonu_x000d_
 - regulace podtlaku_x000d_
 - vizualizace</t>
  </si>
  <si>
    <t>73</t>
  </si>
  <si>
    <t>00004</t>
  </si>
  <si>
    <t>Výrobní dokumentace - detailní rozkreslení osazení kotle, ocel. plošin, schéma zapojení - vše na základě vybraného výrobce kotle</t>
  </si>
  <si>
    <t>-935088202</t>
  </si>
  <si>
    <t>74</t>
  </si>
  <si>
    <t>998731102</t>
  </si>
  <si>
    <t>Přesun hmot pro kotelny stanovený z hmotnosti přesunovaného materiálu vodorovná dopravní vzdálenost do 50 m v objektech výšky přes 6 do 12 m</t>
  </si>
  <si>
    <t>1747806659</t>
  </si>
  <si>
    <t>https://podminky.urs.cz/item/CS_URS_2023_01/998731102</t>
  </si>
  <si>
    <t>732</t>
  </si>
  <si>
    <t>Ústřední vytápění - strojovny</t>
  </si>
  <si>
    <t>75</t>
  </si>
  <si>
    <t>732111139</t>
  </si>
  <si>
    <t>Rozdělovače a sběrače tělesa rozdělovačů a sběračů z ocelových trub bezešvých DN 200</t>
  </si>
  <si>
    <t>-409006315</t>
  </si>
  <si>
    <t>https://podminky.urs.cz/item/CS_URS_2023_01/732111139</t>
  </si>
  <si>
    <t>76</t>
  </si>
  <si>
    <t>732111239</t>
  </si>
  <si>
    <t>Rozdělovače a sběrače tělesa rozdělovačů a sběračů z ocelových trub bezešvých Příplatek k cenám za každých dalších i započatých 0,5 m délky tělesa DN 200</t>
  </si>
  <si>
    <t>1536077320</t>
  </si>
  <si>
    <t>https://podminky.urs.cz/item/CS_URS_2023_01/732111239</t>
  </si>
  <si>
    <t>77</t>
  </si>
  <si>
    <t>732111312</t>
  </si>
  <si>
    <t>Rozdělovače a sběrače trubková hrdla rozdělovačů a sběračů bez přírub DN 20</t>
  </si>
  <si>
    <t>-986079316</t>
  </si>
  <si>
    <t>https://podminky.urs.cz/item/CS_URS_2023_01/732111312</t>
  </si>
  <si>
    <t>78</t>
  </si>
  <si>
    <t>732111316</t>
  </si>
  <si>
    <t>Rozdělovače a sběrače trubková hrdla rozdělovačů a sběračů bez přírub DN 40</t>
  </si>
  <si>
    <t>-1695656940</t>
  </si>
  <si>
    <t>https://podminky.urs.cz/item/CS_URS_2023_01/732111316</t>
  </si>
  <si>
    <t>79</t>
  </si>
  <si>
    <t>732111318</t>
  </si>
  <si>
    <t>Rozdělovače a sběrače trubková hrdla rozdělovačů a sběračů bez přírub DN 50</t>
  </si>
  <si>
    <t>-2019378593</t>
  </si>
  <si>
    <t>https://podminky.urs.cz/item/CS_URS_2023_01/732111318</t>
  </si>
  <si>
    <t>80</t>
  </si>
  <si>
    <t>732111328</t>
  </si>
  <si>
    <t>Rozdělovače a sběrače trubková hrdla rozdělovačů a sběračů bez přírub DN 100</t>
  </si>
  <si>
    <t>-961378230</t>
  </si>
  <si>
    <t>https://podminky.urs.cz/item/CS_URS_2023_01/732111328</t>
  </si>
  <si>
    <t>81</t>
  </si>
  <si>
    <t>732212824</t>
  </si>
  <si>
    <t>Demontáž ohříváků zásobníkových stojatých o obsahu přes 6 300 do 10 000 l</t>
  </si>
  <si>
    <t>-1290926581</t>
  </si>
  <si>
    <t>https://podminky.urs.cz/item/CS_URS_2023_01/732212824</t>
  </si>
  <si>
    <t xml:space="preserve">3 </t>
  </si>
  <si>
    <t>82</t>
  </si>
  <si>
    <t>732213824</t>
  </si>
  <si>
    <t>Demontáž ohříváků zásobníkových rozřezání demontovaných ohříváků o obsahu přes 6 300 do 10 000 l</t>
  </si>
  <si>
    <t>1203745015</t>
  </si>
  <si>
    <t>https://podminky.urs.cz/item/CS_URS_2023_01/732213824</t>
  </si>
  <si>
    <t>83</t>
  </si>
  <si>
    <t>732214824</t>
  </si>
  <si>
    <t>Demontáž ohříváků zásobníkových vypuštění vody z ohříváků o obsahu přes 6 300 do 10 000 l</t>
  </si>
  <si>
    <t>-924550084</t>
  </si>
  <si>
    <t>https://podminky.urs.cz/item/CS_URS_2023_01/732214824</t>
  </si>
  <si>
    <t>84</t>
  </si>
  <si>
    <t>732421401</t>
  </si>
  <si>
    <t>Čerpadla teplovodní závitová mokroběžná oběhová pro teplovodní vytápění (elektronicky řízená) PN 10, do 110°C DN přípojky/dopravní výška H (m) - čerpací výkon Q (m3/h) DN 25 / do 4,0 m / 2,0 m3/h</t>
  </si>
  <si>
    <t>soubor</t>
  </si>
  <si>
    <t>-1701981093</t>
  </si>
  <si>
    <t>https://podminky.urs.cz/item/CS_URS_2023_01/732421401</t>
  </si>
  <si>
    <t>85</t>
  </si>
  <si>
    <t>732421405</t>
  </si>
  <si>
    <t>Čerpadla teplovodní závitová mokroběžná oběhová pro teplovodní vytápění (elektronicky řízená) PN 10, do 110°C DN přípojky/dopravní výška H (m) - čerpací výkon Q (m3/h) DN 25 / do 4,0 m / 5,0 m3/h</t>
  </si>
  <si>
    <t>457012478</t>
  </si>
  <si>
    <t>https://podminky.urs.cz/item/CS_URS_2023_01/732421405</t>
  </si>
  <si>
    <t>86</t>
  </si>
  <si>
    <t>732421416</t>
  </si>
  <si>
    <t>Čerpadla teplovodní závitová mokroběžná oběhová pro teplovodní vytápění (elektronicky řízená) PN 10, do 110°C DN přípojky/dopravní výška H (m) - čerpací výkon Q (m3/h) DN 25 / do 6,0 m / 7,0 m3/h</t>
  </si>
  <si>
    <t>691904580</t>
  </si>
  <si>
    <t>https://podminky.urs.cz/item/CS_URS_2023_01/732421416</t>
  </si>
  <si>
    <t>87</t>
  </si>
  <si>
    <t>732422241</t>
  </si>
  <si>
    <t>Čerpadla teplovodní přírubová mokroběžná oběhová pro teplovodní vytápění PN 6/10, do 110°C jednodílná DN příruby/dopravní výška H (m) - čerpací výkon Q (m3/h) DN 80/ do 10,0 m / 47,0 m3/h</t>
  </si>
  <si>
    <t>811518730</t>
  </si>
  <si>
    <t>https://podminky.urs.cz/item/CS_URS_2023_01/732422241</t>
  </si>
  <si>
    <t>88</t>
  </si>
  <si>
    <t>732511127</t>
  </si>
  <si>
    <t>Primární potrubí solárních systémů vlnovcové z nerezové oceli AISI 304 PN 10, T= -50 až +150°C bez izolace tvarovatelné DN 20</t>
  </si>
  <si>
    <t>-1419807736</t>
  </si>
  <si>
    <t>https://podminky.urs.cz/item/CS_URS_2023_01/732511127</t>
  </si>
  <si>
    <t>4*1,00</t>
  </si>
  <si>
    <t>3*1,00</t>
  </si>
  <si>
    <t>17*1,00</t>
  </si>
  <si>
    <t>89</t>
  </si>
  <si>
    <t>998732102</t>
  </si>
  <si>
    <t>Přesun hmot pro strojovny stanovený z hmotnosti přesunovaného materiálu vodorovná dopravní vzdálenost do 50 m v objektech výšky přes 6 do 12 m</t>
  </si>
  <si>
    <t>728411257</t>
  </si>
  <si>
    <t>https://podminky.urs.cz/item/CS_URS_2023_01/998732102</t>
  </si>
  <si>
    <t>733</t>
  </si>
  <si>
    <t>Ústřední vytápění - rozvodné potrubí</t>
  </si>
  <si>
    <t>90</t>
  </si>
  <si>
    <t>733120815</t>
  </si>
  <si>
    <t>Demontáž potrubí z trubek ocelových hladkých Ø do 38</t>
  </si>
  <si>
    <t>-2068964130</t>
  </si>
  <si>
    <t>https://podminky.urs.cz/item/CS_URS_2023_01/733120815</t>
  </si>
  <si>
    <t>10,00</t>
  </si>
  <si>
    <t>91</t>
  </si>
  <si>
    <t>733120819</t>
  </si>
  <si>
    <t>Demontáž potrubí z trubek ocelových hladkých Ø přes 38 do 60,3</t>
  </si>
  <si>
    <t>1234218450</t>
  </si>
  <si>
    <t>https://podminky.urs.cz/item/CS_URS_2023_01/733120819</t>
  </si>
  <si>
    <t>279,00</t>
  </si>
  <si>
    <t>163,00</t>
  </si>
  <si>
    <t>114,00</t>
  </si>
  <si>
    <t>92</t>
  </si>
  <si>
    <t>733121150</t>
  </si>
  <si>
    <t>Potrubí z trubek ocelových hladkých spojovaných svařováním černých bezešvých středotlakých T= nad +115°C Ø 22/2,6</t>
  </si>
  <si>
    <t>-1824068566</t>
  </si>
  <si>
    <t>https://podminky.urs.cz/item/CS_URS_2023_01/733121150</t>
  </si>
  <si>
    <t>93</t>
  </si>
  <si>
    <t>733121152</t>
  </si>
  <si>
    <t>Potrubí z trubek ocelových hladkých spojovaných svařováním černých bezešvých středotlakých T= nad +115°C Ø 28/2,6</t>
  </si>
  <si>
    <t>-1754811082</t>
  </si>
  <si>
    <t>https://podminky.urs.cz/item/CS_URS_2023_01/733121152</t>
  </si>
  <si>
    <t>17,00</t>
  </si>
  <si>
    <t>94</t>
  </si>
  <si>
    <t>733121154</t>
  </si>
  <si>
    <t>Potrubí z trubek ocelových hladkých spojovaných svařováním černých bezešvých středotlakých T= nad +115°C Ø 31,8/2,6</t>
  </si>
  <si>
    <t>1216021410</t>
  </si>
  <si>
    <t>https://podminky.urs.cz/item/CS_URS_2023_01/733121154</t>
  </si>
  <si>
    <t>45,00</t>
  </si>
  <si>
    <t>70,00</t>
  </si>
  <si>
    <t>55,00</t>
  </si>
  <si>
    <t>80,00</t>
  </si>
  <si>
    <t>95</t>
  </si>
  <si>
    <t>733121155</t>
  </si>
  <si>
    <t>Potrubí z trubek ocelových hladkých spojovaných svařováním černých bezešvých středotlakých T= nad +115°C Ø 38/2,6</t>
  </si>
  <si>
    <t>52568401</t>
  </si>
  <si>
    <t>https://podminky.urs.cz/item/CS_URS_2023_01/733121155</t>
  </si>
  <si>
    <t>40,00</t>
  </si>
  <si>
    <t>96</t>
  </si>
  <si>
    <t>733121157</t>
  </si>
  <si>
    <t>Potrubí z trubek ocelových hladkých spojovaných svařováním černých bezešvých středotlakých T= nad +115°C Ø 51/3,2</t>
  </si>
  <si>
    <t>-2047699077</t>
  </si>
  <si>
    <t>https://podminky.urs.cz/item/CS_URS_2023_01/733121157</t>
  </si>
  <si>
    <t>60,00</t>
  </si>
  <si>
    <t>20,00</t>
  </si>
  <si>
    <t>97</t>
  </si>
  <si>
    <t>733121158</t>
  </si>
  <si>
    <t>Potrubí z trubek ocelových hladkých spojovaných svařováním černých bezešvých středotlakých T= nad +115°C Ø 57/3,2</t>
  </si>
  <si>
    <t>2145082828</t>
  </si>
  <si>
    <t>https://podminky.urs.cz/item/CS_URS_2023_01/733121158</t>
  </si>
  <si>
    <t>190,00</t>
  </si>
  <si>
    <t>170,00</t>
  </si>
  <si>
    <t>98</t>
  </si>
  <si>
    <t>733121162</t>
  </si>
  <si>
    <t>Potrubí z trubek ocelových hladkých spojovaných svařováním černých bezešvých středotlakých T= nad +115°C Ø 76/3,2</t>
  </si>
  <si>
    <t>-1184362746</t>
  </si>
  <si>
    <t>https://podminky.urs.cz/item/CS_URS_2023_01/733121162</t>
  </si>
  <si>
    <t>99</t>
  </si>
  <si>
    <t>733121168</t>
  </si>
  <si>
    <t>Potrubí z trubek ocelových hladkých spojovaných svařováním černých bezešvých středotlakých T= nad +115°C Ø 108/4,0</t>
  </si>
  <si>
    <t>-921703703</t>
  </si>
  <si>
    <t>https://podminky.urs.cz/item/CS_URS_2023_01/733121168</t>
  </si>
  <si>
    <t>100</t>
  </si>
  <si>
    <t>733121210</t>
  </si>
  <si>
    <t>Potrubí z trubek ocelových hladkých spojovaných svařováním černých bezešvých v kotelnách a strojovnách Ø 22/2,6</t>
  </si>
  <si>
    <t>662692569</t>
  </si>
  <si>
    <t>https://podminky.urs.cz/item/CS_URS_2023_01/733121210</t>
  </si>
  <si>
    <t>101</t>
  </si>
  <si>
    <t>733121217</t>
  </si>
  <si>
    <t>Potrubí z trubek ocelových hladkých spojovaných svařováním černých bezešvých v kotelnách a strojovnách Ø 51/3,2</t>
  </si>
  <si>
    <t>634727903</t>
  </si>
  <si>
    <t>https://podminky.urs.cz/item/CS_URS_2023_01/733121217</t>
  </si>
  <si>
    <t>102</t>
  </si>
  <si>
    <t>733121218</t>
  </si>
  <si>
    <t>Potrubí z trubek ocelových hladkých spojovaných svařováním černých bezešvých v kotelnách a strojovnách Ø 57/3,2</t>
  </si>
  <si>
    <t>1487293620</t>
  </si>
  <si>
    <t>https://podminky.urs.cz/item/CS_URS_2023_01/733121218</t>
  </si>
  <si>
    <t>103</t>
  </si>
  <si>
    <t>733121228</t>
  </si>
  <si>
    <t>Potrubí z trubek ocelových hladkých spojovaných svařováním černých bezešvých v kotelnách a strojovnách Ø 108/4,0</t>
  </si>
  <si>
    <t>2000306886</t>
  </si>
  <si>
    <t>https://podminky.urs.cz/item/CS_URS_2023_01/733121228</t>
  </si>
  <si>
    <t>104</t>
  </si>
  <si>
    <t>733121232</t>
  </si>
  <si>
    <t>Potrubí z trubek ocelových hladkých spojovaných svařováním černých bezešvých v kotelnách a strojovnách Ø 133/4,0</t>
  </si>
  <si>
    <t>663670197</t>
  </si>
  <si>
    <t>https://podminky.urs.cz/item/CS_URS_2023_01/733121232</t>
  </si>
  <si>
    <t>5,00</t>
  </si>
  <si>
    <t>105</t>
  </si>
  <si>
    <t>733121235</t>
  </si>
  <si>
    <t>Potrubí z trubek ocelových hladkých spojovaných svařováním černých bezešvých v kotelnách a strojovnách Ø 159/4,5</t>
  </si>
  <si>
    <t>1035647958</t>
  </si>
  <si>
    <t>https://podminky.urs.cz/item/CS_URS_2023_01/733121235</t>
  </si>
  <si>
    <t>106</t>
  </si>
  <si>
    <t>733191816</t>
  </si>
  <si>
    <t>Demontáž příslušenství potrubí odřezání třmenových držáků bez demontáže podpěr, konzol nebo výložníků Ø do 44,5</t>
  </si>
  <si>
    <t>-1365230974</t>
  </si>
  <si>
    <t>https://podminky.urs.cz/item/CS_URS_2023_01/733191816</t>
  </si>
  <si>
    <t>107</t>
  </si>
  <si>
    <t>733191823</t>
  </si>
  <si>
    <t>Demontáž příslušenství potrubí odřezání třmenových držáků bez demontáže podpěr, konzol nebo výložníků Ø přes 44,5 do 76</t>
  </si>
  <si>
    <t>-1034291788</t>
  </si>
  <si>
    <t>https://podminky.urs.cz/item/CS_URS_2023_01/733191823</t>
  </si>
  <si>
    <t>108</t>
  </si>
  <si>
    <t>733194810</t>
  </si>
  <si>
    <t>Demontáž příslušenství potrubí rozřezání konzol, podpěr a výložníků pro potrubí z U - profilu do U 6,5</t>
  </si>
  <si>
    <t>-519781939</t>
  </si>
  <si>
    <t>https://podminky.urs.cz/item/CS_URS_2023_01/733194810</t>
  </si>
  <si>
    <t>109</t>
  </si>
  <si>
    <t>998733102</t>
  </si>
  <si>
    <t>Přesun hmot pro rozvody potrubí stanovený z hmotnosti přesunovaného materiálu vodorovná dopravní vzdálenost do 50 m v objektech výšky přes 6 do 12 m</t>
  </si>
  <si>
    <t>-1217572307</t>
  </si>
  <si>
    <t>https://podminky.urs.cz/item/CS_URS_2023_01/998733102</t>
  </si>
  <si>
    <t>734</t>
  </si>
  <si>
    <t>Ústřední vytápění - armatury</t>
  </si>
  <si>
    <t>110</t>
  </si>
  <si>
    <t>734109213</t>
  </si>
  <si>
    <t>Montáž armatur přírubových se dvěma přírubami PN 16 DN 40</t>
  </si>
  <si>
    <t>1116753376</t>
  </si>
  <si>
    <t>https://podminky.urs.cz/item/CS_URS_2023_01/734109213</t>
  </si>
  <si>
    <t>111</t>
  </si>
  <si>
    <t>00007</t>
  </si>
  <si>
    <t>vyvažovací ventil Dn 40,přírubový</t>
  </si>
  <si>
    <t>-947660198</t>
  </si>
  <si>
    <t>112</t>
  </si>
  <si>
    <t>-798220811</t>
  </si>
  <si>
    <t>113</t>
  </si>
  <si>
    <t>42231500</t>
  </si>
  <si>
    <t>kohout kulový uhlíková ocel K85 111 516 PN16 T 200°C DN 40</t>
  </si>
  <si>
    <t>1469381871</t>
  </si>
  <si>
    <t>114</t>
  </si>
  <si>
    <t>734109214</t>
  </si>
  <si>
    <t>Montáž armatur přírubových se dvěma přírubami PN 16 DN 50</t>
  </si>
  <si>
    <t>594569495</t>
  </si>
  <si>
    <t>https://podminky.urs.cz/item/CS_URS_2023_01/734109214</t>
  </si>
  <si>
    <t>115</t>
  </si>
  <si>
    <t>00006</t>
  </si>
  <si>
    <t>vyvažovací ventil Dn 50,přírubový</t>
  </si>
  <si>
    <t>866485558</t>
  </si>
  <si>
    <t>116</t>
  </si>
  <si>
    <t>734109216</t>
  </si>
  <si>
    <t>Montáž armatur přírubových se dvěma přírubami PN 16 DN 80</t>
  </si>
  <si>
    <t>2145239252</t>
  </si>
  <si>
    <t>https://podminky.urs.cz/item/CS_URS_2023_01/734109216</t>
  </si>
  <si>
    <t>117</t>
  </si>
  <si>
    <t>00009</t>
  </si>
  <si>
    <t>měřič tepla DN80,Qp=40m3/h</t>
  </si>
  <si>
    <t>-1581758637</t>
  </si>
  <si>
    <t>118</t>
  </si>
  <si>
    <t>734109217</t>
  </si>
  <si>
    <t>Montáž armatur přírubových se dvěma přírubami PN 16 DN 100</t>
  </si>
  <si>
    <t>1123026458</t>
  </si>
  <si>
    <t>https://podminky.urs.cz/item/CS_URS_2023_01/734109217</t>
  </si>
  <si>
    <t>119</t>
  </si>
  <si>
    <t>00005</t>
  </si>
  <si>
    <t>vyvažovací ventil DN 100 , přírubový</t>
  </si>
  <si>
    <t>1564398349</t>
  </si>
  <si>
    <t>120</t>
  </si>
  <si>
    <t>734109223</t>
  </si>
  <si>
    <t>Montáž armatur přírubových se dvěma přírubami PN 16 DN 32</t>
  </si>
  <si>
    <t>-1686810566</t>
  </si>
  <si>
    <t>https://podminky.urs.cz/item/CS_URS_2023_01/734109223</t>
  </si>
  <si>
    <t>121</t>
  </si>
  <si>
    <t>734109414</t>
  </si>
  <si>
    <t>Montáž armatur přírubových se třemi přírubami PN 16 DN 50</t>
  </si>
  <si>
    <t>-10731781</t>
  </si>
  <si>
    <t>https://podminky.urs.cz/item/CS_URS_2023_01/734109414</t>
  </si>
  <si>
    <t>122</t>
  </si>
  <si>
    <t>00008</t>
  </si>
  <si>
    <t>trojcestný směšovací ventuil přírubový DN50,Kvs=40</t>
  </si>
  <si>
    <t>156080310</t>
  </si>
  <si>
    <t>123</t>
  </si>
  <si>
    <t>734163425</t>
  </si>
  <si>
    <t>Filtry z uhlíkové oceli s čístícím víkem nebo vypouštěcí zátkou PN 16 do 300°C DN 40</t>
  </si>
  <si>
    <t>49738140</t>
  </si>
  <si>
    <t>https://podminky.urs.cz/item/CS_URS_2023_01/734163425</t>
  </si>
  <si>
    <t>124</t>
  </si>
  <si>
    <t>734163426</t>
  </si>
  <si>
    <t>Filtry z uhlíkové oceli s čístícím víkem nebo vypouštěcí zátkou PN 16 do 300°C DN 50</t>
  </si>
  <si>
    <t>-1856866203</t>
  </si>
  <si>
    <t>https://podminky.urs.cz/item/CS_URS_2023_01/734163426</t>
  </si>
  <si>
    <t>125</t>
  </si>
  <si>
    <t>734163429</t>
  </si>
  <si>
    <t>Filtry z uhlíkové oceli s čístícím víkem nebo vypouštěcí zátkou PN 16 do 300°C DN 100</t>
  </si>
  <si>
    <t>1680586368</t>
  </si>
  <si>
    <t>https://podminky.urs.cz/item/CS_URS_2023_01/734163429</t>
  </si>
  <si>
    <t>126</t>
  </si>
  <si>
    <t>734192314</t>
  </si>
  <si>
    <t>Ostatní přírubové armatury klapky zpětné samočinné PN 16 do 100°C DN 50</t>
  </si>
  <si>
    <t>1977910027</t>
  </si>
  <si>
    <t>https://podminky.urs.cz/item/CS_URS_2023_01/734192314</t>
  </si>
  <si>
    <t>127</t>
  </si>
  <si>
    <t>734192318</t>
  </si>
  <si>
    <t>Ostatní přírubové armatury klapky zpětné samočinné PN 16 do 100°C DN 100</t>
  </si>
  <si>
    <t>1111150063</t>
  </si>
  <si>
    <t>https://podminky.urs.cz/item/CS_URS_2023_01/734192318</t>
  </si>
  <si>
    <t>128</t>
  </si>
  <si>
    <t>734193113</t>
  </si>
  <si>
    <t>Ostatní přírubové armatury klapky mezipřírubové uzavírací PN 16 do 120°C disk tvárná litina DN 40</t>
  </si>
  <si>
    <t>-1976758378</t>
  </si>
  <si>
    <t>https://podminky.urs.cz/item/CS_URS_2023_01/734193113</t>
  </si>
  <si>
    <t>129</t>
  </si>
  <si>
    <t>734193114</t>
  </si>
  <si>
    <t>Ostatní přírubové armatury klapky mezipřírubové uzavírací PN 16 do 120°C disk tvárná litina DN 50</t>
  </si>
  <si>
    <t>-836575150</t>
  </si>
  <si>
    <t>https://podminky.urs.cz/item/CS_URS_2023_01/734193114</t>
  </si>
  <si>
    <t>130</t>
  </si>
  <si>
    <t>734193117</t>
  </si>
  <si>
    <t>Ostatní přírubové armatury klapky mezipřírubové uzavírací PN 16 do 120°C disk tvárná litina DN 100</t>
  </si>
  <si>
    <t>-289071179</t>
  </si>
  <si>
    <t>https://podminky.urs.cz/item/CS_URS_2023_01/734193117</t>
  </si>
  <si>
    <t>131</t>
  </si>
  <si>
    <t>734209113</t>
  </si>
  <si>
    <t>Montáž závitových armatur se 2 závity G 1/2 (DN 15)</t>
  </si>
  <si>
    <t>-292488672</t>
  </si>
  <si>
    <t>https://podminky.urs.cz/item/CS_URS_2023_01/734209113</t>
  </si>
  <si>
    <t>132</t>
  </si>
  <si>
    <t>00013</t>
  </si>
  <si>
    <t>měřič tepla DN15,Qp=0,6m3/h</t>
  </si>
  <si>
    <t>596575072</t>
  </si>
  <si>
    <t>133</t>
  </si>
  <si>
    <t>474555230</t>
  </si>
  <si>
    <t>134</t>
  </si>
  <si>
    <t>00014</t>
  </si>
  <si>
    <t>zpětná klapka DN15</t>
  </si>
  <si>
    <t>klus</t>
  </si>
  <si>
    <t>-1808006885</t>
  </si>
  <si>
    <t>135</t>
  </si>
  <si>
    <t>-480682385</t>
  </si>
  <si>
    <t>136</t>
  </si>
  <si>
    <t>00015</t>
  </si>
  <si>
    <t>termomanometr 0-120°C,0-400kPa</t>
  </si>
  <si>
    <t>-1282206113</t>
  </si>
  <si>
    <t>137</t>
  </si>
  <si>
    <t>734209115</t>
  </si>
  <si>
    <t>Montáž závitových armatur se 2 závity G 1 (DN 25)</t>
  </si>
  <si>
    <t>1014119802</t>
  </si>
  <si>
    <t>https://podminky.urs.cz/item/CS_URS_2023_01/734209115</t>
  </si>
  <si>
    <t>138</t>
  </si>
  <si>
    <t>00012</t>
  </si>
  <si>
    <t>měřič tepla DN25,Qp=6m3/h</t>
  </si>
  <si>
    <t>475645454</t>
  </si>
  <si>
    <t>139</t>
  </si>
  <si>
    <t>734211120</t>
  </si>
  <si>
    <t>Ventily odvzdušňovací závitové automatické PN 14 do 120°C G 1/2</t>
  </si>
  <si>
    <t>-115359191</t>
  </si>
  <si>
    <t>https://podminky.urs.cz/item/CS_URS_2023_01/734211120</t>
  </si>
  <si>
    <t>140</t>
  </si>
  <si>
    <t>734220101</t>
  </si>
  <si>
    <t>Ventily regulační závitové vyvažovací přímé PN 20 do 100°C G 3/4</t>
  </si>
  <si>
    <t>41475663</t>
  </si>
  <si>
    <t>https://podminky.urs.cz/item/CS_URS_2023_01/734220101</t>
  </si>
  <si>
    <t>141</t>
  </si>
  <si>
    <t>734291123</t>
  </si>
  <si>
    <t>Ostatní armatury kohouty plnicí a vypouštěcí PN 10 do 90°C G 1/2</t>
  </si>
  <si>
    <t>884886872</t>
  </si>
  <si>
    <t>https://podminky.urs.cz/item/CS_URS_2023_01/734291123</t>
  </si>
  <si>
    <t>142</t>
  </si>
  <si>
    <t>734291242</t>
  </si>
  <si>
    <t>Ostatní armatury filtry závitové PN 16 do 130°C přímé s vnitřními závity G 1/2</t>
  </si>
  <si>
    <t>-514959150</t>
  </si>
  <si>
    <t>https://podminky.urs.cz/item/CS_URS_2023_01/734291242</t>
  </si>
  <si>
    <t>143</t>
  </si>
  <si>
    <t>734292713</t>
  </si>
  <si>
    <t>Ostatní armatury kulové kohouty PN 42 do 185°C přímé vnitřní závit G 1/2</t>
  </si>
  <si>
    <t>655406815</t>
  </si>
  <si>
    <t>https://podminky.urs.cz/item/CS_URS_2023_01/734292713</t>
  </si>
  <si>
    <t>144</t>
  </si>
  <si>
    <t>734292714</t>
  </si>
  <si>
    <t>Ostatní armatury kulové kohouty PN 42 do 185°C přímé vnitřní závit G 3/4</t>
  </si>
  <si>
    <t>-1331041799</t>
  </si>
  <si>
    <t>https://podminky.urs.cz/item/CS_URS_2023_01/734292714</t>
  </si>
  <si>
    <t>145</t>
  </si>
  <si>
    <t>734292718</t>
  </si>
  <si>
    <t>Ostatní armatury kulové kohouty PN 42 do 185°C přímé vnitřní závit G 2</t>
  </si>
  <si>
    <t>-1951767518</t>
  </si>
  <si>
    <t>https://podminky.urs.cz/item/CS_URS_2023_01/734292718</t>
  </si>
  <si>
    <t>146</t>
  </si>
  <si>
    <t>734295021</t>
  </si>
  <si>
    <t>Směšovací armatury otopných a chladících systémů ventily závitové PN 10 T= 120°C třícestné se servomotorem G 3/4</t>
  </si>
  <si>
    <t>-918883677</t>
  </si>
  <si>
    <t>https://podminky.urs.cz/item/CS_URS_2023_01/734295021</t>
  </si>
  <si>
    <t>3+2</t>
  </si>
  <si>
    <t>147</t>
  </si>
  <si>
    <t>734421102</t>
  </si>
  <si>
    <t>Tlakoměry s pevným stonkem a zpětnou klapkou spodní připojení (radiální) tlaku 0–16 bar průměru 63 mm</t>
  </si>
  <si>
    <t>-379773285</t>
  </si>
  <si>
    <t>https://podminky.urs.cz/item/CS_URS_2023_01/734421102</t>
  </si>
  <si>
    <t>148</t>
  </si>
  <si>
    <t>734494213</t>
  </si>
  <si>
    <t>Měřicí armatury návarky s trubkovým závitem G 1/2</t>
  </si>
  <si>
    <t>-1759853299</t>
  </si>
  <si>
    <t>https://podminky.urs.cz/item/CS_URS_2023_01/734494213</t>
  </si>
  <si>
    <t>14+2</t>
  </si>
  <si>
    <t>149</t>
  </si>
  <si>
    <t>998734102</t>
  </si>
  <si>
    <t>Přesun hmot pro armatury stanovený z hmotnosti přesunovaného materiálu vodorovná dopravní vzdálenost do 50 m v objektech výšky přes 6 do 12 m</t>
  </si>
  <si>
    <t>1426965859</t>
  </si>
  <si>
    <t>https://podminky.urs.cz/item/CS_URS_2023_01/998734102</t>
  </si>
  <si>
    <t>751</t>
  </si>
  <si>
    <t>Vzduchotechnika</t>
  </si>
  <si>
    <t>150</t>
  </si>
  <si>
    <t>751333211</t>
  </si>
  <si>
    <t>Montáž laminárních stropů, čistých nástavců čistého nástavce, průřezu přes 0,100 do 0,325 m2</t>
  </si>
  <si>
    <t>1534412613</t>
  </si>
  <si>
    <t>https://podminky.urs.cz/item/CS_URS_2023_01/751333211</t>
  </si>
  <si>
    <t>151</t>
  </si>
  <si>
    <t>751355032</t>
  </si>
  <si>
    <t>Montáž ohřívačů, chladičů, eliminátorů kapek ohřívače vodního, na potrubí průměru přes 200 do 400 mm</t>
  </si>
  <si>
    <t>256587004</t>
  </si>
  <si>
    <t>https://podminky.urs.cz/item/CS_URS_2023_01/751355032</t>
  </si>
  <si>
    <t>152</t>
  </si>
  <si>
    <t>00016</t>
  </si>
  <si>
    <t>teplovodní ohřívač vzduchu,výkon 26kW, průtok vzduchu 3300m3/h,230V,připojení 3/4"</t>
  </si>
  <si>
    <t>-1076543621</t>
  </si>
  <si>
    <t>153</t>
  </si>
  <si>
    <t>00018</t>
  </si>
  <si>
    <t>teplovodní ohřívač vzduchu,výkon 26kW, průtok vzduchu 3300m3/h,230V,připojení 3/4",vč.podpěry a se směšovací komorou pro prostup stěnou vč.protidešť.žaluzie</t>
  </si>
  <si>
    <t>341071334</t>
  </si>
  <si>
    <t>154</t>
  </si>
  <si>
    <t>00019</t>
  </si>
  <si>
    <t>teplovodní ohřívač vzduchu,výkon 26kW, průtok vzduchu 3300m3/h,230V,připojení 3/4",vč.podpěry a se směšovací komorou pro prostup střechou vč.střešního nástavce</t>
  </si>
  <si>
    <t>12535097</t>
  </si>
  <si>
    <t>155</t>
  </si>
  <si>
    <t>751355832</t>
  </si>
  <si>
    <t>Demontáž ohřívačů, chladičů, eliminátorů kapek ohřívače vodního z kruhového potrubí, průměru přes 200 do 400 mm</t>
  </si>
  <si>
    <t>1374044365</t>
  </si>
  <si>
    <t>https://podminky.urs.cz/item/CS_URS_2023_01/751355832</t>
  </si>
  <si>
    <t>156</t>
  </si>
  <si>
    <t>751398053</t>
  </si>
  <si>
    <t>Montáž ostatních zařízení protidešťové žaluzie nebo žaluziové klapky na čtyřhranné potrubí, průřezu přes 0,300 do 0,450 m2</t>
  </si>
  <si>
    <t>-399145454</t>
  </si>
  <si>
    <t>https://podminky.urs.cz/item/CS_URS_2023_01/751398053</t>
  </si>
  <si>
    <t>157</t>
  </si>
  <si>
    <t>998751101</t>
  </si>
  <si>
    <t>Přesun hmot pro vzduchotechniku stanovený z hmotnosti přesunovaného materiálu vodorovná dopravní vzdálenost do 100 m v objektech výšky do 12 m</t>
  </si>
  <si>
    <t>-1404960197</t>
  </si>
  <si>
    <t>https://podminky.urs.cz/item/CS_URS_2023_01/998751101</t>
  </si>
  <si>
    <t>767</t>
  </si>
  <si>
    <t>Konstrukce zámečnické</t>
  </si>
  <si>
    <t>158</t>
  </si>
  <si>
    <t>767995114</t>
  </si>
  <si>
    <t>Montáž ostatních atypických zámečnických konstrukcí hmotnosti přes 20 do 50 kg</t>
  </si>
  <si>
    <t>kg</t>
  </si>
  <si>
    <t>800400738</t>
  </si>
  <si>
    <t>https://podminky.urs.cz/item/CS_URS_2023_01/767995114</t>
  </si>
  <si>
    <t>3000,00</t>
  </si>
  <si>
    <t>159</t>
  </si>
  <si>
    <t>00021</t>
  </si>
  <si>
    <t>pomocné ocelové plošiny pro obsluhu kotle,vč.povrchévé úpravy a dokumantace</t>
  </si>
  <si>
    <t>593316186</t>
  </si>
  <si>
    <t>783</t>
  </si>
  <si>
    <t>Dokončovací práce - nátěry</t>
  </si>
  <si>
    <t>160</t>
  </si>
  <si>
    <t>783614551</t>
  </si>
  <si>
    <t>Základní nátěr armatur a kovových potrubí jednonásobný potrubí do DN 50 mm syntetický</t>
  </si>
  <si>
    <t>295539217</t>
  </si>
  <si>
    <t>https://podminky.urs.cz/item/CS_URS_2023_01/783614551</t>
  </si>
  <si>
    <t>(20,00+10,00+20,00)*2</t>
  </si>
  <si>
    <t>(190,00+40,00+45,00+4,00)*2</t>
  </si>
  <si>
    <t>(60,00+30,00+70,00+3,00)*2</t>
  </si>
  <si>
    <t>(20,00+20,00+15,00+55,00+4,00)*2</t>
  </si>
  <si>
    <t>10,00*2</t>
  </si>
  <si>
    <t>(170,00+80,00+45,00+80,00+17,00)*2</t>
  </si>
  <si>
    <t>161</t>
  </si>
  <si>
    <t>783614561</t>
  </si>
  <si>
    <t>Základní nátěr armatur a kovových potrubí jednonásobný potrubí přes DN 50 do DN 100 mm syntetický</t>
  </si>
  <si>
    <t>-181797608</t>
  </si>
  <si>
    <t>https://podminky.urs.cz/item/CS_URS_2023_01/783614561</t>
  </si>
  <si>
    <t>(170,00+55,00)*2</t>
  </si>
  <si>
    <t>162</t>
  </si>
  <si>
    <t>783614571</t>
  </si>
  <si>
    <t>Základní nátěr armatur a kovových potrubí jednonásobný potrubí přes DN 100 do DN 150 mm syntetický</t>
  </si>
  <si>
    <t>1191963589</t>
  </si>
  <si>
    <t>https://podminky.urs.cz/item/CS_URS_2023_01/783614571</t>
  </si>
  <si>
    <t>(5,00+30,00)*2</t>
  </si>
  <si>
    <t>30,00*2</t>
  </si>
  <si>
    <t>163</t>
  </si>
  <si>
    <t>783614581</t>
  </si>
  <si>
    <t>Základní nátěr armatur a kovových potrubí jednonásobný potrubí přes DN 150 do DN 200 mm syntetický</t>
  </si>
  <si>
    <t>695260132</t>
  </si>
  <si>
    <t>https://podminky.urs.cz/item/CS_URS_2023_01/783614581</t>
  </si>
  <si>
    <t>5,50*2</t>
  </si>
  <si>
    <t>HZS</t>
  </si>
  <si>
    <t>Hodinové zúčtovací sazby</t>
  </si>
  <si>
    <t>164</t>
  </si>
  <si>
    <t>HZS2132</t>
  </si>
  <si>
    <t>Hodinové zúčtovací sazby profesí PSV provádění stavebních konstrukcí zámečník odborný</t>
  </si>
  <si>
    <t>hod</t>
  </si>
  <si>
    <t>512</t>
  </si>
  <si>
    <t>2048732134</t>
  </si>
  <si>
    <t>https://podminky.urs.cz/item/CS_URS_2023_01/HZS2132</t>
  </si>
  <si>
    <t>"demontáž a znovumontáž světlíku</t>
  </si>
  <si>
    <t>165</t>
  </si>
  <si>
    <t>00011</t>
  </si>
  <si>
    <t>materiál pro montáž a demontáž světíku</t>
  </si>
  <si>
    <t>-895315993</t>
  </si>
  <si>
    <t>166</t>
  </si>
  <si>
    <t>HZS2221</t>
  </si>
  <si>
    <t>Hodinové zúčtovací sazby profesí PSV provádění stavebních instalací topenář</t>
  </si>
  <si>
    <t>-966860586</t>
  </si>
  <si>
    <t>https://podminky.urs.cz/item/CS_URS_2023_01/HZS2221</t>
  </si>
  <si>
    <t>"demontáže stávajících zařízení kotelny</t>
  </si>
  <si>
    <t>448,00</t>
  </si>
  <si>
    <t>"demontáže stávajících zařízení sekundérní části</t>
  </si>
  <si>
    <t>167</t>
  </si>
  <si>
    <t>00010</t>
  </si>
  <si>
    <t>pomocný materiál k demontážím (acetylén,kyslík atd.)</t>
  </si>
  <si>
    <t>392935913</t>
  </si>
  <si>
    <t>168</t>
  </si>
  <si>
    <t>HZS2222</t>
  </si>
  <si>
    <t>Hodinové zúčtovací sazby profesí PSV provádění stavebních instalací topenář odborný</t>
  </si>
  <si>
    <t>-475308033</t>
  </si>
  <si>
    <t>https://podminky.urs.cz/item/CS_URS_2023_01/HZS2222</t>
  </si>
  <si>
    <t>"viz specifikace</t>
  </si>
  <si>
    <t>"napojení na stáv.tělesa strojovna</t>
  </si>
  <si>
    <t>"napojení na stáv.rozvody kanceláře</t>
  </si>
  <si>
    <t>169</t>
  </si>
  <si>
    <t>00017</t>
  </si>
  <si>
    <t>materiál pro napojení</t>
  </si>
  <si>
    <t>1927602436</t>
  </si>
  <si>
    <t>170</t>
  </si>
  <si>
    <t>1252687079</t>
  </si>
  <si>
    <t>"topná zkouška</t>
  </si>
  <si>
    <t>171</t>
  </si>
  <si>
    <t>HZS3211</t>
  </si>
  <si>
    <t>Hodinové zúčtovací sazby montáží technologických zařízení na stavebních objektech montér vzduchotechniky a chlazení</t>
  </si>
  <si>
    <t>-738131310</t>
  </si>
  <si>
    <t>https://podminky.urs.cz/item/CS_URS_2023_01/HZS3211</t>
  </si>
  <si>
    <t>"dopojení stáv.jednotek VZT</t>
  </si>
  <si>
    <t>172</t>
  </si>
  <si>
    <t>00020</t>
  </si>
  <si>
    <t>materiál k dopojení jednotek VZT</t>
  </si>
  <si>
    <t>1042247308</t>
  </si>
  <si>
    <t>OST</t>
  </si>
  <si>
    <t>Ostatní</t>
  </si>
  <si>
    <t>173</t>
  </si>
  <si>
    <t>5000</t>
  </si>
  <si>
    <t>Autojeřáb pro usazní kotle do stávajících prostor</t>
  </si>
  <si>
    <t>Sh</t>
  </si>
  <si>
    <t>-1856548123</t>
  </si>
  <si>
    <t>174</t>
  </si>
  <si>
    <t>5001</t>
  </si>
  <si>
    <t>Vypracování plánu BaOZP</t>
  </si>
  <si>
    <t>hzs</t>
  </si>
  <si>
    <t>200177265</t>
  </si>
  <si>
    <t>175</t>
  </si>
  <si>
    <t>5002</t>
  </si>
  <si>
    <t>revize kotle</t>
  </si>
  <si>
    <t>-1143481829</t>
  </si>
  <si>
    <t>176</t>
  </si>
  <si>
    <t>5003</t>
  </si>
  <si>
    <t>revize spalinových cest</t>
  </si>
  <si>
    <t>-1673479489</t>
  </si>
  <si>
    <t>VRN</t>
  </si>
  <si>
    <t>Vedlejší rozpočtové náklady</t>
  </si>
  <si>
    <t>VRN1</t>
  </si>
  <si>
    <t>Průzkumné, geodetické a projektové práce</t>
  </si>
  <si>
    <t>177</t>
  </si>
  <si>
    <t>013254000</t>
  </si>
  <si>
    <t>Dokumentace skutečného provedení stavby</t>
  </si>
  <si>
    <t>1024</t>
  </si>
  <si>
    <t>-1437932133</t>
  </si>
  <si>
    <t>VRN3</t>
  </si>
  <si>
    <t>Zařízení staveniště</t>
  </si>
  <si>
    <t>178</t>
  </si>
  <si>
    <t>030001000</t>
  </si>
  <si>
    <t>1966070778</t>
  </si>
  <si>
    <t>VRN4</t>
  </si>
  <si>
    <t>Inženýrská činnost</t>
  </si>
  <si>
    <t>179</t>
  </si>
  <si>
    <t>041203000</t>
  </si>
  <si>
    <t>Technický dozor investora</t>
  </si>
  <si>
    <t>1910412303</t>
  </si>
  <si>
    <t>180</t>
  </si>
  <si>
    <t>041403000</t>
  </si>
  <si>
    <t>Koordinátor BOZP na staveništi</t>
  </si>
  <si>
    <t>-869606922</t>
  </si>
  <si>
    <t>181</t>
  </si>
  <si>
    <t>045002000</t>
  </si>
  <si>
    <t>Kompletační a koordinační činnost</t>
  </si>
  <si>
    <t>-2020900014</t>
  </si>
  <si>
    <t>VRN7</t>
  </si>
  <si>
    <t>Provozní vlivy</t>
  </si>
  <si>
    <t>182</t>
  </si>
  <si>
    <t>071002000</t>
  </si>
  <si>
    <t>Provoz investora, třetích osob</t>
  </si>
  <si>
    <t>kpl…</t>
  </si>
  <si>
    <t>1913251361</t>
  </si>
  <si>
    <t>SEZNAM FIGUR</t>
  </si>
  <si>
    <t>Výměra</t>
  </si>
  <si>
    <t xml:space="preserve"> a</t>
  </si>
  <si>
    <t>Použití figury:</t>
  </si>
  <si>
    <t>Řezání stávajícího živičného krytu hl přes 100 do 150 mm</t>
  </si>
  <si>
    <t>Styčná spára napojení nového živičného povrchu na stávající za tepla š 15 mm hl 25 mm bez prořezání</t>
  </si>
  <si>
    <t>Odstranění podkladu z kameniva drceného tl přes 200 do 300 mm při překopech strojně pl do 15 m2</t>
  </si>
  <si>
    <t>Odstranění podkladu živičných tl přes 100 do 150 mm při překopech strojně pl přes 15 m2</t>
  </si>
  <si>
    <t>Vyspravení podkladu po překopech inženýrských sítí plochy přes 15 m2 štěrkodrtí tl. 100 mm</t>
  </si>
  <si>
    <t>Vyspravení podkladu po překopech inženýrských sítí plochy přes 15 m2 štěrkodrtí tl. 200 mm</t>
  </si>
  <si>
    <t>Vyspravení podkladu po překopech inženýrských sítí plochy přes 15 m2 obalovaným kamenivem ACP (OK) tl. 100 mm</t>
  </si>
  <si>
    <t>Vodorovné přemístění přes 2 500 do 3000 m výkopku/sypaniny z horniny třídy těžitelnosti II skupiny 4 a 5</t>
  </si>
  <si>
    <t>Poplatek za uložení zeminy a kamení na recyklační skládce (skládkovné) kód odpadu 17 05 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</si>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</sst>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7423" TargetMode="External" /><Relationship Id="rId2" Type="http://schemas.openxmlformats.org/officeDocument/2006/relationships/hyperlink" Target="https://podminky.urs.cz/item/CS_URS_2023_01/113107543" TargetMode="External" /><Relationship Id="rId3" Type="http://schemas.openxmlformats.org/officeDocument/2006/relationships/hyperlink" Target="https://podminky.urs.cz/item/CS_URS_2023_01/132351101" TargetMode="External" /><Relationship Id="rId4" Type="http://schemas.openxmlformats.org/officeDocument/2006/relationships/hyperlink" Target="https://podminky.urs.cz/item/CS_URS_2023_01/162551128" TargetMode="External" /><Relationship Id="rId5" Type="http://schemas.openxmlformats.org/officeDocument/2006/relationships/hyperlink" Target="https://podminky.urs.cz/item/CS_URS_2023_01/171201231" TargetMode="External" /><Relationship Id="rId6" Type="http://schemas.openxmlformats.org/officeDocument/2006/relationships/hyperlink" Target="https://podminky.urs.cz/item/CS_URS_2023_01/174151101" TargetMode="External" /><Relationship Id="rId7" Type="http://schemas.openxmlformats.org/officeDocument/2006/relationships/hyperlink" Target="https://podminky.urs.cz/item/CS_URS_2023_01/175151101" TargetMode="External" /><Relationship Id="rId8" Type="http://schemas.openxmlformats.org/officeDocument/2006/relationships/hyperlink" Target="https://podminky.urs.cz/item/CS_URS_2023_01/451572111" TargetMode="External" /><Relationship Id="rId9" Type="http://schemas.openxmlformats.org/officeDocument/2006/relationships/hyperlink" Target="https://podminky.urs.cz/item/CS_URS_2023_01/566901231" TargetMode="External" /><Relationship Id="rId10" Type="http://schemas.openxmlformats.org/officeDocument/2006/relationships/hyperlink" Target="https://podminky.urs.cz/item/CS_URS_2023_01/566901233" TargetMode="External" /><Relationship Id="rId11" Type="http://schemas.openxmlformats.org/officeDocument/2006/relationships/hyperlink" Target="https://podminky.urs.cz/item/CS_URS_2023_01/566901261" TargetMode="External" /><Relationship Id="rId12" Type="http://schemas.openxmlformats.org/officeDocument/2006/relationships/hyperlink" Target="https://podminky.urs.cz/item/CS_URS_2023_01/866211003" TargetMode="External" /><Relationship Id="rId13" Type="http://schemas.openxmlformats.org/officeDocument/2006/relationships/hyperlink" Target="https://podminky.urs.cz/item/CS_URS_2023_01/867211003" TargetMode="External" /><Relationship Id="rId14" Type="http://schemas.openxmlformats.org/officeDocument/2006/relationships/hyperlink" Target="https://podminky.urs.cz/item/CS_URS_2023_01/919732221" TargetMode="External" /><Relationship Id="rId15" Type="http://schemas.openxmlformats.org/officeDocument/2006/relationships/hyperlink" Target="https://podminky.urs.cz/item/CS_URS_2023_01/919735113" TargetMode="External" /><Relationship Id="rId16" Type="http://schemas.openxmlformats.org/officeDocument/2006/relationships/hyperlink" Target="https://podminky.urs.cz/item/CS_URS_2023_01/949101112" TargetMode="External" /><Relationship Id="rId17" Type="http://schemas.openxmlformats.org/officeDocument/2006/relationships/hyperlink" Target="https://podminky.urs.cz/item/CS_URS_2023_01/997013153" TargetMode="External" /><Relationship Id="rId18" Type="http://schemas.openxmlformats.org/officeDocument/2006/relationships/hyperlink" Target="https://podminky.urs.cz/item/CS_URS_2023_01/997013814" TargetMode="External" /><Relationship Id="rId19" Type="http://schemas.openxmlformats.org/officeDocument/2006/relationships/hyperlink" Target="https://podminky.urs.cz/item/CS_URS_2023_01/997013871" TargetMode="External" /><Relationship Id="rId20" Type="http://schemas.openxmlformats.org/officeDocument/2006/relationships/hyperlink" Target="https://podminky.urs.cz/item/CS_URS_2023_01/997221561" TargetMode="External" /><Relationship Id="rId21" Type="http://schemas.openxmlformats.org/officeDocument/2006/relationships/hyperlink" Target="https://podminky.urs.cz/item/CS_URS_2023_01/997221569" TargetMode="External" /><Relationship Id="rId22" Type="http://schemas.openxmlformats.org/officeDocument/2006/relationships/hyperlink" Target="https://podminky.urs.cz/item/CS_URS_2023_01/997221873" TargetMode="External" /><Relationship Id="rId23" Type="http://schemas.openxmlformats.org/officeDocument/2006/relationships/hyperlink" Target="https://podminky.urs.cz/item/CS_URS_2023_01/997221875" TargetMode="External" /><Relationship Id="rId24" Type="http://schemas.openxmlformats.org/officeDocument/2006/relationships/hyperlink" Target="https://podminky.urs.cz/item/CS_URS_2023_01/998014011" TargetMode="External" /><Relationship Id="rId25" Type="http://schemas.openxmlformats.org/officeDocument/2006/relationships/hyperlink" Target="https://podminky.urs.cz/item/CS_URS_2023_01/713300842" TargetMode="External" /><Relationship Id="rId26" Type="http://schemas.openxmlformats.org/officeDocument/2006/relationships/hyperlink" Target="https://podminky.urs.cz/item/CS_URS_2023_01/713311121" TargetMode="External" /><Relationship Id="rId27" Type="http://schemas.openxmlformats.org/officeDocument/2006/relationships/hyperlink" Target="https://podminky.urs.cz/item/CS_URS_2023_01/713391115" TargetMode="External" /><Relationship Id="rId28" Type="http://schemas.openxmlformats.org/officeDocument/2006/relationships/hyperlink" Target="https://podminky.urs.cz/item/CS_URS_2023_01/713410831" TargetMode="External" /><Relationship Id="rId29" Type="http://schemas.openxmlformats.org/officeDocument/2006/relationships/hyperlink" Target="https://podminky.urs.cz/item/CS_URS_2023_01/713410841" TargetMode="External" /><Relationship Id="rId30" Type="http://schemas.openxmlformats.org/officeDocument/2006/relationships/hyperlink" Target="https://podminky.urs.cz/item/CS_URS_2023_01/713463311" TargetMode="External" /><Relationship Id="rId31" Type="http://schemas.openxmlformats.org/officeDocument/2006/relationships/hyperlink" Target="https://podminky.urs.cz/item/CS_URS_2023_01/713463312" TargetMode="External" /><Relationship Id="rId32" Type="http://schemas.openxmlformats.org/officeDocument/2006/relationships/hyperlink" Target="https://podminky.urs.cz/item/CS_URS_2023_01/713463313" TargetMode="External" /><Relationship Id="rId33" Type="http://schemas.openxmlformats.org/officeDocument/2006/relationships/hyperlink" Target="https://podminky.urs.cz/item/CS_URS_2023_01/713463314" TargetMode="External" /><Relationship Id="rId34" Type="http://schemas.openxmlformats.org/officeDocument/2006/relationships/hyperlink" Target="https://podminky.urs.cz/item/CS_URS_2023_01/713463315" TargetMode="External" /><Relationship Id="rId35" Type="http://schemas.openxmlformats.org/officeDocument/2006/relationships/hyperlink" Target="https://podminky.urs.cz/item/CS_URS_2023_01/713463316" TargetMode="External" /><Relationship Id="rId36" Type="http://schemas.openxmlformats.org/officeDocument/2006/relationships/hyperlink" Target="https://podminky.urs.cz/item/CS_URS_2023_01/713463317" TargetMode="External" /><Relationship Id="rId37" Type="http://schemas.openxmlformats.org/officeDocument/2006/relationships/hyperlink" Target="https://podminky.urs.cz/item/CS_URS_2023_01/713463318" TargetMode="External" /><Relationship Id="rId38" Type="http://schemas.openxmlformats.org/officeDocument/2006/relationships/hyperlink" Target="https://podminky.urs.cz/item/CS_URS_2023_01/998713102" TargetMode="External" /><Relationship Id="rId39" Type="http://schemas.openxmlformats.org/officeDocument/2006/relationships/hyperlink" Target="https://podminky.urs.cz/item/CS_URS_2023_01/727112001" TargetMode="External" /><Relationship Id="rId40" Type="http://schemas.openxmlformats.org/officeDocument/2006/relationships/hyperlink" Target="https://podminky.urs.cz/item/CS_URS_2023_01/727112002" TargetMode="External" /><Relationship Id="rId41" Type="http://schemas.openxmlformats.org/officeDocument/2006/relationships/hyperlink" Target="https://podminky.urs.cz/item/CS_URS_2023_01/727112003" TargetMode="External" /><Relationship Id="rId42" Type="http://schemas.openxmlformats.org/officeDocument/2006/relationships/hyperlink" Target="https://podminky.urs.cz/item/CS_URS_2023_01/727112004" TargetMode="External" /><Relationship Id="rId43" Type="http://schemas.openxmlformats.org/officeDocument/2006/relationships/hyperlink" Target="https://podminky.urs.cz/item/CS_URS_2023_01/727112006" TargetMode="External" /><Relationship Id="rId44" Type="http://schemas.openxmlformats.org/officeDocument/2006/relationships/hyperlink" Target="https://podminky.urs.cz/item/CS_URS_2023_01/998731102" TargetMode="External" /><Relationship Id="rId45" Type="http://schemas.openxmlformats.org/officeDocument/2006/relationships/hyperlink" Target="https://podminky.urs.cz/item/CS_URS_2023_01/732111139" TargetMode="External" /><Relationship Id="rId46" Type="http://schemas.openxmlformats.org/officeDocument/2006/relationships/hyperlink" Target="https://podminky.urs.cz/item/CS_URS_2023_01/732111239" TargetMode="External" /><Relationship Id="rId47" Type="http://schemas.openxmlformats.org/officeDocument/2006/relationships/hyperlink" Target="https://podminky.urs.cz/item/CS_URS_2023_01/732111312" TargetMode="External" /><Relationship Id="rId48" Type="http://schemas.openxmlformats.org/officeDocument/2006/relationships/hyperlink" Target="https://podminky.urs.cz/item/CS_URS_2023_01/732111316" TargetMode="External" /><Relationship Id="rId49" Type="http://schemas.openxmlformats.org/officeDocument/2006/relationships/hyperlink" Target="https://podminky.urs.cz/item/CS_URS_2023_01/732111318" TargetMode="External" /><Relationship Id="rId50" Type="http://schemas.openxmlformats.org/officeDocument/2006/relationships/hyperlink" Target="https://podminky.urs.cz/item/CS_URS_2023_01/732111328" TargetMode="External" /><Relationship Id="rId51" Type="http://schemas.openxmlformats.org/officeDocument/2006/relationships/hyperlink" Target="https://podminky.urs.cz/item/CS_URS_2023_01/732212824" TargetMode="External" /><Relationship Id="rId52" Type="http://schemas.openxmlformats.org/officeDocument/2006/relationships/hyperlink" Target="https://podminky.urs.cz/item/CS_URS_2023_01/732213824" TargetMode="External" /><Relationship Id="rId53" Type="http://schemas.openxmlformats.org/officeDocument/2006/relationships/hyperlink" Target="https://podminky.urs.cz/item/CS_URS_2023_01/732214824" TargetMode="External" /><Relationship Id="rId54" Type="http://schemas.openxmlformats.org/officeDocument/2006/relationships/hyperlink" Target="https://podminky.urs.cz/item/CS_URS_2023_01/732421401" TargetMode="External" /><Relationship Id="rId55" Type="http://schemas.openxmlformats.org/officeDocument/2006/relationships/hyperlink" Target="https://podminky.urs.cz/item/CS_URS_2023_01/732421405" TargetMode="External" /><Relationship Id="rId56" Type="http://schemas.openxmlformats.org/officeDocument/2006/relationships/hyperlink" Target="https://podminky.urs.cz/item/CS_URS_2023_01/732421416" TargetMode="External" /><Relationship Id="rId57" Type="http://schemas.openxmlformats.org/officeDocument/2006/relationships/hyperlink" Target="https://podminky.urs.cz/item/CS_URS_2023_01/732422241" TargetMode="External" /><Relationship Id="rId58" Type="http://schemas.openxmlformats.org/officeDocument/2006/relationships/hyperlink" Target="https://podminky.urs.cz/item/CS_URS_2023_01/732511127" TargetMode="External" /><Relationship Id="rId59" Type="http://schemas.openxmlformats.org/officeDocument/2006/relationships/hyperlink" Target="https://podminky.urs.cz/item/CS_URS_2023_01/998732102" TargetMode="External" /><Relationship Id="rId60" Type="http://schemas.openxmlformats.org/officeDocument/2006/relationships/hyperlink" Target="https://podminky.urs.cz/item/CS_URS_2023_01/733120815" TargetMode="External" /><Relationship Id="rId61" Type="http://schemas.openxmlformats.org/officeDocument/2006/relationships/hyperlink" Target="https://podminky.urs.cz/item/CS_URS_2023_01/733120819" TargetMode="External" /><Relationship Id="rId62" Type="http://schemas.openxmlformats.org/officeDocument/2006/relationships/hyperlink" Target="https://podminky.urs.cz/item/CS_URS_2023_01/733121150" TargetMode="External" /><Relationship Id="rId63" Type="http://schemas.openxmlformats.org/officeDocument/2006/relationships/hyperlink" Target="https://podminky.urs.cz/item/CS_URS_2023_01/733121152" TargetMode="External" /><Relationship Id="rId64" Type="http://schemas.openxmlformats.org/officeDocument/2006/relationships/hyperlink" Target="https://podminky.urs.cz/item/CS_URS_2023_01/733121154" TargetMode="External" /><Relationship Id="rId65" Type="http://schemas.openxmlformats.org/officeDocument/2006/relationships/hyperlink" Target="https://podminky.urs.cz/item/CS_URS_2023_01/733121155" TargetMode="External" /><Relationship Id="rId66" Type="http://schemas.openxmlformats.org/officeDocument/2006/relationships/hyperlink" Target="https://podminky.urs.cz/item/CS_URS_2023_01/733121157" TargetMode="External" /><Relationship Id="rId67" Type="http://schemas.openxmlformats.org/officeDocument/2006/relationships/hyperlink" Target="https://podminky.urs.cz/item/CS_URS_2023_01/733121158" TargetMode="External" /><Relationship Id="rId68" Type="http://schemas.openxmlformats.org/officeDocument/2006/relationships/hyperlink" Target="https://podminky.urs.cz/item/CS_URS_2023_01/733121162" TargetMode="External" /><Relationship Id="rId69" Type="http://schemas.openxmlformats.org/officeDocument/2006/relationships/hyperlink" Target="https://podminky.urs.cz/item/CS_URS_2023_01/733121168" TargetMode="External" /><Relationship Id="rId70" Type="http://schemas.openxmlformats.org/officeDocument/2006/relationships/hyperlink" Target="https://podminky.urs.cz/item/CS_URS_2023_01/733121210" TargetMode="External" /><Relationship Id="rId71" Type="http://schemas.openxmlformats.org/officeDocument/2006/relationships/hyperlink" Target="https://podminky.urs.cz/item/CS_URS_2023_01/733121217" TargetMode="External" /><Relationship Id="rId72" Type="http://schemas.openxmlformats.org/officeDocument/2006/relationships/hyperlink" Target="https://podminky.urs.cz/item/CS_URS_2023_01/733121218" TargetMode="External" /><Relationship Id="rId73" Type="http://schemas.openxmlformats.org/officeDocument/2006/relationships/hyperlink" Target="https://podminky.urs.cz/item/CS_URS_2023_01/733121228" TargetMode="External" /><Relationship Id="rId74" Type="http://schemas.openxmlformats.org/officeDocument/2006/relationships/hyperlink" Target="https://podminky.urs.cz/item/CS_URS_2023_01/733121232" TargetMode="External" /><Relationship Id="rId75" Type="http://schemas.openxmlformats.org/officeDocument/2006/relationships/hyperlink" Target="https://podminky.urs.cz/item/CS_URS_2023_01/733121235" TargetMode="External" /><Relationship Id="rId76" Type="http://schemas.openxmlformats.org/officeDocument/2006/relationships/hyperlink" Target="https://podminky.urs.cz/item/CS_URS_2023_01/733191816" TargetMode="External" /><Relationship Id="rId77" Type="http://schemas.openxmlformats.org/officeDocument/2006/relationships/hyperlink" Target="https://podminky.urs.cz/item/CS_URS_2023_01/733191823" TargetMode="External" /><Relationship Id="rId78" Type="http://schemas.openxmlformats.org/officeDocument/2006/relationships/hyperlink" Target="https://podminky.urs.cz/item/CS_URS_2023_01/733194810" TargetMode="External" /><Relationship Id="rId79" Type="http://schemas.openxmlformats.org/officeDocument/2006/relationships/hyperlink" Target="https://podminky.urs.cz/item/CS_URS_2023_01/998733102" TargetMode="External" /><Relationship Id="rId80" Type="http://schemas.openxmlformats.org/officeDocument/2006/relationships/hyperlink" Target="https://podminky.urs.cz/item/CS_URS_2023_01/734109213" TargetMode="External" /><Relationship Id="rId81" Type="http://schemas.openxmlformats.org/officeDocument/2006/relationships/hyperlink" Target="https://podminky.urs.cz/item/CS_URS_2023_01/734109213" TargetMode="External" /><Relationship Id="rId82" Type="http://schemas.openxmlformats.org/officeDocument/2006/relationships/hyperlink" Target="https://podminky.urs.cz/item/CS_URS_2023_01/734109214" TargetMode="External" /><Relationship Id="rId83" Type="http://schemas.openxmlformats.org/officeDocument/2006/relationships/hyperlink" Target="https://podminky.urs.cz/item/CS_URS_2023_01/734109216" TargetMode="External" /><Relationship Id="rId84" Type="http://schemas.openxmlformats.org/officeDocument/2006/relationships/hyperlink" Target="https://podminky.urs.cz/item/CS_URS_2023_01/734109217" TargetMode="External" /><Relationship Id="rId85" Type="http://schemas.openxmlformats.org/officeDocument/2006/relationships/hyperlink" Target="https://podminky.urs.cz/item/CS_URS_2023_01/734109223" TargetMode="External" /><Relationship Id="rId86" Type="http://schemas.openxmlformats.org/officeDocument/2006/relationships/hyperlink" Target="https://podminky.urs.cz/item/CS_URS_2023_01/734109414" TargetMode="External" /><Relationship Id="rId87" Type="http://schemas.openxmlformats.org/officeDocument/2006/relationships/hyperlink" Target="https://podminky.urs.cz/item/CS_URS_2023_01/734163425" TargetMode="External" /><Relationship Id="rId88" Type="http://schemas.openxmlformats.org/officeDocument/2006/relationships/hyperlink" Target="https://podminky.urs.cz/item/CS_URS_2023_01/734163426" TargetMode="External" /><Relationship Id="rId89" Type="http://schemas.openxmlformats.org/officeDocument/2006/relationships/hyperlink" Target="https://podminky.urs.cz/item/CS_URS_2023_01/734163429" TargetMode="External" /><Relationship Id="rId90" Type="http://schemas.openxmlformats.org/officeDocument/2006/relationships/hyperlink" Target="https://podminky.urs.cz/item/CS_URS_2023_01/734192314" TargetMode="External" /><Relationship Id="rId91" Type="http://schemas.openxmlformats.org/officeDocument/2006/relationships/hyperlink" Target="https://podminky.urs.cz/item/CS_URS_2023_01/734192318" TargetMode="External" /><Relationship Id="rId92" Type="http://schemas.openxmlformats.org/officeDocument/2006/relationships/hyperlink" Target="https://podminky.urs.cz/item/CS_URS_2023_01/734193113" TargetMode="External" /><Relationship Id="rId93" Type="http://schemas.openxmlformats.org/officeDocument/2006/relationships/hyperlink" Target="https://podminky.urs.cz/item/CS_URS_2023_01/734193114" TargetMode="External" /><Relationship Id="rId94" Type="http://schemas.openxmlformats.org/officeDocument/2006/relationships/hyperlink" Target="https://podminky.urs.cz/item/CS_URS_2023_01/734193117" TargetMode="External" /><Relationship Id="rId95" Type="http://schemas.openxmlformats.org/officeDocument/2006/relationships/hyperlink" Target="https://podminky.urs.cz/item/CS_URS_2023_01/734209113" TargetMode="External" /><Relationship Id="rId96" Type="http://schemas.openxmlformats.org/officeDocument/2006/relationships/hyperlink" Target="https://podminky.urs.cz/item/CS_URS_2023_01/734209113" TargetMode="External" /><Relationship Id="rId97" Type="http://schemas.openxmlformats.org/officeDocument/2006/relationships/hyperlink" Target="https://podminky.urs.cz/item/CS_URS_2023_01/734209113" TargetMode="External" /><Relationship Id="rId98" Type="http://schemas.openxmlformats.org/officeDocument/2006/relationships/hyperlink" Target="https://podminky.urs.cz/item/CS_URS_2023_01/734209115" TargetMode="External" /><Relationship Id="rId99" Type="http://schemas.openxmlformats.org/officeDocument/2006/relationships/hyperlink" Target="https://podminky.urs.cz/item/CS_URS_2023_01/734211120" TargetMode="External" /><Relationship Id="rId100" Type="http://schemas.openxmlformats.org/officeDocument/2006/relationships/hyperlink" Target="https://podminky.urs.cz/item/CS_URS_2023_01/734220101" TargetMode="External" /><Relationship Id="rId101" Type="http://schemas.openxmlformats.org/officeDocument/2006/relationships/hyperlink" Target="https://podminky.urs.cz/item/CS_URS_2023_01/734291123" TargetMode="External" /><Relationship Id="rId102" Type="http://schemas.openxmlformats.org/officeDocument/2006/relationships/hyperlink" Target="https://podminky.urs.cz/item/CS_URS_2023_01/734291242" TargetMode="External" /><Relationship Id="rId103" Type="http://schemas.openxmlformats.org/officeDocument/2006/relationships/hyperlink" Target="https://podminky.urs.cz/item/CS_URS_2023_01/734292713" TargetMode="External" /><Relationship Id="rId104" Type="http://schemas.openxmlformats.org/officeDocument/2006/relationships/hyperlink" Target="https://podminky.urs.cz/item/CS_URS_2023_01/734292714" TargetMode="External" /><Relationship Id="rId105" Type="http://schemas.openxmlformats.org/officeDocument/2006/relationships/hyperlink" Target="https://podminky.urs.cz/item/CS_URS_2023_01/734292718" TargetMode="External" /><Relationship Id="rId106" Type="http://schemas.openxmlformats.org/officeDocument/2006/relationships/hyperlink" Target="https://podminky.urs.cz/item/CS_URS_2023_01/734295021" TargetMode="External" /><Relationship Id="rId107" Type="http://schemas.openxmlformats.org/officeDocument/2006/relationships/hyperlink" Target="https://podminky.urs.cz/item/CS_URS_2023_01/734421102" TargetMode="External" /><Relationship Id="rId108" Type="http://schemas.openxmlformats.org/officeDocument/2006/relationships/hyperlink" Target="https://podminky.urs.cz/item/CS_URS_2023_01/734494213" TargetMode="External" /><Relationship Id="rId109" Type="http://schemas.openxmlformats.org/officeDocument/2006/relationships/hyperlink" Target="https://podminky.urs.cz/item/CS_URS_2023_01/998734102" TargetMode="External" /><Relationship Id="rId110" Type="http://schemas.openxmlformats.org/officeDocument/2006/relationships/hyperlink" Target="https://podminky.urs.cz/item/CS_URS_2023_01/751333211" TargetMode="External" /><Relationship Id="rId111" Type="http://schemas.openxmlformats.org/officeDocument/2006/relationships/hyperlink" Target="https://podminky.urs.cz/item/CS_URS_2023_01/751355032" TargetMode="External" /><Relationship Id="rId112" Type="http://schemas.openxmlformats.org/officeDocument/2006/relationships/hyperlink" Target="https://podminky.urs.cz/item/CS_URS_2023_01/751355832" TargetMode="External" /><Relationship Id="rId113" Type="http://schemas.openxmlformats.org/officeDocument/2006/relationships/hyperlink" Target="https://podminky.urs.cz/item/CS_URS_2023_01/751398053" TargetMode="External" /><Relationship Id="rId114" Type="http://schemas.openxmlformats.org/officeDocument/2006/relationships/hyperlink" Target="https://podminky.urs.cz/item/CS_URS_2023_01/998751101" TargetMode="External" /><Relationship Id="rId115" Type="http://schemas.openxmlformats.org/officeDocument/2006/relationships/hyperlink" Target="https://podminky.urs.cz/item/CS_URS_2023_01/767995114" TargetMode="External" /><Relationship Id="rId116" Type="http://schemas.openxmlformats.org/officeDocument/2006/relationships/hyperlink" Target="https://podminky.urs.cz/item/CS_URS_2023_01/783614551" TargetMode="External" /><Relationship Id="rId117" Type="http://schemas.openxmlformats.org/officeDocument/2006/relationships/hyperlink" Target="https://podminky.urs.cz/item/CS_URS_2023_01/783614561" TargetMode="External" /><Relationship Id="rId118" Type="http://schemas.openxmlformats.org/officeDocument/2006/relationships/hyperlink" Target="https://podminky.urs.cz/item/CS_URS_2023_01/783614571" TargetMode="External" /><Relationship Id="rId119" Type="http://schemas.openxmlformats.org/officeDocument/2006/relationships/hyperlink" Target="https://podminky.urs.cz/item/CS_URS_2023_01/783614581" TargetMode="External" /><Relationship Id="rId120" Type="http://schemas.openxmlformats.org/officeDocument/2006/relationships/hyperlink" Target="https://podminky.urs.cz/item/CS_URS_2023_01/HZS2132" TargetMode="External" /><Relationship Id="rId121" Type="http://schemas.openxmlformats.org/officeDocument/2006/relationships/hyperlink" Target="https://podminky.urs.cz/item/CS_URS_2023_01/HZS2221" TargetMode="External" /><Relationship Id="rId122" Type="http://schemas.openxmlformats.org/officeDocument/2006/relationships/hyperlink" Target="https://podminky.urs.cz/item/CS_URS_2023_01/HZS2222" TargetMode="External" /><Relationship Id="rId123" Type="http://schemas.openxmlformats.org/officeDocument/2006/relationships/hyperlink" Target="https://podminky.urs.cz/item/CS_URS_2023_01/HZS2222" TargetMode="External" /><Relationship Id="rId124" Type="http://schemas.openxmlformats.org/officeDocument/2006/relationships/hyperlink" Target="https://podminky.urs.cz/item/CS_URS_2023_01/HZS3211" TargetMode="External" /><Relationship Id="rId1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kol4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Výměna stávajícího zdroje tepla v objektu firmy VELOX - WERK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Hranice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13. 1. 2023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40.0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VELOX-WERK s.r.o., Bělotínská 288, 753 01 Hranice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Jiří Kolář_TZB PROJEKT, Anenská 121, Bohumín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Beránek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'a - D.300 vytápění - výmě...'!J30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'a - D.300 vytápění - výmě...'!P104</f>
        <v>0</v>
      </c>
      <c r="AV55" s="121">
        <f>'a - D.300 vytápění - výmě...'!J33</f>
        <v>0</v>
      </c>
      <c r="AW55" s="121">
        <f>'a - D.300 vytápění - výmě...'!J34</f>
        <v>0</v>
      </c>
      <c r="AX55" s="121">
        <f>'a - D.300 vytápění - výmě...'!J35</f>
        <v>0</v>
      </c>
      <c r="AY55" s="121">
        <f>'a - D.300 vytápění - výmě...'!J36</f>
        <v>0</v>
      </c>
      <c r="AZ55" s="121">
        <f>'a - D.300 vytápění - výmě...'!F33</f>
        <v>0</v>
      </c>
      <c r="BA55" s="121">
        <f>'a - D.300 vytápění - výmě...'!F34</f>
        <v>0</v>
      </c>
      <c r="BB55" s="121">
        <f>'a - D.300 vytápění - výmě...'!F35</f>
        <v>0</v>
      </c>
      <c r="BC55" s="121">
        <f>'a - D.300 vytápění - výmě...'!F36</f>
        <v>0</v>
      </c>
      <c r="BD55" s="123">
        <f>'a - D.300 vytápění - výmě...'!F37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qo/vvTCf5hpcGCgQ9VY1xeZEOWGC3VfPRjJr4rgaXv7p8MC8x/6ByIC6CJjB/8aPLgrwDBkE8Su7vM05/YRMXQ==" hashValue="1OdIa19YcWhEHSuwb3/xaUNIztzuBwTMl+46uutqE2e/2JuZcs0A09Wmuljr296bGUdefdqTSlZJEJ9KH1P7F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a - D.300 vytápění - výmě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  <c r="AZ2" s="125" t="s">
        <v>83</v>
      </c>
      <c r="BA2" s="125" t="s">
        <v>84</v>
      </c>
      <c r="BB2" s="125" t="s">
        <v>19</v>
      </c>
      <c r="BC2" s="125" t="s">
        <v>85</v>
      </c>
      <c r="BD2" s="125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1"/>
      <c r="AT3" s="18" t="s">
        <v>82</v>
      </c>
      <c r="AZ3" s="125" t="s">
        <v>86</v>
      </c>
      <c r="BA3" s="125" t="s">
        <v>87</v>
      </c>
      <c r="BB3" s="125" t="s">
        <v>19</v>
      </c>
      <c r="BC3" s="125" t="s">
        <v>88</v>
      </c>
      <c r="BD3" s="125" t="s">
        <v>82</v>
      </c>
    </row>
    <row r="4" s="1" customFormat="1" ht="24.96" customHeight="1">
      <c r="B4" s="21"/>
      <c r="D4" s="128" t="s">
        <v>89</v>
      </c>
      <c r="L4" s="21"/>
      <c r="M4" s="129" t="s">
        <v>10</v>
      </c>
      <c r="AT4" s="18" t="s">
        <v>4</v>
      </c>
      <c r="AZ4" s="125" t="s">
        <v>90</v>
      </c>
      <c r="BA4" s="125" t="s">
        <v>91</v>
      </c>
      <c r="BB4" s="125" t="s">
        <v>19</v>
      </c>
      <c r="BC4" s="125" t="s">
        <v>92</v>
      </c>
      <c r="BD4" s="125" t="s">
        <v>82</v>
      </c>
    </row>
    <row r="5" s="1" customFormat="1" ht="6.96" customHeight="1">
      <c r="B5" s="21"/>
      <c r="L5" s="21"/>
    </row>
    <row r="6" s="1" customFormat="1" ht="12" customHeight="1">
      <c r="B6" s="21"/>
      <c r="D6" s="130" t="s">
        <v>16</v>
      </c>
      <c r="L6" s="21"/>
    </row>
    <row r="7" s="1" customFormat="1" ht="16.5" customHeight="1">
      <c r="B7" s="21"/>
      <c r="E7" s="131" t="str">
        <f>'Rekapitulace stavby'!K6</f>
        <v>Výměna stávajícího zdroje tepla v objektu firmy VELOX - WERK</v>
      </c>
      <c r="F7" s="130"/>
      <c r="G7" s="130"/>
      <c r="H7" s="130"/>
      <c r="L7" s="21"/>
    </row>
    <row r="8" s="2" customFormat="1" ht="12" customHeight="1">
      <c r="A8" s="39"/>
      <c r="B8" s="45"/>
      <c r="C8" s="39"/>
      <c r="D8" s="130" t="s">
        <v>93</v>
      </c>
      <c r="E8" s="39"/>
      <c r="F8" s="39"/>
      <c r="G8" s="39"/>
      <c r="H8" s="39"/>
      <c r="I8" s="39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3" t="s">
        <v>94</v>
      </c>
      <c r="F9" s="39"/>
      <c r="G9" s="39"/>
      <c r="H9" s="39"/>
      <c r="I9" s="39"/>
      <c r="J9" s="39"/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0" t="s">
        <v>18</v>
      </c>
      <c r="E11" s="39"/>
      <c r="F11" s="134" t="s">
        <v>19</v>
      </c>
      <c r="G11" s="39"/>
      <c r="H11" s="39"/>
      <c r="I11" s="130" t="s">
        <v>20</v>
      </c>
      <c r="J11" s="134" t="s">
        <v>19</v>
      </c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21</v>
      </c>
      <c r="E12" s="39"/>
      <c r="F12" s="134" t="s">
        <v>22</v>
      </c>
      <c r="G12" s="39"/>
      <c r="H12" s="39"/>
      <c r="I12" s="130" t="s">
        <v>23</v>
      </c>
      <c r="J12" s="135" t="str">
        <f>'Rekapitulace stavby'!AN8</f>
        <v>13. 1. 2023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0" t="s">
        <v>25</v>
      </c>
      <c r="E14" s="39"/>
      <c r="F14" s="39"/>
      <c r="G14" s="39"/>
      <c r="H14" s="39"/>
      <c r="I14" s="130" t="s">
        <v>26</v>
      </c>
      <c r="J14" s="134" t="s">
        <v>19</v>
      </c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27</v>
      </c>
      <c r="F15" s="39"/>
      <c r="G15" s="39"/>
      <c r="H15" s="39"/>
      <c r="I15" s="130" t="s">
        <v>28</v>
      </c>
      <c r="J15" s="134" t="s">
        <v>19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0" t="s">
        <v>29</v>
      </c>
      <c r="E17" s="39"/>
      <c r="F17" s="39"/>
      <c r="G17" s="39"/>
      <c r="H17" s="39"/>
      <c r="I17" s="130" t="s">
        <v>26</v>
      </c>
      <c r="J17" s="34" t="str">
        <f>'Rekapitulace stavby'!AN13</f>
        <v>Vyplň údaj</v>
      </c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30" t="s">
        <v>28</v>
      </c>
      <c r="J18" s="34" t="str">
        <f>'Rekapitulace stavby'!AN14</f>
        <v>Vyplň údaj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0" t="s">
        <v>31</v>
      </c>
      <c r="E20" s="39"/>
      <c r="F20" s="39"/>
      <c r="G20" s="39"/>
      <c r="H20" s="39"/>
      <c r="I20" s="130" t="s">
        <v>26</v>
      </c>
      <c r="J20" s="134" t="s">
        <v>19</v>
      </c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32</v>
      </c>
      <c r="F21" s="39"/>
      <c r="G21" s="39"/>
      <c r="H21" s="39"/>
      <c r="I21" s="130" t="s">
        <v>28</v>
      </c>
      <c r="J21" s="134" t="s">
        <v>19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0" t="s">
        <v>34</v>
      </c>
      <c r="E23" s="39"/>
      <c r="F23" s="39"/>
      <c r="G23" s="39"/>
      <c r="H23" s="39"/>
      <c r="I23" s="130" t="s">
        <v>26</v>
      </c>
      <c r="J23" s="134" t="s">
        <v>19</v>
      </c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">
        <v>35</v>
      </c>
      <c r="F24" s="39"/>
      <c r="G24" s="39"/>
      <c r="H24" s="39"/>
      <c r="I24" s="130" t="s">
        <v>28</v>
      </c>
      <c r="J24" s="134" t="s">
        <v>19</v>
      </c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2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0" t="s">
        <v>36</v>
      </c>
      <c r="E26" s="39"/>
      <c r="F26" s="39"/>
      <c r="G26" s="39"/>
      <c r="H26" s="39"/>
      <c r="I26" s="39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6"/>
      <c r="B27" s="137"/>
      <c r="C27" s="136"/>
      <c r="D27" s="136"/>
      <c r="E27" s="138" t="s">
        <v>19</v>
      </c>
      <c r="F27" s="138"/>
      <c r="G27" s="138"/>
      <c r="H27" s="138"/>
      <c r="I27" s="136"/>
      <c r="J27" s="136"/>
      <c r="K27" s="136"/>
      <c r="L27" s="13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0"/>
      <c r="E29" s="140"/>
      <c r="F29" s="140"/>
      <c r="G29" s="140"/>
      <c r="H29" s="140"/>
      <c r="I29" s="140"/>
      <c r="J29" s="140"/>
      <c r="K29" s="140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1" t="s">
        <v>38</v>
      </c>
      <c r="E30" s="39"/>
      <c r="F30" s="39"/>
      <c r="G30" s="39"/>
      <c r="H30" s="39"/>
      <c r="I30" s="39"/>
      <c r="J30" s="142">
        <f>ROUND(J104, 2)</f>
        <v>0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0"/>
      <c r="E31" s="140"/>
      <c r="F31" s="140"/>
      <c r="G31" s="140"/>
      <c r="H31" s="140"/>
      <c r="I31" s="140"/>
      <c r="J31" s="140"/>
      <c r="K31" s="140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3" t="s">
        <v>40</v>
      </c>
      <c r="G32" s="39"/>
      <c r="H32" s="39"/>
      <c r="I32" s="143" t="s">
        <v>39</v>
      </c>
      <c r="J32" s="143" t="s">
        <v>41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4" t="s">
        <v>42</v>
      </c>
      <c r="E33" s="130" t="s">
        <v>43</v>
      </c>
      <c r="F33" s="145">
        <f>ROUND((SUM(BE104:BE1030)),  2)</f>
        <v>0</v>
      </c>
      <c r="G33" s="39"/>
      <c r="H33" s="39"/>
      <c r="I33" s="146">
        <v>0.20999999999999999</v>
      </c>
      <c r="J33" s="145">
        <f>ROUND(((SUM(BE104:BE1030))*I33),  2)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0" t="s">
        <v>44</v>
      </c>
      <c r="F34" s="145">
        <f>ROUND((SUM(BF104:BF1030)),  2)</f>
        <v>0</v>
      </c>
      <c r="G34" s="39"/>
      <c r="H34" s="39"/>
      <c r="I34" s="146">
        <v>0.14999999999999999</v>
      </c>
      <c r="J34" s="145">
        <f>ROUND(((SUM(BF104:BF1030))*I34),  2)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45</v>
      </c>
      <c r="F35" s="145">
        <f>ROUND((SUM(BG104:BG1030)),  2)</f>
        <v>0</v>
      </c>
      <c r="G35" s="39"/>
      <c r="H35" s="39"/>
      <c r="I35" s="146">
        <v>0.20999999999999999</v>
      </c>
      <c r="J35" s="145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0" t="s">
        <v>46</v>
      </c>
      <c r="F36" s="145">
        <f>ROUND((SUM(BH104:BH1030)),  2)</f>
        <v>0</v>
      </c>
      <c r="G36" s="39"/>
      <c r="H36" s="39"/>
      <c r="I36" s="146">
        <v>0.14999999999999999</v>
      </c>
      <c r="J36" s="145">
        <f>0</f>
        <v>0</v>
      </c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0" t="s">
        <v>47</v>
      </c>
      <c r="F37" s="145">
        <f>ROUND((SUM(BI104:BI1030)),  2)</f>
        <v>0</v>
      </c>
      <c r="G37" s="39"/>
      <c r="H37" s="39"/>
      <c r="I37" s="146">
        <v>0</v>
      </c>
      <c r="J37" s="145">
        <f>0</f>
        <v>0</v>
      </c>
      <c r="K37" s="39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7"/>
      <c r="D39" s="148" t="s">
        <v>48</v>
      </c>
      <c r="E39" s="149"/>
      <c r="F39" s="149"/>
      <c r="G39" s="150" t="s">
        <v>49</v>
      </c>
      <c r="H39" s="151" t="s">
        <v>50</v>
      </c>
      <c r="I39" s="149"/>
      <c r="J39" s="152">
        <f>SUM(J30:J37)</f>
        <v>0</v>
      </c>
      <c r="K39" s="153"/>
      <c r="L39" s="132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4"/>
      <c r="C40" s="155"/>
      <c r="D40" s="155"/>
      <c r="E40" s="155"/>
      <c r="F40" s="155"/>
      <c r="G40" s="155"/>
      <c r="H40" s="155"/>
      <c r="I40" s="155"/>
      <c r="J40" s="155"/>
      <c r="K40" s="155"/>
      <c r="L40" s="132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6"/>
      <c r="C44" s="157"/>
      <c r="D44" s="157"/>
      <c r="E44" s="157"/>
      <c r="F44" s="157"/>
      <c r="G44" s="157"/>
      <c r="H44" s="157"/>
      <c r="I44" s="157"/>
      <c r="J44" s="157"/>
      <c r="K44" s="157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8" t="str">
        <f>E7</f>
        <v>Výměna stávajícího zdroje tepla v objektu firmy VELOX - WERK</v>
      </c>
      <c r="F48" s="33"/>
      <c r="G48" s="33"/>
      <c r="H48" s="33"/>
      <c r="I48" s="41"/>
      <c r="J48" s="41"/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a - D.300 vytápění - výměna kotle</v>
      </c>
      <c r="F50" s="41"/>
      <c r="G50" s="41"/>
      <c r="H50" s="41"/>
      <c r="I50" s="41"/>
      <c r="J50" s="41"/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Hranice</v>
      </c>
      <c r="G52" s="41"/>
      <c r="H52" s="41"/>
      <c r="I52" s="33" t="s">
        <v>23</v>
      </c>
      <c r="J52" s="73" t="str">
        <f>IF(J12="","",J12)</f>
        <v>13. 1. 2023</v>
      </c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25</v>
      </c>
      <c r="D54" s="41"/>
      <c r="E54" s="41"/>
      <c r="F54" s="28" t="str">
        <f>E15</f>
        <v>VELOX-WERK s.r.o., Bělotínská 288, 753 01 Hranice</v>
      </c>
      <c r="G54" s="41"/>
      <c r="H54" s="41"/>
      <c r="I54" s="33" t="s">
        <v>31</v>
      </c>
      <c r="J54" s="37" t="str">
        <f>E21</f>
        <v>Ing. Jiří Kolář_TZB PROJEKT, Anenská 121, Bohumín</v>
      </c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Beránek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2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9" t="s">
        <v>96</v>
      </c>
      <c r="D57" s="160"/>
      <c r="E57" s="160"/>
      <c r="F57" s="160"/>
      <c r="G57" s="160"/>
      <c r="H57" s="160"/>
      <c r="I57" s="160"/>
      <c r="J57" s="161" t="s">
        <v>97</v>
      </c>
      <c r="K57" s="160"/>
      <c r="L57" s="132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2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2" t="s">
        <v>70</v>
      </c>
      <c r="D59" s="41"/>
      <c r="E59" s="41"/>
      <c r="F59" s="41"/>
      <c r="G59" s="41"/>
      <c r="H59" s="41"/>
      <c r="I59" s="41"/>
      <c r="J59" s="103">
        <f>J104</f>
        <v>0</v>
      </c>
      <c r="K59" s="41"/>
      <c r="L59" s="132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3"/>
      <c r="C60" s="164"/>
      <c r="D60" s="165" t="s">
        <v>99</v>
      </c>
      <c r="E60" s="166"/>
      <c r="F60" s="166"/>
      <c r="G60" s="166"/>
      <c r="H60" s="166"/>
      <c r="I60" s="166"/>
      <c r="J60" s="167">
        <f>J105</f>
        <v>0</v>
      </c>
      <c r="K60" s="164"/>
      <c r="L60" s="168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9"/>
      <c r="C61" s="170"/>
      <c r="D61" s="171" t="s">
        <v>100</v>
      </c>
      <c r="E61" s="172"/>
      <c r="F61" s="172"/>
      <c r="G61" s="172"/>
      <c r="H61" s="172"/>
      <c r="I61" s="172"/>
      <c r="J61" s="173">
        <f>J106</f>
        <v>0</v>
      </c>
      <c r="K61" s="170"/>
      <c r="L61" s="174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9"/>
      <c r="C62" s="170"/>
      <c r="D62" s="171" t="s">
        <v>101</v>
      </c>
      <c r="E62" s="172"/>
      <c r="F62" s="172"/>
      <c r="G62" s="172"/>
      <c r="H62" s="172"/>
      <c r="I62" s="172"/>
      <c r="J62" s="173">
        <f>J145</f>
        <v>0</v>
      </c>
      <c r="K62" s="170"/>
      <c r="L62" s="174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9"/>
      <c r="C63" s="170"/>
      <c r="D63" s="171" t="s">
        <v>102</v>
      </c>
      <c r="E63" s="172"/>
      <c r="F63" s="172"/>
      <c r="G63" s="172"/>
      <c r="H63" s="172"/>
      <c r="I63" s="172"/>
      <c r="J63" s="173">
        <f>J152</f>
        <v>0</v>
      </c>
      <c r="K63" s="170"/>
      <c r="L63" s="174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9"/>
      <c r="C64" s="170"/>
      <c r="D64" s="171" t="s">
        <v>103</v>
      </c>
      <c r="E64" s="172"/>
      <c r="F64" s="172"/>
      <c r="G64" s="172"/>
      <c r="H64" s="172"/>
      <c r="I64" s="172"/>
      <c r="J64" s="173">
        <f>J162</f>
        <v>0</v>
      </c>
      <c r="K64" s="170"/>
      <c r="L64" s="174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9"/>
      <c r="C65" s="170"/>
      <c r="D65" s="171" t="s">
        <v>104</v>
      </c>
      <c r="E65" s="172"/>
      <c r="F65" s="172"/>
      <c r="G65" s="172"/>
      <c r="H65" s="172"/>
      <c r="I65" s="172"/>
      <c r="J65" s="173">
        <f>J176</f>
        <v>0</v>
      </c>
      <c r="K65" s="170"/>
      <c r="L65" s="174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9"/>
      <c r="C66" s="170"/>
      <c r="D66" s="171" t="s">
        <v>105</v>
      </c>
      <c r="E66" s="172"/>
      <c r="F66" s="172"/>
      <c r="G66" s="172"/>
      <c r="H66" s="172"/>
      <c r="I66" s="172"/>
      <c r="J66" s="173">
        <f>J190</f>
        <v>0</v>
      </c>
      <c r="K66" s="170"/>
      <c r="L66" s="174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9"/>
      <c r="C67" s="170"/>
      <c r="D67" s="171" t="s">
        <v>106</v>
      </c>
      <c r="E67" s="172"/>
      <c r="F67" s="172"/>
      <c r="G67" s="172"/>
      <c r="H67" s="172"/>
      <c r="I67" s="172"/>
      <c r="J67" s="173">
        <f>J206</f>
        <v>0</v>
      </c>
      <c r="K67" s="170"/>
      <c r="L67" s="174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3"/>
      <c r="C68" s="164"/>
      <c r="D68" s="165" t="s">
        <v>107</v>
      </c>
      <c r="E68" s="166"/>
      <c r="F68" s="166"/>
      <c r="G68" s="166"/>
      <c r="H68" s="166"/>
      <c r="I68" s="166"/>
      <c r="J68" s="167">
        <f>J209</f>
        <v>0</v>
      </c>
      <c r="K68" s="164"/>
      <c r="L68" s="168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9"/>
      <c r="C69" s="170"/>
      <c r="D69" s="171" t="s">
        <v>108</v>
      </c>
      <c r="E69" s="172"/>
      <c r="F69" s="172"/>
      <c r="G69" s="172"/>
      <c r="H69" s="172"/>
      <c r="I69" s="172"/>
      <c r="J69" s="173">
        <f>J210</f>
        <v>0</v>
      </c>
      <c r="K69" s="170"/>
      <c r="L69" s="174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9"/>
      <c r="C70" s="170"/>
      <c r="D70" s="171" t="s">
        <v>109</v>
      </c>
      <c r="E70" s="172"/>
      <c r="F70" s="172"/>
      <c r="G70" s="172"/>
      <c r="H70" s="172"/>
      <c r="I70" s="172"/>
      <c r="J70" s="173">
        <f>J373</f>
        <v>0</v>
      </c>
      <c r="K70" s="170"/>
      <c r="L70" s="174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9"/>
      <c r="C71" s="170"/>
      <c r="D71" s="171" t="s">
        <v>110</v>
      </c>
      <c r="E71" s="172"/>
      <c r="F71" s="172"/>
      <c r="G71" s="172"/>
      <c r="H71" s="172"/>
      <c r="I71" s="172"/>
      <c r="J71" s="173">
        <f>J411</f>
        <v>0</v>
      </c>
      <c r="K71" s="170"/>
      <c r="L71" s="17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9"/>
      <c r="C72" s="170"/>
      <c r="D72" s="171" t="s">
        <v>111</v>
      </c>
      <c r="E72" s="172"/>
      <c r="F72" s="172"/>
      <c r="G72" s="172"/>
      <c r="H72" s="172"/>
      <c r="I72" s="172"/>
      <c r="J72" s="173">
        <f>J443</f>
        <v>0</v>
      </c>
      <c r="K72" s="170"/>
      <c r="L72" s="174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9"/>
      <c r="C73" s="170"/>
      <c r="D73" s="171" t="s">
        <v>112</v>
      </c>
      <c r="E73" s="172"/>
      <c r="F73" s="172"/>
      <c r="G73" s="172"/>
      <c r="H73" s="172"/>
      <c r="I73" s="172"/>
      <c r="J73" s="173">
        <f>J548</f>
        <v>0</v>
      </c>
      <c r="K73" s="170"/>
      <c r="L73" s="174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9"/>
      <c r="C74" s="170"/>
      <c r="D74" s="171" t="s">
        <v>113</v>
      </c>
      <c r="E74" s="172"/>
      <c r="F74" s="172"/>
      <c r="G74" s="172"/>
      <c r="H74" s="172"/>
      <c r="I74" s="172"/>
      <c r="J74" s="173">
        <f>J690</f>
        <v>0</v>
      </c>
      <c r="K74" s="170"/>
      <c r="L74" s="174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9"/>
      <c r="C75" s="170"/>
      <c r="D75" s="171" t="s">
        <v>114</v>
      </c>
      <c r="E75" s="172"/>
      <c r="F75" s="172"/>
      <c r="G75" s="172"/>
      <c r="H75" s="172"/>
      <c r="I75" s="172"/>
      <c r="J75" s="173">
        <f>J902</f>
        <v>0</v>
      </c>
      <c r="K75" s="170"/>
      <c r="L75" s="174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9"/>
      <c r="C76" s="170"/>
      <c r="D76" s="171" t="s">
        <v>115</v>
      </c>
      <c r="E76" s="172"/>
      <c r="F76" s="172"/>
      <c r="G76" s="172"/>
      <c r="H76" s="172"/>
      <c r="I76" s="172"/>
      <c r="J76" s="173">
        <f>J930</f>
        <v>0</v>
      </c>
      <c r="K76" s="170"/>
      <c r="L76" s="174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9"/>
      <c r="C77" s="170"/>
      <c r="D77" s="171" t="s">
        <v>116</v>
      </c>
      <c r="E77" s="172"/>
      <c r="F77" s="172"/>
      <c r="G77" s="172"/>
      <c r="H77" s="172"/>
      <c r="I77" s="172"/>
      <c r="J77" s="173">
        <f>J937</f>
        <v>0</v>
      </c>
      <c r="K77" s="170"/>
      <c r="L77" s="174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3"/>
      <c r="C78" s="164"/>
      <c r="D78" s="165" t="s">
        <v>117</v>
      </c>
      <c r="E78" s="166"/>
      <c r="F78" s="166"/>
      <c r="G78" s="166"/>
      <c r="H78" s="166"/>
      <c r="I78" s="166"/>
      <c r="J78" s="167">
        <f>J976</f>
        <v>0</v>
      </c>
      <c r="K78" s="164"/>
      <c r="L78" s="168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63"/>
      <c r="C79" s="164"/>
      <c r="D79" s="165" t="s">
        <v>118</v>
      </c>
      <c r="E79" s="166"/>
      <c r="F79" s="166"/>
      <c r="G79" s="166"/>
      <c r="H79" s="166"/>
      <c r="I79" s="166"/>
      <c r="J79" s="167">
        <f>J1013</f>
        <v>0</v>
      </c>
      <c r="K79" s="164"/>
      <c r="L79" s="168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63"/>
      <c r="C80" s="164"/>
      <c r="D80" s="165" t="s">
        <v>119</v>
      </c>
      <c r="E80" s="166"/>
      <c r="F80" s="166"/>
      <c r="G80" s="166"/>
      <c r="H80" s="166"/>
      <c r="I80" s="166"/>
      <c r="J80" s="167">
        <f>J1020</f>
        <v>0</v>
      </c>
      <c r="K80" s="164"/>
      <c r="L80" s="168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69"/>
      <c r="C81" s="170"/>
      <c r="D81" s="171" t="s">
        <v>120</v>
      </c>
      <c r="E81" s="172"/>
      <c r="F81" s="172"/>
      <c r="G81" s="172"/>
      <c r="H81" s="172"/>
      <c r="I81" s="172"/>
      <c r="J81" s="173">
        <f>J1021</f>
        <v>0</v>
      </c>
      <c r="K81" s="170"/>
      <c r="L81" s="174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9"/>
      <c r="C82" s="170"/>
      <c r="D82" s="171" t="s">
        <v>121</v>
      </c>
      <c r="E82" s="172"/>
      <c r="F82" s="172"/>
      <c r="G82" s="172"/>
      <c r="H82" s="172"/>
      <c r="I82" s="172"/>
      <c r="J82" s="173">
        <f>J1023</f>
        <v>0</v>
      </c>
      <c r="K82" s="170"/>
      <c r="L82" s="174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9"/>
      <c r="C83" s="170"/>
      <c r="D83" s="171" t="s">
        <v>122</v>
      </c>
      <c r="E83" s="172"/>
      <c r="F83" s="172"/>
      <c r="G83" s="172"/>
      <c r="H83" s="172"/>
      <c r="I83" s="172"/>
      <c r="J83" s="173">
        <f>J1025</f>
        <v>0</v>
      </c>
      <c r="K83" s="170"/>
      <c r="L83" s="174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9"/>
      <c r="C84" s="170"/>
      <c r="D84" s="171" t="s">
        <v>123</v>
      </c>
      <c r="E84" s="172"/>
      <c r="F84" s="172"/>
      <c r="G84" s="172"/>
      <c r="H84" s="172"/>
      <c r="I84" s="172"/>
      <c r="J84" s="173">
        <f>J1029</f>
        <v>0</v>
      </c>
      <c r="K84" s="170"/>
      <c r="L84" s="174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2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60"/>
      <c r="C86" s="61"/>
      <c r="D86" s="61"/>
      <c r="E86" s="61"/>
      <c r="F86" s="61"/>
      <c r="G86" s="61"/>
      <c r="H86" s="61"/>
      <c r="I86" s="61"/>
      <c r="J86" s="61"/>
      <c r="K86" s="61"/>
      <c r="L86" s="132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90" s="2" customFormat="1" ht="6.96" customHeight="1">
      <c r="A90" s="39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2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4.96" customHeight="1">
      <c r="A91" s="39"/>
      <c r="B91" s="40"/>
      <c r="C91" s="24" t="s">
        <v>124</v>
      </c>
      <c r="D91" s="41"/>
      <c r="E91" s="41"/>
      <c r="F91" s="41"/>
      <c r="G91" s="41"/>
      <c r="H91" s="41"/>
      <c r="I91" s="41"/>
      <c r="J91" s="41"/>
      <c r="K91" s="41"/>
      <c r="L91" s="132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32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16</v>
      </c>
      <c r="D93" s="41"/>
      <c r="E93" s="41"/>
      <c r="F93" s="41"/>
      <c r="G93" s="41"/>
      <c r="H93" s="41"/>
      <c r="I93" s="41"/>
      <c r="J93" s="41"/>
      <c r="K93" s="41"/>
      <c r="L93" s="132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6.5" customHeight="1">
      <c r="A94" s="39"/>
      <c r="B94" s="40"/>
      <c r="C94" s="41"/>
      <c r="D94" s="41"/>
      <c r="E94" s="158" t="str">
        <f>E7</f>
        <v>Výměna stávajícího zdroje tepla v objektu firmy VELOX - WERK</v>
      </c>
      <c r="F94" s="33"/>
      <c r="G94" s="33"/>
      <c r="H94" s="33"/>
      <c r="I94" s="41"/>
      <c r="J94" s="41"/>
      <c r="K94" s="41"/>
      <c r="L94" s="132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93</v>
      </c>
      <c r="D95" s="41"/>
      <c r="E95" s="41"/>
      <c r="F95" s="41"/>
      <c r="G95" s="41"/>
      <c r="H95" s="41"/>
      <c r="I95" s="41"/>
      <c r="J95" s="41"/>
      <c r="K95" s="41"/>
      <c r="L95" s="132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6.5" customHeight="1">
      <c r="A96" s="39"/>
      <c r="B96" s="40"/>
      <c r="C96" s="41"/>
      <c r="D96" s="41"/>
      <c r="E96" s="70" t="str">
        <f>E9</f>
        <v>a - D.300 vytápění - výměna kotle</v>
      </c>
      <c r="F96" s="41"/>
      <c r="G96" s="41"/>
      <c r="H96" s="41"/>
      <c r="I96" s="41"/>
      <c r="J96" s="41"/>
      <c r="K96" s="41"/>
      <c r="L96" s="132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6.96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132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2" customHeight="1">
      <c r="A98" s="39"/>
      <c r="B98" s="40"/>
      <c r="C98" s="33" t="s">
        <v>21</v>
      </c>
      <c r="D98" s="41"/>
      <c r="E98" s="41"/>
      <c r="F98" s="28" t="str">
        <f>F12</f>
        <v>Hranice</v>
      </c>
      <c r="G98" s="41"/>
      <c r="H98" s="41"/>
      <c r="I98" s="33" t="s">
        <v>23</v>
      </c>
      <c r="J98" s="73" t="str">
        <f>IF(J12="","",J12)</f>
        <v>13. 1. 2023</v>
      </c>
      <c r="K98" s="41"/>
      <c r="L98" s="132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132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40.05" customHeight="1">
      <c r="A100" s="39"/>
      <c r="B100" s="40"/>
      <c r="C100" s="33" t="s">
        <v>25</v>
      </c>
      <c r="D100" s="41"/>
      <c r="E100" s="41"/>
      <c r="F100" s="28" t="str">
        <f>E15</f>
        <v>VELOX-WERK s.r.o., Bělotínská 288, 753 01 Hranice</v>
      </c>
      <c r="G100" s="41"/>
      <c r="H100" s="41"/>
      <c r="I100" s="33" t="s">
        <v>31</v>
      </c>
      <c r="J100" s="37" t="str">
        <f>E21</f>
        <v>Ing. Jiří Kolář_TZB PROJEKT, Anenská 121, Bohumín</v>
      </c>
      <c r="K100" s="41"/>
      <c r="L100" s="132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29</v>
      </c>
      <c r="D101" s="41"/>
      <c r="E101" s="41"/>
      <c r="F101" s="28" t="str">
        <f>IF(E18="","",E18)</f>
        <v>Vyplň údaj</v>
      </c>
      <c r="G101" s="41"/>
      <c r="H101" s="41"/>
      <c r="I101" s="33" t="s">
        <v>34</v>
      </c>
      <c r="J101" s="37" t="str">
        <f>E24</f>
        <v>Beránek</v>
      </c>
      <c r="K101" s="41"/>
      <c r="L101" s="132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0.32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132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11" customFormat="1" ht="29.28" customHeight="1">
      <c r="A103" s="175"/>
      <c r="B103" s="176"/>
      <c r="C103" s="177" t="s">
        <v>125</v>
      </c>
      <c r="D103" s="178" t="s">
        <v>57</v>
      </c>
      <c r="E103" s="178" t="s">
        <v>53</v>
      </c>
      <c r="F103" s="178" t="s">
        <v>54</v>
      </c>
      <c r="G103" s="178" t="s">
        <v>126</v>
      </c>
      <c r="H103" s="178" t="s">
        <v>127</v>
      </c>
      <c r="I103" s="178" t="s">
        <v>128</v>
      </c>
      <c r="J103" s="178" t="s">
        <v>97</v>
      </c>
      <c r="K103" s="179" t="s">
        <v>129</v>
      </c>
      <c r="L103" s="180"/>
      <c r="M103" s="93" t="s">
        <v>19</v>
      </c>
      <c r="N103" s="94" t="s">
        <v>42</v>
      </c>
      <c r="O103" s="94" t="s">
        <v>130</v>
      </c>
      <c r="P103" s="94" t="s">
        <v>131</v>
      </c>
      <c r="Q103" s="94" t="s">
        <v>132</v>
      </c>
      <c r="R103" s="94" t="s">
        <v>133</v>
      </c>
      <c r="S103" s="94" t="s">
        <v>134</v>
      </c>
      <c r="T103" s="95" t="s">
        <v>135</v>
      </c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</row>
    <row r="104" s="2" customFormat="1" ht="22.8" customHeight="1">
      <c r="A104" s="39"/>
      <c r="B104" s="40"/>
      <c r="C104" s="100" t="s">
        <v>136</v>
      </c>
      <c r="D104" s="41"/>
      <c r="E104" s="41"/>
      <c r="F104" s="41"/>
      <c r="G104" s="41"/>
      <c r="H104" s="41"/>
      <c r="I104" s="41"/>
      <c r="J104" s="181">
        <f>BK104</f>
        <v>0</v>
      </c>
      <c r="K104" s="41"/>
      <c r="L104" s="45"/>
      <c r="M104" s="96"/>
      <c r="N104" s="182"/>
      <c r="O104" s="97"/>
      <c r="P104" s="183">
        <f>P105+P209+P976+P1013+P1020</f>
        <v>0</v>
      </c>
      <c r="Q104" s="97"/>
      <c r="R104" s="183">
        <f>R105+R209+R976+R1013+R1020</f>
        <v>64.000354799999997</v>
      </c>
      <c r="S104" s="97"/>
      <c r="T104" s="184">
        <f>T105+T209+T976+T1013+T1020</f>
        <v>63.090250000000012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71</v>
      </c>
      <c r="AU104" s="18" t="s">
        <v>98</v>
      </c>
      <c r="BK104" s="185">
        <f>BK105+BK209+BK976+BK1013+BK1020</f>
        <v>0</v>
      </c>
    </row>
    <row r="105" s="12" customFormat="1" ht="25.92" customHeight="1">
      <c r="A105" s="12"/>
      <c r="B105" s="186"/>
      <c r="C105" s="187"/>
      <c r="D105" s="188" t="s">
        <v>71</v>
      </c>
      <c r="E105" s="189" t="s">
        <v>137</v>
      </c>
      <c r="F105" s="189" t="s">
        <v>138</v>
      </c>
      <c r="G105" s="187"/>
      <c r="H105" s="187"/>
      <c r="I105" s="190"/>
      <c r="J105" s="191">
        <f>BK105</f>
        <v>0</v>
      </c>
      <c r="K105" s="187"/>
      <c r="L105" s="192"/>
      <c r="M105" s="193"/>
      <c r="N105" s="194"/>
      <c r="O105" s="194"/>
      <c r="P105" s="195">
        <f>P106+P145+P152+P162+P176+P190+P206</f>
        <v>0</v>
      </c>
      <c r="Q105" s="194"/>
      <c r="R105" s="195">
        <f>R106+R145+R152+R162+R176+R190+R206</f>
        <v>35.385900200000002</v>
      </c>
      <c r="S105" s="194"/>
      <c r="T105" s="196">
        <f>T106+T145+T152+T162+T176+T190+T206</f>
        <v>15.120000000000001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7" t="s">
        <v>80</v>
      </c>
      <c r="AT105" s="198" t="s">
        <v>71</v>
      </c>
      <c r="AU105" s="198" t="s">
        <v>72</v>
      </c>
      <c r="AY105" s="197" t="s">
        <v>139</v>
      </c>
      <c r="BK105" s="199">
        <f>BK106+BK145+BK152+BK162+BK176+BK190+BK206</f>
        <v>0</v>
      </c>
    </row>
    <row r="106" s="12" customFormat="1" ht="22.8" customHeight="1">
      <c r="A106" s="12"/>
      <c r="B106" s="186"/>
      <c r="C106" s="187"/>
      <c r="D106" s="188" t="s">
        <v>71</v>
      </c>
      <c r="E106" s="200" t="s">
        <v>80</v>
      </c>
      <c r="F106" s="200" t="s">
        <v>140</v>
      </c>
      <c r="G106" s="187"/>
      <c r="H106" s="187"/>
      <c r="I106" s="190"/>
      <c r="J106" s="201">
        <f>BK106</f>
        <v>0</v>
      </c>
      <c r="K106" s="187"/>
      <c r="L106" s="192"/>
      <c r="M106" s="193"/>
      <c r="N106" s="194"/>
      <c r="O106" s="194"/>
      <c r="P106" s="195">
        <f>SUM(P107:P144)</f>
        <v>0</v>
      </c>
      <c r="Q106" s="194"/>
      <c r="R106" s="195">
        <f>SUM(R107:R144)</f>
        <v>14</v>
      </c>
      <c r="S106" s="194"/>
      <c r="T106" s="196">
        <f>SUM(T107:T144)</f>
        <v>15.120000000000001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7" t="s">
        <v>80</v>
      </c>
      <c r="AT106" s="198" t="s">
        <v>71</v>
      </c>
      <c r="AU106" s="198" t="s">
        <v>80</v>
      </c>
      <c r="AY106" s="197" t="s">
        <v>139</v>
      </c>
      <c r="BK106" s="199">
        <f>SUM(BK107:BK144)</f>
        <v>0</v>
      </c>
    </row>
    <row r="107" s="2" customFormat="1" ht="37.8" customHeight="1">
      <c r="A107" s="39"/>
      <c r="B107" s="40"/>
      <c r="C107" s="202" t="s">
        <v>80</v>
      </c>
      <c r="D107" s="202" t="s">
        <v>141</v>
      </c>
      <c r="E107" s="203" t="s">
        <v>142</v>
      </c>
      <c r="F107" s="204" t="s">
        <v>143</v>
      </c>
      <c r="G107" s="205" t="s">
        <v>144</v>
      </c>
      <c r="H107" s="206">
        <v>20</v>
      </c>
      <c r="I107" s="207"/>
      <c r="J107" s="208">
        <f>ROUND(I107*H107,2)</f>
        <v>0</v>
      </c>
      <c r="K107" s="204" t="s">
        <v>145</v>
      </c>
      <c r="L107" s="45"/>
      <c r="M107" s="209" t="s">
        <v>19</v>
      </c>
      <c r="N107" s="210" t="s">
        <v>43</v>
      </c>
      <c r="O107" s="85"/>
      <c r="P107" s="211">
        <f>O107*H107</f>
        <v>0</v>
      </c>
      <c r="Q107" s="211">
        <v>0</v>
      </c>
      <c r="R107" s="211">
        <f>Q107*H107</f>
        <v>0</v>
      </c>
      <c r="S107" s="211">
        <v>0.44</v>
      </c>
      <c r="T107" s="212">
        <f>S107*H107</f>
        <v>8.8000000000000007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3" t="s">
        <v>146</v>
      </c>
      <c r="AT107" s="213" t="s">
        <v>141</v>
      </c>
      <c r="AU107" s="213" t="s">
        <v>82</v>
      </c>
      <c r="AY107" s="18" t="s">
        <v>139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18" t="s">
        <v>80</v>
      </c>
      <c r="BK107" s="214">
        <f>ROUND(I107*H107,2)</f>
        <v>0</v>
      </c>
      <c r="BL107" s="18" t="s">
        <v>146</v>
      </c>
      <c r="BM107" s="213" t="s">
        <v>147</v>
      </c>
    </row>
    <row r="108" s="2" customFormat="1">
      <c r="A108" s="39"/>
      <c r="B108" s="40"/>
      <c r="C108" s="41"/>
      <c r="D108" s="215" t="s">
        <v>148</v>
      </c>
      <c r="E108" s="41"/>
      <c r="F108" s="216" t="s">
        <v>149</v>
      </c>
      <c r="G108" s="41"/>
      <c r="H108" s="41"/>
      <c r="I108" s="217"/>
      <c r="J108" s="41"/>
      <c r="K108" s="41"/>
      <c r="L108" s="45"/>
      <c r="M108" s="218"/>
      <c r="N108" s="219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148</v>
      </c>
      <c r="AU108" s="18" t="s">
        <v>82</v>
      </c>
    </row>
    <row r="109" s="13" customFormat="1">
      <c r="A109" s="13"/>
      <c r="B109" s="220"/>
      <c r="C109" s="221"/>
      <c r="D109" s="222" t="s">
        <v>150</v>
      </c>
      <c r="E109" s="223" t="s">
        <v>19</v>
      </c>
      <c r="F109" s="224" t="s">
        <v>151</v>
      </c>
      <c r="G109" s="221"/>
      <c r="H109" s="223" t="s">
        <v>19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0" t="s">
        <v>150</v>
      </c>
      <c r="AU109" s="230" t="s">
        <v>82</v>
      </c>
      <c r="AV109" s="13" t="s">
        <v>80</v>
      </c>
      <c r="AW109" s="13" t="s">
        <v>33</v>
      </c>
      <c r="AX109" s="13" t="s">
        <v>72</v>
      </c>
      <c r="AY109" s="230" t="s">
        <v>139</v>
      </c>
    </row>
    <row r="110" s="13" customFormat="1">
      <c r="A110" s="13"/>
      <c r="B110" s="220"/>
      <c r="C110" s="221"/>
      <c r="D110" s="222" t="s">
        <v>150</v>
      </c>
      <c r="E110" s="223" t="s">
        <v>19</v>
      </c>
      <c r="F110" s="224" t="s">
        <v>152</v>
      </c>
      <c r="G110" s="221"/>
      <c r="H110" s="223" t="s">
        <v>19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0" t="s">
        <v>150</v>
      </c>
      <c r="AU110" s="230" t="s">
        <v>82</v>
      </c>
      <c r="AV110" s="13" t="s">
        <v>80</v>
      </c>
      <c r="AW110" s="13" t="s">
        <v>33</v>
      </c>
      <c r="AX110" s="13" t="s">
        <v>72</v>
      </c>
      <c r="AY110" s="230" t="s">
        <v>139</v>
      </c>
    </row>
    <row r="111" s="14" customFormat="1">
      <c r="A111" s="14"/>
      <c r="B111" s="231"/>
      <c r="C111" s="232"/>
      <c r="D111" s="222" t="s">
        <v>150</v>
      </c>
      <c r="E111" s="233" t="s">
        <v>19</v>
      </c>
      <c r="F111" s="234" t="s">
        <v>153</v>
      </c>
      <c r="G111" s="232"/>
      <c r="H111" s="235">
        <v>20</v>
      </c>
      <c r="I111" s="236"/>
      <c r="J111" s="232"/>
      <c r="K111" s="232"/>
      <c r="L111" s="237"/>
      <c r="M111" s="238"/>
      <c r="N111" s="239"/>
      <c r="O111" s="239"/>
      <c r="P111" s="239"/>
      <c r="Q111" s="239"/>
      <c r="R111" s="239"/>
      <c r="S111" s="239"/>
      <c r="T111" s="24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1" t="s">
        <v>150</v>
      </c>
      <c r="AU111" s="241" t="s">
        <v>82</v>
      </c>
      <c r="AV111" s="14" t="s">
        <v>82</v>
      </c>
      <c r="AW111" s="14" t="s">
        <v>33</v>
      </c>
      <c r="AX111" s="14" t="s">
        <v>72</v>
      </c>
      <c r="AY111" s="241" t="s">
        <v>139</v>
      </c>
    </row>
    <row r="112" s="15" customFormat="1">
      <c r="A112" s="15"/>
      <c r="B112" s="242"/>
      <c r="C112" s="243"/>
      <c r="D112" s="222" t="s">
        <v>150</v>
      </c>
      <c r="E112" s="244" t="s">
        <v>83</v>
      </c>
      <c r="F112" s="245" t="s">
        <v>154</v>
      </c>
      <c r="G112" s="243"/>
      <c r="H112" s="246">
        <v>20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2" t="s">
        <v>150</v>
      </c>
      <c r="AU112" s="252" t="s">
        <v>82</v>
      </c>
      <c r="AV112" s="15" t="s">
        <v>146</v>
      </c>
      <c r="AW112" s="15" t="s">
        <v>33</v>
      </c>
      <c r="AX112" s="15" t="s">
        <v>80</v>
      </c>
      <c r="AY112" s="252" t="s">
        <v>139</v>
      </c>
    </row>
    <row r="113" s="2" customFormat="1" ht="37.8" customHeight="1">
      <c r="A113" s="39"/>
      <c r="B113" s="40"/>
      <c r="C113" s="202" t="s">
        <v>82</v>
      </c>
      <c r="D113" s="202" t="s">
        <v>141</v>
      </c>
      <c r="E113" s="203" t="s">
        <v>155</v>
      </c>
      <c r="F113" s="204" t="s">
        <v>156</v>
      </c>
      <c r="G113" s="205" t="s">
        <v>144</v>
      </c>
      <c r="H113" s="206">
        <v>20</v>
      </c>
      <c r="I113" s="207"/>
      <c r="J113" s="208">
        <f>ROUND(I113*H113,2)</f>
        <v>0</v>
      </c>
      <c r="K113" s="204" t="s">
        <v>145</v>
      </c>
      <c r="L113" s="45"/>
      <c r="M113" s="209" t="s">
        <v>19</v>
      </c>
      <c r="N113" s="210" t="s">
        <v>43</v>
      </c>
      <c r="O113" s="85"/>
      <c r="P113" s="211">
        <f>O113*H113</f>
        <v>0</v>
      </c>
      <c r="Q113" s="211">
        <v>0</v>
      </c>
      <c r="R113" s="211">
        <f>Q113*H113</f>
        <v>0</v>
      </c>
      <c r="S113" s="211">
        <v>0.316</v>
      </c>
      <c r="T113" s="212">
        <f>S113*H113</f>
        <v>6.3200000000000003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3" t="s">
        <v>146</v>
      </c>
      <c r="AT113" s="213" t="s">
        <v>141</v>
      </c>
      <c r="AU113" s="213" t="s">
        <v>82</v>
      </c>
      <c r="AY113" s="18" t="s">
        <v>139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18" t="s">
        <v>80</v>
      </c>
      <c r="BK113" s="214">
        <f>ROUND(I113*H113,2)</f>
        <v>0</v>
      </c>
      <c r="BL113" s="18" t="s">
        <v>146</v>
      </c>
      <c r="BM113" s="213" t="s">
        <v>157</v>
      </c>
    </row>
    <row r="114" s="2" customFormat="1">
      <c r="A114" s="39"/>
      <c r="B114" s="40"/>
      <c r="C114" s="41"/>
      <c r="D114" s="215" t="s">
        <v>148</v>
      </c>
      <c r="E114" s="41"/>
      <c r="F114" s="216" t="s">
        <v>158</v>
      </c>
      <c r="G114" s="41"/>
      <c r="H114" s="41"/>
      <c r="I114" s="217"/>
      <c r="J114" s="41"/>
      <c r="K114" s="41"/>
      <c r="L114" s="45"/>
      <c r="M114" s="218"/>
      <c r="N114" s="219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148</v>
      </c>
      <c r="AU114" s="18" t="s">
        <v>82</v>
      </c>
    </row>
    <row r="115" s="14" customFormat="1">
      <c r="A115" s="14"/>
      <c r="B115" s="231"/>
      <c r="C115" s="232"/>
      <c r="D115" s="222" t="s">
        <v>150</v>
      </c>
      <c r="E115" s="233" t="s">
        <v>19</v>
      </c>
      <c r="F115" s="234" t="s">
        <v>83</v>
      </c>
      <c r="G115" s="232"/>
      <c r="H115" s="235">
        <v>20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150</v>
      </c>
      <c r="AU115" s="241" t="s">
        <v>82</v>
      </c>
      <c r="AV115" s="14" t="s">
        <v>82</v>
      </c>
      <c r="AW115" s="14" t="s">
        <v>33</v>
      </c>
      <c r="AX115" s="14" t="s">
        <v>80</v>
      </c>
      <c r="AY115" s="241" t="s">
        <v>139</v>
      </c>
    </row>
    <row r="116" s="2" customFormat="1" ht="24.15" customHeight="1">
      <c r="A116" s="39"/>
      <c r="B116" s="40"/>
      <c r="C116" s="202" t="s">
        <v>159</v>
      </c>
      <c r="D116" s="202" t="s">
        <v>141</v>
      </c>
      <c r="E116" s="203" t="s">
        <v>160</v>
      </c>
      <c r="F116" s="204" t="s">
        <v>161</v>
      </c>
      <c r="G116" s="205" t="s">
        <v>162</v>
      </c>
      <c r="H116" s="206">
        <v>15</v>
      </c>
      <c r="I116" s="207"/>
      <c r="J116" s="208">
        <f>ROUND(I116*H116,2)</f>
        <v>0</v>
      </c>
      <c r="K116" s="204" t="s">
        <v>145</v>
      </c>
      <c r="L116" s="45"/>
      <c r="M116" s="209" t="s">
        <v>19</v>
      </c>
      <c r="N116" s="210" t="s">
        <v>43</v>
      </c>
      <c r="O116" s="85"/>
      <c r="P116" s="211">
        <f>O116*H116</f>
        <v>0</v>
      </c>
      <c r="Q116" s="211">
        <v>0</v>
      </c>
      <c r="R116" s="211">
        <f>Q116*H116</f>
        <v>0</v>
      </c>
      <c r="S116" s="211">
        <v>0</v>
      </c>
      <c r="T116" s="212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3" t="s">
        <v>146</v>
      </c>
      <c r="AT116" s="213" t="s">
        <v>141</v>
      </c>
      <c r="AU116" s="213" t="s">
        <v>82</v>
      </c>
      <c r="AY116" s="18" t="s">
        <v>139</v>
      </c>
      <c r="BE116" s="214">
        <f>IF(N116="základní",J116,0)</f>
        <v>0</v>
      </c>
      <c r="BF116" s="214">
        <f>IF(N116="snížená",J116,0)</f>
        <v>0</v>
      </c>
      <c r="BG116" s="214">
        <f>IF(N116="zákl. přenesená",J116,0)</f>
        <v>0</v>
      </c>
      <c r="BH116" s="214">
        <f>IF(N116="sníž. přenesená",J116,0)</f>
        <v>0</v>
      </c>
      <c r="BI116" s="214">
        <f>IF(N116="nulová",J116,0)</f>
        <v>0</v>
      </c>
      <c r="BJ116" s="18" t="s">
        <v>80</v>
      </c>
      <c r="BK116" s="214">
        <f>ROUND(I116*H116,2)</f>
        <v>0</v>
      </c>
      <c r="BL116" s="18" t="s">
        <v>146</v>
      </c>
      <c r="BM116" s="213" t="s">
        <v>163</v>
      </c>
    </row>
    <row r="117" s="2" customFormat="1">
      <c r="A117" s="39"/>
      <c r="B117" s="40"/>
      <c r="C117" s="41"/>
      <c r="D117" s="215" t="s">
        <v>148</v>
      </c>
      <c r="E117" s="41"/>
      <c r="F117" s="216" t="s">
        <v>164</v>
      </c>
      <c r="G117" s="41"/>
      <c r="H117" s="41"/>
      <c r="I117" s="217"/>
      <c r="J117" s="41"/>
      <c r="K117" s="41"/>
      <c r="L117" s="45"/>
      <c r="M117" s="218"/>
      <c r="N117" s="219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148</v>
      </c>
      <c r="AU117" s="18" t="s">
        <v>82</v>
      </c>
    </row>
    <row r="118" s="13" customFormat="1">
      <c r="A118" s="13"/>
      <c r="B118" s="220"/>
      <c r="C118" s="221"/>
      <c r="D118" s="222" t="s">
        <v>150</v>
      </c>
      <c r="E118" s="223" t="s">
        <v>19</v>
      </c>
      <c r="F118" s="224" t="s">
        <v>151</v>
      </c>
      <c r="G118" s="221"/>
      <c r="H118" s="223" t="s">
        <v>19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0" t="s">
        <v>150</v>
      </c>
      <c r="AU118" s="230" t="s">
        <v>82</v>
      </c>
      <c r="AV118" s="13" t="s">
        <v>80</v>
      </c>
      <c r="AW118" s="13" t="s">
        <v>33</v>
      </c>
      <c r="AX118" s="13" t="s">
        <v>72</v>
      </c>
      <c r="AY118" s="230" t="s">
        <v>139</v>
      </c>
    </row>
    <row r="119" s="13" customFormat="1">
      <c r="A119" s="13"/>
      <c r="B119" s="220"/>
      <c r="C119" s="221"/>
      <c r="D119" s="222" t="s">
        <v>150</v>
      </c>
      <c r="E119" s="223" t="s">
        <v>19</v>
      </c>
      <c r="F119" s="224" t="s">
        <v>152</v>
      </c>
      <c r="G119" s="221"/>
      <c r="H119" s="223" t="s">
        <v>19</v>
      </c>
      <c r="I119" s="225"/>
      <c r="J119" s="221"/>
      <c r="K119" s="221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150</v>
      </c>
      <c r="AU119" s="230" t="s">
        <v>82</v>
      </c>
      <c r="AV119" s="13" t="s">
        <v>80</v>
      </c>
      <c r="AW119" s="13" t="s">
        <v>33</v>
      </c>
      <c r="AX119" s="13" t="s">
        <v>72</v>
      </c>
      <c r="AY119" s="230" t="s">
        <v>139</v>
      </c>
    </row>
    <row r="120" s="14" customFormat="1">
      <c r="A120" s="14"/>
      <c r="B120" s="231"/>
      <c r="C120" s="232"/>
      <c r="D120" s="222" t="s">
        <v>150</v>
      </c>
      <c r="E120" s="233" t="s">
        <v>19</v>
      </c>
      <c r="F120" s="234" t="s">
        <v>165</v>
      </c>
      <c r="G120" s="232"/>
      <c r="H120" s="235">
        <v>15</v>
      </c>
      <c r="I120" s="236"/>
      <c r="J120" s="232"/>
      <c r="K120" s="232"/>
      <c r="L120" s="237"/>
      <c r="M120" s="238"/>
      <c r="N120" s="239"/>
      <c r="O120" s="239"/>
      <c r="P120" s="239"/>
      <c r="Q120" s="239"/>
      <c r="R120" s="239"/>
      <c r="S120" s="239"/>
      <c r="T120" s="24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1" t="s">
        <v>150</v>
      </c>
      <c r="AU120" s="241" t="s">
        <v>82</v>
      </c>
      <c r="AV120" s="14" t="s">
        <v>82</v>
      </c>
      <c r="AW120" s="14" t="s">
        <v>33</v>
      </c>
      <c r="AX120" s="14" t="s">
        <v>72</v>
      </c>
      <c r="AY120" s="241" t="s">
        <v>139</v>
      </c>
    </row>
    <row r="121" s="15" customFormat="1">
      <c r="A121" s="15"/>
      <c r="B121" s="242"/>
      <c r="C121" s="243"/>
      <c r="D121" s="222" t="s">
        <v>150</v>
      </c>
      <c r="E121" s="244" t="s">
        <v>19</v>
      </c>
      <c r="F121" s="245" t="s">
        <v>154</v>
      </c>
      <c r="G121" s="243"/>
      <c r="H121" s="246">
        <v>15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2" t="s">
        <v>150</v>
      </c>
      <c r="AU121" s="252" t="s">
        <v>82</v>
      </c>
      <c r="AV121" s="15" t="s">
        <v>146</v>
      </c>
      <c r="AW121" s="15" t="s">
        <v>33</v>
      </c>
      <c r="AX121" s="15" t="s">
        <v>80</v>
      </c>
      <c r="AY121" s="252" t="s">
        <v>139</v>
      </c>
    </row>
    <row r="122" s="2" customFormat="1" ht="37.8" customHeight="1">
      <c r="A122" s="39"/>
      <c r="B122" s="40"/>
      <c r="C122" s="202" t="s">
        <v>146</v>
      </c>
      <c r="D122" s="202" t="s">
        <v>141</v>
      </c>
      <c r="E122" s="203" t="s">
        <v>166</v>
      </c>
      <c r="F122" s="204" t="s">
        <v>167</v>
      </c>
      <c r="G122" s="205" t="s">
        <v>162</v>
      </c>
      <c r="H122" s="206">
        <v>8</v>
      </c>
      <c r="I122" s="207"/>
      <c r="J122" s="208">
        <f>ROUND(I122*H122,2)</f>
        <v>0</v>
      </c>
      <c r="K122" s="204" t="s">
        <v>145</v>
      </c>
      <c r="L122" s="45"/>
      <c r="M122" s="209" t="s">
        <v>19</v>
      </c>
      <c r="N122" s="210" t="s">
        <v>43</v>
      </c>
      <c r="O122" s="85"/>
      <c r="P122" s="211">
        <f>O122*H122</f>
        <v>0</v>
      </c>
      <c r="Q122" s="211">
        <v>0</v>
      </c>
      <c r="R122" s="211">
        <f>Q122*H122</f>
        <v>0</v>
      </c>
      <c r="S122" s="211">
        <v>0</v>
      </c>
      <c r="T122" s="212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3" t="s">
        <v>146</v>
      </c>
      <c r="AT122" s="213" t="s">
        <v>141</v>
      </c>
      <c r="AU122" s="213" t="s">
        <v>82</v>
      </c>
      <c r="AY122" s="18" t="s">
        <v>139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18" t="s">
        <v>80</v>
      </c>
      <c r="BK122" s="214">
        <f>ROUND(I122*H122,2)</f>
        <v>0</v>
      </c>
      <c r="BL122" s="18" t="s">
        <v>146</v>
      </c>
      <c r="BM122" s="213" t="s">
        <v>168</v>
      </c>
    </row>
    <row r="123" s="2" customFormat="1">
      <c r="A123" s="39"/>
      <c r="B123" s="40"/>
      <c r="C123" s="41"/>
      <c r="D123" s="215" t="s">
        <v>148</v>
      </c>
      <c r="E123" s="41"/>
      <c r="F123" s="216" t="s">
        <v>169</v>
      </c>
      <c r="G123" s="41"/>
      <c r="H123" s="41"/>
      <c r="I123" s="217"/>
      <c r="J123" s="41"/>
      <c r="K123" s="41"/>
      <c r="L123" s="45"/>
      <c r="M123" s="218"/>
      <c r="N123" s="219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148</v>
      </c>
      <c r="AU123" s="18" t="s">
        <v>82</v>
      </c>
    </row>
    <row r="124" s="13" customFormat="1">
      <c r="A124" s="13"/>
      <c r="B124" s="220"/>
      <c r="C124" s="221"/>
      <c r="D124" s="222" t="s">
        <v>150</v>
      </c>
      <c r="E124" s="223" t="s">
        <v>19</v>
      </c>
      <c r="F124" s="224" t="s">
        <v>151</v>
      </c>
      <c r="G124" s="221"/>
      <c r="H124" s="223" t="s">
        <v>19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150</v>
      </c>
      <c r="AU124" s="230" t="s">
        <v>82</v>
      </c>
      <c r="AV124" s="13" t="s">
        <v>80</v>
      </c>
      <c r="AW124" s="13" t="s">
        <v>33</v>
      </c>
      <c r="AX124" s="13" t="s">
        <v>72</v>
      </c>
      <c r="AY124" s="230" t="s">
        <v>139</v>
      </c>
    </row>
    <row r="125" s="13" customFormat="1">
      <c r="A125" s="13"/>
      <c r="B125" s="220"/>
      <c r="C125" s="221"/>
      <c r="D125" s="222" t="s">
        <v>150</v>
      </c>
      <c r="E125" s="223" t="s">
        <v>19</v>
      </c>
      <c r="F125" s="224" t="s">
        <v>152</v>
      </c>
      <c r="G125" s="221"/>
      <c r="H125" s="223" t="s">
        <v>19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0" t="s">
        <v>150</v>
      </c>
      <c r="AU125" s="230" t="s">
        <v>82</v>
      </c>
      <c r="AV125" s="13" t="s">
        <v>80</v>
      </c>
      <c r="AW125" s="13" t="s">
        <v>33</v>
      </c>
      <c r="AX125" s="13" t="s">
        <v>72</v>
      </c>
      <c r="AY125" s="230" t="s">
        <v>139</v>
      </c>
    </row>
    <row r="126" s="14" customFormat="1">
      <c r="A126" s="14"/>
      <c r="B126" s="231"/>
      <c r="C126" s="232"/>
      <c r="D126" s="222" t="s">
        <v>150</v>
      </c>
      <c r="E126" s="233" t="s">
        <v>19</v>
      </c>
      <c r="F126" s="234" t="s">
        <v>170</v>
      </c>
      <c r="G126" s="232"/>
      <c r="H126" s="235">
        <v>8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150</v>
      </c>
      <c r="AU126" s="241" t="s">
        <v>82</v>
      </c>
      <c r="AV126" s="14" t="s">
        <v>82</v>
      </c>
      <c r="AW126" s="14" t="s">
        <v>33</v>
      </c>
      <c r="AX126" s="14" t="s">
        <v>72</v>
      </c>
      <c r="AY126" s="241" t="s">
        <v>139</v>
      </c>
    </row>
    <row r="127" s="15" customFormat="1">
      <c r="A127" s="15"/>
      <c r="B127" s="242"/>
      <c r="C127" s="243"/>
      <c r="D127" s="222" t="s">
        <v>150</v>
      </c>
      <c r="E127" s="244" t="s">
        <v>86</v>
      </c>
      <c r="F127" s="245" t="s">
        <v>154</v>
      </c>
      <c r="G127" s="243"/>
      <c r="H127" s="246">
        <v>8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2" t="s">
        <v>150</v>
      </c>
      <c r="AU127" s="252" t="s">
        <v>82</v>
      </c>
      <c r="AV127" s="15" t="s">
        <v>146</v>
      </c>
      <c r="AW127" s="15" t="s">
        <v>33</v>
      </c>
      <c r="AX127" s="15" t="s">
        <v>80</v>
      </c>
      <c r="AY127" s="252" t="s">
        <v>139</v>
      </c>
    </row>
    <row r="128" s="2" customFormat="1" ht="24.15" customHeight="1">
      <c r="A128" s="39"/>
      <c r="B128" s="40"/>
      <c r="C128" s="202" t="s">
        <v>171</v>
      </c>
      <c r="D128" s="202" t="s">
        <v>141</v>
      </c>
      <c r="E128" s="203" t="s">
        <v>172</v>
      </c>
      <c r="F128" s="204" t="s">
        <v>173</v>
      </c>
      <c r="G128" s="205" t="s">
        <v>174</v>
      </c>
      <c r="H128" s="206">
        <v>14.4</v>
      </c>
      <c r="I128" s="207"/>
      <c r="J128" s="208">
        <f>ROUND(I128*H128,2)</f>
        <v>0</v>
      </c>
      <c r="K128" s="204" t="s">
        <v>145</v>
      </c>
      <c r="L128" s="45"/>
      <c r="M128" s="209" t="s">
        <v>19</v>
      </c>
      <c r="N128" s="210" t="s">
        <v>43</v>
      </c>
      <c r="O128" s="85"/>
      <c r="P128" s="211">
        <f>O128*H128</f>
        <v>0</v>
      </c>
      <c r="Q128" s="211">
        <v>0</v>
      </c>
      <c r="R128" s="211">
        <f>Q128*H128</f>
        <v>0</v>
      </c>
      <c r="S128" s="211">
        <v>0</v>
      </c>
      <c r="T128" s="212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3" t="s">
        <v>146</v>
      </c>
      <c r="AT128" s="213" t="s">
        <v>141</v>
      </c>
      <c r="AU128" s="213" t="s">
        <v>82</v>
      </c>
      <c r="AY128" s="18" t="s">
        <v>139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18" t="s">
        <v>80</v>
      </c>
      <c r="BK128" s="214">
        <f>ROUND(I128*H128,2)</f>
        <v>0</v>
      </c>
      <c r="BL128" s="18" t="s">
        <v>146</v>
      </c>
      <c r="BM128" s="213" t="s">
        <v>175</v>
      </c>
    </row>
    <row r="129" s="2" customFormat="1">
      <c r="A129" s="39"/>
      <c r="B129" s="40"/>
      <c r="C129" s="41"/>
      <c r="D129" s="215" t="s">
        <v>148</v>
      </c>
      <c r="E129" s="41"/>
      <c r="F129" s="216" t="s">
        <v>176</v>
      </c>
      <c r="G129" s="41"/>
      <c r="H129" s="41"/>
      <c r="I129" s="217"/>
      <c r="J129" s="41"/>
      <c r="K129" s="41"/>
      <c r="L129" s="45"/>
      <c r="M129" s="218"/>
      <c r="N129" s="219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148</v>
      </c>
      <c r="AU129" s="18" t="s">
        <v>82</v>
      </c>
    </row>
    <row r="130" s="14" customFormat="1">
      <c r="A130" s="14"/>
      <c r="B130" s="231"/>
      <c r="C130" s="232"/>
      <c r="D130" s="222" t="s">
        <v>150</v>
      </c>
      <c r="E130" s="233" t="s">
        <v>19</v>
      </c>
      <c r="F130" s="234" t="s">
        <v>177</v>
      </c>
      <c r="G130" s="232"/>
      <c r="H130" s="235">
        <v>14.4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150</v>
      </c>
      <c r="AU130" s="241" t="s">
        <v>82</v>
      </c>
      <c r="AV130" s="14" t="s">
        <v>82</v>
      </c>
      <c r="AW130" s="14" t="s">
        <v>33</v>
      </c>
      <c r="AX130" s="14" t="s">
        <v>80</v>
      </c>
      <c r="AY130" s="241" t="s">
        <v>139</v>
      </c>
    </row>
    <row r="131" s="2" customFormat="1" ht="24.15" customHeight="1">
      <c r="A131" s="39"/>
      <c r="B131" s="40"/>
      <c r="C131" s="202" t="s">
        <v>178</v>
      </c>
      <c r="D131" s="202" t="s">
        <v>141</v>
      </c>
      <c r="E131" s="203" t="s">
        <v>179</v>
      </c>
      <c r="F131" s="204" t="s">
        <v>180</v>
      </c>
      <c r="G131" s="205" t="s">
        <v>162</v>
      </c>
      <c r="H131" s="206">
        <v>7</v>
      </c>
      <c r="I131" s="207"/>
      <c r="J131" s="208">
        <f>ROUND(I131*H131,2)</f>
        <v>0</v>
      </c>
      <c r="K131" s="204" t="s">
        <v>145</v>
      </c>
      <c r="L131" s="45"/>
      <c r="M131" s="209" t="s">
        <v>19</v>
      </c>
      <c r="N131" s="210" t="s">
        <v>43</v>
      </c>
      <c r="O131" s="85"/>
      <c r="P131" s="211">
        <f>O131*H131</f>
        <v>0</v>
      </c>
      <c r="Q131" s="211">
        <v>0</v>
      </c>
      <c r="R131" s="211">
        <f>Q131*H131</f>
        <v>0</v>
      </c>
      <c r="S131" s="211">
        <v>0</v>
      </c>
      <c r="T131" s="212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3" t="s">
        <v>146</v>
      </c>
      <c r="AT131" s="213" t="s">
        <v>141</v>
      </c>
      <c r="AU131" s="213" t="s">
        <v>82</v>
      </c>
      <c r="AY131" s="18" t="s">
        <v>139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18" t="s">
        <v>80</v>
      </c>
      <c r="BK131" s="214">
        <f>ROUND(I131*H131,2)</f>
        <v>0</v>
      </c>
      <c r="BL131" s="18" t="s">
        <v>146</v>
      </c>
      <c r="BM131" s="213" t="s">
        <v>181</v>
      </c>
    </row>
    <row r="132" s="2" customFormat="1">
      <c r="A132" s="39"/>
      <c r="B132" s="40"/>
      <c r="C132" s="41"/>
      <c r="D132" s="215" t="s">
        <v>148</v>
      </c>
      <c r="E132" s="41"/>
      <c r="F132" s="216" t="s">
        <v>182</v>
      </c>
      <c r="G132" s="41"/>
      <c r="H132" s="41"/>
      <c r="I132" s="217"/>
      <c r="J132" s="41"/>
      <c r="K132" s="41"/>
      <c r="L132" s="45"/>
      <c r="M132" s="218"/>
      <c r="N132" s="219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148</v>
      </c>
      <c r="AU132" s="18" t="s">
        <v>82</v>
      </c>
    </row>
    <row r="133" s="13" customFormat="1">
      <c r="A133" s="13"/>
      <c r="B133" s="220"/>
      <c r="C133" s="221"/>
      <c r="D133" s="222" t="s">
        <v>150</v>
      </c>
      <c r="E133" s="223" t="s">
        <v>19</v>
      </c>
      <c r="F133" s="224" t="s">
        <v>151</v>
      </c>
      <c r="G133" s="221"/>
      <c r="H133" s="223" t="s">
        <v>19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150</v>
      </c>
      <c r="AU133" s="230" t="s">
        <v>82</v>
      </c>
      <c r="AV133" s="13" t="s">
        <v>80</v>
      </c>
      <c r="AW133" s="13" t="s">
        <v>33</v>
      </c>
      <c r="AX133" s="13" t="s">
        <v>72</v>
      </c>
      <c r="AY133" s="230" t="s">
        <v>139</v>
      </c>
    </row>
    <row r="134" s="13" customFormat="1">
      <c r="A134" s="13"/>
      <c r="B134" s="220"/>
      <c r="C134" s="221"/>
      <c r="D134" s="222" t="s">
        <v>150</v>
      </c>
      <c r="E134" s="223" t="s">
        <v>19</v>
      </c>
      <c r="F134" s="224" t="s">
        <v>152</v>
      </c>
      <c r="G134" s="221"/>
      <c r="H134" s="223" t="s">
        <v>19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0" t="s">
        <v>150</v>
      </c>
      <c r="AU134" s="230" t="s">
        <v>82</v>
      </c>
      <c r="AV134" s="13" t="s">
        <v>80</v>
      </c>
      <c r="AW134" s="13" t="s">
        <v>33</v>
      </c>
      <c r="AX134" s="13" t="s">
        <v>72</v>
      </c>
      <c r="AY134" s="230" t="s">
        <v>139</v>
      </c>
    </row>
    <row r="135" s="14" customFormat="1">
      <c r="A135" s="14"/>
      <c r="B135" s="231"/>
      <c r="C135" s="232"/>
      <c r="D135" s="222" t="s">
        <v>150</v>
      </c>
      <c r="E135" s="233" t="s">
        <v>19</v>
      </c>
      <c r="F135" s="234" t="s">
        <v>183</v>
      </c>
      <c r="G135" s="232"/>
      <c r="H135" s="235">
        <v>7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1" t="s">
        <v>150</v>
      </c>
      <c r="AU135" s="241" t="s">
        <v>82</v>
      </c>
      <c r="AV135" s="14" t="s">
        <v>82</v>
      </c>
      <c r="AW135" s="14" t="s">
        <v>33</v>
      </c>
      <c r="AX135" s="14" t="s">
        <v>72</v>
      </c>
      <c r="AY135" s="241" t="s">
        <v>139</v>
      </c>
    </row>
    <row r="136" s="15" customFormat="1">
      <c r="A136" s="15"/>
      <c r="B136" s="242"/>
      <c r="C136" s="243"/>
      <c r="D136" s="222" t="s">
        <v>150</v>
      </c>
      <c r="E136" s="244" t="s">
        <v>19</v>
      </c>
      <c r="F136" s="245" t="s">
        <v>154</v>
      </c>
      <c r="G136" s="243"/>
      <c r="H136" s="246">
        <v>7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2" t="s">
        <v>150</v>
      </c>
      <c r="AU136" s="252" t="s">
        <v>82</v>
      </c>
      <c r="AV136" s="15" t="s">
        <v>146</v>
      </c>
      <c r="AW136" s="15" t="s">
        <v>33</v>
      </c>
      <c r="AX136" s="15" t="s">
        <v>80</v>
      </c>
      <c r="AY136" s="252" t="s">
        <v>139</v>
      </c>
    </row>
    <row r="137" s="2" customFormat="1" ht="37.8" customHeight="1">
      <c r="A137" s="39"/>
      <c r="B137" s="40"/>
      <c r="C137" s="202" t="s">
        <v>184</v>
      </c>
      <c r="D137" s="202" t="s">
        <v>141</v>
      </c>
      <c r="E137" s="203" t="s">
        <v>185</v>
      </c>
      <c r="F137" s="204" t="s">
        <v>186</v>
      </c>
      <c r="G137" s="205" t="s">
        <v>162</v>
      </c>
      <c r="H137" s="206">
        <v>7</v>
      </c>
      <c r="I137" s="207"/>
      <c r="J137" s="208">
        <f>ROUND(I137*H137,2)</f>
        <v>0</v>
      </c>
      <c r="K137" s="204" t="s">
        <v>145</v>
      </c>
      <c r="L137" s="45"/>
      <c r="M137" s="209" t="s">
        <v>19</v>
      </c>
      <c r="N137" s="210" t="s">
        <v>43</v>
      </c>
      <c r="O137" s="85"/>
      <c r="P137" s="211">
        <f>O137*H137</f>
        <v>0</v>
      </c>
      <c r="Q137" s="211">
        <v>0</v>
      </c>
      <c r="R137" s="211">
        <f>Q137*H137</f>
        <v>0</v>
      </c>
      <c r="S137" s="211">
        <v>0</v>
      </c>
      <c r="T137" s="212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3" t="s">
        <v>146</v>
      </c>
      <c r="AT137" s="213" t="s">
        <v>141</v>
      </c>
      <c r="AU137" s="213" t="s">
        <v>82</v>
      </c>
      <c r="AY137" s="18" t="s">
        <v>139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18" t="s">
        <v>80</v>
      </c>
      <c r="BK137" s="214">
        <f>ROUND(I137*H137,2)</f>
        <v>0</v>
      </c>
      <c r="BL137" s="18" t="s">
        <v>146</v>
      </c>
      <c r="BM137" s="213" t="s">
        <v>187</v>
      </c>
    </row>
    <row r="138" s="2" customFormat="1">
      <c r="A138" s="39"/>
      <c r="B138" s="40"/>
      <c r="C138" s="41"/>
      <c r="D138" s="215" t="s">
        <v>148</v>
      </c>
      <c r="E138" s="41"/>
      <c r="F138" s="216" t="s">
        <v>188</v>
      </c>
      <c r="G138" s="41"/>
      <c r="H138" s="41"/>
      <c r="I138" s="217"/>
      <c r="J138" s="41"/>
      <c r="K138" s="41"/>
      <c r="L138" s="45"/>
      <c r="M138" s="218"/>
      <c r="N138" s="219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148</v>
      </c>
      <c r="AU138" s="18" t="s">
        <v>82</v>
      </c>
    </row>
    <row r="139" s="13" customFormat="1">
      <c r="A139" s="13"/>
      <c r="B139" s="220"/>
      <c r="C139" s="221"/>
      <c r="D139" s="222" t="s">
        <v>150</v>
      </c>
      <c r="E139" s="223" t="s">
        <v>19</v>
      </c>
      <c r="F139" s="224" t="s">
        <v>151</v>
      </c>
      <c r="G139" s="221"/>
      <c r="H139" s="223" t="s">
        <v>19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150</v>
      </c>
      <c r="AU139" s="230" t="s">
        <v>82</v>
      </c>
      <c r="AV139" s="13" t="s">
        <v>80</v>
      </c>
      <c r="AW139" s="13" t="s">
        <v>33</v>
      </c>
      <c r="AX139" s="13" t="s">
        <v>72</v>
      </c>
      <c r="AY139" s="230" t="s">
        <v>139</v>
      </c>
    </row>
    <row r="140" s="13" customFormat="1">
      <c r="A140" s="13"/>
      <c r="B140" s="220"/>
      <c r="C140" s="221"/>
      <c r="D140" s="222" t="s">
        <v>150</v>
      </c>
      <c r="E140" s="223" t="s">
        <v>19</v>
      </c>
      <c r="F140" s="224" t="s">
        <v>152</v>
      </c>
      <c r="G140" s="221"/>
      <c r="H140" s="223" t="s">
        <v>19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0" t="s">
        <v>150</v>
      </c>
      <c r="AU140" s="230" t="s">
        <v>82</v>
      </c>
      <c r="AV140" s="13" t="s">
        <v>80</v>
      </c>
      <c r="AW140" s="13" t="s">
        <v>33</v>
      </c>
      <c r="AX140" s="13" t="s">
        <v>72</v>
      </c>
      <c r="AY140" s="230" t="s">
        <v>139</v>
      </c>
    </row>
    <row r="141" s="14" customFormat="1">
      <c r="A141" s="14"/>
      <c r="B141" s="231"/>
      <c r="C141" s="232"/>
      <c r="D141" s="222" t="s">
        <v>150</v>
      </c>
      <c r="E141" s="233" t="s">
        <v>19</v>
      </c>
      <c r="F141" s="234" t="s">
        <v>183</v>
      </c>
      <c r="G141" s="232"/>
      <c r="H141" s="235">
        <v>7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1" t="s">
        <v>150</v>
      </c>
      <c r="AU141" s="241" t="s">
        <v>82</v>
      </c>
      <c r="AV141" s="14" t="s">
        <v>82</v>
      </c>
      <c r="AW141" s="14" t="s">
        <v>33</v>
      </c>
      <c r="AX141" s="14" t="s">
        <v>72</v>
      </c>
      <c r="AY141" s="241" t="s">
        <v>139</v>
      </c>
    </row>
    <row r="142" s="15" customFormat="1">
      <c r="A142" s="15"/>
      <c r="B142" s="242"/>
      <c r="C142" s="243"/>
      <c r="D142" s="222" t="s">
        <v>150</v>
      </c>
      <c r="E142" s="244" t="s">
        <v>19</v>
      </c>
      <c r="F142" s="245" t="s">
        <v>154</v>
      </c>
      <c r="G142" s="243"/>
      <c r="H142" s="246">
        <v>7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2" t="s">
        <v>150</v>
      </c>
      <c r="AU142" s="252" t="s">
        <v>82</v>
      </c>
      <c r="AV142" s="15" t="s">
        <v>146</v>
      </c>
      <c r="AW142" s="15" t="s">
        <v>33</v>
      </c>
      <c r="AX142" s="15" t="s">
        <v>80</v>
      </c>
      <c r="AY142" s="252" t="s">
        <v>139</v>
      </c>
    </row>
    <row r="143" s="2" customFormat="1" ht="16.5" customHeight="1">
      <c r="A143" s="39"/>
      <c r="B143" s="40"/>
      <c r="C143" s="253" t="s">
        <v>88</v>
      </c>
      <c r="D143" s="253" t="s">
        <v>189</v>
      </c>
      <c r="E143" s="254" t="s">
        <v>190</v>
      </c>
      <c r="F143" s="255" t="s">
        <v>191</v>
      </c>
      <c r="G143" s="256" t="s">
        <v>174</v>
      </c>
      <c r="H143" s="257">
        <v>14</v>
      </c>
      <c r="I143" s="258"/>
      <c r="J143" s="259">
        <f>ROUND(I143*H143,2)</f>
        <v>0</v>
      </c>
      <c r="K143" s="255" t="s">
        <v>145</v>
      </c>
      <c r="L143" s="260"/>
      <c r="M143" s="261" t="s">
        <v>19</v>
      </c>
      <c r="N143" s="262" t="s">
        <v>43</v>
      </c>
      <c r="O143" s="85"/>
      <c r="P143" s="211">
        <f>O143*H143</f>
        <v>0</v>
      </c>
      <c r="Q143" s="211">
        <v>1</v>
      </c>
      <c r="R143" s="211">
        <f>Q143*H143</f>
        <v>14</v>
      </c>
      <c r="S143" s="211">
        <v>0</v>
      </c>
      <c r="T143" s="21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3" t="s">
        <v>88</v>
      </c>
      <c r="AT143" s="213" t="s">
        <v>189</v>
      </c>
      <c r="AU143" s="213" t="s">
        <v>82</v>
      </c>
      <c r="AY143" s="18" t="s">
        <v>139</v>
      </c>
      <c r="BE143" s="214">
        <f>IF(N143="základní",J143,0)</f>
        <v>0</v>
      </c>
      <c r="BF143" s="214">
        <f>IF(N143="snížená",J143,0)</f>
        <v>0</v>
      </c>
      <c r="BG143" s="214">
        <f>IF(N143="zákl. přenesená",J143,0)</f>
        <v>0</v>
      </c>
      <c r="BH143" s="214">
        <f>IF(N143="sníž. přenesená",J143,0)</f>
        <v>0</v>
      </c>
      <c r="BI143" s="214">
        <f>IF(N143="nulová",J143,0)</f>
        <v>0</v>
      </c>
      <c r="BJ143" s="18" t="s">
        <v>80</v>
      </c>
      <c r="BK143" s="214">
        <f>ROUND(I143*H143,2)</f>
        <v>0</v>
      </c>
      <c r="BL143" s="18" t="s">
        <v>146</v>
      </c>
      <c r="BM143" s="213" t="s">
        <v>192</v>
      </c>
    </row>
    <row r="144" s="14" customFormat="1">
      <c r="A144" s="14"/>
      <c r="B144" s="231"/>
      <c r="C144" s="232"/>
      <c r="D144" s="222" t="s">
        <v>150</v>
      </c>
      <c r="E144" s="233" t="s">
        <v>19</v>
      </c>
      <c r="F144" s="234" t="s">
        <v>193</v>
      </c>
      <c r="G144" s="232"/>
      <c r="H144" s="235">
        <v>14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150</v>
      </c>
      <c r="AU144" s="241" t="s">
        <v>82</v>
      </c>
      <c r="AV144" s="14" t="s">
        <v>82</v>
      </c>
      <c r="AW144" s="14" t="s">
        <v>33</v>
      </c>
      <c r="AX144" s="14" t="s">
        <v>80</v>
      </c>
      <c r="AY144" s="241" t="s">
        <v>139</v>
      </c>
    </row>
    <row r="145" s="12" customFormat="1" ht="22.8" customHeight="1">
      <c r="A145" s="12"/>
      <c r="B145" s="186"/>
      <c r="C145" s="187"/>
      <c r="D145" s="188" t="s">
        <v>71</v>
      </c>
      <c r="E145" s="200" t="s">
        <v>146</v>
      </c>
      <c r="F145" s="200" t="s">
        <v>194</v>
      </c>
      <c r="G145" s="187"/>
      <c r="H145" s="187"/>
      <c r="I145" s="190"/>
      <c r="J145" s="201">
        <f>BK145</f>
        <v>0</v>
      </c>
      <c r="K145" s="187"/>
      <c r="L145" s="192"/>
      <c r="M145" s="193"/>
      <c r="N145" s="194"/>
      <c r="O145" s="194"/>
      <c r="P145" s="195">
        <f>SUM(P146:P151)</f>
        <v>0</v>
      </c>
      <c r="Q145" s="194"/>
      <c r="R145" s="195">
        <f>SUM(R146:R151)</f>
        <v>1.8907700000000001</v>
      </c>
      <c r="S145" s="194"/>
      <c r="T145" s="196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7" t="s">
        <v>80</v>
      </c>
      <c r="AT145" s="198" t="s">
        <v>71</v>
      </c>
      <c r="AU145" s="198" t="s">
        <v>80</v>
      </c>
      <c r="AY145" s="197" t="s">
        <v>139</v>
      </c>
      <c r="BK145" s="199">
        <f>SUM(BK146:BK151)</f>
        <v>0</v>
      </c>
    </row>
    <row r="146" s="2" customFormat="1" ht="21.75" customHeight="1">
      <c r="A146" s="39"/>
      <c r="B146" s="40"/>
      <c r="C146" s="202" t="s">
        <v>195</v>
      </c>
      <c r="D146" s="202" t="s">
        <v>141</v>
      </c>
      <c r="E146" s="203" t="s">
        <v>196</v>
      </c>
      <c r="F146" s="204" t="s">
        <v>197</v>
      </c>
      <c r="G146" s="205" t="s">
        <v>162</v>
      </c>
      <c r="H146" s="206">
        <v>1</v>
      </c>
      <c r="I146" s="207"/>
      <c r="J146" s="208">
        <f>ROUND(I146*H146,2)</f>
        <v>0</v>
      </c>
      <c r="K146" s="204" t="s">
        <v>145</v>
      </c>
      <c r="L146" s="45"/>
      <c r="M146" s="209" t="s">
        <v>19</v>
      </c>
      <c r="N146" s="210" t="s">
        <v>43</v>
      </c>
      <c r="O146" s="85"/>
      <c r="P146" s="211">
        <f>O146*H146</f>
        <v>0</v>
      </c>
      <c r="Q146" s="211">
        <v>1.8907700000000001</v>
      </c>
      <c r="R146" s="211">
        <f>Q146*H146</f>
        <v>1.8907700000000001</v>
      </c>
      <c r="S146" s="211">
        <v>0</v>
      </c>
      <c r="T146" s="212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3" t="s">
        <v>146</v>
      </c>
      <c r="AT146" s="213" t="s">
        <v>141</v>
      </c>
      <c r="AU146" s="213" t="s">
        <v>82</v>
      </c>
      <c r="AY146" s="18" t="s">
        <v>139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18" t="s">
        <v>80</v>
      </c>
      <c r="BK146" s="214">
        <f>ROUND(I146*H146,2)</f>
        <v>0</v>
      </c>
      <c r="BL146" s="18" t="s">
        <v>146</v>
      </c>
      <c r="BM146" s="213" t="s">
        <v>198</v>
      </c>
    </row>
    <row r="147" s="2" customFormat="1">
      <c r="A147" s="39"/>
      <c r="B147" s="40"/>
      <c r="C147" s="41"/>
      <c r="D147" s="215" t="s">
        <v>148</v>
      </c>
      <c r="E147" s="41"/>
      <c r="F147" s="216" t="s">
        <v>199</v>
      </c>
      <c r="G147" s="41"/>
      <c r="H147" s="41"/>
      <c r="I147" s="217"/>
      <c r="J147" s="41"/>
      <c r="K147" s="41"/>
      <c r="L147" s="45"/>
      <c r="M147" s="218"/>
      <c r="N147" s="219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148</v>
      </c>
      <c r="AU147" s="18" t="s">
        <v>82</v>
      </c>
    </row>
    <row r="148" s="13" customFormat="1">
      <c r="A148" s="13"/>
      <c r="B148" s="220"/>
      <c r="C148" s="221"/>
      <c r="D148" s="222" t="s">
        <v>150</v>
      </c>
      <c r="E148" s="223" t="s">
        <v>19</v>
      </c>
      <c r="F148" s="224" t="s">
        <v>151</v>
      </c>
      <c r="G148" s="221"/>
      <c r="H148" s="223" t="s">
        <v>19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150</v>
      </c>
      <c r="AU148" s="230" t="s">
        <v>82</v>
      </c>
      <c r="AV148" s="13" t="s">
        <v>80</v>
      </c>
      <c r="AW148" s="13" t="s">
        <v>33</v>
      </c>
      <c r="AX148" s="13" t="s">
        <v>72</v>
      </c>
      <c r="AY148" s="230" t="s">
        <v>139</v>
      </c>
    </row>
    <row r="149" s="13" customFormat="1">
      <c r="A149" s="13"/>
      <c r="B149" s="220"/>
      <c r="C149" s="221"/>
      <c r="D149" s="222" t="s">
        <v>150</v>
      </c>
      <c r="E149" s="223" t="s">
        <v>19</v>
      </c>
      <c r="F149" s="224" t="s">
        <v>152</v>
      </c>
      <c r="G149" s="221"/>
      <c r="H149" s="223" t="s">
        <v>19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0" t="s">
        <v>150</v>
      </c>
      <c r="AU149" s="230" t="s">
        <v>82</v>
      </c>
      <c r="AV149" s="13" t="s">
        <v>80</v>
      </c>
      <c r="AW149" s="13" t="s">
        <v>33</v>
      </c>
      <c r="AX149" s="13" t="s">
        <v>72</v>
      </c>
      <c r="AY149" s="230" t="s">
        <v>139</v>
      </c>
    </row>
    <row r="150" s="14" customFormat="1">
      <c r="A150" s="14"/>
      <c r="B150" s="231"/>
      <c r="C150" s="232"/>
      <c r="D150" s="222" t="s">
        <v>150</v>
      </c>
      <c r="E150" s="233" t="s">
        <v>19</v>
      </c>
      <c r="F150" s="234" t="s">
        <v>200</v>
      </c>
      <c r="G150" s="232"/>
      <c r="H150" s="235">
        <v>1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1" t="s">
        <v>150</v>
      </c>
      <c r="AU150" s="241" t="s">
        <v>82</v>
      </c>
      <c r="AV150" s="14" t="s">
        <v>82</v>
      </c>
      <c r="AW150" s="14" t="s">
        <v>33</v>
      </c>
      <c r="AX150" s="14" t="s">
        <v>72</v>
      </c>
      <c r="AY150" s="241" t="s">
        <v>139</v>
      </c>
    </row>
    <row r="151" s="15" customFormat="1">
      <c r="A151" s="15"/>
      <c r="B151" s="242"/>
      <c r="C151" s="243"/>
      <c r="D151" s="222" t="s">
        <v>150</v>
      </c>
      <c r="E151" s="244" t="s">
        <v>19</v>
      </c>
      <c r="F151" s="245" t="s">
        <v>154</v>
      </c>
      <c r="G151" s="243"/>
      <c r="H151" s="246">
        <v>1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2" t="s">
        <v>150</v>
      </c>
      <c r="AU151" s="252" t="s">
        <v>82</v>
      </c>
      <c r="AV151" s="15" t="s">
        <v>146</v>
      </c>
      <c r="AW151" s="15" t="s">
        <v>33</v>
      </c>
      <c r="AX151" s="15" t="s">
        <v>80</v>
      </c>
      <c r="AY151" s="252" t="s">
        <v>139</v>
      </c>
    </row>
    <row r="152" s="12" customFormat="1" ht="22.8" customHeight="1">
      <c r="A152" s="12"/>
      <c r="B152" s="186"/>
      <c r="C152" s="187"/>
      <c r="D152" s="188" t="s">
        <v>71</v>
      </c>
      <c r="E152" s="200" t="s">
        <v>171</v>
      </c>
      <c r="F152" s="200" t="s">
        <v>201</v>
      </c>
      <c r="G152" s="187"/>
      <c r="H152" s="187"/>
      <c r="I152" s="190"/>
      <c r="J152" s="201">
        <f>BK152</f>
        <v>0</v>
      </c>
      <c r="K152" s="187"/>
      <c r="L152" s="192"/>
      <c r="M152" s="193"/>
      <c r="N152" s="194"/>
      <c r="O152" s="194"/>
      <c r="P152" s="195">
        <f>SUM(P153:P161)</f>
        <v>0</v>
      </c>
      <c r="Q152" s="194"/>
      <c r="R152" s="195">
        <f>SUM(R153:R161)</f>
        <v>19.075200000000002</v>
      </c>
      <c r="S152" s="194"/>
      <c r="T152" s="196">
        <f>SUM(T153:T161)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7" t="s">
        <v>80</v>
      </c>
      <c r="AT152" s="198" t="s">
        <v>71</v>
      </c>
      <c r="AU152" s="198" t="s">
        <v>80</v>
      </c>
      <c r="AY152" s="197" t="s">
        <v>139</v>
      </c>
      <c r="BK152" s="199">
        <f>SUM(BK153:BK161)</f>
        <v>0</v>
      </c>
    </row>
    <row r="153" s="2" customFormat="1" ht="24.15" customHeight="1">
      <c r="A153" s="39"/>
      <c r="B153" s="40"/>
      <c r="C153" s="202" t="s">
        <v>202</v>
      </c>
      <c r="D153" s="202" t="s">
        <v>141</v>
      </c>
      <c r="E153" s="203" t="s">
        <v>203</v>
      </c>
      <c r="F153" s="204" t="s">
        <v>204</v>
      </c>
      <c r="G153" s="205" t="s">
        <v>144</v>
      </c>
      <c r="H153" s="206">
        <v>20</v>
      </c>
      <c r="I153" s="207"/>
      <c r="J153" s="208">
        <f>ROUND(I153*H153,2)</f>
        <v>0</v>
      </c>
      <c r="K153" s="204" t="s">
        <v>145</v>
      </c>
      <c r="L153" s="45"/>
      <c r="M153" s="209" t="s">
        <v>19</v>
      </c>
      <c r="N153" s="210" t="s">
        <v>43</v>
      </c>
      <c r="O153" s="85"/>
      <c r="P153" s="211">
        <f>O153*H153</f>
        <v>0</v>
      </c>
      <c r="Q153" s="211">
        <v>0.23000000000000001</v>
      </c>
      <c r="R153" s="211">
        <f>Q153*H153</f>
        <v>4.6000000000000005</v>
      </c>
      <c r="S153" s="211">
        <v>0</v>
      </c>
      <c r="T153" s="21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3" t="s">
        <v>146</v>
      </c>
      <c r="AT153" s="213" t="s">
        <v>141</v>
      </c>
      <c r="AU153" s="213" t="s">
        <v>82</v>
      </c>
      <c r="AY153" s="18" t="s">
        <v>139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18" t="s">
        <v>80</v>
      </c>
      <c r="BK153" s="214">
        <f>ROUND(I153*H153,2)</f>
        <v>0</v>
      </c>
      <c r="BL153" s="18" t="s">
        <v>146</v>
      </c>
      <c r="BM153" s="213" t="s">
        <v>205</v>
      </c>
    </row>
    <row r="154" s="2" customFormat="1">
      <c r="A154" s="39"/>
      <c r="B154" s="40"/>
      <c r="C154" s="41"/>
      <c r="D154" s="215" t="s">
        <v>148</v>
      </c>
      <c r="E154" s="41"/>
      <c r="F154" s="216" t="s">
        <v>206</v>
      </c>
      <c r="G154" s="41"/>
      <c r="H154" s="41"/>
      <c r="I154" s="217"/>
      <c r="J154" s="41"/>
      <c r="K154" s="41"/>
      <c r="L154" s="45"/>
      <c r="M154" s="218"/>
      <c r="N154" s="219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148</v>
      </c>
      <c r="AU154" s="18" t="s">
        <v>82</v>
      </c>
    </row>
    <row r="155" s="14" customFormat="1">
      <c r="A155" s="14"/>
      <c r="B155" s="231"/>
      <c r="C155" s="232"/>
      <c r="D155" s="222" t="s">
        <v>150</v>
      </c>
      <c r="E155" s="233" t="s">
        <v>19</v>
      </c>
      <c r="F155" s="234" t="s">
        <v>83</v>
      </c>
      <c r="G155" s="232"/>
      <c r="H155" s="235">
        <v>20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1" t="s">
        <v>150</v>
      </c>
      <c r="AU155" s="241" t="s">
        <v>82</v>
      </c>
      <c r="AV155" s="14" t="s">
        <v>82</v>
      </c>
      <c r="AW155" s="14" t="s">
        <v>33</v>
      </c>
      <c r="AX155" s="14" t="s">
        <v>80</v>
      </c>
      <c r="AY155" s="241" t="s">
        <v>139</v>
      </c>
    </row>
    <row r="156" s="2" customFormat="1" ht="24.15" customHeight="1">
      <c r="A156" s="39"/>
      <c r="B156" s="40"/>
      <c r="C156" s="202" t="s">
        <v>207</v>
      </c>
      <c r="D156" s="202" t="s">
        <v>141</v>
      </c>
      <c r="E156" s="203" t="s">
        <v>208</v>
      </c>
      <c r="F156" s="204" t="s">
        <v>209</v>
      </c>
      <c r="G156" s="205" t="s">
        <v>144</v>
      </c>
      <c r="H156" s="206">
        <v>20</v>
      </c>
      <c r="I156" s="207"/>
      <c r="J156" s="208">
        <f>ROUND(I156*H156,2)</f>
        <v>0</v>
      </c>
      <c r="K156" s="204" t="s">
        <v>145</v>
      </c>
      <c r="L156" s="45"/>
      <c r="M156" s="209" t="s">
        <v>19</v>
      </c>
      <c r="N156" s="210" t="s">
        <v>43</v>
      </c>
      <c r="O156" s="85"/>
      <c r="P156" s="211">
        <f>O156*H156</f>
        <v>0</v>
      </c>
      <c r="Q156" s="211">
        <v>0.46000000000000002</v>
      </c>
      <c r="R156" s="211">
        <f>Q156*H156</f>
        <v>9.2000000000000011</v>
      </c>
      <c r="S156" s="211">
        <v>0</v>
      </c>
      <c r="T156" s="212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3" t="s">
        <v>146</v>
      </c>
      <c r="AT156" s="213" t="s">
        <v>141</v>
      </c>
      <c r="AU156" s="213" t="s">
        <v>82</v>
      </c>
      <c r="AY156" s="18" t="s">
        <v>139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18" t="s">
        <v>80</v>
      </c>
      <c r="BK156" s="214">
        <f>ROUND(I156*H156,2)</f>
        <v>0</v>
      </c>
      <c r="BL156" s="18" t="s">
        <v>146</v>
      </c>
      <c r="BM156" s="213" t="s">
        <v>210</v>
      </c>
    </row>
    <row r="157" s="2" customFormat="1">
      <c r="A157" s="39"/>
      <c r="B157" s="40"/>
      <c r="C157" s="41"/>
      <c r="D157" s="215" t="s">
        <v>148</v>
      </c>
      <c r="E157" s="41"/>
      <c r="F157" s="216" t="s">
        <v>211</v>
      </c>
      <c r="G157" s="41"/>
      <c r="H157" s="41"/>
      <c r="I157" s="217"/>
      <c r="J157" s="41"/>
      <c r="K157" s="41"/>
      <c r="L157" s="45"/>
      <c r="M157" s="218"/>
      <c r="N157" s="219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148</v>
      </c>
      <c r="AU157" s="18" t="s">
        <v>82</v>
      </c>
    </row>
    <row r="158" s="14" customFormat="1">
      <c r="A158" s="14"/>
      <c r="B158" s="231"/>
      <c r="C158" s="232"/>
      <c r="D158" s="222" t="s">
        <v>150</v>
      </c>
      <c r="E158" s="233" t="s">
        <v>19</v>
      </c>
      <c r="F158" s="234" t="s">
        <v>83</v>
      </c>
      <c r="G158" s="232"/>
      <c r="H158" s="235">
        <v>20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1" t="s">
        <v>150</v>
      </c>
      <c r="AU158" s="241" t="s">
        <v>82</v>
      </c>
      <c r="AV158" s="14" t="s">
        <v>82</v>
      </c>
      <c r="AW158" s="14" t="s">
        <v>33</v>
      </c>
      <c r="AX158" s="14" t="s">
        <v>80</v>
      </c>
      <c r="AY158" s="241" t="s">
        <v>139</v>
      </c>
    </row>
    <row r="159" s="2" customFormat="1" ht="24.15" customHeight="1">
      <c r="A159" s="39"/>
      <c r="B159" s="40"/>
      <c r="C159" s="202" t="s">
        <v>212</v>
      </c>
      <c r="D159" s="202" t="s">
        <v>141</v>
      </c>
      <c r="E159" s="203" t="s">
        <v>213</v>
      </c>
      <c r="F159" s="204" t="s">
        <v>214</v>
      </c>
      <c r="G159" s="205" t="s">
        <v>144</v>
      </c>
      <c r="H159" s="206">
        <v>20</v>
      </c>
      <c r="I159" s="207"/>
      <c r="J159" s="208">
        <f>ROUND(I159*H159,2)</f>
        <v>0</v>
      </c>
      <c r="K159" s="204" t="s">
        <v>145</v>
      </c>
      <c r="L159" s="45"/>
      <c r="M159" s="209" t="s">
        <v>19</v>
      </c>
      <c r="N159" s="210" t="s">
        <v>43</v>
      </c>
      <c r="O159" s="85"/>
      <c r="P159" s="211">
        <f>O159*H159</f>
        <v>0</v>
      </c>
      <c r="Q159" s="211">
        <v>0.26375999999999999</v>
      </c>
      <c r="R159" s="211">
        <f>Q159*H159</f>
        <v>5.2751999999999999</v>
      </c>
      <c r="S159" s="211">
        <v>0</v>
      </c>
      <c r="T159" s="21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3" t="s">
        <v>146</v>
      </c>
      <c r="AT159" s="213" t="s">
        <v>141</v>
      </c>
      <c r="AU159" s="213" t="s">
        <v>82</v>
      </c>
      <c r="AY159" s="18" t="s">
        <v>139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18" t="s">
        <v>80</v>
      </c>
      <c r="BK159" s="214">
        <f>ROUND(I159*H159,2)</f>
        <v>0</v>
      </c>
      <c r="BL159" s="18" t="s">
        <v>146</v>
      </c>
      <c r="BM159" s="213" t="s">
        <v>215</v>
      </c>
    </row>
    <row r="160" s="2" customFormat="1">
      <c r="A160" s="39"/>
      <c r="B160" s="40"/>
      <c r="C160" s="41"/>
      <c r="D160" s="215" t="s">
        <v>148</v>
      </c>
      <c r="E160" s="41"/>
      <c r="F160" s="216" t="s">
        <v>216</v>
      </c>
      <c r="G160" s="41"/>
      <c r="H160" s="41"/>
      <c r="I160" s="217"/>
      <c r="J160" s="41"/>
      <c r="K160" s="41"/>
      <c r="L160" s="45"/>
      <c r="M160" s="218"/>
      <c r="N160" s="219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148</v>
      </c>
      <c r="AU160" s="18" t="s">
        <v>82</v>
      </c>
    </row>
    <row r="161" s="14" customFormat="1">
      <c r="A161" s="14"/>
      <c r="B161" s="231"/>
      <c r="C161" s="232"/>
      <c r="D161" s="222" t="s">
        <v>150</v>
      </c>
      <c r="E161" s="233" t="s">
        <v>19</v>
      </c>
      <c r="F161" s="234" t="s">
        <v>83</v>
      </c>
      <c r="G161" s="232"/>
      <c r="H161" s="235">
        <v>20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150</v>
      </c>
      <c r="AU161" s="241" t="s">
        <v>82</v>
      </c>
      <c r="AV161" s="14" t="s">
        <v>82</v>
      </c>
      <c r="AW161" s="14" t="s">
        <v>33</v>
      </c>
      <c r="AX161" s="14" t="s">
        <v>80</v>
      </c>
      <c r="AY161" s="241" t="s">
        <v>139</v>
      </c>
    </row>
    <row r="162" s="12" customFormat="1" ht="22.8" customHeight="1">
      <c r="A162" s="12"/>
      <c r="B162" s="186"/>
      <c r="C162" s="187"/>
      <c r="D162" s="188" t="s">
        <v>71</v>
      </c>
      <c r="E162" s="200" t="s">
        <v>88</v>
      </c>
      <c r="F162" s="200" t="s">
        <v>217</v>
      </c>
      <c r="G162" s="187"/>
      <c r="H162" s="187"/>
      <c r="I162" s="190"/>
      <c r="J162" s="201">
        <f>BK162</f>
        <v>0</v>
      </c>
      <c r="K162" s="187"/>
      <c r="L162" s="192"/>
      <c r="M162" s="193"/>
      <c r="N162" s="194"/>
      <c r="O162" s="194"/>
      <c r="P162" s="195">
        <f>SUM(P163:P175)</f>
        <v>0</v>
      </c>
      <c r="Q162" s="194"/>
      <c r="R162" s="195">
        <f>SUM(R163:R175)</f>
        <v>0.21193000000000001</v>
      </c>
      <c r="S162" s="194"/>
      <c r="T162" s="196">
        <f>SUM(T163:T175)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7" t="s">
        <v>80</v>
      </c>
      <c r="AT162" s="198" t="s">
        <v>71</v>
      </c>
      <c r="AU162" s="198" t="s">
        <v>80</v>
      </c>
      <c r="AY162" s="197" t="s">
        <v>139</v>
      </c>
      <c r="BK162" s="199">
        <f>SUM(BK163:BK175)</f>
        <v>0</v>
      </c>
    </row>
    <row r="163" s="2" customFormat="1" ht="16.5" customHeight="1">
      <c r="A163" s="39"/>
      <c r="B163" s="40"/>
      <c r="C163" s="202" t="s">
        <v>218</v>
      </c>
      <c r="D163" s="202" t="s">
        <v>141</v>
      </c>
      <c r="E163" s="203" t="s">
        <v>219</v>
      </c>
      <c r="F163" s="204" t="s">
        <v>220</v>
      </c>
      <c r="G163" s="205" t="s">
        <v>221</v>
      </c>
      <c r="H163" s="206">
        <v>30</v>
      </c>
      <c r="I163" s="207"/>
      <c r="J163" s="208">
        <f>ROUND(I163*H163,2)</f>
        <v>0</v>
      </c>
      <c r="K163" s="204" t="s">
        <v>145</v>
      </c>
      <c r="L163" s="45"/>
      <c r="M163" s="209" t="s">
        <v>19</v>
      </c>
      <c r="N163" s="210" t="s">
        <v>43</v>
      </c>
      <c r="O163" s="85"/>
      <c r="P163" s="211">
        <f>O163*H163</f>
        <v>0</v>
      </c>
      <c r="Q163" s="211">
        <v>0.00044000000000000002</v>
      </c>
      <c r="R163" s="211">
        <f>Q163*H163</f>
        <v>0.0132</v>
      </c>
      <c r="S163" s="211">
        <v>0</v>
      </c>
      <c r="T163" s="212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3" t="s">
        <v>146</v>
      </c>
      <c r="AT163" s="213" t="s">
        <v>141</v>
      </c>
      <c r="AU163" s="213" t="s">
        <v>82</v>
      </c>
      <c r="AY163" s="18" t="s">
        <v>139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18" t="s">
        <v>80</v>
      </c>
      <c r="BK163" s="214">
        <f>ROUND(I163*H163,2)</f>
        <v>0</v>
      </c>
      <c r="BL163" s="18" t="s">
        <v>146</v>
      </c>
      <c r="BM163" s="213" t="s">
        <v>222</v>
      </c>
    </row>
    <row r="164" s="2" customFormat="1">
      <c r="A164" s="39"/>
      <c r="B164" s="40"/>
      <c r="C164" s="41"/>
      <c r="D164" s="215" t="s">
        <v>148</v>
      </c>
      <c r="E164" s="41"/>
      <c r="F164" s="216" t="s">
        <v>223</v>
      </c>
      <c r="G164" s="41"/>
      <c r="H164" s="41"/>
      <c r="I164" s="217"/>
      <c r="J164" s="41"/>
      <c r="K164" s="41"/>
      <c r="L164" s="45"/>
      <c r="M164" s="218"/>
      <c r="N164" s="219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148</v>
      </c>
      <c r="AU164" s="18" t="s">
        <v>82</v>
      </c>
    </row>
    <row r="165" s="13" customFormat="1">
      <c r="A165" s="13"/>
      <c r="B165" s="220"/>
      <c r="C165" s="221"/>
      <c r="D165" s="222" t="s">
        <v>150</v>
      </c>
      <c r="E165" s="223" t="s">
        <v>19</v>
      </c>
      <c r="F165" s="224" t="s">
        <v>151</v>
      </c>
      <c r="G165" s="221"/>
      <c r="H165" s="223" t="s">
        <v>19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0" t="s">
        <v>150</v>
      </c>
      <c r="AU165" s="230" t="s">
        <v>82</v>
      </c>
      <c r="AV165" s="13" t="s">
        <v>80</v>
      </c>
      <c r="AW165" s="13" t="s">
        <v>33</v>
      </c>
      <c r="AX165" s="13" t="s">
        <v>72</v>
      </c>
      <c r="AY165" s="230" t="s">
        <v>139</v>
      </c>
    </row>
    <row r="166" s="13" customFormat="1">
      <c r="A166" s="13"/>
      <c r="B166" s="220"/>
      <c r="C166" s="221"/>
      <c r="D166" s="222" t="s">
        <v>150</v>
      </c>
      <c r="E166" s="223" t="s">
        <v>19</v>
      </c>
      <c r="F166" s="224" t="s">
        <v>152</v>
      </c>
      <c r="G166" s="221"/>
      <c r="H166" s="223" t="s">
        <v>19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150</v>
      </c>
      <c r="AU166" s="230" t="s">
        <v>82</v>
      </c>
      <c r="AV166" s="13" t="s">
        <v>80</v>
      </c>
      <c r="AW166" s="13" t="s">
        <v>33</v>
      </c>
      <c r="AX166" s="13" t="s">
        <v>72</v>
      </c>
      <c r="AY166" s="230" t="s">
        <v>139</v>
      </c>
    </row>
    <row r="167" s="14" customFormat="1">
      <c r="A167" s="14"/>
      <c r="B167" s="231"/>
      <c r="C167" s="232"/>
      <c r="D167" s="222" t="s">
        <v>150</v>
      </c>
      <c r="E167" s="233" t="s">
        <v>19</v>
      </c>
      <c r="F167" s="234" t="s">
        <v>224</v>
      </c>
      <c r="G167" s="232"/>
      <c r="H167" s="235">
        <v>30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150</v>
      </c>
      <c r="AU167" s="241" t="s">
        <v>82</v>
      </c>
      <c r="AV167" s="14" t="s">
        <v>82</v>
      </c>
      <c r="AW167" s="14" t="s">
        <v>33</v>
      </c>
      <c r="AX167" s="14" t="s">
        <v>72</v>
      </c>
      <c r="AY167" s="241" t="s">
        <v>139</v>
      </c>
    </row>
    <row r="168" s="15" customFormat="1">
      <c r="A168" s="15"/>
      <c r="B168" s="242"/>
      <c r="C168" s="243"/>
      <c r="D168" s="222" t="s">
        <v>150</v>
      </c>
      <c r="E168" s="244" t="s">
        <v>19</v>
      </c>
      <c r="F168" s="245" t="s">
        <v>154</v>
      </c>
      <c r="G168" s="243"/>
      <c r="H168" s="246">
        <v>30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2" t="s">
        <v>150</v>
      </c>
      <c r="AU168" s="252" t="s">
        <v>82</v>
      </c>
      <c r="AV168" s="15" t="s">
        <v>146</v>
      </c>
      <c r="AW168" s="15" t="s">
        <v>33</v>
      </c>
      <c r="AX168" s="15" t="s">
        <v>80</v>
      </c>
      <c r="AY168" s="252" t="s">
        <v>139</v>
      </c>
    </row>
    <row r="169" s="2" customFormat="1" ht="16.5" customHeight="1">
      <c r="A169" s="39"/>
      <c r="B169" s="40"/>
      <c r="C169" s="253" t="s">
        <v>225</v>
      </c>
      <c r="D169" s="253" t="s">
        <v>189</v>
      </c>
      <c r="E169" s="254" t="s">
        <v>226</v>
      </c>
      <c r="F169" s="255" t="s">
        <v>227</v>
      </c>
      <c r="G169" s="256" t="s">
        <v>221</v>
      </c>
      <c r="H169" s="257">
        <v>30</v>
      </c>
      <c r="I169" s="258"/>
      <c r="J169" s="259">
        <f>ROUND(I169*H169,2)</f>
        <v>0</v>
      </c>
      <c r="K169" s="255" t="s">
        <v>145</v>
      </c>
      <c r="L169" s="260"/>
      <c r="M169" s="261" t="s">
        <v>19</v>
      </c>
      <c r="N169" s="262" t="s">
        <v>43</v>
      </c>
      <c r="O169" s="85"/>
      <c r="P169" s="211">
        <f>O169*H169</f>
        <v>0</v>
      </c>
      <c r="Q169" s="211">
        <v>0.0056600000000000001</v>
      </c>
      <c r="R169" s="211">
        <f>Q169*H169</f>
        <v>0.16980000000000001</v>
      </c>
      <c r="S169" s="211">
        <v>0</v>
      </c>
      <c r="T169" s="212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3" t="s">
        <v>88</v>
      </c>
      <c r="AT169" s="213" t="s">
        <v>189</v>
      </c>
      <c r="AU169" s="213" t="s">
        <v>82</v>
      </c>
      <c r="AY169" s="18" t="s">
        <v>139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18" t="s">
        <v>80</v>
      </c>
      <c r="BK169" s="214">
        <f>ROUND(I169*H169,2)</f>
        <v>0</v>
      </c>
      <c r="BL169" s="18" t="s">
        <v>146</v>
      </c>
      <c r="BM169" s="213" t="s">
        <v>228</v>
      </c>
    </row>
    <row r="170" s="2" customFormat="1" ht="16.5" customHeight="1">
      <c r="A170" s="39"/>
      <c r="B170" s="40"/>
      <c r="C170" s="202" t="s">
        <v>8</v>
      </c>
      <c r="D170" s="202" t="s">
        <v>141</v>
      </c>
      <c r="E170" s="203" t="s">
        <v>229</v>
      </c>
      <c r="F170" s="204" t="s">
        <v>230</v>
      </c>
      <c r="G170" s="205" t="s">
        <v>231</v>
      </c>
      <c r="H170" s="206">
        <v>11</v>
      </c>
      <c r="I170" s="207"/>
      <c r="J170" s="208">
        <f>ROUND(I170*H170,2)</f>
        <v>0</v>
      </c>
      <c r="K170" s="204" t="s">
        <v>145</v>
      </c>
      <c r="L170" s="45"/>
      <c r="M170" s="209" t="s">
        <v>19</v>
      </c>
      <c r="N170" s="210" t="s">
        <v>43</v>
      </c>
      <c r="O170" s="85"/>
      <c r="P170" s="211">
        <f>O170*H170</f>
        <v>0</v>
      </c>
      <c r="Q170" s="211">
        <v>0.00263</v>
      </c>
      <c r="R170" s="211">
        <f>Q170*H170</f>
        <v>0.028930000000000001</v>
      </c>
      <c r="S170" s="211">
        <v>0</v>
      </c>
      <c r="T170" s="21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3" t="s">
        <v>146</v>
      </c>
      <c r="AT170" s="213" t="s">
        <v>141</v>
      </c>
      <c r="AU170" s="213" t="s">
        <v>82</v>
      </c>
      <c r="AY170" s="18" t="s">
        <v>139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18" t="s">
        <v>80</v>
      </c>
      <c r="BK170" s="214">
        <f>ROUND(I170*H170,2)</f>
        <v>0</v>
      </c>
      <c r="BL170" s="18" t="s">
        <v>146</v>
      </c>
      <c r="BM170" s="213" t="s">
        <v>232</v>
      </c>
    </row>
    <row r="171" s="2" customFormat="1">
      <c r="A171" s="39"/>
      <c r="B171" s="40"/>
      <c r="C171" s="41"/>
      <c r="D171" s="215" t="s">
        <v>148</v>
      </c>
      <c r="E171" s="41"/>
      <c r="F171" s="216" t="s">
        <v>233</v>
      </c>
      <c r="G171" s="41"/>
      <c r="H171" s="41"/>
      <c r="I171" s="217"/>
      <c r="J171" s="41"/>
      <c r="K171" s="41"/>
      <c r="L171" s="45"/>
      <c r="M171" s="218"/>
      <c r="N171" s="219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148</v>
      </c>
      <c r="AU171" s="18" t="s">
        <v>82</v>
      </c>
    </row>
    <row r="172" s="13" customFormat="1">
      <c r="A172" s="13"/>
      <c r="B172" s="220"/>
      <c r="C172" s="221"/>
      <c r="D172" s="222" t="s">
        <v>150</v>
      </c>
      <c r="E172" s="223" t="s">
        <v>19</v>
      </c>
      <c r="F172" s="224" t="s">
        <v>151</v>
      </c>
      <c r="G172" s="221"/>
      <c r="H172" s="223" t="s">
        <v>19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150</v>
      </c>
      <c r="AU172" s="230" t="s">
        <v>82</v>
      </c>
      <c r="AV172" s="13" t="s">
        <v>80</v>
      </c>
      <c r="AW172" s="13" t="s">
        <v>33</v>
      </c>
      <c r="AX172" s="13" t="s">
        <v>72</v>
      </c>
      <c r="AY172" s="230" t="s">
        <v>139</v>
      </c>
    </row>
    <row r="173" s="13" customFormat="1">
      <c r="A173" s="13"/>
      <c r="B173" s="220"/>
      <c r="C173" s="221"/>
      <c r="D173" s="222" t="s">
        <v>150</v>
      </c>
      <c r="E173" s="223" t="s">
        <v>19</v>
      </c>
      <c r="F173" s="224" t="s">
        <v>152</v>
      </c>
      <c r="G173" s="221"/>
      <c r="H173" s="223" t="s">
        <v>19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150</v>
      </c>
      <c r="AU173" s="230" t="s">
        <v>82</v>
      </c>
      <c r="AV173" s="13" t="s">
        <v>80</v>
      </c>
      <c r="AW173" s="13" t="s">
        <v>33</v>
      </c>
      <c r="AX173" s="13" t="s">
        <v>72</v>
      </c>
      <c r="AY173" s="230" t="s">
        <v>139</v>
      </c>
    </row>
    <row r="174" s="14" customFormat="1">
      <c r="A174" s="14"/>
      <c r="B174" s="231"/>
      <c r="C174" s="232"/>
      <c r="D174" s="222" t="s">
        <v>150</v>
      </c>
      <c r="E174" s="233" t="s">
        <v>19</v>
      </c>
      <c r="F174" s="234" t="s">
        <v>207</v>
      </c>
      <c r="G174" s="232"/>
      <c r="H174" s="235">
        <v>11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150</v>
      </c>
      <c r="AU174" s="241" t="s">
        <v>82</v>
      </c>
      <c r="AV174" s="14" t="s">
        <v>82</v>
      </c>
      <c r="AW174" s="14" t="s">
        <v>33</v>
      </c>
      <c r="AX174" s="14" t="s">
        <v>72</v>
      </c>
      <c r="AY174" s="241" t="s">
        <v>139</v>
      </c>
    </row>
    <row r="175" s="15" customFormat="1">
      <c r="A175" s="15"/>
      <c r="B175" s="242"/>
      <c r="C175" s="243"/>
      <c r="D175" s="222" t="s">
        <v>150</v>
      </c>
      <c r="E175" s="244" t="s">
        <v>19</v>
      </c>
      <c r="F175" s="245" t="s">
        <v>154</v>
      </c>
      <c r="G175" s="243"/>
      <c r="H175" s="246">
        <v>11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2" t="s">
        <v>150</v>
      </c>
      <c r="AU175" s="252" t="s">
        <v>82</v>
      </c>
      <c r="AV175" s="15" t="s">
        <v>146</v>
      </c>
      <c r="AW175" s="15" t="s">
        <v>33</v>
      </c>
      <c r="AX175" s="15" t="s">
        <v>80</v>
      </c>
      <c r="AY175" s="252" t="s">
        <v>139</v>
      </c>
    </row>
    <row r="176" s="12" customFormat="1" ht="22.8" customHeight="1">
      <c r="A176" s="12"/>
      <c r="B176" s="186"/>
      <c r="C176" s="187"/>
      <c r="D176" s="188" t="s">
        <v>71</v>
      </c>
      <c r="E176" s="200" t="s">
        <v>195</v>
      </c>
      <c r="F176" s="200" t="s">
        <v>234</v>
      </c>
      <c r="G176" s="187"/>
      <c r="H176" s="187"/>
      <c r="I176" s="190"/>
      <c r="J176" s="201">
        <f>BK176</f>
        <v>0</v>
      </c>
      <c r="K176" s="187"/>
      <c r="L176" s="192"/>
      <c r="M176" s="193"/>
      <c r="N176" s="194"/>
      <c r="O176" s="194"/>
      <c r="P176" s="195">
        <f>SUM(P177:P189)</f>
        <v>0</v>
      </c>
      <c r="Q176" s="194"/>
      <c r="R176" s="195">
        <f>SUM(R177:R189)</f>
        <v>0.20800020000000002</v>
      </c>
      <c r="S176" s="194"/>
      <c r="T176" s="196">
        <f>SUM(T177:T189)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7" t="s">
        <v>80</v>
      </c>
      <c r="AT176" s="198" t="s">
        <v>71</v>
      </c>
      <c r="AU176" s="198" t="s">
        <v>80</v>
      </c>
      <c r="AY176" s="197" t="s">
        <v>139</v>
      </c>
      <c r="BK176" s="199">
        <f>SUM(BK177:BK189)</f>
        <v>0</v>
      </c>
    </row>
    <row r="177" s="2" customFormat="1" ht="33" customHeight="1">
      <c r="A177" s="39"/>
      <c r="B177" s="40"/>
      <c r="C177" s="202" t="s">
        <v>235</v>
      </c>
      <c r="D177" s="202" t="s">
        <v>141</v>
      </c>
      <c r="E177" s="203" t="s">
        <v>236</v>
      </c>
      <c r="F177" s="204" t="s">
        <v>237</v>
      </c>
      <c r="G177" s="205" t="s">
        <v>221</v>
      </c>
      <c r="H177" s="206">
        <v>66.667000000000002</v>
      </c>
      <c r="I177" s="207"/>
      <c r="J177" s="208">
        <f>ROUND(I177*H177,2)</f>
        <v>0</v>
      </c>
      <c r="K177" s="204" t="s">
        <v>145</v>
      </c>
      <c r="L177" s="45"/>
      <c r="M177" s="209" t="s">
        <v>19</v>
      </c>
      <c r="N177" s="210" t="s">
        <v>43</v>
      </c>
      <c r="O177" s="85"/>
      <c r="P177" s="211">
        <f>O177*H177</f>
        <v>0</v>
      </c>
      <c r="Q177" s="211">
        <v>0.00059999999999999995</v>
      </c>
      <c r="R177" s="211">
        <f>Q177*H177</f>
        <v>0.0400002</v>
      </c>
      <c r="S177" s="211">
        <v>0</v>
      </c>
      <c r="T177" s="212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3" t="s">
        <v>146</v>
      </c>
      <c r="AT177" s="213" t="s">
        <v>141</v>
      </c>
      <c r="AU177" s="213" t="s">
        <v>82</v>
      </c>
      <c r="AY177" s="18" t="s">
        <v>139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18" t="s">
        <v>80</v>
      </c>
      <c r="BK177" s="214">
        <f>ROUND(I177*H177,2)</f>
        <v>0</v>
      </c>
      <c r="BL177" s="18" t="s">
        <v>146</v>
      </c>
      <c r="BM177" s="213" t="s">
        <v>238</v>
      </c>
    </row>
    <row r="178" s="2" customFormat="1">
      <c r="A178" s="39"/>
      <c r="B178" s="40"/>
      <c r="C178" s="41"/>
      <c r="D178" s="215" t="s">
        <v>148</v>
      </c>
      <c r="E178" s="41"/>
      <c r="F178" s="216" t="s">
        <v>239</v>
      </c>
      <c r="G178" s="41"/>
      <c r="H178" s="41"/>
      <c r="I178" s="217"/>
      <c r="J178" s="41"/>
      <c r="K178" s="41"/>
      <c r="L178" s="45"/>
      <c r="M178" s="218"/>
      <c r="N178" s="219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148</v>
      </c>
      <c r="AU178" s="18" t="s">
        <v>82</v>
      </c>
    </row>
    <row r="179" s="14" customFormat="1">
      <c r="A179" s="14"/>
      <c r="B179" s="231"/>
      <c r="C179" s="232"/>
      <c r="D179" s="222" t="s">
        <v>150</v>
      </c>
      <c r="E179" s="233" t="s">
        <v>19</v>
      </c>
      <c r="F179" s="234" t="s">
        <v>90</v>
      </c>
      <c r="G179" s="232"/>
      <c r="H179" s="235">
        <v>66.667000000000002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150</v>
      </c>
      <c r="AU179" s="241" t="s">
        <v>82</v>
      </c>
      <c r="AV179" s="14" t="s">
        <v>82</v>
      </c>
      <c r="AW179" s="14" t="s">
        <v>33</v>
      </c>
      <c r="AX179" s="14" t="s">
        <v>80</v>
      </c>
      <c r="AY179" s="241" t="s">
        <v>139</v>
      </c>
    </row>
    <row r="180" s="2" customFormat="1" ht="16.5" customHeight="1">
      <c r="A180" s="39"/>
      <c r="B180" s="40"/>
      <c r="C180" s="202" t="s">
        <v>240</v>
      </c>
      <c r="D180" s="202" t="s">
        <v>141</v>
      </c>
      <c r="E180" s="203" t="s">
        <v>241</v>
      </c>
      <c r="F180" s="204" t="s">
        <v>242</v>
      </c>
      <c r="G180" s="205" t="s">
        <v>221</v>
      </c>
      <c r="H180" s="206">
        <v>66.667000000000002</v>
      </c>
      <c r="I180" s="207"/>
      <c r="J180" s="208">
        <f>ROUND(I180*H180,2)</f>
        <v>0</v>
      </c>
      <c r="K180" s="204" t="s">
        <v>145</v>
      </c>
      <c r="L180" s="45"/>
      <c r="M180" s="209" t="s">
        <v>19</v>
      </c>
      <c r="N180" s="210" t="s">
        <v>43</v>
      </c>
      <c r="O180" s="85"/>
      <c r="P180" s="211">
        <f>O180*H180</f>
        <v>0</v>
      </c>
      <c r="Q180" s="211">
        <v>0</v>
      </c>
      <c r="R180" s="211">
        <f>Q180*H180</f>
        <v>0</v>
      </c>
      <c r="S180" s="211">
        <v>0</v>
      </c>
      <c r="T180" s="21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3" t="s">
        <v>146</v>
      </c>
      <c r="AT180" s="213" t="s">
        <v>141</v>
      </c>
      <c r="AU180" s="213" t="s">
        <v>82</v>
      </c>
      <c r="AY180" s="18" t="s">
        <v>139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18" t="s">
        <v>80</v>
      </c>
      <c r="BK180" s="214">
        <f>ROUND(I180*H180,2)</f>
        <v>0</v>
      </c>
      <c r="BL180" s="18" t="s">
        <v>146</v>
      </c>
      <c r="BM180" s="213" t="s">
        <v>243</v>
      </c>
    </row>
    <row r="181" s="2" customFormat="1">
      <c r="A181" s="39"/>
      <c r="B181" s="40"/>
      <c r="C181" s="41"/>
      <c r="D181" s="215" t="s">
        <v>148</v>
      </c>
      <c r="E181" s="41"/>
      <c r="F181" s="216" t="s">
        <v>244</v>
      </c>
      <c r="G181" s="41"/>
      <c r="H181" s="41"/>
      <c r="I181" s="217"/>
      <c r="J181" s="41"/>
      <c r="K181" s="41"/>
      <c r="L181" s="45"/>
      <c r="M181" s="218"/>
      <c r="N181" s="219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148</v>
      </c>
      <c r="AU181" s="18" t="s">
        <v>82</v>
      </c>
    </row>
    <row r="182" s="13" customFormat="1">
      <c r="A182" s="13"/>
      <c r="B182" s="220"/>
      <c r="C182" s="221"/>
      <c r="D182" s="222" t="s">
        <v>150</v>
      </c>
      <c r="E182" s="223" t="s">
        <v>19</v>
      </c>
      <c r="F182" s="224" t="s">
        <v>151</v>
      </c>
      <c r="G182" s="221"/>
      <c r="H182" s="223" t="s">
        <v>19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150</v>
      </c>
      <c r="AU182" s="230" t="s">
        <v>82</v>
      </c>
      <c r="AV182" s="13" t="s">
        <v>80</v>
      </c>
      <c r="AW182" s="13" t="s">
        <v>33</v>
      </c>
      <c r="AX182" s="13" t="s">
        <v>72</v>
      </c>
      <c r="AY182" s="230" t="s">
        <v>139</v>
      </c>
    </row>
    <row r="183" s="13" customFormat="1">
      <c r="A183" s="13"/>
      <c r="B183" s="220"/>
      <c r="C183" s="221"/>
      <c r="D183" s="222" t="s">
        <v>150</v>
      </c>
      <c r="E183" s="223" t="s">
        <v>19</v>
      </c>
      <c r="F183" s="224" t="s">
        <v>152</v>
      </c>
      <c r="G183" s="221"/>
      <c r="H183" s="223" t="s">
        <v>19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150</v>
      </c>
      <c r="AU183" s="230" t="s">
        <v>82</v>
      </c>
      <c r="AV183" s="13" t="s">
        <v>80</v>
      </c>
      <c r="AW183" s="13" t="s">
        <v>33</v>
      </c>
      <c r="AX183" s="13" t="s">
        <v>72</v>
      </c>
      <c r="AY183" s="230" t="s">
        <v>139</v>
      </c>
    </row>
    <row r="184" s="14" customFormat="1">
      <c r="A184" s="14"/>
      <c r="B184" s="231"/>
      <c r="C184" s="232"/>
      <c r="D184" s="222" t="s">
        <v>150</v>
      </c>
      <c r="E184" s="233" t="s">
        <v>19</v>
      </c>
      <c r="F184" s="234" t="s">
        <v>245</v>
      </c>
      <c r="G184" s="232"/>
      <c r="H184" s="235">
        <v>66.667000000000002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1" t="s">
        <v>150</v>
      </c>
      <c r="AU184" s="241" t="s">
        <v>82</v>
      </c>
      <c r="AV184" s="14" t="s">
        <v>82</v>
      </c>
      <c r="AW184" s="14" t="s">
        <v>33</v>
      </c>
      <c r="AX184" s="14" t="s">
        <v>72</v>
      </c>
      <c r="AY184" s="241" t="s">
        <v>139</v>
      </c>
    </row>
    <row r="185" s="15" customFormat="1">
      <c r="A185" s="15"/>
      <c r="B185" s="242"/>
      <c r="C185" s="243"/>
      <c r="D185" s="222" t="s">
        <v>150</v>
      </c>
      <c r="E185" s="244" t="s">
        <v>90</v>
      </c>
      <c r="F185" s="245" t="s">
        <v>154</v>
      </c>
      <c r="G185" s="243"/>
      <c r="H185" s="246">
        <v>66.667000000000002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2" t="s">
        <v>150</v>
      </c>
      <c r="AU185" s="252" t="s">
        <v>82</v>
      </c>
      <c r="AV185" s="15" t="s">
        <v>146</v>
      </c>
      <c r="AW185" s="15" t="s">
        <v>33</v>
      </c>
      <c r="AX185" s="15" t="s">
        <v>80</v>
      </c>
      <c r="AY185" s="252" t="s">
        <v>139</v>
      </c>
    </row>
    <row r="186" s="2" customFormat="1" ht="24.15" customHeight="1">
      <c r="A186" s="39"/>
      <c r="B186" s="40"/>
      <c r="C186" s="202" t="s">
        <v>246</v>
      </c>
      <c r="D186" s="202" t="s">
        <v>141</v>
      </c>
      <c r="E186" s="203" t="s">
        <v>247</v>
      </c>
      <c r="F186" s="204" t="s">
        <v>248</v>
      </c>
      <c r="G186" s="205" t="s">
        <v>144</v>
      </c>
      <c r="H186" s="206">
        <v>800</v>
      </c>
      <c r="I186" s="207"/>
      <c r="J186" s="208">
        <f>ROUND(I186*H186,2)</f>
        <v>0</v>
      </c>
      <c r="K186" s="204" t="s">
        <v>145</v>
      </c>
      <c r="L186" s="45"/>
      <c r="M186" s="209" t="s">
        <v>19</v>
      </c>
      <c r="N186" s="210" t="s">
        <v>43</v>
      </c>
      <c r="O186" s="85"/>
      <c r="P186" s="211">
        <f>O186*H186</f>
        <v>0</v>
      </c>
      <c r="Q186" s="211">
        <v>0.00021000000000000001</v>
      </c>
      <c r="R186" s="211">
        <f>Q186*H186</f>
        <v>0.16800000000000001</v>
      </c>
      <c r="S186" s="211">
        <v>0</v>
      </c>
      <c r="T186" s="21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3" t="s">
        <v>146</v>
      </c>
      <c r="AT186" s="213" t="s">
        <v>141</v>
      </c>
      <c r="AU186" s="213" t="s">
        <v>82</v>
      </c>
      <c r="AY186" s="18" t="s">
        <v>139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18" t="s">
        <v>80</v>
      </c>
      <c r="BK186" s="214">
        <f>ROUND(I186*H186,2)</f>
        <v>0</v>
      </c>
      <c r="BL186" s="18" t="s">
        <v>146</v>
      </c>
      <c r="BM186" s="213" t="s">
        <v>249</v>
      </c>
    </row>
    <row r="187" s="2" customFormat="1">
      <c r="A187" s="39"/>
      <c r="B187" s="40"/>
      <c r="C187" s="41"/>
      <c r="D187" s="215" t="s">
        <v>148</v>
      </c>
      <c r="E187" s="41"/>
      <c r="F187" s="216" t="s">
        <v>250</v>
      </c>
      <c r="G187" s="41"/>
      <c r="H187" s="41"/>
      <c r="I187" s="217"/>
      <c r="J187" s="41"/>
      <c r="K187" s="41"/>
      <c r="L187" s="45"/>
      <c r="M187" s="218"/>
      <c r="N187" s="219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148</v>
      </c>
      <c r="AU187" s="18" t="s">
        <v>82</v>
      </c>
    </row>
    <row r="188" s="14" customFormat="1">
      <c r="A188" s="14"/>
      <c r="B188" s="231"/>
      <c r="C188" s="232"/>
      <c r="D188" s="222" t="s">
        <v>150</v>
      </c>
      <c r="E188" s="233" t="s">
        <v>19</v>
      </c>
      <c r="F188" s="234" t="s">
        <v>251</v>
      </c>
      <c r="G188" s="232"/>
      <c r="H188" s="235">
        <v>800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150</v>
      </c>
      <c r="AU188" s="241" t="s">
        <v>82</v>
      </c>
      <c r="AV188" s="14" t="s">
        <v>82</v>
      </c>
      <c r="AW188" s="14" t="s">
        <v>33</v>
      </c>
      <c r="AX188" s="14" t="s">
        <v>72</v>
      </c>
      <c r="AY188" s="241" t="s">
        <v>139</v>
      </c>
    </row>
    <row r="189" s="15" customFormat="1">
      <c r="A189" s="15"/>
      <c r="B189" s="242"/>
      <c r="C189" s="243"/>
      <c r="D189" s="222" t="s">
        <v>150</v>
      </c>
      <c r="E189" s="244" t="s">
        <v>19</v>
      </c>
      <c r="F189" s="245" t="s">
        <v>154</v>
      </c>
      <c r="G189" s="243"/>
      <c r="H189" s="246">
        <v>800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2" t="s">
        <v>150</v>
      </c>
      <c r="AU189" s="252" t="s">
        <v>82</v>
      </c>
      <c r="AV189" s="15" t="s">
        <v>146</v>
      </c>
      <c r="AW189" s="15" t="s">
        <v>33</v>
      </c>
      <c r="AX189" s="15" t="s">
        <v>80</v>
      </c>
      <c r="AY189" s="252" t="s">
        <v>139</v>
      </c>
    </row>
    <row r="190" s="12" customFormat="1" ht="22.8" customHeight="1">
      <c r="A190" s="12"/>
      <c r="B190" s="186"/>
      <c r="C190" s="187"/>
      <c r="D190" s="188" t="s">
        <v>71</v>
      </c>
      <c r="E190" s="200" t="s">
        <v>252</v>
      </c>
      <c r="F190" s="200" t="s">
        <v>253</v>
      </c>
      <c r="G190" s="187"/>
      <c r="H190" s="187"/>
      <c r="I190" s="190"/>
      <c r="J190" s="201">
        <f>BK190</f>
        <v>0</v>
      </c>
      <c r="K190" s="187"/>
      <c r="L190" s="192"/>
      <c r="M190" s="193"/>
      <c r="N190" s="194"/>
      <c r="O190" s="194"/>
      <c r="P190" s="195">
        <f>SUM(P191:P205)</f>
        <v>0</v>
      </c>
      <c r="Q190" s="194"/>
      <c r="R190" s="195">
        <f>SUM(R191:R205)</f>
        <v>0</v>
      </c>
      <c r="S190" s="194"/>
      <c r="T190" s="196">
        <f>SUM(T191:T205)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97" t="s">
        <v>80</v>
      </c>
      <c r="AT190" s="198" t="s">
        <v>71</v>
      </c>
      <c r="AU190" s="198" t="s">
        <v>80</v>
      </c>
      <c r="AY190" s="197" t="s">
        <v>139</v>
      </c>
      <c r="BK190" s="199">
        <f>SUM(BK191:BK205)</f>
        <v>0</v>
      </c>
    </row>
    <row r="191" s="2" customFormat="1" ht="24.15" customHeight="1">
      <c r="A191" s="39"/>
      <c r="B191" s="40"/>
      <c r="C191" s="202" t="s">
        <v>254</v>
      </c>
      <c r="D191" s="202" t="s">
        <v>141</v>
      </c>
      <c r="E191" s="203" t="s">
        <v>255</v>
      </c>
      <c r="F191" s="204" t="s">
        <v>256</v>
      </c>
      <c r="G191" s="205" t="s">
        <v>174</v>
      </c>
      <c r="H191" s="206">
        <v>63.090000000000003</v>
      </c>
      <c r="I191" s="207"/>
      <c r="J191" s="208">
        <f>ROUND(I191*H191,2)</f>
        <v>0</v>
      </c>
      <c r="K191" s="204" t="s">
        <v>145</v>
      </c>
      <c r="L191" s="45"/>
      <c r="M191" s="209" t="s">
        <v>19</v>
      </c>
      <c r="N191" s="210" t="s">
        <v>43</v>
      </c>
      <c r="O191" s="85"/>
      <c r="P191" s="211">
        <f>O191*H191</f>
        <v>0</v>
      </c>
      <c r="Q191" s="211">
        <v>0</v>
      </c>
      <c r="R191" s="211">
        <f>Q191*H191</f>
        <v>0</v>
      </c>
      <c r="S191" s="211">
        <v>0</v>
      </c>
      <c r="T191" s="212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3" t="s">
        <v>146</v>
      </c>
      <c r="AT191" s="213" t="s">
        <v>141</v>
      </c>
      <c r="AU191" s="213" t="s">
        <v>82</v>
      </c>
      <c r="AY191" s="18" t="s">
        <v>139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18" t="s">
        <v>80</v>
      </c>
      <c r="BK191" s="214">
        <f>ROUND(I191*H191,2)</f>
        <v>0</v>
      </c>
      <c r="BL191" s="18" t="s">
        <v>146</v>
      </c>
      <c r="BM191" s="213" t="s">
        <v>257</v>
      </c>
    </row>
    <row r="192" s="2" customFormat="1">
      <c r="A192" s="39"/>
      <c r="B192" s="40"/>
      <c r="C192" s="41"/>
      <c r="D192" s="215" t="s">
        <v>148</v>
      </c>
      <c r="E192" s="41"/>
      <c r="F192" s="216" t="s">
        <v>258</v>
      </c>
      <c r="G192" s="41"/>
      <c r="H192" s="41"/>
      <c r="I192" s="217"/>
      <c r="J192" s="41"/>
      <c r="K192" s="41"/>
      <c r="L192" s="45"/>
      <c r="M192" s="218"/>
      <c r="N192" s="219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148</v>
      </c>
      <c r="AU192" s="18" t="s">
        <v>82</v>
      </c>
    </row>
    <row r="193" s="2" customFormat="1" ht="24.15" customHeight="1">
      <c r="A193" s="39"/>
      <c r="B193" s="40"/>
      <c r="C193" s="202" t="s">
        <v>85</v>
      </c>
      <c r="D193" s="202" t="s">
        <v>141</v>
      </c>
      <c r="E193" s="203" t="s">
        <v>259</v>
      </c>
      <c r="F193" s="204" t="s">
        <v>260</v>
      </c>
      <c r="G193" s="205" t="s">
        <v>174</v>
      </c>
      <c r="H193" s="206">
        <v>7.056</v>
      </c>
      <c r="I193" s="207"/>
      <c r="J193" s="208">
        <f>ROUND(I193*H193,2)</f>
        <v>0</v>
      </c>
      <c r="K193" s="204" t="s">
        <v>145</v>
      </c>
      <c r="L193" s="45"/>
      <c r="M193" s="209" t="s">
        <v>19</v>
      </c>
      <c r="N193" s="210" t="s">
        <v>43</v>
      </c>
      <c r="O193" s="85"/>
      <c r="P193" s="211">
        <f>O193*H193</f>
        <v>0</v>
      </c>
      <c r="Q193" s="211">
        <v>0</v>
      </c>
      <c r="R193" s="211">
        <f>Q193*H193</f>
        <v>0</v>
      </c>
      <c r="S193" s="211">
        <v>0</v>
      </c>
      <c r="T193" s="21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3" t="s">
        <v>146</v>
      </c>
      <c r="AT193" s="213" t="s">
        <v>141</v>
      </c>
      <c r="AU193" s="213" t="s">
        <v>82</v>
      </c>
      <c r="AY193" s="18" t="s">
        <v>139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18" t="s">
        <v>80</v>
      </c>
      <c r="BK193" s="214">
        <f>ROUND(I193*H193,2)</f>
        <v>0</v>
      </c>
      <c r="BL193" s="18" t="s">
        <v>146</v>
      </c>
      <c r="BM193" s="213" t="s">
        <v>261</v>
      </c>
    </row>
    <row r="194" s="2" customFormat="1">
      <c r="A194" s="39"/>
      <c r="B194" s="40"/>
      <c r="C194" s="41"/>
      <c r="D194" s="215" t="s">
        <v>148</v>
      </c>
      <c r="E194" s="41"/>
      <c r="F194" s="216" t="s">
        <v>262</v>
      </c>
      <c r="G194" s="41"/>
      <c r="H194" s="41"/>
      <c r="I194" s="217"/>
      <c r="J194" s="41"/>
      <c r="K194" s="41"/>
      <c r="L194" s="45"/>
      <c r="M194" s="218"/>
      <c r="N194" s="219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148</v>
      </c>
      <c r="AU194" s="18" t="s">
        <v>82</v>
      </c>
    </row>
    <row r="195" s="2" customFormat="1" ht="24.15" customHeight="1">
      <c r="A195" s="39"/>
      <c r="B195" s="40"/>
      <c r="C195" s="202" t="s">
        <v>7</v>
      </c>
      <c r="D195" s="202" t="s">
        <v>141</v>
      </c>
      <c r="E195" s="203" t="s">
        <v>263</v>
      </c>
      <c r="F195" s="204" t="s">
        <v>264</v>
      </c>
      <c r="G195" s="205" t="s">
        <v>174</v>
      </c>
      <c r="H195" s="206">
        <v>31.013999999999999</v>
      </c>
      <c r="I195" s="207"/>
      <c r="J195" s="208">
        <f>ROUND(I195*H195,2)</f>
        <v>0</v>
      </c>
      <c r="K195" s="204" t="s">
        <v>145</v>
      </c>
      <c r="L195" s="45"/>
      <c r="M195" s="209" t="s">
        <v>19</v>
      </c>
      <c r="N195" s="210" t="s">
        <v>43</v>
      </c>
      <c r="O195" s="85"/>
      <c r="P195" s="211">
        <f>O195*H195</f>
        <v>0</v>
      </c>
      <c r="Q195" s="211">
        <v>0</v>
      </c>
      <c r="R195" s="211">
        <f>Q195*H195</f>
        <v>0</v>
      </c>
      <c r="S195" s="211">
        <v>0</v>
      </c>
      <c r="T195" s="212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3" t="s">
        <v>146</v>
      </c>
      <c r="AT195" s="213" t="s">
        <v>141</v>
      </c>
      <c r="AU195" s="213" t="s">
        <v>82</v>
      </c>
      <c r="AY195" s="18" t="s">
        <v>139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18" t="s">
        <v>80</v>
      </c>
      <c r="BK195" s="214">
        <f>ROUND(I195*H195,2)</f>
        <v>0</v>
      </c>
      <c r="BL195" s="18" t="s">
        <v>146</v>
      </c>
      <c r="BM195" s="213" t="s">
        <v>265</v>
      </c>
    </row>
    <row r="196" s="2" customFormat="1">
      <c r="A196" s="39"/>
      <c r="B196" s="40"/>
      <c r="C196" s="41"/>
      <c r="D196" s="215" t="s">
        <v>148</v>
      </c>
      <c r="E196" s="41"/>
      <c r="F196" s="216" t="s">
        <v>266</v>
      </c>
      <c r="G196" s="41"/>
      <c r="H196" s="41"/>
      <c r="I196" s="217"/>
      <c r="J196" s="41"/>
      <c r="K196" s="41"/>
      <c r="L196" s="45"/>
      <c r="M196" s="218"/>
      <c r="N196" s="219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148</v>
      </c>
      <c r="AU196" s="18" t="s">
        <v>82</v>
      </c>
    </row>
    <row r="197" s="2" customFormat="1" ht="24.15" customHeight="1">
      <c r="A197" s="39"/>
      <c r="B197" s="40"/>
      <c r="C197" s="202" t="s">
        <v>267</v>
      </c>
      <c r="D197" s="202" t="s">
        <v>141</v>
      </c>
      <c r="E197" s="203" t="s">
        <v>268</v>
      </c>
      <c r="F197" s="204" t="s">
        <v>269</v>
      </c>
      <c r="G197" s="205" t="s">
        <v>174</v>
      </c>
      <c r="H197" s="206">
        <v>63.090000000000003</v>
      </c>
      <c r="I197" s="207"/>
      <c r="J197" s="208">
        <f>ROUND(I197*H197,2)</f>
        <v>0</v>
      </c>
      <c r="K197" s="204" t="s">
        <v>145</v>
      </c>
      <c r="L197" s="45"/>
      <c r="M197" s="209" t="s">
        <v>19</v>
      </c>
      <c r="N197" s="210" t="s">
        <v>43</v>
      </c>
      <c r="O197" s="85"/>
      <c r="P197" s="211">
        <f>O197*H197</f>
        <v>0</v>
      </c>
      <c r="Q197" s="211">
        <v>0</v>
      </c>
      <c r="R197" s="211">
        <f>Q197*H197</f>
        <v>0</v>
      </c>
      <c r="S197" s="211">
        <v>0</v>
      </c>
      <c r="T197" s="212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3" t="s">
        <v>146</v>
      </c>
      <c r="AT197" s="213" t="s">
        <v>141</v>
      </c>
      <c r="AU197" s="213" t="s">
        <v>82</v>
      </c>
      <c r="AY197" s="18" t="s">
        <v>139</v>
      </c>
      <c r="BE197" s="214">
        <f>IF(N197="základní",J197,0)</f>
        <v>0</v>
      </c>
      <c r="BF197" s="214">
        <f>IF(N197="snížená",J197,0)</f>
        <v>0</v>
      </c>
      <c r="BG197" s="214">
        <f>IF(N197="zákl. přenesená",J197,0)</f>
        <v>0</v>
      </c>
      <c r="BH197" s="214">
        <f>IF(N197="sníž. přenesená",J197,0)</f>
        <v>0</v>
      </c>
      <c r="BI197" s="214">
        <f>IF(N197="nulová",J197,0)</f>
        <v>0</v>
      </c>
      <c r="BJ197" s="18" t="s">
        <v>80</v>
      </c>
      <c r="BK197" s="214">
        <f>ROUND(I197*H197,2)</f>
        <v>0</v>
      </c>
      <c r="BL197" s="18" t="s">
        <v>146</v>
      </c>
      <c r="BM197" s="213" t="s">
        <v>270</v>
      </c>
    </row>
    <row r="198" s="2" customFormat="1">
      <c r="A198" s="39"/>
      <c r="B198" s="40"/>
      <c r="C198" s="41"/>
      <c r="D198" s="215" t="s">
        <v>148</v>
      </c>
      <c r="E198" s="41"/>
      <c r="F198" s="216" t="s">
        <v>271</v>
      </c>
      <c r="G198" s="41"/>
      <c r="H198" s="41"/>
      <c r="I198" s="217"/>
      <c r="J198" s="41"/>
      <c r="K198" s="41"/>
      <c r="L198" s="45"/>
      <c r="M198" s="218"/>
      <c r="N198" s="219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148</v>
      </c>
      <c r="AU198" s="18" t="s">
        <v>82</v>
      </c>
    </row>
    <row r="199" s="2" customFormat="1" ht="24.15" customHeight="1">
      <c r="A199" s="39"/>
      <c r="B199" s="40"/>
      <c r="C199" s="202" t="s">
        <v>272</v>
      </c>
      <c r="D199" s="202" t="s">
        <v>141</v>
      </c>
      <c r="E199" s="203" t="s">
        <v>273</v>
      </c>
      <c r="F199" s="204" t="s">
        <v>274</v>
      </c>
      <c r="G199" s="205" t="s">
        <v>174</v>
      </c>
      <c r="H199" s="206">
        <v>189.27000000000001</v>
      </c>
      <c r="I199" s="207"/>
      <c r="J199" s="208">
        <f>ROUND(I199*H199,2)</f>
        <v>0</v>
      </c>
      <c r="K199" s="204" t="s">
        <v>145</v>
      </c>
      <c r="L199" s="45"/>
      <c r="M199" s="209" t="s">
        <v>19</v>
      </c>
      <c r="N199" s="210" t="s">
        <v>43</v>
      </c>
      <c r="O199" s="85"/>
      <c r="P199" s="211">
        <f>O199*H199</f>
        <v>0</v>
      </c>
      <c r="Q199" s="211">
        <v>0</v>
      </c>
      <c r="R199" s="211">
        <f>Q199*H199</f>
        <v>0</v>
      </c>
      <c r="S199" s="211">
        <v>0</v>
      </c>
      <c r="T199" s="21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3" t="s">
        <v>146</v>
      </c>
      <c r="AT199" s="213" t="s">
        <v>141</v>
      </c>
      <c r="AU199" s="213" t="s">
        <v>82</v>
      </c>
      <c r="AY199" s="18" t="s">
        <v>139</v>
      </c>
      <c r="BE199" s="214">
        <f>IF(N199="základní",J199,0)</f>
        <v>0</v>
      </c>
      <c r="BF199" s="214">
        <f>IF(N199="snížená",J199,0)</f>
        <v>0</v>
      </c>
      <c r="BG199" s="214">
        <f>IF(N199="zákl. přenesená",J199,0)</f>
        <v>0</v>
      </c>
      <c r="BH199" s="214">
        <f>IF(N199="sníž. přenesená",J199,0)</f>
        <v>0</v>
      </c>
      <c r="BI199" s="214">
        <f>IF(N199="nulová",J199,0)</f>
        <v>0</v>
      </c>
      <c r="BJ199" s="18" t="s">
        <v>80</v>
      </c>
      <c r="BK199" s="214">
        <f>ROUND(I199*H199,2)</f>
        <v>0</v>
      </c>
      <c r="BL199" s="18" t="s">
        <v>146</v>
      </c>
      <c r="BM199" s="213" t="s">
        <v>275</v>
      </c>
    </row>
    <row r="200" s="2" customFormat="1">
      <c r="A200" s="39"/>
      <c r="B200" s="40"/>
      <c r="C200" s="41"/>
      <c r="D200" s="215" t="s">
        <v>148</v>
      </c>
      <c r="E200" s="41"/>
      <c r="F200" s="216" t="s">
        <v>276</v>
      </c>
      <c r="G200" s="41"/>
      <c r="H200" s="41"/>
      <c r="I200" s="217"/>
      <c r="J200" s="41"/>
      <c r="K200" s="41"/>
      <c r="L200" s="45"/>
      <c r="M200" s="218"/>
      <c r="N200" s="219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148</v>
      </c>
      <c r="AU200" s="18" t="s">
        <v>82</v>
      </c>
    </row>
    <row r="201" s="14" customFormat="1">
      <c r="A201" s="14"/>
      <c r="B201" s="231"/>
      <c r="C201" s="232"/>
      <c r="D201" s="222" t="s">
        <v>150</v>
      </c>
      <c r="E201" s="233" t="s">
        <v>19</v>
      </c>
      <c r="F201" s="234" t="s">
        <v>277</v>
      </c>
      <c r="G201" s="232"/>
      <c r="H201" s="235">
        <v>189.27000000000001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1" t="s">
        <v>150</v>
      </c>
      <c r="AU201" s="241" t="s">
        <v>82</v>
      </c>
      <c r="AV201" s="14" t="s">
        <v>82</v>
      </c>
      <c r="AW201" s="14" t="s">
        <v>33</v>
      </c>
      <c r="AX201" s="14" t="s">
        <v>80</v>
      </c>
      <c r="AY201" s="241" t="s">
        <v>139</v>
      </c>
    </row>
    <row r="202" s="2" customFormat="1" ht="24.15" customHeight="1">
      <c r="A202" s="39"/>
      <c r="B202" s="40"/>
      <c r="C202" s="202" t="s">
        <v>278</v>
      </c>
      <c r="D202" s="202" t="s">
        <v>141</v>
      </c>
      <c r="E202" s="203" t="s">
        <v>279</v>
      </c>
      <c r="F202" s="204" t="s">
        <v>173</v>
      </c>
      <c r="G202" s="205" t="s">
        <v>174</v>
      </c>
      <c r="H202" s="206">
        <v>8.8000000000000007</v>
      </c>
      <c r="I202" s="207"/>
      <c r="J202" s="208">
        <f>ROUND(I202*H202,2)</f>
        <v>0</v>
      </c>
      <c r="K202" s="204" t="s">
        <v>145</v>
      </c>
      <c r="L202" s="45"/>
      <c r="M202" s="209" t="s">
        <v>19</v>
      </c>
      <c r="N202" s="210" t="s">
        <v>43</v>
      </c>
      <c r="O202" s="85"/>
      <c r="P202" s="211">
        <f>O202*H202</f>
        <v>0</v>
      </c>
      <c r="Q202" s="211">
        <v>0</v>
      </c>
      <c r="R202" s="211">
        <f>Q202*H202</f>
        <v>0</v>
      </c>
      <c r="S202" s="211">
        <v>0</v>
      </c>
      <c r="T202" s="212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3" t="s">
        <v>146</v>
      </c>
      <c r="AT202" s="213" t="s">
        <v>141</v>
      </c>
      <c r="AU202" s="213" t="s">
        <v>82</v>
      </c>
      <c r="AY202" s="18" t="s">
        <v>139</v>
      </c>
      <c r="BE202" s="214">
        <f>IF(N202="základní",J202,0)</f>
        <v>0</v>
      </c>
      <c r="BF202" s="214">
        <f>IF(N202="snížená",J202,0)</f>
        <v>0</v>
      </c>
      <c r="BG202" s="214">
        <f>IF(N202="zákl. přenesená",J202,0)</f>
        <v>0</v>
      </c>
      <c r="BH202" s="214">
        <f>IF(N202="sníž. přenesená",J202,0)</f>
        <v>0</v>
      </c>
      <c r="BI202" s="214">
        <f>IF(N202="nulová",J202,0)</f>
        <v>0</v>
      </c>
      <c r="BJ202" s="18" t="s">
        <v>80</v>
      </c>
      <c r="BK202" s="214">
        <f>ROUND(I202*H202,2)</f>
        <v>0</v>
      </c>
      <c r="BL202" s="18" t="s">
        <v>146</v>
      </c>
      <c r="BM202" s="213" t="s">
        <v>280</v>
      </c>
    </row>
    <row r="203" s="2" customFormat="1">
      <c r="A203" s="39"/>
      <c r="B203" s="40"/>
      <c r="C203" s="41"/>
      <c r="D203" s="215" t="s">
        <v>148</v>
      </c>
      <c r="E203" s="41"/>
      <c r="F203" s="216" t="s">
        <v>281</v>
      </c>
      <c r="G203" s="41"/>
      <c r="H203" s="41"/>
      <c r="I203" s="217"/>
      <c r="J203" s="41"/>
      <c r="K203" s="41"/>
      <c r="L203" s="45"/>
      <c r="M203" s="218"/>
      <c r="N203" s="219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148</v>
      </c>
      <c r="AU203" s="18" t="s">
        <v>82</v>
      </c>
    </row>
    <row r="204" s="2" customFormat="1" ht="24.15" customHeight="1">
      <c r="A204" s="39"/>
      <c r="B204" s="40"/>
      <c r="C204" s="202" t="s">
        <v>282</v>
      </c>
      <c r="D204" s="202" t="s">
        <v>141</v>
      </c>
      <c r="E204" s="203" t="s">
        <v>283</v>
      </c>
      <c r="F204" s="204" t="s">
        <v>284</v>
      </c>
      <c r="G204" s="205" t="s">
        <v>174</v>
      </c>
      <c r="H204" s="206">
        <v>6.3200000000000003</v>
      </c>
      <c r="I204" s="207"/>
      <c r="J204" s="208">
        <f>ROUND(I204*H204,2)</f>
        <v>0</v>
      </c>
      <c r="K204" s="204" t="s">
        <v>145</v>
      </c>
      <c r="L204" s="45"/>
      <c r="M204" s="209" t="s">
        <v>19</v>
      </c>
      <c r="N204" s="210" t="s">
        <v>43</v>
      </c>
      <c r="O204" s="85"/>
      <c r="P204" s="211">
        <f>O204*H204</f>
        <v>0</v>
      </c>
      <c r="Q204" s="211">
        <v>0</v>
      </c>
      <c r="R204" s="211">
        <f>Q204*H204</f>
        <v>0</v>
      </c>
      <c r="S204" s="211">
        <v>0</v>
      </c>
      <c r="T204" s="212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3" t="s">
        <v>146</v>
      </c>
      <c r="AT204" s="213" t="s">
        <v>141</v>
      </c>
      <c r="AU204" s="213" t="s">
        <v>82</v>
      </c>
      <c r="AY204" s="18" t="s">
        <v>139</v>
      </c>
      <c r="BE204" s="214">
        <f>IF(N204="základní",J204,0)</f>
        <v>0</v>
      </c>
      <c r="BF204" s="214">
        <f>IF(N204="snížená",J204,0)</f>
        <v>0</v>
      </c>
      <c r="BG204" s="214">
        <f>IF(N204="zákl. přenesená",J204,0)</f>
        <v>0</v>
      </c>
      <c r="BH204" s="214">
        <f>IF(N204="sníž. přenesená",J204,0)</f>
        <v>0</v>
      </c>
      <c r="BI204" s="214">
        <f>IF(N204="nulová",J204,0)</f>
        <v>0</v>
      </c>
      <c r="BJ204" s="18" t="s">
        <v>80</v>
      </c>
      <c r="BK204" s="214">
        <f>ROUND(I204*H204,2)</f>
        <v>0</v>
      </c>
      <c r="BL204" s="18" t="s">
        <v>146</v>
      </c>
      <c r="BM204" s="213" t="s">
        <v>285</v>
      </c>
    </row>
    <row r="205" s="2" customFormat="1">
      <c r="A205" s="39"/>
      <c r="B205" s="40"/>
      <c r="C205" s="41"/>
      <c r="D205" s="215" t="s">
        <v>148</v>
      </c>
      <c r="E205" s="41"/>
      <c r="F205" s="216" t="s">
        <v>286</v>
      </c>
      <c r="G205" s="41"/>
      <c r="H205" s="41"/>
      <c r="I205" s="217"/>
      <c r="J205" s="41"/>
      <c r="K205" s="41"/>
      <c r="L205" s="45"/>
      <c r="M205" s="218"/>
      <c r="N205" s="219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148</v>
      </c>
      <c r="AU205" s="18" t="s">
        <v>82</v>
      </c>
    </row>
    <row r="206" s="12" customFormat="1" ht="22.8" customHeight="1">
      <c r="A206" s="12"/>
      <c r="B206" s="186"/>
      <c r="C206" s="187"/>
      <c r="D206" s="188" t="s">
        <v>71</v>
      </c>
      <c r="E206" s="200" t="s">
        <v>287</v>
      </c>
      <c r="F206" s="200" t="s">
        <v>288</v>
      </c>
      <c r="G206" s="187"/>
      <c r="H206" s="187"/>
      <c r="I206" s="190"/>
      <c r="J206" s="201">
        <f>BK206</f>
        <v>0</v>
      </c>
      <c r="K206" s="187"/>
      <c r="L206" s="192"/>
      <c r="M206" s="193"/>
      <c r="N206" s="194"/>
      <c r="O206" s="194"/>
      <c r="P206" s="195">
        <f>SUM(P207:P208)</f>
        <v>0</v>
      </c>
      <c r="Q206" s="194"/>
      <c r="R206" s="195">
        <f>SUM(R207:R208)</f>
        <v>0</v>
      </c>
      <c r="S206" s="194"/>
      <c r="T206" s="196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7" t="s">
        <v>80</v>
      </c>
      <c r="AT206" s="198" t="s">
        <v>71</v>
      </c>
      <c r="AU206" s="198" t="s">
        <v>80</v>
      </c>
      <c r="AY206" s="197" t="s">
        <v>139</v>
      </c>
      <c r="BK206" s="199">
        <f>SUM(BK207:BK208)</f>
        <v>0</v>
      </c>
    </row>
    <row r="207" s="2" customFormat="1" ht="44.25" customHeight="1">
      <c r="A207" s="39"/>
      <c r="B207" s="40"/>
      <c r="C207" s="202" t="s">
        <v>289</v>
      </c>
      <c r="D207" s="202" t="s">
        <v>141</v>
      </c>
      <c r="E207" s="203" t="s">
        <v>290</v>
      </c>
      <c r="F207" s="204" t="s">
        <v>291</v>
      </c>
      <c r="G207" s="205" t="s">
        <v>174</v>
      </c>
      <c r="H207" s="206">
        <v>33.494999999999997</v>
      </c>
      <c r="I207" s="207"/>
      <c r="J207" s="208">
        <f>ROUND(I207*H207,2)</f>
        <v>0</v>
      </c>
      <c r="K207" s="204" t="s">
        <v>145</v>
      </c>
      <c r="L207" s="45"/>
      <c r="M207" s="209" t="s">
        <v>19</v>
      </c>
      <c r="N207" s="210" t="s">
        <v>43</v>
      </c>
      <c r="O207" s="85"/>
      <c r="P207" s="211">
        <f>O207*H207</f>
        <v>0</v>
      </c>
      <c r="Q207" s="211">
        <v>0</v>
      </c>
      <c r="R207" s="211">
        <f>Q207*H207</f>
        <v>0</v>
      </c>
      <c r="S207" s="211">
        <v>0</v>
      </c>
      <c r="T207" s="212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3" t="s">
        <v>146</v>
      </c>
      <c r="AT207" s="213" t="s">
        <v>141</v>
      </c>
      <c r="AU207" s="213" t="s">
        <v>82</v>
      </c>
      <c r="AY207" s="18" t="s">
        <v>139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18" t="s">
        <v>80</v>
      </c>
      <c r="BK207" s="214">
        <f>ROUND(I207*H207,2)</f>
        <v>0</v>
      </c>
      <c r="BL207" s="18" t="s">
        <v>146</v>
      </c>
      <c r="BM207" s="213" t="s">
        <v>292</v>
      </c>
    </row>
    <row r="208" s="2" customFormat="1">
      <c r="A208" s="39"/>
      <c r="B208" s="40"/>
      <c r="C208" s="41"/>
      <c r="D208" s="215" t="s">
        <v>148</v>
      </c>
      <c r="E208" s="41"/>
      <c r="F208" s="216" t="s">
        <v>293</v>
      </c>
      <c r="G208" s="41"/>
      <c r="H208" s="41"/>
      <c r="I208" s="217"/>
      <c r="J208" s="41"/>
      <c r="K208" s="41"/>
      <c r="L208" s="45"/>
      <c r="M208" s="218"/>
      <c r="N208" s="219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148</v>
      </c>
      <c r="AU208" s="18" t="s">
        <v>82</v>
      </c>
    </row>
    <row r="209" s="12" customFormat="1" ht="25.92" customHeight="1">
      <c r="A209" s="12"/>
      <c r="B209" s="186"/>
      <c r="C209" s="187"/>
      <c r="D209" s="188" t="s">
        <v>71</v>
      </c>
      <c r="E209" s="189" t="s">
        <v>294</v>
      </c>
      <c r="F209" s="189" t="s">
        <v>295</v>
      </c>
      <c r="G209" s="187"/>
      <c r="H209" s="187"/>
      <c r="I209" s="190"/>
      <c r="J209" s="191">
        <f>BK209</f>
        <v>0</v>
      </c>
      <c r="K209" s="187"/>
      <c r="L209" s="192"/>
      <c r="M209" s="193"/>
      <c r="N209" s="194"/>
      <c r="O209" s="194"/>
      <c r="P209" s="195">
        <f>P210+P373+P411+P443+P548+P690+P902+P930+P937</f>
        <v>0</v>
      </c>
      <c r="Q209" s="194"/>
      <c r="R209" s="195">
        <f>R210+R373+R411+R443+R548+R690+R902+R930+R937</f>
        <v>28.614454599999998</v>
      </c>
      <c r="S209" s="194"/>
      <c r="T209" s="196">
        <f>T210+T373+T411+T443+T548+T690+T902+T930+T937</f>
        <v>47.970250000000007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97" t="s">
        <v>82</v>
      </c>
      <c r="AT209" s="198" t="s">
        <v>71</v>
      </c>
      <c r="AU209" s="198" t="s">
        <v>72</v>
      </c>
      <c r="AY209" s="197" t="s">
        <v>139</v>
      </c>
      <c r="BK209" s="199">
        <f>BK210+BK373+BK411+BK443+BK548+BK690+BK902+BK930+BK937</f>
        <v>0</v>
      </c>
    </row>
    <row r="210" s="12" customFormat="1" ht="22.8" customHeight="1">
      <c r="A210" s="12"/>
      <c r="B210" s="186"/>
      <c r="C210" s="187"/>
      <c r="D210" s="188" t="s">
        <v>71</v>
      </c>
      <c r="E210" s="200" t="s">
        <v>296</v>
      </c>
      <c r="F210" s="200" t="s">
        <v>297</v>
      </c>
      <c r="G210" s="187"/>
      <c r="H210" s="187"/>
      <c r="I210" s="190"/>
      <c r="J210" s="201">
        <f>BK210</f>
        <v>0</v>
      </c>
      <c r="K210" s="187"/>
      <c r="L210" s="192"/>
      <c r="M210" s="193"/>
      <c r="N210" s="194"/>
      <c r="O210" s="194"/>
      <c r="P210" s="195">
        <f>SUM(P211:P372)</f>
        <v>0</v>
      </c>
      <c r="Q210" s="194"/>
      <c r="R210" s="195">
        <f>SUM(R211:R372)</f>
        <v>1.7258146000000001</v>
      </c>
      <c r="S210" s="194"/>
      <c r="T210" s="196">
        <f>SUM(T211:T372)</f>
        <v>7.05586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97" t="s">
        <v>82</v>
      </c>
      <c r="AT210" s="198" t="s">
        <v>71</v>
      </c>
      <c r="AU210" s="198" t="s">
        <v>80</v>
      </c>
      <c r="AY210" s="197" t="s">
        <v>139</v>
      </c>
      <c r="BK210" s="199">
        <f>SUM(BK211:BK372)</f>
        <v>0</v>
      </c>
    </row>
    <row r="211" s="2" customFormat="1" ht="24.15" customHeight="1">
      <c r="A211" s="39"/>
      <c r="B211" s="40"/>
      <c r="C211" s="202" t="s">
        <v>298</v>
      </c>
      <c r="D211" s="202" t="s">
        <v>141</v>
      </c>
      <c r="E211" s="203" t="s">
        <v>299</v>
      </c>
      <c r="F211" s="204" t="s">
        <v>300</v>
      </c>
      <c r="G211" s="205" t="s">
        <v>144</v>
      </c>
      <c r="H211" s="206">
        <v>8</v>
      </c>
      <c r="I211" s="207"/>
      <c r="J211" s="208">
        <f>ROUND(I211*H211,2)</f>
        <v>0</v>
      </c>
      <c r="K211" s="204" t="s">
        <v>145</v>
      </c>
      <c r="L211" s="45"/>
      <c r="M211" s="209" t="s">
        <v>19</v>
      </c>
      <c r="N211" s="210" t="s">
        <v>43</v>
      </c>
      <c r="O211" s="85"/>
      <c r="P211" s="211">
        <f>O211*H211</f>
        <v>0</v>
      </c>
      <c r="Q211" s="211">
        <v>0</v>
      </c>
      <c r="R211" s="211">
        <f>Q211*H211</f>
        <v>0</v>
      </c>
      <c r="S211" s="211">
        <v>0.052499999999999998</v>
      </c>
      <c r="T211" s="212">
        <f>S211*H211</f>
        <v>0.41999999999999998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3" t="s">
        <v>235</v>
      </c>
      <c r="AT211" s="213" t="s">
        <v>141</v>
      </c>
      <c r="AU211" s="213" t="s">
        <v>82</v>
      </c>
      <c r="AY211" s="18" t="s">
        <v>139</v>
      </c>
      <c r="BE211" s="214">
        <f>IF(N211="základní",J211,0)</f>
        <v>0</v>
      </c>
      <c r="BF211" s="214">
        <f>IF(N211="snížená",J211,0)</f>
        <v>0</v>
      </c>
      <c r="BG211" s="214">
        <f>IF(N211="zákl. přenesená",J211,0)</f>
        <v>0</v>
      </c>
      <c r="BH211" s="214">
        <f>IF(N211="sníž. přenesená",J211,0)</f>
        <v>0</v>
      </c>
      <c r="BI211" s="214">
        <f>IF(N211="nulová",J211,0)</f>
        <v>0</v>
      </c>
      <c r="BJ211" s="18" t="s">
        <v>80</v>
      </c>
      <c r="BK211" s="214">
        <f>ROUND(I211*H211,2)</f>
        <v>0</v>
      </c>
      <c r="BL211" s="18" t="s">
        <v>235</v>
      </c>
      <c r="BM211" s="213" t="s">
        <v>301</v>
      </c>
    </row>
    <row r="212" s="2" customFormat="1">
      <c r="A212" s="39"/>
      <c r="B212" s="40"/>
      <c r="C212" s="41"/>
      <c r="D212" s="215" t="s">
        <v>148</v>
      </c>
      <c r="E212" s="41"/>
      <c r="F212" s="216" t="s">
        <v>302</v>
      </c>
      <c r="G212" s="41"/>
      <c r="H212" s="41"/>
      <c r="I212" s="217"/>
      <c r="J212" s="41"/>
      <c r="K212" s="41"/>
      <c r="L212" s="45"/>
      <c r="M212" s="218"/>
      <c r="N212" s="219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148</v>
      </c>
      <c r="AU212" s="18" t="s">
        <v>82</v>
      </c>
    </row>
    <row r="213" s="13" customFormat="1">
      <c r="A213" s="13"/>
      <c r="B213" s="220"/>
      <c r="C213" s="221"/>
      <c r="D213" s="222" t="s">
        <v>150</v>
      </c>
      <c r="E213" s="223" t="s">
        <v>19</v>
      </c>
      <c r="F213" s="224" t="s">
        <v>303</v>
      </c>
      <c r="G213" s="221"/>
      <c r="H213" s="223" t="s">
        <v>19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150</v>
      </c>
      <c r="AU213" s="230" t="s">
        <v>82</v>
      </c>
      <c r="AV213" s="13" t="s">
        <v>80</v>
      </c>
      <c r="AW213" s="13" t="s">
        <v>33</v>
      </c>
      <c r="AX213" s="13" t="s">
        <v>72</v>
      </c>
      <c r="AY213" s="230" t="s">
        <v>139</v>
      </c>
    </row>
    <row r="214" s="14" customFormat="1">
      <c r="A214" s="14"/>
      <c r="B214" s="231"/>
      <c r="C214" s="232"/>
      <c r="D214" s="222" t="s">
        <v>150</v>
      </c>
      <c r="E214" s="233" t="s">
        <v>19</v>
      </c>
      <c r="F214" s="234" t="s">
        <v>170</v>
      </c>
      <c r="G214" s="232"/>
      <c r="H214" s="235">
        <v>8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150</v>
      </c>
      <c r="AU214" s="241" t="s">
        <v>82</v>
      </c>
      <c r="AV214" s="14" t="s">
        <v>82</v>
      </c>
      <c r="AW214" s="14" t="s">
        <v>33</v>
      </c>
      <c r="AX214" s="14" t="s">
        <v>72</v>
      </c>
      <c r="AY214" s="241" t="s">
        <v>139</v>
      </c>
    </row>
    <row r="215" s="15" customFormat="1">
      <c r="A215" s="15"/>
      <c r="B215" s="242"/>
      <c r="C215" s="243"/>
      <c r="D215" s="222" t="s">
        <v>150</v>
      </c>
      <c r="E215" s="244" t="s">
        <v>19</v>
      </c>
      <c r="F215" s="245" t="s">
        <v>154</v>
      </c>
      <c r="G215" s="243"/>
      <c r="H215" s="246">
        <v>8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2" t="s">
        <v>150</v>
      </c>
      <c r="AU215" s="252" t="s">
        <v>82</v>
      </c>
      <c r="AV215" s="15" t="s">
        <v>146</v>
      </c>
      <c r="AW215" s="15" t="s">
        <v>33</v>
      </c>
      <c r="AX215" s="15" t="s">
        <v>80</v>
      </c>
      <c r="AY215" s="252" t="s">
        <v>139</v>
      </c>
    </row>
    <row r="216" s="2" customFormat="1" ht="37.8" customHeight="1">
      <c r="A216" s="39"/>
      <c r="B216" s="40"/>
      <c r="C216" s="202" t="s">
        <v>304</v>
      </c>
      <c r="D216" s="202" t="s">
        <v>141</v>
      </c>
      <c r="E216" s="203" t="s">
        <v>305</v>
      </c>
      <c r="F216" s="204" t="s">
        <v>306</v>
      </c>
      <c r="G216" s="205" t="s">
        <v>144</v>
      </c>
      <c r="H216" s="206">
        <v>8</v>
      </c>
      <c r="I216" s="207"/>
      <c r="J216" s="208">
        <f>ROUND(I216*H216,2)</f>
        <v>0</v>
      </c>
      <c r="K216" s="204" t="s">
        <v>145</v>
      </c>
      <c r="L216" s="45"/>
      <c r="M216" s="209" t="s">
        <v>19</v>
      </c>
      <c r="N216" s="210" t="s">
        <v>43</v>
      </c>
      <c r="O216" s="85"/>
      <c r="P216" s="211">
        <f>O216*H216</f>
        <v>0</v>
      </c>
      <c r="Q216" s="211">
        <v>0.00010000000000000001</v>
      </c>
      <c r="R216" s="211">
        <f>Q216*H216</f>
        <v>0.00080000000000000004</v>
      </c>
      <c r="S216" s="211">
        <v>0</v>
      </c>
      <c r="T216" s="212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3" t="s">
        <v>235</v>
      </c>
      <c r="AT216" s="213" t="s">
        <v>141</v>
      </c>
      <c r="AU216" s="213" t="s">
        <v>82</v>
      </c>
      <c r="AY216" s="18" t="s">
        <v>139</v>
      </c>
      <c r="BE216" s="214">
        <f>IF(N216="základní",J216,0)</f>
        <v>0</v>
      </c>
      <c r="BF216" s="214">
        <f>IF(N216="snížená",J216,0)</f>
        <v>0</v>
      </c>
      <c r="BG216" s="214">
        <f>IF(N216="zákl. přenesená",J216,0)</f>
        <v>0</v>
      </c>
      <c r="BH216" s="214">
        <f>IF(N216="sníž. přenesená",J216,0)</f>
        <v>0</v>
      </c>
      <c r="BI216" s="214">
        <f>IF(N216="nulová",J216,0)</f>
        <v>0</v>
      </c>
      <c r="BJ216" s="18" t="s">
        <v>80</v>
      </c>
      <c r="BK216" s="214">
        <f>ROUND(I216*H216,2)</f>
        <v>0</v>
      </c>
      <c r="BL216" s="18" t="s">
        <v>235</v>
      </c>
      <c r="BM216" s="213" t="s">
        <v>307</v>
      </c>
    </row>
    <row r="217" s="2" customFormat="1">
      <c r="A217" s="39"/>
      <c r="B217" s="40"/>
      <c r="C217" s="41"/>
      <c r="D217" s="215" t="s">
        <v>148</v>
      </c>
      <c r="E217" s="41"/>
      <c r="F217" s="216" t="s">
        <v>308</v>
      </c>
      <c r="G217" s="41"/>
      <c r="H217" s="41"/>
      <c r="I217" s="217"/>
      <c r="J217" s="41"/>
      <c r="K217" s="41"/>
      <c r="L217" s="45"/>
      <c r="M217" s="218"/>
      <c r="N217" s="219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148</v>
      </c>
      <c r="AU217" s="18" t="s">
        <v>82</v>
      </c>
    </row>
    <row r="218" s="13" customFormat="1">
      <c r="A218" s="13"/>
      <c r="B218" s="220"/>
      <c r="C218" s="221"/>
      <c r="D218" s="222" t="s">
        <v>150</v>
      </c>
      <c r="E218" s="223" t="s">
        <v>19</v>
      </c>
      <c r="F218" s="224" t="s">
        <v>303</v>
      </c>
      <c r="G218" s="221"/>
      <c r="H218" s="223" t="s">
        <v>19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150</v>
      </c>
      <c r="AU218" s="230" t="s">
        <v>82</v>
      </c>
      <c r="AV218" s="13" t="s">
        <v>80</v>
      </c>
      <c r="AW218" s="13" t="s">
        <v>33</v>
      </c>
      <c r="AX218" s="13" t="s">
        <v>72</v>
      </c>
      <c r="AY218" s="230" t="s">
        <v>139</v>
      </c>
    </row>
    <row r="219" s="14" customFormat="1">
      <c r="A219" s="14"/>
      <c r="B219" s="231"/>
      <c r="C219" s="232"/>
      <c r="D219" s="222" t="s">
        <v>150</v>
      </c>
      <c r="E219" s="233" t="s">
        <v>19</v>
      </c>
      <c r="F219" s="234" t="s">
        <v>170</v>
      </c>
      <c r="G219" s="232"/>
      <c r="H219" s="235">
        <v>8</v>
      </c>
      <c r="I219" s="236"/>
      <c r="J219" s="232"/>
      <c r="K219" s="232"/>
      <c r="L219" s="237"/>
      <c r="M219" s="238"/>
      <c r="N219" s="239"/>
      <c r="O219" s="239"/>
      <c r="P219" s="239"/>
      <c r="Q219" s="239"/>
      <c r="R219" s="239"/>
      <c r="S219" s="239"/>
      <c r="T219" s="24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1" t="s">
        <v>150</v>
      </c>
      <c r="AU219" s="241" t="s">
        <v>82</v>
      </c>
      <c r="AV219" s="14" t="s">
        <v>82</v>
      </c>
      <c r="AW219" s="14" t="s">
        <v>33</v>
      </c>
      <c r="AX219" s="14" t="s">
        <v>72</v>
      </c>
      <c r="AY219" s="241" t="s">
        <v>139</v>
      </c>
    </row>
    <row r="220" s="15" customFormat="1">
      <c r="A220" s="15"/>
      <c r="B220" s="242"/>
      <c r="C220" s="243"/>
      <c r="D220" s="222" t="s">
        <v>150</v>
      </c>
      <c r="E220" s="244" t="s">
        <v>19</v>
      </c>
      <c r="F220" s="245" t="s">
        <v>154</v>
      </c>
      <c r="G220" s="243"/>
      <c r="H220" s="246">
        <v>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2" t="s">
        <v>150</v>
      </c>
      <c r="AU220" s="252" t="s">
        <v>82</v>
      </c>
      <c r="AV220" s="15" t="s">
        <v>146</v>
      </c>
      <c r="AW220" s="15" t="s">
        <v>33</v>
      </c>
      <c r="AX220" s="15" t="s">
        <v>80</v>
      </c>
      <c r="AY220" s="252" t="s">
        <v>139</v>
      </c>
    </row>
    <row r="221" s="2" customFormat="1" ht="16.5" customHeight="1">
      <c r="A221" s="39"/>
      <c r="B221" s="40"/>
      <c r="C221" s="253" t="s">
        <v>309</v>
      </c>
      <c r="D221" s="253" t="s">
        <v>189</v>
      </c>
      <c r="E221" s="254" t="s">
        <v>310</v>
      </c>
      <c r="F221" s="255" t="s">
        <v>311</v>
      </c>
      <c r="G221" s="256" t="s">
        <v>144</v>
      </c>
      <c r="H221" s="257">
        <v>8.4000000000000004</v>
      </c>
      <c r="I221" s="258"/>
      <c r="J221" s="259">
        <f>ROUND(I221*H221,2)</f>
        <v>0</v>
      </c>
      <c r="K221" s="255" t="s">
        <v>145</v>
      </c>
      <c r="L221" s="260"/>
      <c r="M221" s="261" t="s">
        <v>19</v>
      </c>
      <c r="N221" s="262" t="s">
        <v>43</v>
      </c>
      <c r="O221" s="85"/>
      <c r="P221" s="211">
        <f>O221*H221</f>
        <v>0</v>
      </c>
      <c r="Q221" s="211">
        <v>0.0040000000000000001</v>
      </c>
      <c r="R221" s="211">
        <f>Q221*H221</f>
        <v>0.033600000000000005</v>
      </c>
      <c r="S221" s="211">
        <v>0</v>
      </c>
      <c r="T221" s="21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3" t="s">
        <v>312</v>
      </c>
      <c r="AT221" s="213" t="s">
        <v>189</v>
      </c>
      <c r="AU221" s="213" t="s">
        <v>82</v>
      </c>
      <c r="AY221" s="18" t="s">
        <v>139</v>
      </c>
      <c r="BE221" s="214">
        <f>IF(N221="základní",J221,0)</f>
        <v>0</v>
      </c>
      <c r="BF221" s="214">
        <f>IF(N221="snížená",J221,0)</f>
        <v>0</v>
      </c>
      <c r="BG221" s="214">
        <f>IF(N221="zákl. přenesená",J221,0)</f>
        <v>0</v>
      </c>
      <c r="BH221" s="214">
        <f>IF(N221="sníž. přenesená",J221,0)</f>
        <v>0</v>
      </c>
      <c r="BI221" s="214">
        <f>IF(N221="nulová",J221,0)</f>
        <v>0</v>
      </c>
      <c r="BJ221" s="18" t="s">
        <v>80</v>
      </c>
      <c r="BK221" s="214">
        <f>ROUND(I221*H221,2)</f>
        <v>0</v>
      </c>
      <c r="BL221" s="18" t="s">
        <v>235</v>
      </c>
      <c r="BM221" s="213" t="s">
        <v>313</v>
      </c>
    </row>
    <row r="222" s="14" customFormat="1">
      <c r="A222" s="14"/>
      <c r="B222" s="231"/>
      <c r="C222" s="232"/>
      <c r="D222" s="222" t="s">
        <v>150</v>
      </c>
      <c r="E222" s="233" t="s">
        <v>19</v>
      </c>
      <c r="F222" s="234" t="s">
        <v>314</v>
      </c>
      <c r="G222" s="232"/>
      <c r="H222" s="235">
        <v>8.4000000000000004</v>
      </c>
      <c r="I222" s="236"/>
      <c r="J222" s="232"/>
      <c r="K222" s="232"/>
      <c r="L222" s="237"/>
      <c r="M222" s="238"/>
      <c r="N222" s="239"/>
      <c r="O222" s="239"/>
      <c r="P222" s="239"/>
      <c r="Q222" s="239"/>
      <c r="R222" s="239"/>
      <c r="S222" s="239"/>
      <c r="T222" s="24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1" t="s">
        <v>150</v>
      </c>
      <c r="AU222" s="241" t="s">
        <v>82</v>
      </c>
      <c r="AV222" s="14" t="s">
        <v>82</v>
      </c>
      <c r="AW222" s="14" t="s">
        <v>33</v>
      </c>
      <c r="AX222" s="14" t="s">
        <v>80</v>
      </c>
      <c r="AY222" s="241" t="s">
        <v>139</v>
      </c>
    </row>
    <row r="223" s="2" customFormat="1" ht="21.75" customHeight="1">
      <c r="A223" s="39"/>
      <c r="B223" s="40"/>
      <c r="C223" s="202" t="s">
        <v>315</v>
      </c>
      <c r="D223" s="202" t="s">
        <v>141</v>
      </c>
      <c r="E223" s="203" t="s">
        <v>316</v>
      </c>
      <c r="F223" s="204" t="s">
        <v>317</v>
      </c>
      <c r="G223" s="205" t="s">
        <v>144</v>
      </c>
      <c r="H223" s="206">
        <v>8</v>
      </c>
      <c r="I223" s="207"/>
      <c r="J223" s="208">
        <f>ROUND(I223*H223,2)</f>
        <v>0</v>
      </c>
      <c r="K223" s="204" t="s">
        <v>145</v>
      </c>
      <c r="L223" s="45"/>
      <c r="M223" s="209" t="s">
        <v>19</v>
      </c>
      <c r="N223" s="210" t="s">
        <v>43</v>
      </c>
      <c r="O223" s="85"/>
      <c r="P223" s="211">
        <f>O223*H223</f>
        <v>0</v>
      </c>
      <c r="Q223" s="211">
        <v>0.00017000000000000001</v>
      </c>
      <c r="R223" s="211">
        <f>Q223*H223</f>
        <v>0.0013600000000000001</v>
      </c>
      <c r="S223" s="211">
        <v>0</v>
      </c>
      <c r="T223" s="212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3" t="s">
        <v>235</v>
      </c>
      <c r="AT223" s="213" t="s">
        <v>141</v>
      </c>
      <c r="AU223" s="213" t="s">
        <v>82</v>
      </c>
      <c r="AY223" s="18" t="s">
        <v>139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18" t="s">
        <v>80</v>
      </c>
      <c r="BK223" s="214">
        <f>ROUND(I223*H223,2)</f>
        <v>0</v>
      </c>
      <c r="BL223" s="18" t="s">
        <v>235</v>
      </c>
      <c r="BM223" s="213" t="s">
        <v>318</v>
      </c>
    </row>
    <row r="224" s="2" customFormat="1">
      <c r="A224" s="39"/>
      <c r="B224" s="40"/>
      <c r="C224" s="41"/>
      <c r="D224" s="215" t="s">
        <v>148</v>
      </c>
      <c r="E224" s="41"/>
      <c r="F224" s="216" t="s">
        <v>319</v>
      </c>
      <c r="G224" s="41"/>
      <c r="H224" s="41"/>
      <c r="I224" s="217"/>
      <c r="J224" s="41"/>
      <c r="K224" s="41"/>
      <c r="L224" s="45"/>
      <c r="M224" s="218"/>
      <c r="N224" s="219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148</v>
      </c>
      <c r="AU224" s="18" t="s">
        <v>82</v>
      </c>
    </row>
    <row r="225" s="13" customFormat="1">
      <c r="A225" s="13"/>
      <c r="B225" s="220"/>
      <c r="C225" s="221"/>
      <c r="D225" s="222" t="s">
        <v>150</v>
      </c>
      <c r="E225" s="223" t="s">
        <v>19</v>
      </c>
      <c r="F225" s="224" t="s">
        <v>303</v>
      </c>
      <c r="G225" s="221"/>
      <c r="H225" s="223" t="s">
        <v>19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0" t="s">
        <v>150</v>
      </c>
      <c r="AU225" s="230" t="s">
        <v>82</v>
      </c>
      <c r="AV225" s="13" t="s">
        <v>80</v>
      </c>
      <c r="AW225" s="13" t="s">
        <v>33</v>
      </c>
      <c r="AX225" s="13" t="s">
        <v>72</v>
      </c>
      <c r="AY225" s="230" t="s">
        <v>139</v>
      </c>
    </row>
    <row r="226" s="14" customFormat="1">
      <c r="A226" s="14"/>
      <c r="B226" s="231"/>
      <c r="C226" s="232"/>
      <c r="D226" s="222" t="s">
        <v>150</v>
      </c>
      <c r="E226" s="233" t="s">
        <v>19</v>
      </c>
      <c r="F226" s="234" t="s">
        <v>170</v>
      </c>
      <c r="G226" s="232"/>
      <c r="H226" s="235">
        <v>8</v>
      </c>
      <c r="I226" s="236"/>
      <c r="J226" s="232"/>
      <c r="K226" s="232"/>
      <c r="L226" s="237"/>
      <c r="M226" s="238"/>
      <c r="N226" s="239"/>
      <c r="O226" s="239"/>
      <c r="P226" s="239"/>
      <c r="Q226" s="239"/>
      <c r="R226" s="239"/>
      <c r="S226" s="239"/>
      <c r="T226" s="24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1" t="s">
        <v>150</v>
      </c>
      <c r="AU226" s="241" t="s">
        <v>82</v>
      </c>
      <c r="AV226" s="14" t="s">
        <v>82</v>
      </c>
      <c r="AW226" s="14" t="s">
        <v>33</v>
      </c>
      <c r="AX226" s="14" t="s">
        <v>72</v>
      </c>
      <c r="AY226" s="241" t="s">
        <v>139</v>
      </c>
    </row>
    <row r="227" s="15" customFormat="1">
      <c r="A227" s="15"/>
      <c r="B227" s="242"/>
      <c r="C227" s="243"/>
      <c r="D227" s="222" t="s">
        <v>150</v>
      </c>
      <c r="E227" s="244" t="s">
        <v>19</v>
      </c>
      <c r="F227" s="245" t="s">
        <v>154</v>
      </c>
      <c r="G227" s="243"/>
      <c r="H227" s="246">
        <v>8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2" t="s">
        <v>150</v>
      </c>
      <c r="AU227" s="252" t="s">
        <v>82</v>
      </c>
      <c r="AV227" s="15" t="s">
        <v>146</v>
      </c>
      <c r="AW227" s="15" t="s">
        <v>33</v>
      </c>
      <c r="AX227" s="15" t="s">
        <v>80</v>
      </c>
      <c r="AY227" s="252" t="s">
        <v>139</v>
      </c>
    </row>
    <row r="228" s="2" customFormat="1" ht="16.5" customHeight="1">
      <c r="A228" s="39"/>
      <c r="B228" s="40"/>
      <c r="C228" s="253" t="s">
        <v>320</v>
      </c>
      <c r="D228" s="253" t="s">
        <v>189</v>
      </c>
      <c r="E228" s="254" t="s">
        <v>321</v>
      </c>
      <c r="F228" s="255" t="s">
        <v>322</v>
      </c>
      <c r="G228" s="256" t="s">
        <v>174</v>
      </c>
      <c r="H228" s="257">
        <v>0.096000000000000002</v>
      </c>
      <c r="I228" s="258"/>
      <c r="J228" s="259">
        <f>ROUND(I228*H228,2)</f>
        <v>0</v>
      </c>
      <c r="K228" s="255" t="s">
        <v>145</v>
      </c>
      <c r="L228" s="260"/>
      <c r="M228" s="261" t="s">
        <v>19</v>
      </c>
      <c r="N228" s="262" t="s">
        <v>43</v>
      </c>
      <c r="O228" s="85"/>
      <c r="P228" s="211">
        <f>O228*H228</f>
        <v>0</v>
      </c>
      <c r="Q228" s="211">
        <v>1</v>
      </c>
      <c r="R228" s="211">
        <f>Q228*H228</f>
        <v>0.096000000000000002</v>
      </c>
      <c r="S228" s="211">
        <v>0</v>
      </c>
      <c r="T228" s="212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3" t="s">
        <v>312</v>
      </c>
      <c r="AT228" s="213" t="s">
        <v>189</v>
      </c>
      <c r="AU228" s="213" t="s">
        <v>82</v>
      </c>
      <c r="AY228" s="18" t="s">
        <v>139</v>
      </c>
      <c r="BE228" s="214">
        <f>IF(N228="základní",J228,0)</f>
        <v>0</v>
      </c>
      <c r="BF228" s="214">
        <f>IF(N228="snížená",J228,0)</f>
        <v>0</v>
      </c>
      <c r="BG228" s="214">
        <f>IF(N228="zákl. přenesená",J228,0)</f>
        <v>0</v>
      </c>
      <c r="BH228" s="214">
        <f>IF(N228="sníž. přenesená",J228,0)</f>
        <v>0</v>
      </c>
      <c r="BI228" s="214">
        <f>IF(N228="nulová",J228,0)</f>
        <v>0</v>
      </c>
      <c r="BJ228" s="18" t="s">
        <v>80</v>
      </c>
      <c r="BK228" s="214">
        <f>ROUND(I228*H228,2)</f>
        <v>0</v>
      </c>
      <c r="BL228" s="18" t="s">
        <v>235</v>
      </c>
      <c r="BM228" s="213" t="s">
        <v>323</v>
      </c>
    </row>
    <row r="229" s="14" customFormat="1">
      <c r="A229" s="14"/>
      <c r="B229" s="231"/>
      <c r="C229" s="232"/>
      <c r="D229" s="222" t="s">
        <v>150</v>
      </c>
      <c r="E229" s="233" t="s">
        <v>19</v>
      </c>
      <c r="F229" s="234" t="s">
        <v>324</v>
      </c>
      <c r="G229" s="232"/>
      <c r="H229" s="235">
        <v>0.096000000000000002</v>
      </c>
      <c r="I229" s="236"/>
      <c r="J229" s="232"/>
      <c r="K229" s="232"/>
      <c r="L229" s="237"/>
      <c r="M229" s="238"/>
      <c r="N229" s="239"/>
      <c r="O229" s="239"/>
      <c r="P229" s="239"/>
      <c r="Q229" s="239"/>
      <c r="R229" s="239"/>
      <c r="S229" s="239"/>
      <c r="T229" s="24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1" t="s">
        <v>150</v>
      </c>
      <c r="AU229" s="241" t="s">
        <v>82</v>
      </c>
      <c r="AV229" s="14" t="s">
        <v>82</v>
      </c>
      <c r="AW229" s="14" t="s">
        <v>33</v>
      </c>
      <c r="AX229" s="14" t="s">
        <v>80</v>
      </c>
      <c r="AY229" s="241" t="s">
        <v>139</v>
      </c>
    </row>
    <row r="230" s="2" customFormat="1" ht="24.15" customHeight="1">
      <c r="A230" s="39"/>
      <c r="B230" s="40"/>
      <c r="C230" s="202" t="s">
        <v>312</v>
      </c>
      <c r="D230" s="202" t="s">
        <v>141</v>
      </c>
      <c r="E230" s="203" t="s">
        <v>325</v>
      </c>
      <c r="F230" s="204" t="s">
        <v>326</v>
      </c>
      <c r="G230" s="205" t="s">
        <v>221</v>
      </c>
      <c r="H230" s="206">
        <v>1163</v>
      </c>
      <c r="I230" s="207"/>
      <c r="J230" s="208">
        <f>ROUND(I230*H230,2)</f>
        <v>0</v>
      </c>
      <c r="K230" s="204" t="s">
        <v>145</v>
      </c>
      <c r="L230" s="45"/>
      <c r="M230" s="209" t="s">
        <v>19</v>
      </c>
      <c r="N230" s="210" t="s">
        <v>43</v>
      </c>
      <c r="O230" s="85"/>
      <c r="P230" s="211">
        <f>O230*H230</f>
        <v>0</v>
      </c>
      <c r="Q230" s="211">
        <v>0</v>
      </c>
      <c r="R230" s="211">
        <f>Q230*H230</f>
        <v>0</v>
      </c>
      <c r="S230" s="211">
        <v>0.0054200000000000003</v>
      </c>
      <c r="T230" s="212">
        <f>S230*H230</f>
        <v>6.3034600000000003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3" t="s">
        <v>235</v>
      </c>
      <c r="AT230" s="213" t="s">
        <v>141</v>
      </c>
      <c r="AU230" s="213" t="s">
        <v>82</v>
      </c>
      <c r="AY230" s="18" t="s">
        <v>139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18" t="s">
        <v>80</v>
      </c>
      <c r="BK230" s="214">
        <f>ROUND(I230*H230,2)</f>
        <v>0</v>
      </c>
      <c r="BL230" s="18" t="s">
        <v>235</v>
      </c>
      <c r="BM230" s="213" t="s">
        <v>327</v>
      </c>
    </row>
    <row r="231" s="2" customFormat="1">
      <c r="A231" s="39"/>
      <c r="B231" s="40"/>
      <c r="C231" s="41"/>
      <c r="D231" s="215" t="s">
        <v>148</v>
      </c>
      <c r="E231" s="41"/>
      <c r="F231" s="216" t="s">
        <v>328</v>
      </c>
      <c r="G231" s="41"/>
      <c r="H231" s="41"/>
      <c r="I231" s="217"/>
      <c r="J231" s="41"/>
      <c r="K231" s="41"/>
      <c r="L231" s="45"/>
      <c r="M231" s="218"/>
      <c r="N231" s="219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148</v>
      </c>
      <c r="AU231" s="18" t="s">
        <v>82</v>
      </c>
    </row>
    <row r="232" s="13" customFormat="1">
      <c r="A232" s="13"/>
      <c r="B232" s="220"/>
      <c r="C232" s="221"/>
      <c r="D232" s="222" t="s">
        <v>150</v>
      </c>
      <c r="E232" s="223" t="s">
        <v>19</v>
      </c>
      <c r="F232" s="224" t="s">
        <v>151</v>
      </c>
      <c r="G232" s="221"/>
      <c r="H232" s="223" t="s">
        <v>19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150</v>
      </c>
      <c r="AU232" s="230" t="s">
        <v>82</v>
      </c>
      <c r="AV232" s="13" t="s">
        <v>80</v>
      </c>
      <c r="AW232" s="13" t="s">
        <v>33</v>
      </c>
      <c r="AX232" s="13" t="s">
        <v>72</v>
      </c>
      <c r="AY232" s="230" t="s">
        <v>139</v>
      </c>
    </row>
    <row r="233" s="13" customFormat="1">
      <c r="A233" s="13"/>
      <c r="B233" s="220"/>
      <c r="C233" s="221"/>
      <c r="D233" s="222" t="s">
        <v>150</v>
      </c>
      <c r="E233" s="223" t="s">
        <v>19</v>
      </c>
      <c r="F233" s="224" t="s">
        <v>152</v>
      </c>
      <c r="G233" s="221"/>
      <c r="H233" s="223" t="s">
        <v>19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150</v>
      </c>
      <c r="AU233" s="230" t="s">
        <v>82</v>
      </c>
      <c r="AV233" s="13" t="s">
        <v>80</v>
      </c>
      <c r="AW233" s="13" t="s">
        <v>33</v>
      </c>
      <c r="AX233" s="13" t="s">
        <v>72</v>
      </c>
      <c r="AY233" s="230" t="s">
        <v>139</v>
      </c>
    </row>
    <row r="234" s="14" customFormat="1">
      <c r="A234" s="14"/>
      <c r="B234" s="231"/>
      <c r="C234" s="232"/>
      <c r="D234" s="222" t="s">
        <v>150</v>
      </c>
      <c r="E234" s="233" t="s">
        <v>19</v>
      </c>
      <c r="F234" s="234" t="s">
        <v>329</v>
      </c>
      <c r="G234" s="232"/>
      <c r="H234" s="235">
        <v>251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150</v>
      </c>
      <c r="AU234" s="241" t="s">
        <v>82</v>
      </c>
      <c r="AV234" s="14" t="s">
        <v>82</v>
      </c>
      <c r="AW234" s="14" t="s">
        <v>33</v>
      </c>
      <c r="AX234" s="14" t="s">
        <v>72</v>
      </c>
      <c r="AY234" s="241" t="s">
        <v>139</v>
      </c>
    </row>
    <row r="235" s="13" customFormat="1">
      <c r="A235" s="13"/>
      <c r="B235" s="220"/>
      <c r="C235" s="221"/>
      <c r="D235" s="222" t="s">
        <v>150</v>
      </c>
      <c r="E235" s="223" t="s">
        <v>19</v>
      </c>
      <c r="F235" s="224" t="s">
        <v>330</v>
      </c>
      <c r="G235" s="221"/>
      <c r="H235" s="223" t="s">
        <v>19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0" t="s">
        <v>150</v>
      </c>
      <c r="AU235" s="230" t="s">
        <v>82</v>
      </c>
      <c r="AV235" s="13" t="s">
        <v>80</v>
      </c>
      <c r="AW235" s="13" t="s">
        <v>33</v>
      </c>
      <c r="AX235" s="13" t="s">
        <v>72</v>
      </c>
      <c r="AY235" s="230" t="s">
        <v>139</v>
      </c>
    </row>
    <row r="236" s="14" customFormat="1">
      <c r="A236" s="14"/>
      <c r="B236" s="231"/>
      <c r="C236" s="232"/>
      <c r="D236" s="222" t="s">
        <v>150</v>
      </c>
      <c r="E236" s="233" t="s">
        <v>19</v>
      </c>
      <c r="F236" s="234" t="s">
        <v>331</v>
      </c>
      <c r="G236" s="232"/>
      <c r="H236" s="235">
        <v>147</v>
      </c>
      <c r="I236" s="236"/>
      <c r="J236" s="232"/>
      <c r="K236" s="232"/>
      <c r="L236" s="237"/>
      <c r="M236" s="238"/>
      <c r="N236" s="239"/>
      <c r="O236" s="239"/>
      <c r="P236" s="239"/>
      <c r="Q236" s="239"/>
      <c r="R236" s="239"/>
      <c r="S236" s="239"/>
      <c r="T236" s="24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1" t="s">
        <v>150</v>
      </c>
      <c r="AU236" s="241" t="s">
        <v>82</v>
      </c>
      <c r="AV236" s="14" t="s">
        <v>82</v>
      </c>
      <c r="AW236" s="14" t="s">
        <v>33</v>
      </c>
      <c r="AX236" s="14" t="s">
        <v>72</v>
      </c>
      <c r="AY236" s="241" t="s">
        <v>139</v>
      </c>
    </row>
    <row r="237" s="13" customFormat="1">
      <c r="A237" s="13"/>
      <c r="B237" s="220"/>
      <c r="C237" s="221"/>
      <c r="D237" s="222" t="s">
        <v>150</v>
      </c>
      <c r="E237" s="223" t="s">
        <v>19</v>
      </c>
      <c r="F237" s="224" t="s">
        <v>332</v>
      </c>
      <c r="G237" s="221"/>
      <c r="H237" s="223" t="s">
        <v>19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150</v>
      </c>
      <c r="AU237" s="230" t="s">
        <v>82</v>
      </c>
      <c r="AV237" s="13" t="s">
        <v>80</v>
      </c>
      <c r="AW237" s="13" t="s">
        <v>33</v>
      </c>
      <c r="AX237" s="13" t="s">
        <v>72</v>
      </c>
      <c r="AY237" s="230" t="s">
        <v>139</v>
      </c>
    </row>
    <row r="238" s="14" customFormat="1">
      <c r="A238" s="14"/>
      <c r="B238" s="231"/>
      <c r="C238" s="232"/>
      <c r="D238" s="222" t="s">
        <v>150</v>
      </c>
      <c r="E238" s="233" t="s">
        <v>19</v>
      </c>
      <c r="F238" s="234" t="s">
        <v>333</v>
      </c>
      <c r="G238" s="232"/>
      <c r="H238" s="235">
        <v>103</v>
      </c>
      <c r="I238" s="236"/>
      <c r="J238" s="232"/>
      <c r="K238" s="232"/>
      <c r="L238" s="237"/>
      <c r="M238" s="238"/>
      <c r="N238" s="239"/>
      <c r="O238" s="239"/>
      <c r="P238" s="239"/>
      <c r="Q238" s="239"/>
      <c r="R238" s="239"/>
      <c r="S238" s="239"/>
      <c r="T238" s="24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1" t="s">
        <v>150</v>
      </c>
      <c r="AU238" s="241" t="s">
        <v>82</v>
      </c>
      <c r="AV238" s="14" t="s">
        <v>82</v>
      </c>
      <c r="AW238" s="14" t="s">
        <v>33</v>
      </c>
      <c r="AX238" s="14" t="s">
        <v>72</v>
      </c>
      <c r="AY238" s="241" t="s">
        <v>139</v>
      </c>
    </row>
    <row r="239" s="13" customFormat="1">
      <c r="A239" s="13"/>
      <c r="B239" s="220"/>
      <c r="C239" s="221"/>
      <c r="D239" s="222" t="s">
        <v>150</v>
      </c>
      <c r="E239" s="223" t="s">
        <v>19</v>
      </c>
      <c r="F239" s="224" t="s">
        <v>334</v>
      </c>
      <c r="G239" s="221"/>
      <c r="H239" s="223" t="s">
        <v>19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150</v>
      </c>
      <c r="AU239" s="230" t="s">
        <v>82</v>
      </c>
      <c r="AV239" s="13" t="s">
        <v>80</v>
      </c>
      <c r="AW239" s="13" t="s">
        <v>33</v>
      </c>
      <c r="AX239" s="13" t="s">
        <v>72</v>
      </c>
      <c r="AY239" s="230" t="s">
        <v>139</v>
      </c>
    </row>
    <row r="240" s="14" customFormat="1">
      <c r="A240" s="14"/>
      <c r="B240" s="231"/>
      <c r="C240" s="232"/>
      <c r="D240" s="222" t="s">
        <v>150</v>
      </c>
      <c r="E240" s="233" t="s">
        <v>19</v>
      </c>
      <c r="F240" s="234" t="s">
        <v>335</v>
      </c>
      <c r="G240" s="232"/>
      <c r="H240" s="235">
        <v>9</v>
      </c>
      <c r="I240" s="236"/>
      <c r="J240" s="232"/>
      <c r="K240" s="232"/>
      <c r="L240" s="237"/>
      <c r="M240" s="238"/>
      <c r="N240" s="239"/>
      <c r="O240" s="239"/>
      <c r="P240" s="239"/>
      <c r="Q240" s="239"/>
      <c r="R240" s="239"/>
      <c r="S240" s="239"/>
      <c r="T240" s="24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150</v>
      </c>
      <c r="AU240" s="241" t="s">
        <v>82</v>
      </c>
      <c r="AV240" s="14" t="s">
        <v>82</v>
      </c>
      <c r="AW240" s="14" t="s">
        <v>33</v>
      </c>
      <c r="AX240" s="14" t="s">
        <v>72</v>
      </c>
      <c r="AY240" s="241" t="s">
        <v>139</v>
      </c>
    </row>
    <row r="241" s="13" customFormat="1">
      <c r="A241" s="13"/>
      <c r="B241" s="220"/>
      <c r="C241" s="221"/>
      <c r="D241" s="222" t="s">
        <v>150</v>
      </c>
      <c r="E241" s="223" t="s">
        <v>19</v>
      </c>
      <c r="F241" s="224" t="s">
        <v>336</v>
      </c>
      <c r="G241" s="221"/>
      <c r="H241" s="223" t="s">
        <v>19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0" t="s">
        <v>150</v>
      </c>
      <c r="AU241" s="230" t="s">
        <v>82</v>
      </c>
      <c r="AV241" s="13" t="s">
        <v>80</v>
      </c>
      <c r="AW241" s="13" t="s">
        <v>33</v>
      </c>
      <c r="AX241" s="13" t="s">
        <v>72</v>
      </c>
      <c r="AY241" s="230" t="s">
        <v>139</v>
      </c>
    </row>
    <row r="242" s="14" customFormat="1">
      <c r="A242" s="14"/>
      <c r="B242" s="231"/>
      <c r="C242" s="232"/>
      <c r="D242" s="222" t="s">
        <v>150</v>
      </c>
      <c r="E242" s="233" t="s">
        <v>19</v>
      </c>
      <c r="F242" s="234" t="s">
        <v>337</v>
      </c>
      <c r="G242" s="232"/>
      <c r="H242" s="235">
        <v>36</v>
      </c>
      <c r="I242" s="236"/>
      <c r="J242" s="232"/>
      <c r="K242" s="232"/>
      <c r="L242" s="237"/>
      <c r="M242" s="238"/>
      <c r="N242" s="239"/>
      <c r="O242" s="239"/>
      <c r="P242" s="239"/>
      <c r="Q242" s="239"/>
      <c r="R242" s="239"/>
      <c r="S242" s="239"/>
      <c r="T242" s="24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1" t="s">
        <v>150</v>
      </c>
      <c r="AU242" s="241" t="s">
        <v>82</v>
      </c>
      <c r="AV242" s="14" t="s">
        <v>82</v>
      </c>
      <c r="AW242" s="14" t="s">
        <v>33</v>
      </c>
      <c r="AX242" s="14" t="s">
        <v>72</v>
      </c>
      <c r="AY242" s="241" t="s">
        <v>139</v>
      </c>
    </row>
    <row r="243" s="13" customFormat="1">
      <c r="A243" s="13"/>
      <c r="B243" s="220"/>
      <c r="C243" s="221"/>
      <c r="D243" s="222" t="s">
        <v>150</v>
      </c>
      <c r="E243" s="223" t="s">
        <v>19</v>
      </c>
      <c r="F243" s="224" t="s">
        <v>338</v>
      </c>
      <c r="G243" s="221"/>
      <c r="H243" s="223" t="s">
        <v>19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0" t="s">
        <v>150</v>
      </c>
      <c r="AU243" s="230" t="s">
        <v>82</v>
      </c>
      <c r="AV243" s="13" t="s">
        <v>80</v>
      </c>
      <c r="AW243" s="13" t="s">
        <v>33</v>
      </c>
      <c r="AX243" s="13" t="s">
        <v>72</v>
      </c>
      <c r="AY243" s="230" t="s">
        <v>139</v>
      </c>
    </row>
    <row r="244" s="14" customFormat="1">
      <c r="A244" s="14"/>
      <c r="B244" s="231"/>
      <c r="C244" s="232"/>
      <c r="D244" s="222" t="s">
        <v>150</v>
      </c>
      <c r="E244" s="233" t="s">
        <v>19</v>
      </c>
      <c r="F244" s="234" t="s">
        <v>339</v>
      </c>
      <c r="G244" s="232"/>
      <c r="H244" s="235">
        <v>617</v>
      </c>
      <c r="I244" s="236"/>
      <c r="J244" s="232"/>
      <c r="K244" s="232"/>
      <c r="L244" s="237"/>
      <c r="M244" s="238"/>
      <c r="N244" s="239"/>
      <c r="O244" s="239"/>
      <c r="P244" s="239"/>
      <c r="Q244" s="239"/>
      <c r="R244" s="239"/>
      <c r="S244" s="239"/>
      <c r="T244" s="24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1" t="s">
        <v>150</v>
      </c>
      <c r="AU244" s="241" t="s">
        <v>82</v>
      </c>
      <c r="AV244" s="14" t="s">
        <v>82</v>
      </c>
      <c r="AW244" s="14" t="s">
        <v>33</v>
      </c>
      <c r="AX244" s="14" t="s">
        <v>72</v>
      </c>
      <c r="AY244" s="241" t="s">
        <v>139</v>
      </c>
    </row>
    <row r="245" s="15" customFormat="1">
      <c r="A245" s="15"/>
      <c r="B245" s="242"/>
      <c r="C245" s="243"/>
      <c r="D245" s="222" t="s">
        <v>150</v>
      </c>
      <c r="E245" s="244" t="s">
        <v>19</v>
      </c>
      <c r="F245" s="245" t="s">
        <v>154</v>
      </c>
      <c r="G245" s="243"/>
      <c r="H245" s="246">
        <v>1163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2" t="s">
        <v>150</v>
      </c>
      <c r="AU245" s="252" t="s">
        <v>82</v>
      </c>
      <c r="AV245" s="15" t="s">
        <v>146</v>
      </c>
      <c r="AW245" s="15" t="s">
        <v>33</v>
      </c>
      <c r="AX245" s="15" t="s">
        <v>80</v>
      </c>
      <c r="AY245" s="252" t="s">
        <v>139</v>
      </c>
    </row>
    <row r="246" s="2" customFormat="1" ht="24.15" customHeight="1">
      <c r="A246" s="39"/>
      <c r="B246" s="40"/>
      <c r="C246" s="202" t="s">
        <v>340</v>
      </c>
      <c r="D246" s="202" t="s">
        <v>141</v>
      </c>
      <c r="E246" s="203" t="s">
        <v>341</v>
      </c>
      <c r="F246" s="204" t="s">
        <v>342</v>
      </c>
      <c r="G246" s="205" t="s">
        <v>221</v>
      </c>
      <c r="H246" s="206">
        <v>60</v>
      </c>
      <c r="I246" s="207"/>
      <c r="J246" s="208">
        <f>ROUND(I246*H246,2)</f>
        <v>0</v>
      </c>
      <c r="K246" s="204" t="s">
        <v>145</v>
      </c>
      <c r="L246" s="45"/>
      <c r="M246" s="209" t="s">
        <v>19</v>
      </c>
      <c r="N246" s="210" t="s">
        <v>43</v>
      </c>
      <c r="O246" s="85"/>
      <c r="P246" s="211">
        <f>O246*H246</f>
        <v>0</v>
      </c>
      <c r="Q246" s="211">
        <v>0</v>
      </c>
      <c r="R246" s="211">
        <f>Q246*H246</f>
        <v>0</v>
      </c>
      <c r="S246" s="211">
        <v>0.0055399999999999998</v>
      </c>
      <c r="T246" s="212">
        <f>S246*H246</f>
        <v>0.33239999999999997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3" t="s">
        <v>235</v>
      </c>
      <c r="AT246" s="213" t="s">
        <v>141</v>
      </c>
      <c r="AU246" s="213" t="s">
        <v>82</v>
      </c>
      <c r="AY246" s="18" t="s">
        <v>139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18" t="s">
        <v>80</v>
      </c>
      <c r="BK246" s="214">
        <f>ROUND(I246*H246,2)</f>
        <v>0</v>
      </c>
      <c r="BL246" s="18" t="s">
        <v>235</v>
      </c>
      <c r="BM246" s="213" t="s">
        <v>343</v>
      </c>
    </row>
    <row r="247" s="2" customFormat="1">
      <c r="A247" s="39"/>
      <c r="B247" s="40"/>
      <c r="C247" s="41"/>
      <c r="D247" s="215" t="s">
        <v>148</v>
      </c>
      <c r="E247" s="41"/>
      <c r="F247" s="216" t="s">
        <v>344</v>
      </c>
      <c r="G247" s="41"/>
      <c r="H247" s="41"/>
      <c r="I247" s="217"/>
      <c r="J247" s="41"/>
      <c r="K247" s="41"/>
      <c r="L247" s="45"/>
      <c r="M247" s="218"/>
      <c r="N247" s="219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148</v>
      </c>
      <c r="AU247" s="18" t="s">
        <v>82</v>
      </c>
    </row>
    <row r="248" s="13" customFormat="1">
      <c r="A248" s="13"/>
      <c r="B248" s="220"/>
      <c r="C248" s="221"/>
      <c r="D248" s="222" t="s">
        <v>150</v>
      </c>
      <c r="E248" s="223" t="s">
        <v>19</v>
      </c>
      <c r="F248" s="224" t="s">
        <v>151</v>
      </c>
      <c r="G248" s="221"/>
      <c r="H248" s="223" t="s">
        <v>19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0" t="s">
        <v>150</v>
      </c>
      <c r="AU248" s="230" t="s">
        <v>82</v>
      </c>
      <c r="AV248" s="13" t="s">
        <v>80</v>
      </c>
      <c r="AW248" s="13" t="s">
        <v>33</v>
      </c>
      <c r="AX248" s="13" t="s">
        <v>72</v>
      </c>
      <c r="AY248" s="230" t="s">
        <v>139</v>
      </c>
    </row>
    <row r="249" s="13" customFormat="1">
      <c r="A249" s="13"/>
      <c r="B249" s="220"/>
      <c r="C249" s="221"/>
      <c r="D249" s="222" t="s">
        <v>150</v>
      </c>
      <c r="E249" s="223" t="s">
        <v>19</v>
      </c>
      <c r="F249" s="224" t="s">
        <v>152</v>
      </c>
      <c r="G249" s="221"/>
      <c r="H249" s="223" t="s">
        <v>19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0" t="s">
        <v>150</v>
      </c>
      <c r="AU249" s="230" t="s">
        <v>82</v>
      </c>
      <c r="AV249" s="13" t="s">
        <v>80</v>
      </c>
      <c r="AW249" s="13" t="s">
        <v>33</v>
      </c>
      <c r="AX249" s="13" t="s">
        <v>72</v>
      </c>
      <c r="AY249" s="230" t="s">
        <v>139</v>
      </c>
    </row>
    <row r="250" s="14" customFormat="1">
      <c r="A250" s="14"/>
      <c r="B250" s="231"/>
      <c r="C250" s="232"/>
      <c r="D250" s="222" t="s">
        <v>150</v>
      </c>
      <c r="E250" s="233" t="s">
        <v>19</v>
      </c>
      <c r="F250" s="234" t="s">
        <v>345</v>
      </c>
      <c r="G250" s="232"/>
      <c r="H250" s="235">
        <v>28</v>
      </c>
      <c r="I250" s="236"/>
      <c r="J250" s="232"/>
      <c r="K250" s="232"/>
      <c r="L250" s="237"/>
      <c r="M250" s="238"/>
      <c r="N250" s="239"/>
      <c r="O250" s="239"/>
      <c r="P250" s="239"/>
      <c r="Q250" s="239"/>
      <c r="R250" s="239"/>
      <c r="S250" s="239"/>
      <c r="T250" s="24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1" t="s">
        <v>150</v>
      </c>
      <c r="AU250" s="241" t="s">
        <v>82</v>
      </c>
      <c r="AV250" s="14" t="s">
        <v>82</v>
      </c>
      <c r="AW250" s="14" t="s">
        <v>33</v>
      </c>
      <c r="AX250" s="14" t="s">
        <v>72</v>
      </c>
      <c r="AY250" s="241" t="s">
        <v>139</v>
      </c>
    </row>
    <row r="251" s="13" customFormat="1">
      <c r="A251" s="13"/>
      <c r="B251" s="220"/>
      <c r="C251" s="221"/>
      <c r="D251" s="222" t="s">
        <v>150</v>
      </c>
      <c r="E251" s="223" t="s">
        <v>19</v>
      </c>
      <c r="F251" s="224" t="s">
        <v>330</v>
      </c>
      <c r="G251" s="221"/>
      <c r="H251" s="223" t="s">
        <v>19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150</v>
      </c>
      <c r="AU251" s="230" t="s">
        <v>82</v>
      </c>
      <c r="AV251" s="13" t="s">
        <v>80</v>
      </c>
      <c r="AW251" s="13" t="s">
        <v>33</v>
      </c>
      <c r="AX251" s="13" t="s">
        <v>72</v>
      </c>
      <c r="AY251" s="230" t="s">
        <v>139</v>
      </c>
    </row>
    <row r="252" s="14" customFormat="1">
      <c r="A252" s="14"/>
      <c r="B252" s="231"/>
      <c r="C252" s="232"/>
      <c r="D252" s="222" t="s">
        <v>150</v>
      </c>
      <c r="E252" s="233" t="s">
        <v>19</v>
      </c>
      <c r="F252" s="234" t="s">
        <v>346</v>
      </c>
      <c r="G252" s="232"/>
      <c r="H252" s="235">
        <v>16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150</v>
      </c>
      <c r="AU252" s="241" t="s">
        <v>82</v>
      </c>
      <c r="AV252" s="14" t="s">
        <v>82</v>
      </c>
      <c r="AW252" s="14" t="s">
        <v>33</v>
      </c>
      <c r="AX252" s="14" t="s">
        <v>72</v>
      </c>
      <c r="AY252" s="241" t="s">
        <v>139</v>
      </c>
    </row>
    <row r="253" s="13" customFormat="1">
      <c r="A253" s="13"/>
      <c r="B253" s="220"/>
      <c r="C253" s="221"/>
      <c r="D253" s="222" t="s">
        <v>150</v>
      </c>
      <c r="E253" s="223" t="s">
        <v>19</v>
      </c>
      <c r="F253" s="224" t="s">
        <v>332</v>
      </c>
      <c r="G253" s="221"/>
      <c r="H253" s="223" t="s">
        <v>19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0" t="s">
        <v>150</v>
      </c>
      <c r="AU253" s="230" t="s">
        <v>82</v>
      </c>
      <c r="AV253" s="13" t="s">
        <v>80</v>
      </c>
      <c r="AW253" s="13" t="s">
        <v>33</v>
      </c>
      <c r="AX253" s="13" t="s">
        <v>72</v>
      </c>
      <c r="AY253" s="230" t="s">
        <v>139</v>
      </c>
    </row>
    <row r="254" s="14" customFormat="1">
      <c r="A254" s="14"/>
      <c r="B254" s="231"/>
      <c r="C254" s="232"/>
      <c r="D254" s="222" t="s">
        <v>150</v>
      </c>
      <c r="E254" s="233" t="s">
        <v>19</v>
      </c>
      <c r="F254" s="234" t="s">
        <v>347</v>
      </c>
      <c r="G254" s="232"/>
      <c r="H254" s="235">
        <v>11</v>
      </c>
      <c r="I254" s="236"/>
      <c r="J254" s="232"/>
      <c r="K254" s="232"/>
      <c r="L254" s="237"/>
      <c r="M254" s="238"/>
      <c r="N254" s="239"/>
      <c r="O254" s="239"/>
      <c r="P254" s="239"/>
      <c r="Q254" s="239"/>
      <c r="R254" s="239"/>
      <c r="S254" s="239"/>
      <c r="T254" s="24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1" t="s">
        <v>150</v>
      </c>
      <c r="AU254" s="241" t="s">
        <v>82</v>
      </c>
      <c r="AV254" s="14" t="s">
        <v>82</v>
      </c>
      <c r="AW254" s="14" t="s">
        <v>33</v>
      </c>
      <c r="AX254" s="14" t="s">
        <v>72</v>
      </c>
      <c r="AY254" s="241" t="s">
        <v>139</v>
      </c>
    </row>
    <row r="255" s="13" customFormat="1">
      <c r="A255" s="13"/>
      <c r="B255" s="220"/>
      <c r="C255" s="221"/>
      <c r="D255" s="222" t="s">
        <v>150</v>
      </c>
      <c r="E255" s="223" t="s">
        <v>19</v>
      </c>
      <c r="F255" s="224" t="s">
        <v>334</v>
      </c>
      <c r="G255" s="221"/>
      <c r="H255" s="223" t="s">
        <v>19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0" t="s">
        <v>150</v>
      </c>
      <c r="AU255" s="230" t="s">
        <v>82</v>
      </c>
      <c r="AV255" s="13" t="s">
        <v>80</v>
      </c>
      <c r="AW255" s="13" t="s">
        <v>33</v>
      </c>
      <c r="AX255" s="13" t="s">
        <v>72</v>
      </c>
      <c r="AY255" s="230" t="s">
        <v>139</v>
      </c>
    </row>
    <row r="256" s="14" customFormat="1">
      <c r="A256" s="14"/>
      <c r="B256" s="231"/>
      <c r="C256" s="232"/>
      <c r="D256" s="222" t="s">
        <v>150</v>
      </c>
      <c r="E256" s="233" t="s">
        <v>19</v>
      </c>
      <c r="F256" s="234" t="s">
        <v>200</v>
      </c>
      <c r="G256" s="232"/>
      <c r="H256" s="235">
        <v>1</v>
      </c>
      <c r="I256" s="236"/>
      <c r="J256" s="232"/>
      <c r="K256" s="232"/>
      <c r="L256" s="237"/>
      <c r="M256" s="238"/>
      <c r="N256" s="239"/>
      <c r="O256" s="239"/>
      <c r="P256" s="239"/>
      <c r="Q256" s="239"/>
      <c r="R256" s="239"/>
      <c r="S256" s="239"/>
      <c r="T256" s="24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1" t="s">
        <v>150</v>
      </c>
      <c r="AU256" s="241" t="s">
        <v>82</v>
      </c>
      <c r="AV256" s="14" t="s">
        <v>82</v>
      </c>
      <c r="AW256" s="14" t="s">
        <v>33</v>
      </c>
      <c r="AX256" s="14" t="s">
        <v>72</v>
      </c>
      <c r="AY256" s="241" t="s">
        <v>139</v>
      </c>
    </row>
    <row r="257" s="13" customFormat="1">
      <c r="A257" s="13"/>
      <c r="B257" s="220"/>
      <c r="C257" s="221"/>
      <c r="D257" s="222" t="s">
        <v>150</v>
      </c>
      <c r="E257" s="223" t="s">
        <v>19</v>
      </c>
      <c r="F257" s="224" t="s">
        <v>336</v>
      </c>
      <c r="G257" s="221"/>
      <c r="H257" s="223" t="s">
        <v>19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150</v>
      </c>
      <c r="AU257" s="230" t="s">
        <v>82</v>
      </c>
      <c r="AV257" s="13" t="s">
        <v>80</v>
      </c>
      <c r="AW257" s="13" t="s">
        <v>33</v>
      </c>
      <c r="AX257" s="13" t="s">
        <v>72</v>
      </c>
      <c r="AY257" s="230" t="s">
        <v>139</v>
      </c>
    </row>
    <row r="258" s="14" customFormat="1">
      <c r="A258" s="14"/>
      <c r="B258" s="231"/>
      <c r="C258" s="232"/>
      <c r="D258" s="222" t="s">
        <v>150</v>
      </c>
      <c r="E258" s="233" t="s">
        <v>19</v>
      </c>
      <c r="F258" s="234" t="s">
        <v>348</v>
      </c>
      <c r="G258" s="232"/>
      <c r="H258" s="235">
        <v>4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150</v>
      </c>
      <c r="AU258" s="241" t="s">
        <v>82</v>
      </c>
      <c r="AV258" s="14" t="s">
        <v>82</v>
      </c>
      <c r="AW258" s="14" t="s">
        <v>33</v>
      </c>
      <c r="AX258" s="14" t="s">
        <v>72</v>
      </c>
      <c r="AY258" s="241" t="s">
        <v>139</v>
      </c>
    </row>
    <row r="259" s="15" customFormat="1">
      <c r="A259" s="15"/>
      <c r="B259" s="242"/>
      <c r="C259" s="243"/>
      <c r="D259" s="222" t="s">
        <v>150</v>
      </c>
      <c r="E259" s="244" t="s">
        <v>19</v>
      </c>
      <c r="F259" s="245" t="s">
        <v>154</v>
      </c>
      <c r="G259" s="243"/>
      <c r="H259" s="246">
        <v>60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2" t="s">
        <v>150</v>
      </c>
      <c r="AU259" s="252" t="s">
        <v>82</v>
      </c>
      <c r="AV259" s="15" t="s">
        <v>146</v>
      </c>
      <c r="AW259" s="15" t="s">
        <v>33</v>
      </c>
      <c r="AX259" s="15" t="s">
        <v>80</v>
      </c>
      <c r="AY259" s="252" t="s">
        <v>139</v>
      </c>
    </row>
    <row r="260" s="2" customFormat="1" ht="37.8" customHeight="1">
      <c r="A260" s="39"/>
      <c r="B260" s="40"/>
      <c r="C260" s="202" t="s">
        <v>349</v>
      </c>
      <c r="D260" s="202" t="s">
        <v>141</v>
      </c>
      <c r="E260" s="203" t="s">
        <v>350</v>
      </c>
      <c r="F260" s="204" t="s">
        <v>351</v>
      </c>
      <c r="G260" s="205" t="s">
        <v>221</v>
      </c>
      <c r="H260" s="206">
        <v>942</v>
      </c>
      <c r="I260" s="207"/>
      <c r="J260" s="208">
        <f>ROUND(I260*H260,2)</f>
        <v>0</v>
      </c>
      <c r="K260" s="204" t="s">
        <v>145</v>
      </c>
      <c r="L260" s="45"/>
      <c r="M260" s="209" t="s">
        <v>19</v>
      </c>
      <c r="N260" s="210" t="s">
        <v>43</v>
      </c>
      <c r="O260" s="85"/>
      <c r="P260" s="211">
        <f>O260*H260</f>
        <v>0</v>
      </c>
      <c r="Q260" s="211">
        <v>9.0000000000000006E-05</v>
      </c>
      <c r="R260" s="211">
        <f>Q260*H260</f>
        <v>0.084780000000000008</v>
      </c>
      <c r="S260" s="211">
        <v>0</v>
      </c>
      <c r="T260" s="212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3" t="s">
        <v>235</v>
      </c>
      <c r="AT260" s="213" t="s">
        <v>141</v>
      </c>
      <c r="AU260" s="213" t="s">
        <v>82</v>
      </c>
      <c r="AY260" s="18" t="s">
        <v>139</v>
      </c>
      <c r="BE260" s="214">
        <f>IF(N260="základní",J260,0)</f>
        <v>0</v>
      </c>
      <c r="BF260" s="214">
        <f>IF(N260="snížená",J260,0)</f>
        <v>0</v>
      </c>
      <c r="BG260" s="214">
        <f>IF(N260="zákl. přenesená",J260,0)</f>
        <v>0</v>
      </c>
      <c r="BH260" s="214">
        <f>IF(N260="sníž. přenesená",J260,0)</f>
        <v>0</v>
      </c>
      <c r="BI260" s="214">
        <f>IF(N260="nulová",J260,0)</f>
        <v>0</v>
      </c>
      <c r="BJ260" s="18" t="s">
        <v>80</v>
      </c>
      <c r="BK260" s="214">
        <f>ROUND(I260*H260,2)</f>
        <v>0</v>
      </c>
      <c r="BL260" s="18" t="s">
        <v>235</v>
      </c>
      <c r="BM260" s="213" t="s">
        <v>352</v>
      </c>
    </row>
    <row r="261" s="2" customFormat="1">
      <c r="A261" s="39"/>
      <c r="B261" s="40"/>
      <c r="C261" s="41"/>
      <c r="D261" s="215" t="s">
        <v>148</v>
      </c>
      <c r="E261" s="41"/>
      <c r="F261" s="216" t="s">
        <v>353</v>
      </c>
      <c r="G261" s="41"/>
      <c r="H261" s="41"/>
      <c r="I261" s="217"/>
      <c r="J261" s="41"/>
      <c r="K261" s="41"/>
      <c r="L261" s="45"/>
      <c r="M261" s="218"/>
      <c r="N261" s="219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148</v>
      </c>
      <c r="AU261" s="18" t="s">
        <v>82</v>
      </c>
    </row>
    <row r="262" s="13" customFormat="1">
      <c r="A262" s="13"/>
      <c r="B262" s="220"/>
      <c r="C262" s="221"/>
      <c r="D262" s="222" t="s">
        <v>150</v>
      </c>
      <c r="E262" s="223" t="s">
        <v>19</v>
      </c>
      <c r="F262" s="224" t="s">
        <v>151</v>
      </c>
      <c r="G262" s="221"/>
      <c r="H262" s="223" t="s">
        <v>19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0" t="s">
        <v>150</v>
      </c>
      <c r="AU262" s="230" t="s">
        <v>82</v>
      </c>
      <c r="AV262" s="13" t="s">
        <v>80</v>
      </c>
      <c r="AW262" s="13" t="s">
        <v>33</v>
      </c>
      <c r="AX262" s="13" t="s">
        <v>72</v>
      </c>
      <c r="AY262" s="230" t="s">
        <v>139</v>
      </c>
    </row>
    <row r="263" s="13" customFormat="1">
      <c r="A263" s="13"/>
      <c r="B263" s="220"/>
      <c r="C263" s="221"/>
      <c r="D263" s="222" t="s">
        <v>150</v>
      </c>
      <c r="E263" s="223" t="s">
        <v>19</v>
      </c>
      <c r="F263" s="224" t="s">
        <v>303</v>
      </c>
      <c r="G263" s="221"/>
      <c r="H263" s="223" t="s">
        <v>19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0" t="s">
        <v>150</v>
      </c>
      <c r="AU263" s="230" t="s">
        <v>82</v>
      </c>
      <c r="AV263" s="13" t="s">
        <v>80</v>
      </c>
      <c r="AW263" s="13" t="s">
        <v>33</v>
      </c>
      <c r="AX263" s="13" t="s">
        <v>72</v>
      </c>
      <c r="AY263" s="230" t="s">
        <v>139</v>
      </c>
    </row>
    <row r="264" s="14" customFormat="1">
      <c r="A264" s="14"/>
      <c r="B264" s="231"/>
      <c r="C264" s="232"/>
      <c r="D264" s="222" t="s">
        <v>150</v>
      </c>
      <c r="E264" s="233" t="s">
        <v>19</v>
      </c>
      <c r="F264" s="234" t="s">
        <v>354</v>
      </c>
      <c r="G264" s="232"/>
      <c r="H264" s="235">
        <v>45</v>
      </c>
      <c r="I264" s="236"/>
      <c r="J264" s="232"/>
      <c r="K264" s="232"/>
      <c r="L264" s="237"/>
      <c r="M264" s="238"/>
      <c r="N264" s="239"/>
      <c r="O264" s="239"/>
      <c r="P264" s="239"/>
      <c r="Q264" s="239"/>
      <c r="R264" s="239"/>
      <c r="S264" s="239"/>
      <c r="T264" s="24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1" t="s">
        <v>150</v>
      </c>
      <c r="AU264" s="241" t="s">
        <v>82</v>
      </c>
      <c r="AV264" s="14" t="s">
        <v>82</v>
      </c>
      <c r="AW264" s="14" t="s">
        <v>33</v>
      </c>
      <c r="AX264" s="14" t="s">
        <v>72</v>
      </c>
      <c r="AY264" s="241" t="s">
        <v>139</v>
      </c>
    </row>
    <row r="265" s="13" customFormat="1">
      <c r="A265" s="13"/>
      <c r="B265" s="220"/>
      <c r="C265" s="221"/>
      <c r="D265" s="222" t="s">
        <v>150</v>
      </c>
      <c r="E265" s="223" t="s">
        <v>19</v>
      </c>
      <c r="F265" s="224" t="s">
        <v>152</v>
      </c>
      <c r="G265" s="221"/>
      <c r="H265" s="223" t="s">
        <v>19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0" t="s">
        <v>150</v>
      </c>
      <c r="AU265" s="230" t="s">
        <v>82</v>
      </c>
      <c r="AV265" s="13" t="s">
        <v>80</v>
      </c>
      <c r="AW265" s="13" t="s">
        <v>33</v>
      </c>
      <c r="AX265" s="13" t="s">
        <v>72</v>
      </c>
      <c r="AY265" s="230" t="s">
        <v>139</v>
      </c>
    </row>
    <row r="266" s="14" customFormat="1">
      <c r="A266" s="14"/>
      <c r="B266" s="231"/>
      <c r="C266" s="232"/>
      <c r="D266" s="222" t="s">
        <v>150</v>
      </c>
      <c r="E266" s="233" t="s">
        <v>19</v>
      </c>
      <c r="F266" s="234" t="s">
        <v>355</v>
      </c>
      <c r="G266" s="232"/>
      <c r="H266" s="235">
        <v>250</v>
      </c>
      <c r="I266" s="236"/>
      <c r="J266" s="232"/>
      <c r="K266" s="232"/>
      <c r="L266" s="237"/>
      <c r="M266" s="238"/>
      <c r="N266" s="239"/>
      <c r="O266" s="239"/>
      <c r="P266" s="239"/>
      <c r="Q266" s="239"/>
      <c r="R266" s="239"/>
      <c r="S266" s="239"/>
      <c r="T266" s="24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1" t="s">
        <v>150</v>
      </c>
      <c r="AU266" s="241" t="s">
        <v>82</v>
      </c>
      <c r="AV266" s="14" t="s">
        <v>82</v>
      </c>
      <c r="AW266" s="14" t="s">
        <v>33</v>
      </c>
      <c r="AX266" s="14" t="s">
        <v>72</v>
      </c>
      <c r="AY266" s="241" t="s">
        <v>139</v>
      </c>
    </row>
    <row r="267" s="13" customFormat="1">
      <c r="A267" s="13"/>
      <c r="B267" s="220"/>
      <c r="C267" s="221"/>
      <c r="D267" s="222" t="s">
        <v>150</v>
      </c>
      <c r="E267" s="223" t="s">
        <v>19</v>
      </c>
      <c r="F267" s="224" t="s">
        <v>330</v>
      </c>
      <c r="G267" s="221"/>
      <c r="H267" s="223" t="s">
        <v>19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0" t="s">
        <v>150</v>
      </c>
      <c r="AU267" s="230" t="s">
        <v>82</v>
      </c>
      <c r="AV267" s="13" t="s">
        <v>80</v>
      </c>
      <c r="AW267" s="13" t="s">
        <v>33</v>
      </c>
      <c r="AX267" s="13" t="s">
        <v>72</v>
      </c>
      <c r="AY267" s="230" t="s">
        <v>139</v>
      </c>
    </row>
    <row r="268" s="14" customFormat="1">
      <c r="A268" s="14"/>
      <c r="B268" s="231"/>
      <c r="C268" s="232"/>
      <c r="D268" s="222" t="s">
        <v>150</v>
      </c>
      <c r="E268" s="233" t="s">
        <v>19</v>
      </c>
      <c r="F268" s="234" t="s">
        <v>356</v>
      </c>
      <c r="G268" s="232"/>
      <c r="H268" s="235">
        <v>147</v>
      </c>
      <c r="I268" s="236"/>
      <c r="J268" s="232"/>
      <c r="K268" s="232"/>
      <c r="L268" s="237"/>
      <c r="M268" s="238"/>
      <c r="N268" s="239"/>
      <c r="O268" s="239"/>
      <c r="P268" s="239"/>
      <c r="Q268" s="239"/>
      <c r="R268" s="239"/>
      <c r="S268" s="239"/>
      <c r="T268" s="24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1" t="s">
        <v>150</v>
      </c>
      <c r="AU268" s="241" t="s">
        <v>82</v>
      </c>
      <c r="AV268" s="14" t="s">
        <v>82</v>
      </c>
      <c r="AW268" s="14" t="s">
        <v>33</v>
      </c>
      <c r="AX268" s="14" t="s">
        <v>72</v>
      </c>
      <c r="AY268" s="241" t="s">
        <v>139</v>
      </c>
    </row>
    <row r="269" s="13" customFormat="1">
      <c r="A269" s="13"/>
      <c r="B269" s="220"/>
      <c r="C269" s="221"/>
      <c r="D269" s="222" t="s">
        <v>150</v>
      </c>
      <c r="E269" s="223" t="s">
        <v>19</v>
      </c>
      <c r="F269" s="224" t="s">
        <v>332</v>
      </c>
      <c r="G269" s="221"/>
      <c r="H269" s="223" t="s">
        <v>19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0" t="s">
        <v>150</v>
      </c>
      <c r="AU269" s="230" t="s">
        <v>82</v>
      </c>
      <c r="AV269" s="13" t="s">
        <v>80</v>
      </c>
      <c r="AW269" s="13" t="s">
        <v>33</v>
      </c>
      <c r="AX269" s="13" t="s">
        <v>72</v>
      </c>
      <c r="AY269" s="230" t="s">
        <v>139</v>
      </c>
    </row>
    <row r="270" s="14" customFormat="1">
      <c r="A270" s="14"/>
      <c r="B270" s="231"/>
      <c r="C270" s="232"/>
      <c r="D270" s="222" t="s">
        <v>150</v>
      </c>
      <c r="E270" s="233" t="s">
        <v>19</v>
      </c>
      <c r="F270" s="234" t="s">
        <v>357</v>
      </c>
      <c r="G270" s="232"/>
      <c r="H270" s="235">
        <v>103</v>
      </c>
      <c r="I270" s="236"/>
      <c r="J270" s="232"/>
      <c r="K270" s="232"/>
      <c r="L270" s="237"/>
      <c r="M270" s="238"/>
      <c r="N270" s="239"/>
      <c r="O270" s="239"/>
      <c r="P270" s="239"/>
      <c r="Q270" s="239"/>
      <c r="R270" s="239"/>
      <c r="S270" s="239"/>
      <c r="T270" s="24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1" t="s">
        <v>150</v>
      </c>
      <c r="AU270" s="241" t="s">
        <v>82</v>
      </c>
      <c r="AV270" s="14" t="s">
        <v>82</v>
      </c>
      <c r="AW270" s="14" t="s">
        <v>33</v>
      </c>
      <c r="AX270" s="14" t="s">
        <v>72</v>
      </c>
      <c r="AY270" s="241" t="s">
        <v>139</v>
      </c>
    </row>
    <row r="271" s="13" customFormat="1">
      <c r="A271" s="13"/>
      <c r="B271" s="220"/>
      <c r="C271" s="221"/>
      <c r="D271" s="222" t="s">
        <v>150</v>
      </c>
      <c r="E271" s="223" t="s">
        <v>19</v>
      </c>
      <c r="F271" s="224" t="s">
        <v>334</v>
      </c>
      <c r="G271" s="221"/>
      <c r="H271" s="223" t="s">
        <v>19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0" t="s">
        <v>150</v>
      </c>
      <c r="AU271" s="230" t="s">
        <v>82</v>
      </c>
      <c r="AV271" s="13" t="s">
        <v>80</v>
      </c>
      <c r="AW271" s="13" t="s">
        <v>33</v>
      </c>
      <c r="AX271" s="13" t="s">
        <v>72</v>
      </c>
      <c r="AY271" s="230" t="s">
        <v>139</v>
      </c>
    </row>
    <row r="272" s="14" customFormat="1">
      <c r="A272" s="14"/>
      <c r="B272" s="231"/>
      <c r="C272" s="232"/>
      <c r="D272" s="222" t="s">
        <v>150</v>
      </c>
      <c r="E272" s="233" t="s">
        <v>19</v>
      </c>
      <c r="F272" s="234" t="s">
        <v>335</v>
      </c>
      <c r="G272" s="232"/>
      <c r="H272" s="235">
        <v>9</v>
      </c>
      <c r="I272" s="236"/>
      <c r="J272" s="232"/>
      <c r="K272" s="232"/>
      <c r="L272" s="237"/>
      <c r="M272" s="238"/>
      <c r="N272" s="239"/>
      <c r="O272" s="239"/>
      <c r="P272" s="239"/>
      <c r="Q272" s="239"/>
      <c r="R272" s="239"/>
      <c r="S272" s="239"/>
      <c r="T272" s="24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1" t="s">
        <v>150</v>
      </c>
      <c r="AU272" s="241" t="s">
        <v>82</v>
      </c>
      <c r="AV272" s="14" t="s">
        <v>82</v>
      </c>
      <c r="AW272" s="14" t="s">
        <v>33</v>
      </c>
      <c r="AX272" s="14" t="s">
        <v>72</v>
      </c>
      <c r="AY272" s="241" t="s">
        <v>139</v>
      </c>
    </row>
    <row r="273" s="13" customFormat="1">
      <c r="A273" s="13"/>
      <c r="B273" s="220"/>
      <c r="C273" s="221"/>
      <c r="D273" s="222" t="s">
        <v>150</v>
      </c>
      <c r="E273" s="223" t="s">
        <v>19</v>
      </c>
      <c r="F273" s="224" t="s">
        <v>336</v>
      </c>
      <c r="G273" s="221"/>
      <c r="H273" s="223" t="s">
        <v>19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0" t="s">
        <v>150</v>
      </c>
      <c r="AU273" s="230" t="s">
        <v>82</v>
      </c>
      <c r="AV273" s="13" t="s">
        <v>80</v>
      </c>
      <c r="AW273" s="13" t="s">
        <v>33</v>
      </c>
      <c r="AX273" s="13" t="s">
        <v>72</v>
      </c>
      <c r="AY273" s="230" t="s">
        <v>139</v>
      </c>
    </row>
    <row r="274" s="14" customFormat="1">
      <c r="A274" s="14"/>
      <c r="B274" s="231"/>
      <c r="C274" s="232"/>
      <c r="D274" s="222" t="s">
        <v>150</v>
      </c>
      <c r="E274" s="233" t="s">
        <v>19</v>
      </c>
      <c r="F274" s="234" t="s">
        <v>337</v>
      </c>
      <c r="G274" s="232"/>
      <c r="H274" s="235">
        <v>36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1" t="s">
        <v>150</v>
      </c>
      <c r="AU274" s="241" t="s">
        <v>82</v>
      </c>
      <c r="AV274" s="14" t="s">
        <v>82</v>
      </c>
      <c r="AW274" s="14" t="s">
        <v>33</v>
      </c>
      <c r="AX274" s="14" t="s">
        <v>72</v>
      </c>
      <c r="AY274" s="241" t="s">
        <v>139</v>
      </c>
    </row>
    <row r="275" s="13" customFormat="1">
      <c r="A275" s="13"/>
      <c r="B275" s="220"/>
      <c r="C275" s="221"/>
      <c r="D275" s="222" t="s">
        <v>150</v>
      </c>
      <c r="E275" s="223" t="s">
        <v>19</v>
      </c>
      <c r="F275" s="224" t="s">
        <v>338</v>
      </c>
      <c r="G275" s="221"/>
      <c r="H275" s="223" t="s">
        <v>19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0" t="s">
        <v>150</v>
      </c>
      <c r="AU275" s="230" t="s">
        <v>82</v>
      </c>
      <c r="AV275" s="13" t="s">
        <v>80</v>
      </c>
      <c r="AW275" s="13" t="s">
        <v>33</v>
      </c>
      <c r="AX275" s="13" t="s">
        <v>72</v>
      </c>
      <c r="AY275" s="230" t="s">
        <v>139</v>
      </c>
    </row>
    <row r="276" s="14" customFormat="1">
      <c r="A276" s="14"/>
      <c r="B276" s="231"/>
      <c r="C276" s="232"/>
      <c r="D276" s="222" t="s">
        <v>150</v>
      </c>
      <c r="E276" s="233" t="s">
        <v>19</v>
      </c>
      <c r="F276" s="234" t="s">
        <v>358</v>
      </c>
      <c r="G276" s="232"/>
      <c r="H276" s="235">
        <v>352</v>
      </c>
      <c r="I276" s="236"/>
      <c r="J276" s="232"/>
      <c r="K276" s="232"/>
      <c r="L276" s="237"/>
      <c r="M276" s="238"/>
      <c r="N276" s="239"/>
      <c r="O276" s="239"/>
      <c r="P276" s="239"/>
      <c r="Q276" s="239"/>
      <c r="R276" s="239"/>
      <c r="S276" s="239"/>
      <c r="T276" s="24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1" t="s">
        <v>150</v>
      </c>
      <c r="AU276" s="241" t="s">
        <v>82</v>
      </c>
      <c r="AV276" s="14" t="s">
        <v>82</v>
      </c>
      <c r="AW276" s="14" t="s">
        <v>33</v>
      </c>
      <c r="AX276" s="14" t="s">
        <v>72</v>
      </c>
      <c r="AY276" s="241" t="s">
        <v>139</v>
      </c>
    </row>
    <row r="277" s="15" customFormat="1">
      <c r="A277" s="15"/>
      <c r="B277" s="242"/>
      <c r="C277" s="243"/>
      <c r="D277" s="222" t="s">
        <v>150</v>
      </c>
      <c r="E277" s="244" t="s">
        <v>19</v>
      </c>
      <c r="F277" s="245" t="s">
        <v>154</v>
      </c>
      <c r="G277" s="243"/>
      <c r="H277" s="246">
        <v>942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2" t="s">
        <v>150</v>
      </c>
      <c r="AU277" s="252" t="s">
        <v>82</v>
      </c>
      <c r="AV277" s="15" t="s">
        <v>146</v>
      </c>
      <c r="AW277" s="15" t="s">
        <v>33</v>
      </c>
      <c r="AX277" s="15" t="s">
        <v>80</v>
      </c>
      <c r="AY277" s="252" t="s">
        <v>139</v>
      </c>
    </row>
    <row r="278" s="2" customFormat="1" ht="16.5" customHeight="1">
      <c r="A278" s="39"/>
      <c r="B278" s="40"/>
      <c r="C278" s="253" t="s">
        <v>359</v>
      </c>
      <c r="D278" s="253" t="s">
        <v>189</v>
      </c>
      <c r="E278" s="254" t="s">
        <v>360</v>
      </c>
      <c r="F278" s="255" t="s">
        <v>361</v>
      </c>
      <c r="G278" s="256" t="s">
        <v>221</v>
      </c>
      <c r="H278" s="257">
        <v>367.19999999999999</v>
      </c>
      <c r="I278" s="258"/>
      <c r="J278" s="259">
        <f>ROUND(I278*H278,2)</f>
        <v>0</v>
      </c>
      <c r="K278" s="255" t="s">
        <v>145</v>
      </c>
      <c r="L278" s="260"/>
      <c r="M278" s="261" t="s">
        <v>19</v>
      </c>
      <c r="N278" s="262" t="s">
        <v>43</v>
      </c>
      <c r="O278" s="85"/>
      <c r="P278" s="211">
        <f>O278*H278</f>
        <v>0</v>
      </c>
      <c r="Q278" s="211">
        <v>0.00088000000000000003</v>
      </c>
      <c r="R278" s="211">
        <f>Q278*H278</f>
        <v>0.32313599999999998</v>
      </c>
      <c r="S278" s="211">
        <v>0</v>
      </c>
      <c r="T278" s="212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3" t="s">
        <v>312</v>
      </c>
      <c r="AT278" s="213" t="s">
        <v>189</v>
      </c>
      <c r="AU278" s="213" t="s">
        <v>82</v>
      </c>
      <c r="AY278" s="18" t="s">
        <v>139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18" t="s">
        <v>80</v>
      </c>
      <c r="BK278" s="214">
        <f>ROUND(I278*H278,2)</f>
        <v>0</v>
      </c>
      <c r="BL278" s="18" t="s">
        <v>235</v>
      </c>
      <c r="BM278" s="213" t="s">
        <v>362</v>
      </c>
    </row>
    <row r="279" s="14" customFormat="1">
      <c r="A279" s="14"/>
      <c r="B279" s="231"/>
      <c r="C279" s="232"/>
      <c r="D279" s="222" t="s">
        <v>150</v>
      </c>
      <c r="E279" s="233" t="s">
        <v>19</v>
      </c>
      <c r="F279" s="234" t="s">
        <v>363</v>
      </c>
      <c r="G279" s="232"/>
      <c r="H279" s="235">
        <v>367.19999999999999</v>
      </c>
      <c r="I279" s="236"/>
      <c r="J279" s="232"/>
      <c r="K279" s="232"/>
      <c r="L279" s="237"/>
      <c r="M279" s="238"/>
      <c r="N279" s="239"/>
      <c r="O279" s="239"/>
      <c r="P279" s="239"/>
      <c r="Q279" s="239"/>
      <c r="R279" s="239"/>
      <c r="S279" s="239"/>
      <c r="T279" s="24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1" t="s">
        <v>150</v>
      </c>
      <c r="AU279" s="241" t="s">
        <v>82</v>
      </c>
      <c r="AV279" s="14" t="s">
        <v>82</v>
      </c>
      <c r="AW279" s="14" t="s">
        <v>33</v>
      </c>
      <c r="AX279" s="14" t="s">
        <v>80</v>
      </c>
      <c r="AY279" s="241" t="s">
        <v>139</v>
      </c>
    </row>
    <row r="280" s="2" customFormat="1" ht="16.5" customHeight="1">
      <c r="A280" s="39"/>
      <c r="B280" s="40"/>
      <c r="C280" s="253" t="s">
        <v>364</v>
      </c>
      <c r="D280" s="253" t="s">
        <v>189</v>
      </c>
      <c r="E280" s="254" t="s">
        <v>365</v>
      </c>
      <c r="F280" s="255" t="s">
        <v>366</v>
      </c>
      <c r="G280" s="256" t="s">
        <v>221</v>
      </c>
      <c r="H280" s="257">
        <v>116</v>
      </c>
      <c r="I280" s="258"/>
      <c r="J280" s="259">
        <f>ROUND(I280*H280,2)</f>
        <v>0</v>
      </c>
      <c r="K280" s="255" t="s">
        <v>145</v>
      </c>
      <c r="L280" s="260"/>
      <c r="M280" s="261" t="s">
        <v>19</v>
      </c>
      <c r="N280" s="262" t="s">
        <v>43</v>
      </c>
      <c r="O280" s="85"/>
      <c r="P280" s="211">
        <f>O280*H280</f>
        <v>0</v>
      </c>
      <c r="Q280" s="211">
        <v>0.00036999999999999999</v>
      </c>
      <c r="R280" s="211">
        <f>Q280*H280</f>
        <v>0.04292</v>
      </c>
      <c r="S280" s="211">
        <v>0</v>
      </c>
      <c r="T280" s="212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3" t="s">
        <v>312</v>
      </c>
      <c r="AT280" s="213" t="s">
        <v>189</v>
      </c>
      <c r="AU280" s="213" t="s">
        <v>82</v>
      </c>
      <c r="AY280" s="18" t="s">
        <v>139</v>
      </c>
      <c r="BE280" s="214">
        <f>IF(N280="základní",J280,0)</f>
        <v>0</v>
      </c>
      <c r="BF280" s="214">
        <f>IF(N280="snížená",J280,0)</f>
        <v>0</v>
      </c>
      <c r="BG280" s="214">
        <f>IF(N280="zákl. přenesená",J280,0)</f>
        <v>0</v>
      </c>
      <c r="BH280" s="214">
        <f>IF(N280="sníž. přenesená",J280,0)</f>
        <v>0</v>
      </c>
      <c r="BI280" s="214">
        <f>IF(N280="nulová",J280,0)</f>
        <v>0</v>
      </c>
      <c r="BJ280" s="18" t="s">
        <v>80</v>
      </c>
      <c r="BK280" s="214">
        <f>ROUND(I280*H280,2)</f>
        <v>0</v>
      </c>
      <c r="BL280" s="18" t="s">
        <v>235</v>
      </c>
      <c r="BM280" s="213" t="s">
        <v>367</v>
      </c>
    </row>
    <row r="281" s="2" customFormat="1" ht="16.5" customHeight="1">
      <c r="A281" s="39"/>
      <c r="B281" s="40"/>
      <c r="C281" s="253" t="s">
        <v>368</v>
      </c>
      <c r="D281" s="253" t="s">
        <v>189</v>
      </c>
      <c r="E281" s="254" t="s">
        <v>369</v>
      </c>
      <c r="F281" s="255" t="s">
        <v>370</v>
      </c>
      <c r="G281" s="256" t="s">
        <v>221</v>
      </c>
      <c r="H281" s="257">
        <v>223</v>
      </c>
      <c r="I281" s="258"/>
      <c r="J281" s="259">
        <f>ROUND(I281*H281,2)</f>
        <v>0</v>
      </c>
      <c r="K281" s="255" t="s">
        <v>145</v>
      </c>
      <c r="L281" s="260"/>
      <c r="M281" s="261" t="s">
        <v>19</v>
      </c>
      <c r="N281" s="262" t="s">
        <v>43</v>
      </c>
      <c r="O281" s="85"/>
      <c r="P281" s="211">
        <f>O281*H281</f>
        <v>0</v>
      </c>
      <c r="Q281" s="211">
        <v>0.00032000000000000003</v>
      </c>
      <c r="R281" s="211">
        <f>Q281*H281</f>
        <v>0.071360000000000007</v>
      </c>
      <c r="S281" s="211">
        <v>0</v>
      </c>
      <c r="T281" s="212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3" t="s">
        <v>312</v>
      </c>
      <c r="AT281" s="213" t="s">
        <v>189</v>
      </c>
      <c r="AU281" s="213" t="s">
        <v>82</v>
      </c>
      <c r="AY281" s="18" t="s">
        <v>139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18" t="s">
        <v>80</v>
      </c>
      <c r="BK281" s="214">
        <f>ROUND(I281*H281,2)</f>
        <v>0</v>
      </c>
      <c r="BL281" s="18" t="s">
        <v>235</v>
      </c>
      <c r="BM281" s="213" t="s">
        <v>371</v>
      </c>
    </row>
    <row r="282" s="2" customFormat="1" ht="16.5" customHeight="1">
      <c r="A282" s="39"/>
      <c r="B282" s="40"/>
      <c r="C282" s="253" t="s">
        <v>372</v>
      </c>
      <c r="D282" s="253" t="s">
        <v>189</v>
      </c>
      <c r="E282" s="254" t="s">
        <v>373</v>
      </c>
      <c r="F282" s="255" t="s">
        <v>374</v>
      </c>
      <c r="G282" s="256" t="s">
        <v>221</v>
      </c>
      <c r="H282" s="257">
        <v>25</v>
      </c>
      <c r="I282" s="258"/>
      <c r="J282" s="259">
        <f>ROUND(I282*H282,2)</f>
        <v>0</v>
      </c>
      <c r="K282" s="255" t="s">
        <v>145</v>
      </c>
      <c r="L282" s="260"/>
      <c r="M282" s="261" t="s">
        <v>19</v>
      </c>
      <c r="N282" s="262" t="s">
        <v>43</v>
      </c>
      <c r="O282" s="85"/>
      <c r="P282" s="211">
        <f>O282*H282</f>
        <v>0</v>
      </c>
      <c r="Q282" s="211">
        <v>0.00029</v>
      </c>
      <c r="R282" s="211">
        <f>Q282*H282</f>
        <v>0.0072500000000000004</v>
      </c>
      <c r="S282" s="211">
        <v>0</v>
      </c>
      <c r="T282" s="212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3" t="s">
        <v>312</v>
      </c>
      <c r="AT282" s="213" t="s">
        <v>189</v>
      </c>
      <c r="AU282" s="213" t="s">
        <v>82</v>
      </c>
      <c r="AY282" s="18" t="s">
        <v>139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18" t="s">
        <v>80</v>
      </c>
      <c r="BK282" s="214">
        <f>ROUND(I282*H282,2)</f>
        <v>0</v>
      </c>
      <c r="BL282" s="18" t="s">
        <v>235</v>
      </c>
      <c r="BM282" s="213" t="s">
        <v>375</v>
      </c>
    </row>
    <row r="283" s="2" customFormat="1" ht="16.5" customHeight="1">
      <c r="A283" s="39"/>
      <c r="B283" s="40"/>
      <c r="C283" s="253" t="s">
        <v>376</v>
      </c>
      <c r="D283" s="253" t="s">
        <v>189</v>
      </c>
      <c r="E283" s="254" t="s">
        <v>377</v>
      </c>
      <c r="F283" s="255" t="s">
        <v>378</v>
      </c>
      <c r="G283" s="256" t="s">
        <v>221</v>
      </c>
      <c r="H283" s="257">
        <v>156.06</v>
      </c>
      <c r="I283" s="258"/>
      <c r="J283" s="259">
        <f>ROUND(I283*H283,2)</f>
        <v>0</v>
      </c>
      <c r="K283" s="255" t="s">
        <v>145</v>
      </c>
      <c r="L283" s="260"/>
      <c r="M283" s="261" t="s">
        <v>19</v>
      </c>
      <c r="N283" s="262" t="s">
        <v>43</v>
      </c>
      <c r="O283" s="85"/>
      <c r="P283" s="211">
        <f>O283*H283</f>
        <v>0</v>
      </c>
      <c r="Q283" s="211">
        <v>0.00042000000000000002</v>
      </c>
      <c r="R283" s="211">
        <f>Q283*H283</f>
        <v>0.065545199999999998</v>
      </c>
      <c r="S283" s="211">
        <v>0</v>
      </c>
      <c r="T283" s="212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3" t="s">
        <v>312</v>
      </c>
      <c r="AT283" s="213" t="s">
        <v>189</v>
      </c>
      <c r="AU283" s="213" t="s">
        <v>82</v>
      </c>
      <c r="AY283" s="18" t="s">
        <v>139</v>
      </c>
      <c r="BE283" s="214">
        <f>IF(N283="základní",J283,0)</f>
        <v>0</v>
      </c>
      <c r="BF283" s="214">
        <f>IF(N283="snížená",J283,0)</f>
        <v>0</v>
      </c>
      <c r="BG283" s="214">
        <f>IF(N283="zákl. přenesená",J283,0)</f>
        <v>0</v>
      </c>
      <c r="BH283" s="214">
        <f>IF(N283="sníž. přenesená",J283,0)</f>
        <v>0</v>
      </c>
      <c r="BI283" s="214">
        <f>IF(N283="nulová",J283,0)</f>
        <v>0</v>
      </c>
      <c r="BJ283" s="18" t="s">
        <v>80</v>
      </c>
      <c r="BK283" s="214">
        <f>ROUND(I283*H283,2)</f>
        <v>0</v>
      </c>
      <c r="BL283" s="18" t="s">
        <v>235</v>
      </c>
      <c r="BM283" s="213" t="s">
        <v>379</v>
      </c>
    </row>
    <row r="284" s="14" customFormat="1">
      <c r="A284" s="14"/>
      <c r="B284" s="231"/>
      <c r="C284" s="232"/>
      <c r="D284" s="222" t="s">
        <v>150</v>
      </c>
      <c r="E284" s="233" t="s">
        <v>19</v>
      </c>
      <c r="F284" s="234" t="s">
        <v>380</v>
      </c>
      <c r="G284" s="232"/>
      <c r="H284" s="235">
        <v>156.06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1" t="s">
        <v>150</v>
      </c>
      <c r="AU284" s="241" t="s">
        <v>82</v>
      </c>
      <c r="AV284" s="14" t="s">
        <v>82</v>
      </c>
      <c r="AW284" s="14" t="s">
        <v>33</v>
      </c>
      <c r="AX284" s="14" t="s">
        <v>80</v>
      </c>
      <c r="AY284" s="241" t="s">
        <v>139</v>
      </c>
    </row>
    <row r="285" s="2" customFormat="1" ht="16.5" customHeight="1">
      <c r="A285" s="39"/>
      <c r="B285" s="40"/>
      <c r="C285" s="253" t="s">
        <v>381</v>
      </c>
      <c r="D285" s="253" t="s">
        <v>189</v>
      </c>
      <c r="E285" s="254" t="s">
        <v>382</v>
      </c>
      <c r="F285" s="255" t="s">
        <v>383</v>
      </c>
      <c r="G285" s="256" t="s">
        <v>221</v>
      </c>
      <c r="H285" s="257">
        <v>65.280000000000001</v>
      </c>
      <c r="I285" s="258"/>
      <c r="J285" s="259">
        <f>ROUND(I285*H285,2)</f>
        <v>0</v>
      </c>
      <c r="K285" s="255" t="s">
        <v>145</v>
      </c>
      <c r="L285" s="260"/>
      <c r="M285" s="261" t="s">
        <v>19</v>
      </c>
      <c r="N285" s="262" t="s">
        <v>43</v>
      </c>
      <c r="O285" s="85"/>
      <c r="P285" s="211">
        <f>O285*H285</f>
        <v>0</v>
      </c>
      <c r="Q285" s="211">
        <v>0.00054000000000000001</v>
      </c>
      <c r="R285" s="211">
        <f>Q285*H285</f>
        <v>0.035251200000000003</v>
      </c>
      <c r="S285" s="211">
        <v>0</v>
      </c>
      <c r="T285" s="212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3" t="s">
        <v>312</v>
      </c>
      <c r="AT285" s="213" t="s">
        <v>189</v>
      </c>
      <c r="AU285" s="213" t="s">
        <v>82</v>
      </c>
      <c r="AY285" s="18" t="s">
        <v>139</v>
      </c>
      <c r="BE285" s="214">
        <f>IF(N285="základní",J285,0)</f>
        <v>0</v>
      </c>
      <c r="BF285" s="214">
        <f>IF(N285="snížená",J285,0)</f>
        <v>0</v>
      </c>
      <c r="BG285" s="214">
        <f>IF(N285="zákl. přenesená",J285,0)</f>
        <v>0</v>
      </c>
      <c r="BH285" s="214">
        <f>IF(N285="sníž. přenesená",J285,0)</f>
        <v>0</v>
      </c>
      <c r="BI285" s="214">
        <f>IF(N285="nulová",J285,0)</f>
        <v>0</v>
      </c>
      <c r="BJ285" s="18" t="s">
        <v>80</v>
      </c>
      <c r="BK285" s="214">
        <f>ROUND(I285*H285,2)</f>
        <v>0</v>
      </c>
      <c r="BL285" s="18" t="s">
        <v>235</v>
      </c>
      <c r="BM285" s="213" t="s">
        <v>384</v>
      </c>
    </row>
    <row r="286" s="14" customFormat="1">
      <c r="A286" s="14"/>
      <c r="B286" s="231"/>
      <c r="C286" s="232"/>
      <c r="D286" s="222" t="s">
        <v>150</v>
      </c>
      <c r="E286" s="233" t="s">
        <v>19</v>
      </c>
      <c r="F286" s="234" t="s">
        <v>385</v>
      </c>
      <c r="G286" s="232"/>
      <c r="H286" s="235">
        <v>65.280000000000001</v>
      </c>
      <c r="I286" s="236"/>
      <c r="J286" s="232"/>
      <c r="K286" s="232"/>
      <c r="L286" s="237"/>
      <c r="M286" s="238"/>
      <c r="N286" s="239"/>
      <c r="O286" s="239"/>
      <c r="P286" s="239"/>
      <c r="Q286" s="239"/>
      <c r="R286" s="239"/>
      <c r="S286" s="239"/>
      <c r="T286" s="24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1" t="s">
        <v>150</v>
      </c>
      <c r="AU286" s="241" t="s">
        <v>82</v>
      </c>
      <c r="AV286" s="14" t="s">
        <v>82</v>
      </c>
      <c r="AW286" s="14" t="s">
        <v>33</v>
      </c>
      <c r="AX286" s="14" t="s">
        <v>80</v>
      </c>
      <c r="AY286" s="241" t="s">
        <v>139</v>
      </c>
    </row>
    <row r="287" s="2" customFormat="1" ht="37.8" customHeight="1">
      <c r="A287" s="39"/>
      <c r="B287" s="40"/>
      <c r="C287" s="202" t="s">
        <v>386</v>
      </c>
      <c r="D287" s="202" t="s">
        <v>141</v>
      </c>
      <c r="E287" s="203" t="s">
        <v>387</v>
      </c>
      <c r="F287" s="204" t="s">
        <v>388</v>
      </c>
      <c r="G287" s="205" t="s">
        <v>221</v>
      </c>
      <c r="H287" s="206">
        <v>212</v>
      </c>
      <c r="I287" s="207"/>
      <c r="J287" s="208">
        <f>ROUND(I287*H287,2)</f>
        <v>0</v>
      </c>
      <c r="K287" s="204" t="s">
        <v>145</v>
      </c>
      <c r="L287" s="45"/>
      <c r="M287" s="209" t="s">
        <v>19</v>
      </c>
      <c r="N287" s="210" t="s">
        <v>43</v>
      </c>
      <c r="O287" s="85"/>
      <c r="P287" s="211">
        <f>O287*H287</f>
        <v>0</v>
      </c>
      <c r="Q287" s="211">
        <v>0.00017000000000000001</v>
      </c>
      <c r="R287" s="211">
        <f>Q287*H287</f>
        <v>0.036040000000000003</v>
      </c>
      <c r="S287" s="211">
        <v>0</v>
      </c>
      <c r="T287" s="212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3" t="s">
        <v>235</v>
      </c>
      <c r="AT287" s="213" t="s">
        <v>141</v>
      </c>
      <c r="AU287" s="213" t="s">
        <v>82</v>
      </c>
      <c r="AY287" s="18" t="s">
        <v>139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18" t="s">
        <v>80</v>
      </c>
      <c r="BK287" s="214">
        <f>ROUND(I287*H287,2)</f>
        <v>0</v>
      </c>
      <c r="BL287" s="18" t="s">
        <v>235</v>
      </c>
      <c r="BM287" s="213" t="s">
        <v>389</v>
      </c>
    </row>
    <row r="288" s="2" customFormat="1">
      <c r="A288" s="39"/>
      <c r="B288" s="40"/>
      <c r="C288" s="41"/>
      <c r="D288" s="215" t="s">
        <v>148</v>
      </c>
      <c r="E288" s="41"/>
      <c r="F288" s="216" t="s">
        <v>390</v>
      </c>
      <c r="G288" s="41"/>
      <c r="H288" s="41"/>
      <c r="I288" s="217"/>
      <c r="J288" s="41"/>
      <c r="K288" s="41"/>
      <c r="L288" s="45"/>
      <c r="M288" s="218"/>
      <c r="N288" s="219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148</v>
      </c>
      <c r="AU288" s="18" t="s">
        <v>82</v>
      </c>
    </row>
    <row r="289" s="13" customFormat="1">
      <c r="A289" s="13"/>
      <c r="B289" s="220"/>
      <c r="C289" s="221"/>
      <c r="D289" s="222" t="s">
        <v>150</v>
      </c>
      <c r="E289" s="223" t="s">
        <v>19</v>
      </c>
      <c r="F289" s="224" t="s">
        <v>151</v>
      </c>
      <c r="G289" s="221"/>
      <c r="H289" s="223" t="s">
        <v>19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0" t="s">
        <v>150</v>
      </c>
      <c r="AU289" s="230" t="s">
        <v>82</v>
      </c>
      <c r="AV289" s="13" t="s">
        <v>80</v>
      </c>
      <c r="AW289" s="13" t="s">
        <v>33</v>
      </c>
      <c r="AX289" s="13" t="s">
        <v>72</v>
      </c>
      <c r="AY289" s="230" t="s">
        <v>139</v>
      </c>
    </row>
    <row r="290" s="13" customFormat="1">
      <c r="A290" s="13"/>
      <c r="B290" s="220"/>
      <c r="C290" s="221"/>
      <c r="D290" s="222" t="s">
        <v>150</v>
      </c>
      <c r="E290" s="223" t="s">
        <v>19</v>
      </c>
      <c r="F290" s="224" t="s">
        <v>303</v>
      </c>
      <c r="G290" s="221"/>
      <c r="H290" s="223" t="s">
        <v>19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0" t="s">
        <v>150</v>
      </c>
      <c r="AU290" s="230" t="s">
        <v>82</v>
      </c>
      <c r="AV290" s="13" t="s">
        <v>80</v>
      </c>
      <c r="AW290" s="13" t="s">
        <v>33</v>
      </c>
      <c r="AX290" s="13" t="s">
        <v>72</v>
      </c>
      <c r="AY290" s="230" t="s">
        <v>139</v>
      </c>
    </row>
    <row r="291" s="14" customFormat="1">
      <c r="A291" s="14"/>
      <c r="B291" s="231"/>
      <c r="C291" s="232"/>
      <c r="D291" s="222" t="s">
        <v>150</v>
      </c>
      <c r="E291" s="233" t="s">
        <v>19</v>
      </c>
      <c r="F291" s="234" t="s">
        <v>335</v>
      </c>
      <c r="G291" s="232"/>
      <c r="H291" s="235">
        <v>9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1" t="s">
        <v>150</v>
      </c>
      <c r="AU291" s="241" t="s">
        <v>82</v>
      </c>
      <c r="AV291" s="14" t="s">
        <v>82</v>
      </c>
      <c r="AW291" s="14" t="s">
        <v>33</v>
      </c>
      <c r="AX291" s="14" t="s">
        <v>72</v>
      </c>
      <c r="AY291" s="241" t="s">
        <v>139</v>
      </c>
    </row>
    <row r="292" s="13" customFormat="1">
      <c r="A292" s="13"/>
      <c r="B292" s="220"/>
      <c r="C292" s="221"/>
      <c r="D292" s="222" t="s">
        <v>150</v>
      </c>
      <c r="E292" s="223" t="s">
        <v>19</v>
      </c>
      <c r="F292" s="224" t="s">
        <v>338</v>
      </c>
      <c r="G292" s="221"/>
      <c r="H292" s="223" t="s">
        <v>19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0" t="s">
        <v>150</v>
      </c>
      <c r="AU292" s="230" t="s">
        <v>82</v>
      </c>
      <c r="AV292" s="13" t="s">
        <v>80</v>
      </c>
      <c r="AW292" s="13" t="s">
        <v>33</v>
      </c>
      <c r="AX292" s="13" t="s">
        <v>72</v>
      </c>
      <c r="AY292" s="230" t="s">
        <v>139</v>
      </c>
    </row>
    <row r="293" s="14" customFormat="1">
      <c r="A293" s="14"/>
      <c r="B293" s="231"/>
      <c r="C293" s="232"/>
      <c r="D293" s="222" t="s">
        <v>150</v>
      </c>
      <c r="E293" s="233" t="s">
        <v>19</v>
      </c>
      <c r="F293" s="234" t="s">
        <v>391</v>
      </c>
      <c r="G293" s="232"/>
      <c r="H293" s="235">
        <v>203</v>
      </c>
      <c r="I293" s="236"/>
      <c r="J293" s="232"/>
      <c r="K293" s="232"/>
      <c r="L293" s="237"/>
      <c r="M293" s="238"/>
      <c r="N293" s="239"/>
      <c r="O293" s="239"/>
      <c r="P293" s="239"/>
      <c r="Q293" s="239"/>
      <c r="R293" s="239"/>
      <c r="S293" s="239"/>
      <c r="T293" s="240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1" t="s">
        <v>150</v>
      </c>
      <c r="AU293" s="241" t="s">
        <v>82</v>
      </c>
      <c r="AV293" s="14" t="s">
        <v>82</v>
      </c>
      <c r="AW293" s="14" t="s">
        <v>33</v>
      </c>
      <c r="AX293" s="14" t="s">
        <v>72</v>
      </c>
      <c r="AY293" s="241" t="s">
        <v>139</v>
      </c>
    </row>
    <row r="294" s="15" customFormat="1">
      <c r="A294" s="15"/>
      <c r="B294" s="242"/>
      <c r="C294" s="243"/>
      <c r="D294" s="222" t="s">
        <v>150</v>
      </c>
      <c r="E294" s="244" t="s">
        <v>19</v>
      </c>
      <c r="F294" s="245" t="s">
        <v>154</v>
      </c>
      <c r="G294" s="243"/>
      <c r="H294" s="246">
        <v>212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2" t="s">
        <v>150</v>
      </c>
      <c r="AU294" s="252" t="s">
        <v>82</v>
      </c>
      <c r="AV294" s="15" t="s">
        <v>146</v>
      </c>
      <c r="AW294" s="15" t="s">
        <v>33</v>
      </c>
      <c r="AX294" s="15" t="s">
        <v>80</v>
      </c>
      <c r="AY294" s="252" t="s">
        <v>139</v>
      </c>
    </row>
    <row r="295" s="2" customFormat="1" ht="16.5" customHeight="1">
      <c r="A295" s="39"/>
      <c r="B295" s="40"/>
      <c r="C295" s="253" t="s">
        <v>392</v>
      </c>
      <c r="D295" s="253" t="s">
        <v>189</v>
      </c>
      <c r="E295" s="254" t="s">
        <v>393</v>
      </c>
      <c r="F295" s="255" t="s">
        <v>394</v>
      </c>
      <c r="G295" s="256" t="s">
        <v>221</v>
      </c>
      <c r="H295" s="257">
        <v>165.24000000000001</v>
      </c>
      <c r="I295" s="258"/>
      <c r="J295" s="259">
        <f>ROUND(I295*H295,2)</f>
        <v>0</v>
      </c>
      <c r="K295" s="255" t="s">
        <v>145</v>
      </c>
      <c r="L295" s="260"/>
      <c r="M295" s="261" t="s">
        <v>19</v>
      </c>
      <c r="N295" s="262" t="s">
        <v>43</v>
      </c>
      <c r="O295" s="85"/>
      <c r="P295" s="211">
        <f>O295*H295</f>
        <v>0</v>
      </c>
      <c r="Q295" s="211">
        <v>0.0025000000000000001</v>
      </c>
      <c r="R295" s="211">
        <f>Q295*H295</f>
        <v>0.41310000000000002</v>
      </c>
      <c r="S295" s="211">
        <v>0</v>
      </c>
      <c r="T295" s="212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3" t="s">
        <v>312</v>
      </c>
      <c r="AT295" s="213" t="s">
        <v>189</v>
      </c>
      <c r="AU295" s="213" t="s">
        <v>82</v>
      </c>
      <c r="AY295" s="18" t="s">
        <v>139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18" t="s">
        <v>80</v>
      </c>
      <c r="BK295" s="214">
        <f>ROUND(I295*H295,2)</f>
        <v>0</v>
      </c>
      <c r="BL295" s="18" t="s">
        <v>235</v>
      </c>
      <c r="BM295" s="213" t="s">
        <v>395</v>
      </c>
    </row>
    <row r="296" s="14" customFormat="1">
      <c r="A296" s="14"/>
      <c r="B296" s="231"/>
      <c r="C296" s="232"/>
      <c r="D296" s="222" t="s">
        <v>150</v>
      </c>
      <c r="E296" s="233" t="s">
        <v>19</v>
      </c>
      <c r="F296" s="234" t="s">
        <v>396</v>
      </c>
      <c r="G296" s="232"/>
      <c r="H296" s="235">
        <v>165.24000000000001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1" t="s">
        <v>150</v>
      </c>
      <c r="AU296" s="241" t="s">
        <v>82</v>
      </c>
      <c r="AV296" s="14" t="s">
        <v>82</v>
      </c>
      <c r="AW296" s="14" t="s">
        <v>33</v>
      </c>
      <c r="AX296" s="14" t="s">
        <v>80</v>
      </c>
      <c r="AY296" s="241" t="s">
        <v>139</v>
      </c>
    </row>
    <row r="297" s="2" customFormat="1" ht="16.5" customHeight="1">
      <c r="A297" s="39"/>
      <c r="B297" s="40"/>
      <c r="C297" s="253" t="s">
        <v>397</v>
      </c>
      <c r="D297" s="253" t="s">
        <v>189</v>
      </c>
      <c r="E297" s="254" t="s">
        <v>398</v>
      </c>
      <c r="F297" s="255" t="s">
        <v>399</v>
      </c>
      <c r="G297" s="256" t="s">
        <v>221</v>
      </c>
      <c r="H297" s="257">
        <v>50</v>
      </c>
      <c r="I297" s="258"/>
      <c r="J297" s="259">
        <f>ROUND(I297*H297,2)</f>
        <v>0</v>
      </c>
      <c r="K297" s="255" t="s">
        <v>145</v>
      </c>
      <c r="L297" s="260"/>
      <c r="M297" s="261" t="s">
        <v>19</v>
      </c>
      <c r="N297" s="262" t="s">
        <v>43</v>
      </c>
      <c r="O297" s="85"/>
      <c r="P297" s="211">
        <f>O297*H297</f>
        <v>0</v>
      </c>
      <c r="Q297" s="211">
        <v>0.00139</v>
      </c>
      <c r="R297" s="211">
        <f>Q297*H297</f>
        <v>0.069499999999999992</v>
      </c>
      <c r="S297" s="211">
        <v>0</v>
      </c>
      <c r="T297" s="212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3" t="s">
        <v>312</v>
      </c>
      <c r="AT297" s="213" t="s">
        <v>189</v>
      </c>
      <c r="AU297" s="213" t="s">
        <v>82</v>
      </c>
      <c r="AY297" s="18" t="s">
        <v>139</v>
      </c>
      <c r="BE297" s="214">
        <f>IF(N297="základní",J297,0)</f>
        <v>0</v>
      </c>
      <c r="BF297" s="214">
        <f>IF(N297="snížená",J297,0)</f>
        <v>0</v>
      </c>
      <c r="BG297" s="214">
        <f>IF(N297="zákl. přenesená",J297,0)</f>
        <v>0</v>
      </c>
      <c r="BH297" s="214">
        <f>IF(N297="sníž. přenesená",J297,0)</f>
        <v>0</v>
      </c>
      <c r="BI297" s="214">
        <f>IF(N297="nulová",J297,0)</f>
        <v>0</v>
      </c>
      <c r="BJ297" s="18" t="s">
        <v>80</v>
      </c>
      <c r="BK297" s="214">
        <f>ROUND(I297*H297,2)</f>
        <v>0</v>
      </c>
      <c r="BL297" s="18" t="s">
        <v>235</v>
      </c>
      <c r="BM297" s="213" t="s">
        <v>400</v>
      </c>
    </row>
    <row r="298" s="2" customFormat="1" ht="37.8" customHeight="1">
      <c r="A298" s="39"/>
      <c r="B298" s="40"/>
      <c r="C298" s="202" t="s">
        <v>401</v>
      </c>
      <c r="D298" s="202" t="s">
        <v>141</v>
      </c>
      <c r="E298" s="203" t="s">
        <v>402</v>
      </c>
      <c r="F298" s="204" t="s">
        <v>403</v>
      </c>
      <c r="G298" s="205" t="s">
        <v>221</v>
      </c>
      <c r="H298" s="206">
        <v>4.5</v>
      </c>
      <c r="I298" s="207"/>
      <c r="J298" s="208">
        <f>ROUND(I298*H298,2)</f>
        <v>0</v>
      </c>
      <c r="K298" s="204" t="s">
        <v>145</v>
      </c>
      <c r="L298" s="45"/>
      <c r="M298" s="209" t="s">
        <v>19</v>
      </c>
      <c r="N298" s="210" t="s">
        <v>43</v>
      </c>
      <c r="O298" s="85"/>
      <c r="P298" s="211">
        <f>O298*H298</f>
        <v>0</v>
      </c>
      <c r="Q298" s="211">
        <v>0.00031</v>
      </c>
      <c r="R298" s="211">
        <f>Q298*H298</f>
        <v>0.001395</v>
      </c>
      <c r="S298" s="211">
        <v>0</v>
      </c>
      <c r="T298" s="21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3" t="s">
        <v>235</v>
      </c>
      <c r="AT298" s="213" t="s">
        <v>141</v>
      </c>
      <c r="AU298" s="213" t="s">
        <v>82</v>
      </c>
      <c r="AY298" s="18" t="s">
        <v>139</v>
      </c>
      <c r="BE298" s="214">
        <f>IF(N298="základní",J298,0)</f>
        <v>0</v>
      </c>
      <c r="BF298" s="214">
        <f>IF(N298="snížená",J298,0)</f>
        <v>0</v>
      </c>
      <c r="BG298" s="214">
        <f>IF(N298="zákl. přenesená",J298,0)</f>
        <v>0</v>
      </c>
      <c r="BH298" s="214">
        <f>IF(N298="sníž. přenesená",J298,0)</f>
        <v>0</v>
      </c>
      <c r="BI298" s="214">
        <f>IF(N298="nulová",J298,0)</f>
        <v>0</v>
      </c>
      <c r="BJ298" s="18" t="s">
        <v>80</v>
      </c>
      <c r="BK298" s="214">
        <f>ROUND(I298*H298,2)</f>
        <v>0</v>
      </c>
      <c r="BL298" s="18" t="s">
        <v>235</v>
      </c>
      <c r="BM298" s="213" t="s">
        <v>404</v>
      </c>
    </row>
    <row r="299" s="2" customFormat="1">
      <c r="A299" s="39"/>
      <c r="B299" s="40"/>
      <c r="C299" s="41"/>
      <c r="D299" s="215" t="s">
        <v>148</v>
      </c>
      <c r="E299" s="41"/>
      <c r="F299" s="216" t="s">
        <v>405</v>
      </c>
      <c r="G299" s="41"/>
      <c r="H299" s="41"/>
      <c r="I299" s="217"/>
      <c r="J299" s="41"/>
      <c r="K299" s="41"/>
      <c r="L299" s="45"/>
      <c r="M299" s="218"/>
      <c r="N299" s="219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148</v>
      </c>
      <c r="AU299" s="18" t="s">
        <v>82</v>
      </c>
    </row>
    <row r="300" s="13" customFormat="1">
      <c r="A300" s="13"/>
      <c r="B300" s="220"/>
      <c r="C300" s="221"/>
      <c r="D300" s="222" t="s">
        <v>150</v>
      </c>
      <c r="E300" s="223" t="s">
        <v>19</v>
      </c>
      <c r="F300" s="224" t="s">
        <v>151</v>
      </c>
      <c r="G300" s="221"/>
      <c r="H300" s="223" t="s">
        <v>19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150</v>
      </c>
      <c r="AU300" s="230" t="s">
        <v>82</v>
      </c>
      <c r="AV300" s="13" t="s">
        <v>80</v>
      </c>
      <c r="AW300" s="13" t="s">
        <v>33</v>
      </c>
      <c r="AX300" s="13" t="s">
        <v>72</v>
      </c>
      <c r="AY300" s="230" t="s">
        <v>139</v>
      </c>
    </row>
    <row r="301" s="13" customFormat="1">
      <c r="A301" s="13"/>
      <c r="B301" s="220"/>
      <c r="C301" s="221"/>
      <c r="D301" s="222" t="s">
        <v>150</v>
      </c>
      <c r="E301" s="223" t="s">
        <v>19</v>
      </c>
      <c r="F301" s="224" t="s">
        <v>406</v>
      </c>
      <c r="G301" s="221"/>
      <c r="H301" s="223" t="s">
        <v>19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0" t="s">
        <v>150</v>
      </c>
      <c r="AU301" s="230" t="s">
        <v>82</v>
      </c>
      <c r="AV301" s="13" t="s">
        <v>80</v>
      </c>
      <c r="AW301" s="13" t="s">
        <v>33</v>
      </c>
      <c r="AX301" s="13" t="s">
        <v>72</v>
      </c>
      <c r="AY301" s="230" t="s">
        <v>139</v>
      </c>
    </row>
    <row r="302" s="14" customFormat="1">
      <c r="A302" s="14"/>
      <c r="B302" s="231"/>
      <c r="C302" s="232"/>
      <c r="D302" s="222" t="s">
        <v>150</v>
      </c>
      <c r="E302" s="233" t="s">
        <v>19</v>
      </c>
      <c r="F302" s="234" t="s">
        <v>407</v>
      </c>
      <c r="G302" s="232"/>
      <c r="H302" s="235">
        <v>4.5</v>
      </c>
      <c r="I302" s="236"/>
      <c r="J302" s="232"/>
      <c r="K302" s="232"/>
      <c r="L302" s="237"/>
      <c r="M302" s="238"/>
      <c r="N302" s="239"/>
      <c r="O302" s="239"/>
      <c r="P302" s="239"/>
      <c r="Q302" s="239"/>
      <c r="R302" s="239"/>
      <c r="S302" s="239"/>
      <c r="T302" s="24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1" t="s">
        <v>150</v>
      </c>
      <c r="AU302" s="241" t="s">
        <v>82</v>
      </c>
      <c r="AV302" s="14" t="s">
        <v>82</v>
      </c>
      <c r="AW302" s="14" t="s">
        <v>33</v>
      </c>
      <c r="AX302" s="14" t="s">
        <v>72</v>
      </c>
      <c r="AY302" s="241" t="s">
        <v>139</v>
      </c>
    </row>
    <row r="303" s="15" customFormat="1">
      <c r="A303" s="15"/>
      <c r="B303" s="242"/>
      <c r="C303" s="243"/>
      <c r="D303" s="222" t="s">
        <v>150</v>
      </c>
      <c r="E303" s="244" t="s">
        <v>19</v>
      </c>
      <c r="F303" s="245" t="s">
        <v>154</v>
      </c>
      <c r="G303" s="243"/>
      <c r="H303" s="246">
        <v>4.5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2" t="s">
        <v>150</v>
      </c>
      <c r="AU303" s="252" t="s">
        <v>82</v>
      </c>
      <c r="AV303" s="15" t="s">
        <v>146</v>
      </c>
      <c r="AW303" s="15" t="s">
        <v>33</v>
      </c>
      <c r="AX303" s="15" t="s">
        <v>80</v>
      </c>
      <c r="AY303" s="252" t="s">
        <v>139</v>
      </c>
    </row>
    <row r="304" s="2" customFormat="1" ht="16.5" customHeight="1">
      <c r="A304" s="39"/>
      <c r="B304" s="40"/>
      <c r="C304" s="253" t="s">
        <v>408</v>
      </c>
      <c r="D304" s="253" t="s">
        <v>189</v>
      </c>
      <c r="E304" s="254" t="s">
        <v>409</v>
      </c>
      <c r="F304" s="255" t="s">
        <v>410</v>
      </c>
      <c r="G304" s="256" t="s">
        <v>221</v>
      </c>
      <c r="H304" s="257">
        <v>4.5899999999999999</v>
      </c>
      <c r="I304" s="258"/>
      <c r="J304" s="259">
        <f>ROUND(I304*H304,2)</f>
        <v>0</v>
      </c>
      <c r="K304" s="255" t="s">
        <v>145</v>
      </c>
      <c r="L304" s="260"/>
      <c r="M304" s="261" t="s">
        <v>19</v>
      </c>
      <c r="N304" s="262" t="s">
        <v>43</v>
      </c>
      <c r="O304" s="85"/>
      <c r="P304" s="211">
        <f>O304*H304</f>
        <v>0</v>
      </c>
      <c r="Q304" s="211">
        <v>0.0027000000000000001</v>
      </c>
      <c r="R304" s="211">
        <f>Q304*H304</f>
        <v>0.012393</v>
      </c>
      <c r="S304" s="211">
        <v>0</v>
      </c>
      <c r="T304" s="212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3" t="s">
        <v>312</v>
      </c>
      <c r="AT304" s="213" t="s">
        <v>189</v>
      </c>
      <c r="AU304" s="213" t="s">
        <v>82</v>
      </c>
      <c r="AY304" s="18" t="s">
        <v>139</v>
      </c>
      <c r="BE304" s="214">
        <f>IF(N304="základní",J304,0)</f>
        <v>0</v>
      </c>
      <c r="BF304" s="214">
        <f>IF(N304="snížená",J304,0)</f>
        <v>0</v>
      </c>
      <c r="BG304" s="214">
        <f>IF(N304="zákl. přenesená",J304,0)</f>
        <v>0</v>
      </c>
      <c r="BH304" s="214">
        <f>IF(N304="sníž. přenesená",J304,0)</f>
        <v>0</v>
      </c>
      <c r="BI304" s="214">
        <f>IF(N304="nulová",J304,0)</f>
        <v>0</v>
      </c>
      <c r="BJ304" s="18" t="s">
        <v>80</v>
      </c>
      <c r="BK304" s="214">
        <f>ROUND(I304*H304,2)</f>
        <v>0</v>
      </c>
      <c r="BL304" s="18" t="s">
        <v>235</v>
      </c>
      <c r="BM304" s="213" t="s">
        <v>411</v>
      </c>
    </row>
    <row r="305" s="14" customFormat="1">
      <c r="A305" s="14"/>
      <c r="B305" s="231"/>
      <c r="C305" s="232"/>
      <c r="D305" s="222" t="s">
        <v>150</v>
      </c>
      <c r="E305" s="233" t="s">
        <v>19</v>
      </c>
      <c r="F305" s="234" t="s">
        <v>412</v>
      </c>
      <c r="G305" s="232"/>
      <c r="H305" s="235">
        <v>4.5899999999999999</v>
      </c>
      <c r="I305" s="236"/>
      <c r="J305" s="232"/>
      <c r="K305" s="232"/>
      <c r="L305" s="237"/>
      <c r="M305" s="238"/>
      <c r="N305" s="239"/>
      <c r="O305" s="239"/>
      <c r="P305" s="239"/>
      <c r="Q305" s="239"/>
      <c r="R305" s="239"/>
      <c r="S305" s="239"/>
      <c r="T305" s="24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1" t="s">
        <v>150</v>
      </c>
      <c r="AU305" s="241" t="s">
        <v>82</v>
      </c>
      <c r="AV305" s="14" t="s">
        <v>82</v>
      </c>
      <c r="AW305" s="14" t="s">
        <v>33</v>
      </c>
      <c r="AX305" s="14" t="s">
        <v>80</v>
      </c>
      <c r="AY305" s="241" t="s">
        <v>139</v>
      </c>
    </row>
    <row r="306" s="2" customFormat="1" ht="37.8" customHeight="1">
      <c r="A306" s="39"/>
      <c r="B306" s="40"/>
      <c r="C306" s="202" t="s">
        <v>413</v>
      </c>
      <c r="D306" s="202" t="s">
        <v>141</v>
      </c>
      <c r="E306" s="203" t="s">
        <v>414</v>
      </c>
      <c r="F306" s="204" t="s">
        <v>415</v>
      </c>
      <c r="G306" s="205" t="s">
        <v>221</v>
      </c>
      <c r="H306" s="206">
        <v>54</v>
      </c>
      <c r="I306" s="207"/>
      <c r="J306" s="208">
        <f>ROUND(I306*H306,2)</f>
        <v>0</v>
      </c>
      <c r="K306" s="204" t="s">
        <v>145</v>
      </c>
      <c r="L306" s="45"/>
      <c r="M306" s="209" t="s">
        <v>19</v>
      </c>
      <c r="N306" s="210" t="s">
        <v>43</v>
      </c>
      <c r="O306" s="85"/>
      <c r="P306" s="211">
        <f>O306*H306</f>
        <v>0</v>
      </c>
      <c r="Q306" s="211">
        <v>0.00035</v>
      </c>
      <c r="R306" s="211">
        <f>Q306*H306</f>
        <v>0.0189</v>
      </c>
      <c r="S306" s="211">
        <v>0</v>
      </c>
      <c r="T306" s="212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13" t="s">
        <v>235</v>
      </c>
      <c r="AT306" s="213" t="s">
        <v>141</v>
      </c>
      <c r="AU306" s="213" t="s">
        <v>82</v>
      </c>
      <c r="AY306" s="18" t="s">
        <v>139</v>
      </c>
      <c r="BE306" s="214">
        <f>IF(N306="základní",J306,0)</f>
        <v>0</v>
      </c>
      <c r="BF306" s="214">
        <f>IF(N306="snížená",J306,0)</f>
        <v>0</v>
      </c>
      <c r="BG306" s="214">
        <f>IF(N306="zákl. přenesená",J306,0)</f>
        <v>0</v>
      </c>
      <c r="BH306" s="214">
        <f>IF(N306="sníž. přenesená",J306,0)</f>
        <v>0</v>
      </c>
      <c r="BI306" s="214">
        <f>IF(N306="nulová",J306,0)</f>
        <v>0</v>
      </c>
      <c r="BJ306" s="18" t="s">
        <v>80</v>
      </c>
      <c r="BK306" s="214">
        <f>ROUND(I306*H306,2)</f>
        <v>0</v>
      </c>
      <c r="BL306" s="18" t="s">
        <v>235</v>
      </c>
      <c r="BM306" s="213" t="s">
        <v>416</v>
      </c>
    </row>
    <row r="307" s="2" customFormat="1">
      <c r="A307" s="39"/>
      <c r="B307" s="40"/>
      <c r="C307" s="41"/>
      <c r="D307" s="215" t="s">
        <v>148</v>
      </c>
      <c r="E307" s="41"/>
      <c r="F307" s="216" t="s">
        <v>417</v>
      </c>
      <c r="G307" s="41"/>
      <c r="H307" s="41"/>
      <c r="I307" s="217"/>
      <c r="J307" s="41"/>
      <c r="K307" s="41"/>
      <c r="L307" s="45"/>
      <c r="M307" s="218"/>
      <c r="N307" s="219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148</v>
      </c>
      <c r="AU307" s="18" t="s">
        <v>82</v>
      </c>
    </row>
    <row r="308" s="13" customFormat="1">
      <c r="A308" s="13"/>
      <c r="B308" s="220"/>
      <c r="C308" s="221"/>
      <c r="D308" s="222" t="s">
        <v>150</v>
      </c>
      <c r="E308" s="223" t="s">
        <v>19</v>
      </c>
      <c r="F308" s="224" t="s">
        <v>151</v>
      </c>
      <c r="G308" s="221"/>
      <c r="H308" s="223" t="s">
        <v>19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0" t="s">
        <v>150</v>
      </c>
      <c r="AU308" s="230" t="s">
        <v>82</v>
      </c>
      <c r="AV308" s="13" t="s">
        <v>80</v>
      </c>
      <c r="AW308" s="13" t="s">
        <v>33</v>
      </c>
      <c r="AX308" s="13" t="s">
        <v>72</v>
      </c>
      <c r="AY308" s="230" t="s">
        <v>139</v>
      </c>
    </row>
    <row r="309" s="13" customFormat="1">
      <c r="A309" s="13"/>
      <c r="B309" s="220"/>
      <c r="C309" s="221"/>
      <c r="D309" s="222" t="s">
        <v>150</v>
      </c>
      <c r="E309" s="223" t="s">
        <v>19</v>
      </c>
      <c r="F309" s="224" t="s">
        <v>406</v>
      </c>
      <c r="G309" s="221"/>
      <c r="H309" s="223" t="s">
        <v>19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150</v>
      </c>
      <c r="AU309" s="230" t="s">
        <v>82</v>
      </c>
      <c r="AV309" s="13" t="s">
        <v>80</v>
      </c>
      <c r="AW309" s="13" t="s">
        <v>33</v>
      </c>
      <c r="AX309" s="13" t="s">
        <v>72</v>
      </c>
      <c r="AY309" s="230" t="s">
        <v>139</v>
      </c>
    </row>
    <row r="310" s="14" customFormat="1">
      <c r="A310" s="14"/>
      <c r="B310" s="231"/>
      <c r="C310" s="232"/>
      <c r="D310" s="222" t="s">
        <v>150</v>
      </c>
      <c r="E310" s="233" t="s">
        <v>19</v>
      </c>
      <c r="F310" s="234" t="s">
        <v>418</v>
      </c>
      <c r="G310" s="232"/>
      <c r="H310" s="235">
        <v>27</v>
      </c>
      <c r="I310" s="236"/>
      <c r="J310" s="232"/>
      <c r="K310" s="232"/>
      <c r="L310" s="237"/>
      <c r="M310" s="238"/>
      <c r="N310" s="239"/>
      <c r="O310" s="239"/>
      <c r="P310" s="239"/>
      <c r="Q310" s="239"/>
      <c r="R310" s="239"/>
      <c r="S310" s="239"/>
      <c r="T310" s="24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1" t="s">
        <v>150</v>
      </c>
      <c r="AU310" s="241" t="s">
        <v>82</v>
      </c>
      <c r="AV310" s="14" t="s">
        <v>82</v>
      </c>
      <c r="AW310" s="14" t="s">
        <v>33</v>
      </c>
      <c r="AX310" s="14" t="s">
        <v>72</v>
      </c>
      <c r="AY310" s="241" t="s">
        <v>139</v>
      </c>
    </row>
    <row r="311" s="13" customFormat="1">
      <c r="A311" s="13"/>
      <c r="B311" s="220"/>
      <c r="C311" s="221"/>
      <c r="D311" s="222" t="s">
        <v>150</v>
      </c>
      <c r="E311" s="223" t="s">
        <v>19</v>
      </c>
      <c r="F311" s="224" t="s">
        <v>303</v>
      </c>
      <c r="G311" s="221"/>
      <c r="H311" s="223" t="s">
        <v>19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150</v>
      </c>
      <c r="AU311" s="230" t="s">
        <v>82</v>
      </c>
      <c r="AV311" s="13" t="s">
        <v>80</v>
      </c>
      <c r="AW311" s="13" t="s">
        <v>33</v>
      </c>
      <c r="AX311" s="13" t="s">
        <v>72</v>
      </c>
      <c r="AY311" s="230" t="s">
        <v>139</v>
      </c>
    </row>
    <row r="312" s="14" customFormat="1">
      <c r="A312" s="14"/>
      <c r="B312" s="231"/>
      <c r="C312" s="232"/>
      <c r="D312" s="222" t="s">
        <v>150</v>
      </c>
      <c r="E312" s="233" t="s">
        <v>19</v>
      </c>
      <c r="F312" s="234" t="s">
        <v>418</v>
      </c>
      <c r="G312" s="232"/>
      <c r="H312" s="235">
        <v>27</v>
      </c>
      <c r="I312" s="236"/>
      <c r="J312" s="232"/>
      <c r="K312" s="232"/>
      <c r="L312" s="237"/>
      <c r="M312" s="238"/>
      <c r="N312" s="239"/>
      <c r="O312" s="239"/>
      <c r="P312" s="239"/>
      <c r="Q312" s="239"/>
      <c r="R312" s="239"/>
      <c r="S312" s="239"/>
      <c r="T312" s="24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1" t="s">
        <v>150</v>
      </c>
      <c r="AU312" s="241" t="s">
        <v>82</v>
      </c>
      <c r="AV312" s="14" t="s">
        <v>82</v>
      </c>
      <c r="AW312" s="14" t="s">
        <v>33</v>
      </c>
      <c r="AX312" s="14" t="s">
        <v>72</v>
      </c>
      <c r="AY312" s="241" t="s">
        <v>139</v>
      </c>
    </row>
    <row r="313" s="15" customFormat="1">
      <c r="A313" s="15"/>
      <c r="B313" s="242"/>
      <c r="C313" s="243"/>
      <c r="D313" s="222" t="s">
        <v>150</v>
      </c>
      <c r="E313" s="244" t="s">
        <v>19</v>
      </c>
      <c r="F313" s="245" t="s">
        <v>154</v>
      </c>
      <c r="G313" s="243"/>
      <c r="H313" s="246">
        <v>54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52" t="s">
        <v>150</v>
      </c>
      <c r="AU313" s="252" t="s">
        <v>82</v>
      </c>
      <c r="AV313" s="15" t="s">
        <v>146</v>
      </c>
      <c r="AW313" s="15" t="s">
        <v>33</v>
      </c>
      <c r="AX313" s="15" t="s">
        <v>80</v>
      </c>
      <c r="AY313" s="252" t="s">
        <v>139</v>
      </c>
    </row>
    <row r="314" s="2" customFormat="1" ht="16.5" customHeight="1">
      <c r="A314" s="39"/>
      <c r="B314" s="40"/>
      <c r="C314" s="253" t="s">
        <v>419</v>
      </c>
      <c r="D314" s="253" t="s">
        <v>189</v>
      </c>
      <c r="E314" s="254" t="s">
        <v>420</v>
      </c>
      <c r="F314" s="255" t="s">
        <v>421</v>
      </c>
      <c r="G314" s="256" t="s">
        <v>221</v>
      </c>
      <c r="H314" s="257">
        <v>55.079999999999998</v>
      </c>
      <c r="I314" s="258"/>
      <c r="J314" s="259">
        <f>ROUND(I314*H314,2)</f>
        <v>0</v>
      </c>
      <c r="K314" s="255" t="s">
        <v>145</v>
      </c>
      <c r="L314" s="260"/>
      <c r="M314" s="261" t="s">
        <v>19</v>
      </c>
      <c r="N314" s="262" t="s">
        <v>43</v>
      </c>
      <c r="O314" s="85"/>
      <c r="P314" s="211">
        <f>O314*H314</f>
        <v>0</v>
      </c>
      <c r="Q314" s="211">
        <v>0.0043</v>
      </c>
      <c r="R314" s="211">
        <f>Q314*H314</f>
        <v>0.236844</v>
      </c>
      <c r="S314" s="211">
        <v>0</v>
      </c>
      <c r="T314" s="212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3" t="s">
        <v>312</v>
      </c>
      <c r="AT314" s="213" t="s">
        <v>189</v>
      </c>
      <c r="AU314" s="213" t="s">
        <v>82</v>
      </c>
      <c r="AY314" s="18" t="s">
        <v>139</v>
      </c>
      <c r="BE314" s="214">
        <f>IF(N314="základní",J314,0)</f>
        <v>0</v>
      </c>
      <c r="BF314" s="214">
        <f>IF(N314="snížená",J314,0)</f>
        <v>0</v>
      </c>
      <c r="BG314" s="214">
        <f>IF(N314="zákl. přenesená",J314,0)</f>
        <v>0</v>
      </c>
      <c r="BH314" s="214">
        <f>IF(N314="sníž. přenesená",J314,0)</f>
        <v>0</v>
      </c>
      <c r="BI314" s="214">
        <f>IF(N314="nulová",J314,0)</f>
        <v>0</v>
      </c>
      <c r="BJ314" s="18" t="s">
        <v>80</v>
      </c>
      <c r="BK314" s="214">
        <f>ROUND(I314*H314,2)</f>
        <v>0</v>
      </c>
      <c r="BL314" s="18" t="s">
        <v>235</v>
      </c>
      <c r="BM314" s="213" t="s">
        <v>422</v>
      </c>
    </row>
    <row r="315" s="14" customFormat="1">
      <c r="A315" s="14"/>
      <c r="B315" s="231"/>
      <c r="C315" s="232"/>
      <c r="D315" s="222" t="s">
        <v>150</v>
      </c>
      <c r="E315" s="233" t="s">
        <v>19</v>
      </c>
      <c r="F315" s="234" t="s">
        <v>423</v>
      </c>
      <c r="G315" s="232"/>
      <c r="H315" s="235">
        <v>55.079999999999998</v>
      </c>
      <c r="I315" s="236"/>
      <c r="J315" s="232"/>
      <c r="K315" s="232"/>
      <c r="L315" s="237"/>
      <c r="M315" s="238"/>
      <c r="N315" s="239"/>
      <c r="O315" s="239"/>
      <c r="P315" s="239"/>
      <c r="Q315" s="239"/>
      <c r="R315" s="239"/>
      <c r="S315" s="239"/>
      <c r="T315" s="24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1" t="s">
        <v>150</v>
      </c>
      <c r="AU315" s="241" t="s">
        <v>82</v>
      </c>
      <c r="AV315" s="14" t="s">
        <v>82</v>
      </c>
      <c r="AW315" s="14" t="s">
        <v>33</v>
      </c>
      <c r="AX315" s="14" t="s">
        <v>80</v>
      </c>
      <c r="AY315" s="241" t="s">
        <v>139</v>
      </c>
    </row>
    <row r="316" s="2" customFormat="1" ht="37.8" customHeight="1">
      <c r="A316" s="39"/>
      <c r="B316" s="40"/>
      <c r="C316" s="202" t="s">
        <v>424</v>
      </c>
      <c r="D316" s="202" t="s">
        <v>141</v>
      </c>
      <c r="E316" s="203" t="s">
        <v>425</v>
      </c>
      <c r="F316" s="204" t="s">
        <v>426</v>
      </c>
      <c r="G316" s="205" t="s">
        <v>221</v>
      </c>
      <c r="H316" s="206">
        <v>106</v>
      </c>
      <c r="I316" s="207"/>
      <c r="J316" s="208">
        <f>ROUND(I316*H316,2)</f>
        <v>0</v>
      </c>
      <c r="K316" s="204" t="s">
        <v>145</v>
      </c>
      <c r="L316" s="45"/>
      <c r="M316" s="209" t="s">
        <v>19</v>
      </c>
      <c r="N316" s="210" t="s">
        <v>43</v>
      </c>
      <c r="O316" s="85"/>
      <c r="P316" s="211">
        <f>O316*H316</f>
        <v>0</v>
      </c>
      <c r="Q316" s="211">
        <v>0.00013999999999999999</v>
      </c>
      <c r="R316" s="211">
        <f>Q316*H316</f>
        <v>0.014839999999999999</v>
      </c>
      <c r="S316" s="211">
        <v>0</v>
      </c>
      <c r="T316" s="212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3" t="s">
        <v>235</v>
      </c>
      <c r="AT316" s="213" t="s">
        <v>141</v>
      </c>
      <c r="AU316" s="213" t="s">
        <v>82</v>
      </c>
      <c r="AY316" s="18" t="s">
        <v>139</v>
      </c>
      <c r="BE316" s="214">
        <f>IF(N316="základní",J316,0)</f>
        <v>0</v>
      </c>
      <c r="BF316" s="214">
        <f>IF(N316="snížená",J316,0)</f>
        <v>0</v>
      </c>
      <c r="BG316" s="214">
        <f>IF(N316="zákl. přenesená",J316,0)</f>
        <v>0</v>
      </c>
      <c r="BH316" s="214">
        <f>IF(N316="sníž. přenesená",J316,0)</f>
        <v>0</v>
      </c>
      <c r="BI316" s="214">
        <f>IF(N316="nulová",J316,0)</f>
        <v>0</v>
      </c>
      <c r="BJ316" s="18" t="s">
        <v>80</v>
      </c>
      <c r="BK316" s="214">
        <f>ROUND(I316*H316,2)</f>
        <v>0</v>
      </c>
      <c r="BL316" s="18" t="s">
        <v>235</v>
      </c>
      <c r="BM316" s="213" t="s">
        <v>427</v>
      </c>
    </row>
    <row r="317" s="2" customFormat="1">
      <c r="A317" s="39"/>
      <c r="B317" s="40"/>
      <c r="C317" s="41"/>
      <c r="D317" s="215" t="s">
        <v>148</v>
      </c>
      <c r="E317" s="41"/>
      <c r="F317" s="216" t="s">
        <v>428</v>
      </c>
      <c r="G317" s="41"/>
      <c r="H317" s="41"/>
      <c r="I317" s="217"/>
      <c r="J317" s="41"/>
      <c r="K317" s="41"/>
      <c r="L317" s="45"/>
      <c r="M317" s="218"/>
      <c r="N317" s="219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148</v>
      </c>
      <c r="AU317" s="18" t="s">
        <v>82</v>
      </c>
    </row>
    <row r="318" s="13" customFormat="1">
      <c r="A318" s="13"/>
      <c r="B318" s="220"/>
      <c r="C318" s="221"/>
      <c r="D318" s="222" t="s">
        <v>150</v>
      </c>
      <c r="E318" s="223" t="s">
        <v>19</v>
      </c>
      <c r="F318" s="224" t="s">
        <v>151</v>
      </c>
      <c r="G318" s="221"/>
      <c r="H318" s="223" t="s">
        <v>19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0" t="s">
        <v>150</v>
      </c>
      <c r="AU318" s="230" t="s">
        <v>82</v>
      </c>
      <c r="AV318" s="13" t="s">
        <v>80</v>
      </c>
      <c r="AW318" s="13" t="s">
        <v>33</v>
      </c>
      <c r="AX318" s="13" t="s">
        <v>72</v>
      </c>
      <c r="AY318" s="230" t="s">
        <v>139</v>
      </c>
    </row>
    <row r="319" s="13" customFormat="1">
      <c r="A319" s="13"/>
      <c r="B319" s="220"/>
      <c r="C319" s="221"/>
      <c r="D319" s="222" t="s">
        <v>150</v>
      </c>
      <c r="E319" s="223" t="s">
        <v>19</v>
      </c>
      <c r="F319" s="224" t="s">
        <v>303</v>
      </c>
      <c r="G319" s="221"/>
      <c r="H319" s="223" t="s">
        <v>19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0" t="s">
        <v>150</v>
      </c>
      <c r="AU319" s="230" t="s">
        <v>82</v>
      </c>
      <c r="AV319" s="13" t="s">
        <v>80</v>
      </c>
      <c r="AW319" s="13" t="s">
        <v>33</v>
      </c>
      <c r="AX319" s="13" t="s">
        <v>72</v>
      </c>
      <c r="AY319" s="230" t="s">
        <v>139</v>
      </c>
    </row>
    <row r="320" s="14" customFormat="1">
      <c r="A320" s="14"/>
      <c r="B320" s="231"/>
      <c r="C320" s="232"/>
      <c r="D320" s="222" t="s">
        <v>150</v>
      </c>
      <c r="E320" s="233" t="s">
        <v>19</v>
      </c>
      <c r="F320" s="234" t="s">
        <v>429</v>
      </c>
      <c r="G320" s="232"/>
      <c r="H320" s="235">
        <v>5</v>
      </c>
      <c r="I320" s="236"/>
      <c r="J320" s="232"/>
      <c r="K320" s="232"/>
      <c r="L320" s="237"/>
      <c r="M320" s="238"/>
      <c r="N320" s="239"/>
      <c r="O320" s="239"/>
      <c r="P320" s="239"/>
      <c r="Q320" s="239"/>
      <c r="R320" s="239"/>
      <c r="S320" s="239"/>
      <c r="T320" s="24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1" t="s">
        <v>150</v>
      </c>
      <c r="AU320" s="241" t="s">
        <v>82</v>
      </c>
      <c r="AV320" s="14" t="s">
        <v>82</v>
      </c>
      <c r="AW320" s="14" t="s">
        <v>33</v>
      </c>
      <c r="AX320" s="14" t="s">
        <v>72</v>
      </c>
      <c r="AY320" s="241" t="s">
        <v>139</v>
      </c>
    </row>
    <row r="321" s="13" customFormat="1">
      <c r="A321" s="13"/>
      <c r="B321" s="220"/>
      <c r="C321" s="221"/>
      <c r="D321" s="222" t="s">
        <v>150</v>
      </c>
      <c r="E321" s="223" t="s">
        <v>19</v>
      </c>
      <c r="F321" s="224" t="s">
        <v>152</v>
      </c>
      <c r="G321" s="221"/>
      <c r="H321" s="223" t="s">
        <v>19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150</v>
      </c>
      <c r="AU321" s="230" t="s">
        <v>82</v>
      </c>
      <c r="AV321" s="13" t="s">
        <v>80</v>
      </c>
      <c r="AW321" s="13" t="s">
        <v>33</v>
      </c>
      <c r="AX321" s="13" t="s">
        <v>72</v>
      </c>
      <c r="AY321" s="230" t="s">
        <v>139</v>
      </c>
    </row>
    <row r="322" s="14" customFormat="1">
      <c r="A322" s="14"/>
      <c r="B322" s="231"/>
      <c r="C322" s="232"/>
      <c r="D322" s="222" t="s">
        <v>150</v>
      </c>
      <c r="E322" s="233" t="s">
        <v>19</v>
      </c>
      <c r="F322" s="234" t="s">
        <v>430</v>
      </c>
      <c r="G322" s="232"/>
      <c r="H322" s="235">
        <v>29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1" t="s">
        <v>150</v>
      </c>
      <c r="AU322" s="241" t="s">
        <v>82</v>
      </c>
      <c r="AV322" s="14" t="s">
        <v>82</v>
      </c>
      <c r="AW322" s="14" t="s">
        <v>33</v>
      </c>
      <c r="AX322" s="14" t="s">
        <v>72</v>
      </c>
      <c r="AY322" s="241" t="s">
        <v>139</v>
      </c>
    </row>
    <row r="323" s="13" customFormat="1">
      <c r="A323" s="13"/>
      <c r="B323" s="220"/>
      <c r="C323" s="221"/>
      <c r="D323" s="222" t="s">
        <v>150</v>
      </c>
      <c r="E323" s="223" t="s">
        <v>19</v>
      </c>
      <c r="F323" s="224" t="s">
        <v>330</v>
      </c>
      <c r="G323" s="221"/>
      <c r="H323" s="223" t="s">
        <v>19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0" t="s">
        <v>150</v>
      </c>
      <c r="AU323" s="230" t="s">
        <v>82</v>
      </c>
      <c r="AV323" s="13" t="s">
        <v>80</v>
      </c>
      <c r="AW323" s="13" t="s">
        <v>33</v>
      </c>
      <c r="AX323" s="13" t="s">
        <v>72</v>
      </c>
      <c r="AY323" s="230" t="s">
        <v>139</v>
      </c>
    </row>
    <row r="324" s="14" customFormat="1">
      <c r="A324" s="14"/>
      <c r="B324" s="231"/>
      <c r="C324" s="232"/>
      <c r="D324" s="222" t="s">
        <v>150</v>
      </c>
      <c r="E324" s="233" t="s">
        <v>19</v>
      </c>
      <c r="F324" s="234" t="s">
        <v>431</v>
      </c>
      <c r="G324" s="232"/>
      <c r="H324" s="235">
        <v>16</v>
      </c>
      <c r="I324" s="236"/>
      <c r="J324" s="232"/>
      <c r="K324" s="232"/>
      <c r="L324" s="237"/>
      <c r="M324" s="238"/>
      <c r="N324" s="239"/>
      <c r="O324" s="239"/>
      <c r="P324" s="239"/>
      <c r="Q324" s="239"/>
      <c r="R324" s="239"/>
      <c r="S324" s="239"/>
      <c r="T324" s="24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1" t="s">
        <v>150</v>
      </c>
      <c r="AU324" s="241" t="s">
        <v>82</v>
      </c>
      <c r="AV324" s="14" t="s">
        <v>82</v>
      </c>
      <c r="AW324" s="14" t="s">
        <v>33</v>
      </c>
      <c r="AX324" s="14" t="s">
        <v>72</v>
      </c>
      <c r="AY324" s="241" t="s">
        <v>139</v>
      </c>
    </row>
    <row r="325" s="13" customFormat="1">
      <c r="A325" s="13"/>
      <c r="B325" s="220"/>
      <c r="C325" s="221"/>
      <c r="D325" s="222" t="s">
        <v>150</v>
      </c>
      <c r="E325" s="223" t="s">
        <v>19</v>
      </c>
      <c r="F325" s="224" t="s">
        <v>332</v>
      </c>
      <c r="G325" s="221"/>
      <c r="H325" s="223" t="s">
        <v>19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150</v>
      </c>
      <c r="AU325" s="230" t="s">
        <v>82</v>
      </c>
      <c r="AV325" s="13" t="s">
        <v>80</v>
      </c>
      <c r="AW325" s="13" t="s">
        <v>33</v>
      </c>
      <c r="AX325" s="13" t="s">
        <v>72</v>
      </c>
      <c r="AY325" s="230" t="s">
        <v>139</v>
      </c>
    </row>
    <row r="326" s="14" customFormat="1">
      <c r="A326" s="14"/>
      <c r="B326" s="231"/>
      <c r="C326" s="232"/>
      <c r="D326" s="222" t="s">
        <v>150</v>
      </c>
      <c r="E326" s="233" t="s">
        <v>19</v>
      </c>
      <c r="F326" s="234" t="s">
        <v>432</v>
      </c>
      <c r="G326" s="232"/>
      <c r="H326" s="235">
        <v>11</v>
      </c>
      <c r="I326" s="236"/>
      <c r="J326" s="232"/>
      <c r="K326" s="232"/>
      <c r="L326" s="237"/>
      <c r="M326" s="238"/>
      <c r="N326" s="239"/>
      <c r="O326" s="239"/>
      <c r="P326" s="239"/>
      <c r="Q326" s="239"/>
      <c r="R326" s="239"/>
      <c r="S326" s="239"/>
      <c r="T326" s="24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1" t="s">
        <v>150</v>
      </c>
      <c r="AU326" s="241" t="s">
        <v>82</v>
      </c>
      <c r="AV326" s="14" t="s">
        <v>82</v>
      </c>
      <c r="AW326" s="14" t="s">
        <v>33</v>
      </c>
      <c r="AX326" s="14" t="s">
        <v>72</v>
      </c>
      <c r="AY326" s="241" t="s">
        <v>139</v>
      </c>
    </row>
    <row r="327" s="13" customFormat="1">
      <c r="A327" s="13"/>
      <c r="B327" s="220"/>
      <c r="C327" s="221"/>
      <c r="D327" s="222" t="s">
        <v>150</v>
      </c>
      <c r="E327" s="223" t="s">
        <v>19</v>
      </c>
      <c r="F327" s="224" t="s">
        <v>334</v>
      </c>
      <c r="G327" s="221"/>
      <c r="H327" s="223" t="s">
        <v>19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150</v>
      </c>
      <c r="AU327" s="230" t="s">
        <v>82</v>
      </c>
      <c r="AV327" s="13" t="s">
        <v>80</v>
      </c>
      <c r="AW327" s="13" t="s">
        <v>33</v>
      </c>
      <c r="AX327" s="13" t="s">
        <v>72</v>
      </c>
      <c r="AY327" s="230" t="s">
        <v>139</v>
      </c>
    </row>
    <row r="328" s="14" customFormat="1">
      <c r="A328" s="14"/>
      <c r="B328" s="231"/>
      <c r="C328" s="232"/>
      <c r="D328" s="222" t="s">
        <v>150</v>
      </c>
      <c r="E328" s="233" t="s">
        <v>19</v>
      </c>
      <c r="F328" s="234" t="s">
        <v>200</v>
      </c>
      <c r="G328" s="232"/>
      <c r="H328" s="235">
        <v>1</v>
      </c>
      <c r="I328" s="236"/>
      <c r="J328" s="232"/>
      <c r="K328" s="232"/>
      <c r="L328" s="237"/>
      <c r="M328" s="238"/>
      <c r="N328" s="239"/>
      <c r="O328" s="239"/>
      <c r="P328" s="239"/>
      <c r="Q328" s="239"/>
      <c r="R328" s="239"/>
      <c r="S328" s="239"/>
      <c r="T328" s="24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1" t="s">
        <v>150</v>
      </c>
      <c r="AU328" s="241" t="s">
        <v>82</v>
      </c>
      <c r="AV328" s="14" t="s">
        <v>82</v>
      </c>
      <c r="AW328" s="14" t="s">
        <v>33</v>
      </c>
      <c r="AX328" s="14" t="s">
        <v>72</v>
      </c>
      <c r="AY328" s="241" t="s">
        <v>139</v>
      </c>
    </row>
    <row r="329" s="13" customFormat="1">
      <c r="A329" s="13"/>
      <c r="B329" s="220"/>
      <c r="C329" s="221"/>
      <c r="D329" s="222" t="s">
        <v>150</v>
      </c>
      <c r="E329" s="223" t="s">
        <v>19</v>
      </c>
      <c r="F329" s="224" t="s">
        <v>336</v>
      </c>
      <c r="G329" s="221"/>
      <c r="H329" s="223" t="s">
        <v>19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150</v>
      </c>
      <c r="AU329" s="230" t="s">
        <v>82</v>
      </c>
      <c r="AV329" s="13" t="s">
        <v>80</v>
      </c>
      <c r="AW329" s="13" t="s">
        <v>33</v>
      </c>
      <c r="AX329" s="13" t="s">
        <v>72</v>
      </c>
      <c r="AY329" s="230" t="s">
        <v>139</v>
      </c>
    </row>
    <row r="330" s="14" customFormat="1">
      <c r="A330" s="14"/>
      <c r="B330" s="231"/>
      <c r="C330" s="232"/>
      <c r="D330" s="222" t="s">
        <v>150</v>
      </c>
      <c r="E330" s="233" t="s">
        <v>19</v>
      </c>
      <c r="F330" s="234" t="s">
        <v>348</v>
      </c>
      <c r="G330" s="232"/>
      <c r="H330" s="235">
        <v>4</v>
      </c>
      <c r="I330" s="236"/>
      <c r="J330" s="232"/>
      <c r="K330" s="232"/>
      <c r="L330" s="237"/>
      <c r="M330" s="238"/>
      <c r="N330" s="239"/>
      <c r="O330" s="239"/>
      <c r="P330" s="239"/>
      <c r="Q330" s="239"/>
      <c r="R330" s="239"/>
      <c r="S330" s="239"/>
      <c r="T330" s="24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1" t="s">
        <v>150</v>
      </c>
      <c r="AU330" s="241" t="s">
        <v>82</v>
      </c>
      <c r="AV330" s="14" t="s">
        <v>82</v>
      </c>
      <c r="AW330" s="14" t="s">
        <v>33</v>
      </c>
      <c r="AX330" s="14" t="s">
        <v>72</v>
      </c>
      <c r="AY330" s="241" t="s">
        <v>139</v>
      </c>
    </row>
    <row r="331" s="13" customFormat="1">
      <c r="A331" s="13"/>
      <c r="B331" s="220"/>
      <c r="C331" s="221"/>
      <c r="D331" s="222" t="s">
        <v>150</v>
      </c>
      <c r="E331" s="223" t="s">
        <v>19</v>
      </c>
      <c r="F331" s="224" t="s">
        <v>338</v>
      </c>
      <c r="G331" s="221"/>
      <c r="H331" s="223" t="s">
        <v>19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150</v>
      </c>
      <c r="AU331" s="230" t="s">
        <v>82</v>
      </c>
      <c r="AV331" s="13" t="s">
        <v>80</v>
      </c>
      <c r="AW331" s="13" t="s">
        <v>33</v>
      </c>
      <c r="AX331" s="13" t="s">
        <v>72</v>
      </c>
      <c r="AY331" s="230" t="s">
        <v>139</v>
      </c>
    </row>
    <row r="332" s="14" customFormat="1">
      <c r="A332" s="14"/>
      <c r="B332" s="231"/>
      <c r="C332" s="232"/>
      <c r="D332" s="222" t="s">
        <v>150</v>
      </c>
      <c r="E332" s="233" t="s">
        <v>19</v>
      </c>
      <c r="F332" s="234" t="s">
        <v>433</v>
      </c>
      <c r="G332" s="232"/>
      <c r="H332" s="235">
        <v>40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1" t="s">
        <v>150</v>
      </c>
      <c r="AU332" s="241" t="s">
        <v>82</v>
      </c>
      <c r="AV332" s="14" t="s">
        <v>82</v>
      </c>
      <c r="AW332" s="14" t="s">
        <v>33</v>
      </c>
      <c r="AX332" s="14" t="s">
        <v>72</v>
      </c>
      <c r="AY332" s="241" t="s">
        <v>139</v>
      </c>
    </row>
    <row r="333" s="15" customFormat="1">
      <c r="A333" s="15"/>
      <c r="B333" s="242"/>
      <c r="C333" s="243"/>
      <c r="D333" s="222" t="s">
        <v>150</v>
      </c>
      <c r="E333" s="244" t="s">
        <v>19</v>
      </c>
      <c r="F333" s="245" t="s">
        <v>154</v>
      </c>
      <c r="G333" s="243"/>
      <c r="H333" s="246">
        <v>106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2" t="s">
        <v>150</v>
      </c>
      <c r="AU333" s="252" t="s">
        <v>82</v>
      </c>
      <c r="AV333" s="15" t="s">
        <v>146</v>
      </c>
      <c r="AW333" s="15" t="s">
        <v>33</v>
      </c>
      <c r="AX333" s="15" t="s">
        <v>80</v>
      </c>
      <c r="AY333" s="252" t="s">
        <v>139</v>
      </c>
    </row>
    <row r="334" s="2" customFormat="1" ht="16.5" customHeight="1">
      <c r="A334" s="39"/>
      <c r="B334" s="40"/>
      <c r="C334" s="253" t="s">
        <v>434</v>
      </c>
      <c r="D334" s="253" t="s">
        <v>189</v>
      </c>
      <c r="E334" s="254" t="s">
        <v>360</v>
      </c>
      <c r="F334" s="255" t="s">
        <v>361</v>
      </c>
      <c r="G334" s="256" t="s">
        <v>221</v>
      </c>
      <c r="H334" s="257">
        <v>46.920000000000002</v>
      </c>
      <c r="I334" s="258"/>
      <c r="J334" s="259">
        <f>ROUND(I334*H334,2)</f>
        <v>0</v>
      </c>
      <c r="K334" s="255" t="s">
        <v>145</v>
      </c>
      <c r="L334" s="260"/>
      <c r="M334" s="261" t="s">
        <v>19</v>
      </c>
      <c r="N334" s="262" t="s">
        <v>43</v>
      </c>
      <c r="O334" s="85"/>
      <c r="P334" s="211">
        <f>O334*H334</f>
        <v>0</v>
      </c>
      <c r="Q334" s="211">
        <v>0.00088000000000000003</v>
      </c>
      <c r="R334" s="211">
        <f>Q334*H334</f>
        <v>0.041289600000000003</v>
      </c>
      <c r="S334" s="211">
        <v>0</v>
      </c>
      <c r="T334" s="212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3" t="s">
        <v>312</v>
      </c>
      <c r="AT334" s="213" t="s">
        <v>189</v>
      </c>
      <c r="AU334" s="213" t="s">
        <v>82</v>
      </c>
      <c r="AY334" s="18" t="s">
        <v>139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18" t="s">
        <v>80</v>
      </c>
      <c r="BK334" s="214">
        <f>ROUND(I334*H334,2)</f>
        <v>0</v>
      </c>
      <c r="BL334" s="18" t="s">
        <v>235</v>
      </c>
      <c r="BM334" s="213" t="s">
        <v>435</v>
      </c>
    </row>
    <row r="335" s="14" customFormat="1">
      <c r="A335" s="14"/>
      <c r="B335" s="231"/>
      <c r="C335" s="232"/>
      <c r="D335" s="222" t="s">
        <v>150</v>
      </c>
      <c r="E335" s="233" t="s">
        <v>19</v>
      </c>
      <c r="F335" s="234" t="s">
        <v>436</v>
      </c>
      <c r="G335" s="232"/>
      <c r="H335" s="235">
        <v>46.920000000000002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1" t="s">
        <v>150</v>
      </c>
      <c r="AU335" s="241" t="s">
        <v>82</v>
      </c>
      <c r="AV335" s="14" t="s">
        <v>82</v>
      </c>
      <c r="AW335" s="14" t="s">
        <v>33</v>
      </c>
      <c r="AX335" s="14" t="s">
        <v>80</v>
      </c>
      <c r="AY335" s="241" t="s">
        <v>139</v>
      </c>
    </row>
    <row r="336" s="2" customFormat="1" ht="16.5" customHeight="1">
      <c r="A336" s="39"/>
      <c r="B336" s="40"/>
      <c r="C336" s="253" t="s">
        <v>437</v>
      </c>
      <c r="D336" s="253" t="s">
        <v>189</v>
      </c>
      <c r="E336" s="254" t="s">
        <v>365</v>
      </c>
      <c r="F336" s="255" t="s">
        <v>366</v>
      </c>
      <c r="G336" s="256" t="s">
        <v>221</v>
      </c>
      <c r="H336" s="257">
        <v>9</v>
      </c>
      <c r="I336" s="258"/>
      <c r="J336" s="259">
        <f>ROUND(I336*H336,2)</f>
        <v>0</v>
      </c>
      <c r="K336" s="255" t="s">
        <v>145</v>
      </c>
      <c r="L336" s="260"/>
      <c r="M336" s="261" t="s">
        <v>19</v>
      </c>
      <c r="N336" s="262" t="s">
        <v>43</v>
      </c>
      <c r="O336" s="85"/>
      <c r="P336" s="211">
        <f>O336*H336</f>
        <v>0</v>
      </c>
      <c r="Q336" s="211">
        <v>0.00036999999999999999</v>
      </c>
      <c r="R336" s="211">
        <f>Q336*H336</f>
        <v>0.0033300000000000001</v>
      </c>
      <c r="S336" s="211">
        <v>0</v>
      </c>
      <c r="T336" s="21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3" t="s">
        <v>312</v>
      </c>
      <c r="AT336" s="213" t="s">
        <v>189</v>
      </c>
      <c r="AU336" s="213" t="s">
        <v>82</v>
      </c>
      <c r="AY336" s="18" t="s">
        <v>139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18" t="s">
        <v>80</v>
      </c>
      <c r="BK336" s="214">
        <f>ROUND(I336*H336,2)</f>
        <v>0</v>
      </c>
      <c r="BL336" s="18" t="s">
        <v>235</v>
      </c>
      <c r="BM336" s="213" t="s">
        <v>438</v>
      </c>
    </row>
    <row r="337" s="2" customFormat="1" ht="16.5" customHeight="1">
      <c r="A337" s="39"/>
      <c r="B337" s="40"/>
      <c r="C337" s="253" t="s">
        <v>439</v>
      </c>
      <c r="D337" s="253" t="s">
        <v>189</v>
      </c>
      <c r="E337" s="254" t="s">
        <v>369</v>
      </c>
      <c r="F337" s="255" t="s">
        <v>370</v>
      </c>
      <c r="G337" s="256" t="s">
        <v>221</v>
      </c>
      <c r="H337" s="257">
        <v>28</v>
      </c>
      <c r="I337" s="258"/>
      <c r="J337" s="259">
        <f>ROUND(I337*H337,2)</f>
        <v>0</v>
      </c>
      <c r="K337" s="255" t="s">
        <v>145</v>
      </c>
      <c r="L337" s="260"/>
      <c r="M337" s="261" t="s">
        <v>19</v>
      </c>
      <c r="N337" s="262" t="s">
        <v>43</v>
      </c>
      <c r="O337" s="85"/>
      <c r="P337" s="211">
        <f>O337*H337</f>
        <v>0</v>
      </c>
      <c r="Q337" s="211">
        <v>0.00032000000000000003</v>
      </c>
      <c r="R337" s="211">
        <f>Q337*H337</f>
        <v>0.008960000000000001</v>
      </c>
      <c r="S337" s="211">
        <v>0</v>
      </c>
      <c r="T337" s="212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3" t="s">
        <v>312</v>
      </c>
      <c r="AT337" s="213" t="s">
        <v>189</v>
      </c>
      <c r="AU337" s="213" t="s">
        <v>82</v>
      </c>
      <c r="AY337" s="18" t="s">
        <v>139</v>
      </c>
      <c r="BE337" s="214">
        <f>IF(N337="základní",J337,0)</f>
        <v>0</v>
      </c>
      <c r="BF337" s="214">
        <f>IF(N337="snížená",J337,0)</f>
        <v>0</v>
      </c>
      <c r="BG337" s="214">
        <f>IF(N337="zákl. přenesená",J337,0)</f>
        <v>0</v>
      </c>
      <c r="BH337" s="214">
        <f>IF(N337="sníž. přenesená",J337,0)</f>
        <v>0</v>
      </c>
      <c r="BI337" s="214">
        <f>IF(N337="nulová",J337,0)</f>
        <v>0</v>
      </c>
      <c r="BJ337" s="18" t="s">
        <v>80</v>
      </c>
      <c r="BK337" s="214">
        <f>ROUND(I337*H337,2)</f>
        <v>0</v>
      </c>
      <c r="BL337" s="18" t="s">
        <v>235</v>
      </c>
      <c r="BM337" s="213" t="s">
        <v>440</v>
      </c>
    </row>
    <row r="338" s="2" customFormat="1" ht="16.5" customHeight="1">
      <c r="A338" s="39"/>
      <c r="B338" s="40"/>
      <c r="C338" s="253" t="s">
        <v>441</v>
      </c>
      <c r="D338" s="253" t="s">
        <v>189</v>
      </c>
      <c r="E338" s="254" t="s">
        <v>373</v>
      </c>
      <c r="F338" s="255" t="s">
        <v>374</v>
      </c>
      <c r="G338" s="256" t="s">
        <v>221</v>
      </c>
      <c r="H338" s="257">
        <v>3</v>
      </c>
      <c r="I338" s="258"/>
      <c r="J338" s="259">
        <f>ROUND(I338*H338,2)</f>
        <v>0</v>
      </c>
      <c r="K338" s="255" t="s">
        <v>145</v>
      </c>
      <c r="L338" s="260"/>
      <c r="M338" s="261" t="s">
        <v>19</v>
      </c>
      <c r="N338" s="262" t="s">
        <v>43</v>
      </c>
      <c r="O338" s="85"/>
      <c r="P338" s="211">
        <f>O338*H338</f>
        <v>0</v>
      </c>
      <c r="Q338" s="211">
        <v>0.00029</v>
      </c>
      <c r="R338" s="211">
        <f>Q338*H338</f>
        <v>0.00087000000000000001</v>
      </c>
      <c r="S338" s="211">
        <v>0</v>
      </c>
      <c r="T338" s="212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3" t="s">
        <v>312</v>
      </c>
      <c r="AT338" s="213" t="s">
        <v>189</v>
      </c>
      <c r="AU338" s="213" t="s">
        <v>82</v>
      </c>
      <c r="AY338" s="18" t="s">
        <v>139</v>
      </c>
      <c r="BE338" s="214">
        <f>IF(N338="základní",J338,0)</f>
        <v>0</v>
      </c>
      <c r="BF338" s="214">
        <f>IF(N338="snížená",J338,0)</f>
        <v>0</v>
      </c>
      <c r="BG338" s="214">
        <f>IF(N338="zákl. přenesená",J338,0)</f>
        <v>0</v>
      </c>
      <c r="BH338" s="214">
        <f>IF(N338="sníž. přenesená",J338,0)</f>
        <v>0</v>
      </c>
      <c r="BI338" s="214">
        <f>IF(N338="nulová",J338,0)</f>
        <v>0</v>
      </c>
      <c r="BJ338" s="18" t="s">
        <v>80</v>
      </c>
      <c r="BK338" s="214">
        <f>ROUND(I338*H338,2)</f>
        <v>0</v>
      </c>
      <c r="BL338" s="18" t="s">
        <v>235</v>
      </c>
      <c r="BM338" s="213" t="s">
        <v>442</v>
      </c>
    </row>
    <row r="339" s="2" customFormat="1" ht="16.5" customHeight="1">
      <c r="A339" s="39"/>
      <c r="B339" s="40"/>
      <c r="C339" s="253" t="s">
        <v>443</v>
      </c>
      <c r="D339" s="253" t="s">
        <v>189</v>
      </c>
      <c r="E339" s="254" t="s">
        <v>377</v>
      </c>
      <c r="F339" s="255" t="s">
        <v>378</v>
      </c>
      <c r="G339" s="256" t="s">
        <v>221</v>
      </c>
      <c r="H339" s="257">
        <v>30.600000000000001</v>
      </c>
      <c r="I339" s="258"/>
      <c r="J339" s="259">
        <f>ROUND(I339*H339,2)</f>
        <v>0</v>
      </c>
      <c r="K339" s="255" t="s">
        <v>145</v>
      </c>
      <c r="L339" s="260"/>
      <c r="M339" s="261" t="s">
        <v>19</v>
      </c>
      <c r="N339" s="262" t="s">
        <v>43</v>
      </c>
      <c r="O339" s="85"/>
      <c r="P339" s="211">
        <f>O339*H339</f>
        <v>0</v>
      </c>
      <c r="Q339" s="211">
        <v>0.00042000000000000002</v>
      </c>
      <c r="R339" s="211">
        <f>Q339*H339</f>
        <v>0.012852000000000001</v>
      </c>
      <c r="S339" s="211">
        <v>0</v>
      </c>
      <c r="T339" s="212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3" t="s">
        <v>312</v>
      </c>
      <c r="AT339" s="213" t="s">
        <v>189</v>
      </c>
      <c r="AU339" s="213" t="s">
        <v>82</v>
      </c>
      <c r="AY339" s="18" t="s">
        <v>139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18" t="s">
        <v>80</v>
      </c>
      <c r="BK339" s="214">
        <f>ROUND(I339*H339,2)</f>
        <v>0</v>
      </c>
      <c r="BL339" s="18" t="s">
        <v>235</v>
      </c>
      <c r="BM339" s="213" t="s">
        <v>444</v>
      </c>
    </row>
    <row r="340" s="14" customFormat="1">
      <c r="A340" s="14"/>
      <c r="B340" s="231"/>
      <c r="C340" s="232"/>
      <c r="D340" s="222" t="s">
        <v>150</v>
      </c>
      <c r="E340" s="233" t="s">
        <v>19</v>
      </c>
      <c r="F340" s="234" t="s">
        <v>445</v>
      </c>
      <c r="G340" s="232"/>
      <c r="H340" s="235">
        <v>30.600000000000001</v>
      </c>
      <c r="I340" s="236"/>
      <c r="J340" s="232"/>
      <c r="K340" s="232"/>
      <c r="L340" s="237"/>
      <c r="M340" s="238"/>
      <c r="N340" s="239"/>
      <c r="O340" s="239"/>
      <c r="P340" s="239"/>
      <c r="Q340" s="239"/>
      <c r="R340" s="239"/>
      <c r="S340" s="239"/>
      <c r="T340" s="24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1" t="s">
        <v>150</v>
      </c>
      <c r="AU340" s="241" t="s">
        <v>82</v>
      </c>
      <c r="AV340" s="14" t="s">
        <v>82</v>
      </c>
      <c r="AW340" s="14" t="s">
        <v>33</v>
      </c>
      <c r="AX340" s="14" t="s">
        <v>80</v>
      </c>
      <c r="AY340" s="241" t="s">
        <v>139</v>
      </c>
    </row>
    <row r="341" s="2" customFormat="1" ht="16.5" customHeight="1">
      <c r="A341" s="39"/>
      <c r="B341" s="40"/>
      <c r="C341" s="253" t="s">
        <v>446</v>
      </c>
      <c r="D341" s="253" t="s">
        <v>189</v>
      </c>
      <c r="E341" s="254" t="s">
        <v>382</v>
      </c>
      <c r="F341" s="255" t="s">
        <v>383</v>
      </c>
      <c r="G341" s="256" t="s">
        <v>221</v>
      </c>
      <c r="H341" s="257">
        <v>7.1399999999999997</v>
      </c>
      <c r="I341" s="258"/>
      <c r="J341" s="259">
        <f>ROUND(I341*H341,2)</f>
        <v>0</v>
      </c>
      <c r="K341" s="255" t="s">
        <v>145</v>
      </c>
      <c r="L341" s="260"/>
      <c r="M341" s="261" t="s">
        <v>19</v>
      </c>
      <c r="N341" s="262" t="s">
        <v>43</v>
      </c>
      <c r="O341" s="85"/>
      <c r="P341" s="211">
        <f>O341*H341</f>
        <v>0</v>
      </c>
      <c r="Q341" s="211">
        <v>0.00054000000000000001</v>
      </c>
      <c r="R341" s="211">
        <f>Q341*H341</f>
        <v>0.0038555999999999998</v>
      </c>
      <c r="S341" s="211">
        <v>0</v>
      </c>
      <c r="T341" s="212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3" t="s">
        <v>312</v>
      </c>
      <c r="AT341" s="213" t="s">
        <v>189</v>
      </c>
      <c r="AU341" s="213" t="s">
        <v>82</v>
      </c>
      <c r="AY341" s="18" t="s">
        <v>139</v>
      </c>
      <c r="BE341" s="214">
        <f>IF(N341="základní",J341,0)</f>
        <v>0</v>
      </c>
      <c r="BF341" s="214">
        <f>IF(N341="snížená",J341,0)</f>
        <v>0</v>
      </c>
      <c r="BG341" s="214">
        <f>IF(N341="zákl. přenesená",J341,0)</f>
        <v>0</v>
      </c>
      <c r="BH341" s="214">
        <f>IF(N341="sníž. přenesená",J341,0)</f>
        <v>0</v>
      </c>
      <c r="BI341" s="214">
        <f>IF(N341="nulová",J341,0)</f>
        <v>0</v>
      </c>
      <c r="BJ341" s="18" t="s">
        <v>80</v>
      </c>
      <c r="BK341" s="214">
        <f>ROUND(I341*H341,2)</f>
        <v>0</v>
      </c>
      <c r="BL341" s="18" t="s">
        <v>235</v>
      </c>
      <c r="BM341" s="213" t="s">
        <v>447</v>
      </c>
    </row>
    <row r="342" s="14" customFormat="1">
      <c r="A342" s="14"/>
      <c r="B342" s="231"/>
      <c r="C342" s="232"/>
      <c r="D342" s="222" t="s">
        <v>150</v>
      </c>
      <c r="E342" s="233" t="s">
        <v>19</v>
      </c>
      <c r="F342" s="234" t="s">
        <v>448</v>
      </c>
      <c r="G342" s="232"/>
      <c r="H342" s="235">
        <v>7.1399999999999997</v>
      </c>
      <c r="I342" s="236"/>
      <c r="J342" s="232"/>
      <c r="K342" s="232"/>
      <c r="L342" s="237"/>
      <c r="M342" s="238"/>
      <c r="N342" s="239"/>
      <c r="O342" s="239"/>
      <c r="P342" s="239"/>
      <c r="Q342" s="239"/>
      <c r="R342" s="239"/>
      <c r="S342" s="239"/>
      <c r="T342" s="24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1" t="s">
        <v>150</v>
      </c>
      <c r="AU342" s="241" t="s">
        <v>82</v>
      </c>
      <c r="AV342" s="14" t="s">
        <v>82</v>
      </c>
      <c r="AW342" s="14" t="s">
        <v>33</v>
      </c>
      <c r="AX342" s="14" t="s">
        <v>80</v>
      </c>
      <c r="AY342" s="241" t="s">
        <v>139</v>
      </c>
    </row>
    <row r="343" s="2" customFormat="1" ht="37.8" customHeight="1">
      <c r="A343" s="39"/>
      <c r="B343" s="40"/>
      <c r="C343" s="202" t="s">
        <v>449</v>
      </c>
      <c r="D343" s="202" t="s">
        <v>141</v>
      </c>
      <c r="E343" s="203" t="s">
        <v>450</v>
      </c>
      <c r="F343" s="204" t="s">
        <v>451</v>
      </c>
      <c r="G343" s="205" t="s">
        <v>221</v>
      </c>
      <c r="H343" s="206">
        <v>23</v>
      </c>
      <c r="I343" s="207"/>
      <c r="J343" s="208">
        <f>ROUND(I343*H343,2)</f>
        <v>0</v>
      </c>
      <c r="K343" s="204" t="s">
        <v>145</v>
      </c>
      <c r="L343" s="45"/>
      <c r="M343" s="209" t="s">
        <v>19</v>
      </c>
      <c r="N343" s="210" t="s">
        <v>43</v>
      </c>
      <c r="O343" s="85"/>
      <c r="P343" s="211">
        <f>O343*H343</f>
        <v>0</v>
      </c>
      <c r="Q343" s="211">
        <v>0.00025000000000000001</v>
      </c>
      <c r="R343" s="211">
        <f>Q343*H343</f>
        <v>0.0057499999999999999</v>
      </c>
      <c r="S343" s="211">
        <v>0</v>
      </c>
      <c r="T343" s="212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3" t="s">
        <v>235</v>
      </c>
      <c r="AT343" s="213" t="s">
        <v>141</v>
      </c>
      <c r="AU343" s="213" t="s">
        <v>82</v>
      </c>
      <c r="AY343" s="18" t="s">
        <v>139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18" t="s">
        <v>80</v>
      </c>
      <c r="BK343" s="214">
        <f>ROUND(I343*H343,2)</f>
        <v>0</v>
      </c>
      <c r="BL343" s="18" t="s">
        <v>235</v>
      </c>
      <c r="BM343" s="213" t="s">
        <v>452</v>
      </c>
    </row>
    <row r="344" s="2" customFormat="1">
      <c r="A344" s="39"/>
      <c r="B344" s="40"/>
      <c r="C344" s="41"/>
      <c r="D344" s="215" t="s">
        <v>148</v>
      </c>
      <c r="E344" s="41"/>
      <c r="F344" s="216" t="s">
        <v>453</v>
      </c>
      <c r="G344" s="41"/>
      <c r="H344" s="41"/>
      <c r="I344" s="217"/>
      <c r="J344" s="41"/>
      <c r="K344" s="41"/>
      <c r="L344" s="45"/>
      <c r="M344" s="218"/>
      <c r="N344" s="219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148</v>
      </c>
      <c r="AU344" s="18" t="s">
        <v>82</v>
      </c>
    </row>
    <row r="345" s="13" customFormat="1">
      <c r="A345" s="13"/>
      <c r="B345" s="220"/>
      <c r="C345" s="221"/>
      <c r="D345" s="222" t="s">
        <v>150</v>
      </c>
      <c r="E345" s="223" t="s">
        <v>19</v>
      </c>
      <c r="F345" s="224" t="s">
        <v>151</v>
      </c>
      <c r="G345" s="221"/>
      <c r="H345" s="223" t="s">
        <v>19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150</v>
      </c>
      <c r="AU345" s="230" t="s">
        <v>82</v>
      </c>
      <c r="AV345" s="13" t="s">
        <v>80</v>
      </c>
      <c r="AW345" s="13" t="s">
        <v>33</v>
      </c>
      <c r="AX345" s="13" t="s">
        <v>72</v>
      </c>
      <c r="AY345" s="230" t="s">
        <v>139</v>
      </c>
    </row>
    <row r="346" s="13" customFormat="1">
      <c r="A346" s="13"/>
      <c r="B346" s="220"/>
      <c r="C346" s="221"/>
      <c r="D346" s="222" t="s">
        <v>150</v>
      </c>
      <c r="E346" s="223" t="s">
        <v>19</v>
      </c>
      <c r="F346" s="224" t="s">
        <v>303</v>
      </c>
      <c r="G346" s="221"/>
      <c r="H346" s="223" t="s">
        <v>19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0" t="s">
        <v>150</v>
      </c>
      <c r="AU346" s="230" t="s">
        <v>82</v>
      </c>
      <c r="AV346" s="13" t="s">
        <v>80</v>
      </c>
      <c r="AW346" s="13" t="s">
        <v>33</v>
      </c>
      <c r="AX346" s="13" t="s">
        <v>72</v>
      </c>
      <c r="AY346" s="230" t="s">
        <v>139</v>
      </c>
    </row>
    <row r="347" s="14" customFormat="1">
      <c r="A347" s="14"/>
      <c r="B347" s="231"/>
      <c r="C347" s="232"/>
      <c r="D347" s="222" t="s">
        <v>150</v>
      </c>
      <c r="E347" s="233" t="s">
        <v>19</v>
      </c>
      <c r="F347" s="234" t="s">
        <v>200</v>
      </c>
      <c r="G347" s="232"/>
      <c r="H347" s="235">
        <v>1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1" t="s">
        <v>150</v>
      </c>
      <c r="AU347" s="241" t="s">
        <v>82</v>
      </c>
      <c r="AV347" s="14" t="s">
        <v>82</v>
      </c>
      <c r="AW347" s="14" t="s">
        <v>33</v>
      </c>
      <c r="AX347" s="14" t="s">
        <v>72</v>
      </c>
      <c r="AY347" s="241" t="s">
        <v>139</v>
      </c>
    </row>
    <row r="348" s="13" customFormat="1">
      <c r="A348" s="13"/>
      <c r="B348" s="220"/>
      <c r="C348" s="221"/>
      <c r="D348" s="222" t="s">
        <v>150</v>
      </c>
      <c r="E348" s="223" t="s">
        <v>19</v>
      </c>
      <c r="F348" s="224" t="s">
        <v>338</v>
      </c>
      <c r="G348" s="221"/>
      <c r="H348" s="223" t="s">
        <v>19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0" t="s">
        <v>150</v>
      </c>
      <c r="AU348" s="230" t="s">
        <v>82</v>
      </c>
      <c r="AV348" s="13" t="s">
        <v>80</v>
      </c>
      <c r="AW348" s="13" t="s">
        <v>33</v>
      </c>
      <c r="AX348" s="13" t="s">
        <v>72</v>
      </c>
      <c r="AY348" s="230" t="s">
        <v>139</v>
      </c>
    </row>
    <row r="349" s="14" customFormat="1">
      <c r="A349" s="14"/>
      <c r="B349" s="231"/>
      <c r="C349" s="232"/>
      <c r="D349" s="222" t="s">
        <v>150</v>
      </c>
      <c r="E349" s="233" t="s">
        <v>19</v>
      </c>
      <c r="F349" s="234" t="s">
        <v>454</v>
      </c>
      <c r="G349" s="232"/>
      <c r="H349" s="235">
        <v>22</v>
      </c>
      <c r="I349" s="236"/>
      <c r="J349" s="232"/>
      <c r="K349" s="232"/>
      <c r="L349" s="237"/>
      <c r="M349" s="238"/>
      <c r="N349" s="239"/>
      <c r="O349" s="239"/>
      <c r="P349" s="239"/>
      <c r="Q349" s="239"/>
      <c r="R349" s="239"/>
      <c r="S349" s="239"/>
      <c r="T349" s="24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1" t="s">
        <v>150</v>
      </c>
      <c r="AU349" s="241" t="s">
        <v>82</v>
      </c>
      <c r="AV349" s="14" t="s">
        <v>82</v>
      </c>
      <c r="AW349" s="14" t="s">
        <v>33</v>
      </c>
      <c r="AX349" s="14" t="s">
        <v>72</v>
      </c>
      <c r="AY349" s="241" t="s">
        <v>139</v>
      </c>
    </row>
    <row r="350" s="15" customFormat="1">
      <c r="A350" s="15"/>
      <c r="B350" s="242"/>
      <c r="C350" s="243"/>
      <c r="D350" s="222" t="s">
        <v>150</v>
      </c>
      <c r="E350" s="244" t="s">
        <v>19</v>
      </c>
      <c r="F350" s="245" t="s">
        <v>154</v>
      </c>
      <c r="G350" s="243"/>
      <c r="H350" s="246">
        <v>23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2" t="s">
        <v>150</v>
      </c>
      <c r="AU350" s="252" t="s">
        <v>82</v>
      </c>
      <c r="AV350" s="15" t="s">
        <v>146</v>
      </c>
      <c r="AW350" s="15" t="s">
        <v>33</v>
      </c>
      <c r="AX350" s="15" t="s">
        <v>80</v>
      </c>
      <c r="AY350" s="252" t="s">
        <v>139</v>
      </c>
    </row>
    <row r="351" s="2" customFormat="1" ht="16.5" customHeight="1">
      <c r="A351" s="39"/>
      <c r="B351" s="40"/>
      <c r="C351" s="253" t="s">
        <v>455</v>
      </c>
      <c r="D351" s="253" t="s">
        <v>189</v>
      </c>
      <c r="E351" s="254" t="s">
        <v>393</v>
      </c>
      <c r="F351" s="255" t="s">
        <v>394</v>
      </c>
      <c r="G351" s="256" t="s">
        <v>221</v>
      </c>
      <c r="H351" s="257">
        <v>18.359999999999999</v>
      </c>
      <c r="I351" s="258"/>
      <c r="J351" s="259">
        <f>ROUND(I351*H351,2)</f>
        <v>0</v>
      </c>
      <c r="K351" s="255" t="s">
        <v>145</v>
      </c>
      <c r="L351" s="260"/>
      <c r="M351" s="261" t="s">
        <v>19</v>
      </c>
      <c r="N351" s="262" t="s">
        <v>43</v>
      </c>
      <c r="O351" s="85"/>
      <c r="P351" s="211">
        <f>O351*H351</f>
        <v>0</v>
      </c>
      <c r="Q351" s="211">
        <v>0.0025000000000000001</v>
      </c>
      <c r="R351" s="211">
        <f>Q351*H351</f>
        <v>0.045899999999999996</v>
      </c>
      <c r="S351" s="211">
        <v>0</v>
      </c>
      <c r="T351" s="212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13" t="s">
        <v>312</v>
      </c>
      <c r="AT351" s="213" t="s">
        <v>189</v>
      </c>
      <c r="AU351" s="213" t="s">
        <v>82</v>
      </c>
      <c r="AY351" s="18" t="s">
        <v>139</v>
      </c>
      <c r="BE351" s="214">
        <f>IF(N351="základní",J351,0)</f>
        <v>0</v>
      </c>
      <c r="BF351" s="214">
        <f>IF(N351="snížená",J351,0)</f>
        <v>0</v>
      </c>
      <c r="BG351" s="214">
        <f>IF(N351="zákl. přenesená",J351,0)</f>
        <v>0</v>
      </c>
      <c r="BH351" s="214">
        <f>IF(N351="sníž. přenesená",J351,0)</f>
        <v>0</v>
      </c>
      <c r="BI351" s="214">
        <f>IF(N351="nulová",J351,0)</f>
        <v>0</v>
      </c>
      <c r="BJ351" s="18" t="s">
        <v>80</v>
      </c>
      <c r="BK351" s="214">
        <f>ROUND(I351*H351,2)</f>
        <v>0</v>
      </c>
      <c r="BL351" s="18" t="s">
        <v>235</v>
      </c>
      <c r="BM351" s="213" t="s">
        <v>456</v>
      </c>
    </row>
    <row r="352" s="14" customFormat="1">
      <c r="A352" s="14"/>
      <c r="B352" s="231"/>
      <c r="C352" s="232"/>
      <c r="D352" s="222" t="s">
        <v>150</v>
      </c>
      <c r="E352" s="233" t="s">
        <v>19</v>
      </c>
      <c r="F352" s="234" t="s">
        <v>457</v>
      </c>
      <c r="G352" s="232"/>
      <c r="H352" s="235">
        <v>18.359999999999999</v>
      </c>
      <c r="I352" s="236"/>
      <c r="J352" s="232"/>
      <c r="K352" s="232"/>
      <c r="L352" s="237"/>
      <c r="M352" s="238"/>
      <c r="N352" s="239"/>
      <c r="O352" s="239"/>
      <c r="P352" s="239"/>
      <c r="Q352" s="239"/>
      <c r="R352" s="239"/>
      <c r="S352" s="239"/>
      <c r="T352" s="24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1" t="s">
        <v>150</v>
      </c>
      <c r="AU352" s="241" t="s">
        <v>82</v>
      </c>
      <c r="AV352" s="14" t="s">
        <v>82</v>
      </c>
      <c r="AW352" s="14" t="s">
        <v>33</v>
      </c>
      <c r="AX352" s="14" t="s">
        <v>80</v>
      </c>
      <c r="AY352" s="241" t="s">
        <v>139</v>
      </c>
    </row>
    <row r="353" s="2" customFormat="1" ht="16.5" customHeight="1">
      <c r="A353" s="39"/>
      <c r="B353" s="40"/>
      <c r="C353" s="253" t="s">
        <v>458</v>
      </c>
      <c r="D353" s="253" t="s">
        <v>189</v>
      </c>
      <c r="E353" s="254" t="s">
        <v>398</v>
      </c>
      <c r="F353" s="255" t="s">
        <v>399</v>
      </c>
      <c r="G353" s="256" t="s">
        <v>221</v>
      </c>
      <c r="H353" s="257">
        <v>5</v>
      </c>
      <c r="I353" s="258"/>
      <c r="J353" s="259">
        <f>ROUND(I353*H353,2)</f>
        <v>0</v>
      </c>
      <c r="K353" s="255" t="s">
        <v>145</v>
      </c>
      <c r="L353" s="260"/>
      <c r="M353" s="261" t="s">
        <v>19</v>
      </c>
      <c r="N353" s="262" t="s">
        <v>43</v>
      </c>
      <c r="O353" s="85"/>
      <c r="P353" s="211">
        <f>O353*H353</f>
        <v>0</v>
      </c>
      <c r="Q353" s="211">
        <v>0.00139</v>
      </c>
      <c r="R353" s="211">
        <f>Q353*H353</f>
        <v>0.0069499999999999996</v>
      </c>
      <c r="S353" s="211">
        <v>0</v>
      </c>
      <c r="T353" s="212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13" t="s">
        <v>312</v>
      </c>
      <c r="AT353" s="213" t="s">
        <v>189</v>
      </c>
      <c r="AU353" s="213" t="s">
        <v>82</v>
      </c>
      <c r="AY353" s="18" t="s">
        <v>139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18" t="s">
        <v>80</v>
      </c>
      <c r="BK353" s="214">
        <f>ROUND(I353*H353,2)</f>
        <v>0</v>
      </c>
      <c r="BL353" s="18" t="s">
        <v>235</v>
      </c>
      <c r="BM353" s="213" t="s">
        <v>459</v>
      </c>
    </row>
    <row r="354" s="2" customFormat="1" ht="37.8" customHeight="1">
      <c r="A354" s="39"/>
      <c r="B354" s="40"/>
      <c r="C354" s="202" t="s">
        <v>460</v>
      </c>
      <c r="D354" s="202" t="s">
        <v>141</v>
      </c>
      <c r="E354" s="203" t="s">
        <v>461</v>
      </c>
      <c r="F354" s="204" t="s">
        <v>462</v>
      </c>
      <c r="G354" s="205" t="s">
        <v>221</v>
      </c>
      <c r="H354" s="206">
        <v>0.5</v>
      </c>
      <c r="I354" s="207"/>
      <c r="J354" s="208">
        <f>ROUND(I354*H354,2)</f>
        <v>0</v>
      </c>
      <c r="K354" s="204" t="s">
        <v>145</v>
      </c>
      <c r="L354" s="45"/>
      <c r="M354" s="209" t="s">
        <v>19</v>
      </c>
      <c r="N354" s="210" t="s">
        <v>43</v>
      </c>
      <c r="O354" s="85"/>
      <c r="P354" s="211">
        <f>O354*H354</f>
        <v>0</v>
      </c>
      <c r="Q354" s="211">
        <v>0.00046000000000000001</v>
      </c>
      <c r="R354" s="211">
        <f>Q354*H354</f>
        <v>0.00023000000000000001</v>
      </c>
      <c r="S354" s="211">
        <v>0</v>
      </c>
      <c r="T354" s="212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3" t="s">
        <v>235</v>
      </c>
      <c r="AT354" s="213" t="s">
        <v>141</v>
      </c>
      <c r="AU354" s="213" t="s">
        <v>82</v>
      </c>
      <c r="AY354" s="18" t="s">
        <v>139</v>
      </c>
      <c r="BE354" s="214">
        <f>IF(N354="základní",J354,0)</f>
        <v>0</v>
      </c>
      <c r="BF354" s="214">
        <f>IF(N354="snížená",J354,0)</f>
        <v>0</v>
      </c>
      <c r="BG354" s="214">
        <f>IF(N354="zákl. přenesená",J354,0)</f>
        <v>0</v>
      </c>
      <c r="BH354" s="214">
        <f>IF(N354="sníž. přenesená",J354,0)</f>
        <v>0</v>
      </c>
      <c r="BI354" s="214">
        <f>IF(N354="nulová",J354,0)</f>
        <v>0</v>
      </c>
      <c r="BJ354" s="18" t="s">
        <v>80</v>
      </c>
      <c r="BK354" s="214">
        <f>ROUND(I354*H354,2)</f>
        <v>0</v>
      </c>
      <c r="BL354" s="18" t="s">
        <v>235</v>
      </c>
      <c r="BM354" s="213" t="s">
        <v>463</v>
      </c>
    </row>
    <row r="355" s="2" customFormat="1">
      <c r="A355" s="39"/>
      <c r="B355" s="40"/>
      <c r="C355" s="41"/>
      <c r="D355" s="215" t="s">
        <v>148</v>
      </c>
      <c r="E355" s="41"/>
      <c r="F355" s="216" t="s">
        <v>464</v>
      </c>
      <c r="G355" s="41"/>
      <c r="H355" s="41"/>
      <c r="I355" s="217"/>
      <c r="J355" s="41"/>
      <c r="K355" s="41"/>
      <c r="L355" s="45"/>
      <c r="M355" s="218"/>
      <c r="N355" s="219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148</v>
      </c>
      <c r="AU355" s="18" t="s">
        <v>82</v>
      </c>
    </row>
    <row r="356" s="13" customFormat="1">
      <c r="A356" s="13"/>
      <c r="B356" s="220"/>
      <c r="C356" s="221"/>
      <c r="D356" s="222" t="s">
        <v>150</v>
      </c>
      <c r="E356" s="223" t="s">
        <v>19</v>
      </c>
      <c r="F356" s="224" t="s">
        <v>151</v>
      </c>
      <c r="G356" s="221"/>
      <c r="H356" s="223" t="s">
        <v>19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0" t="s">
        <v>150</v>
      </c>
      <c r="AU356" s="230" t="s">
        <v>82</v>
      </c>
      <c r="AV356" s="13" t="s">
        <v>80</v>
      </c>
      <c r="AW356" s="13" t="s">
        <v>33</v>
      </c>
      <c r="AX356" s="13" t="s">
        <v>72</v>
      </c>
      <c r="AY356" s="230" t="s">
        <v>139</v>
      </c>
    </row>
    <row r="357" s="13" customFormat="1">
      <c r="A357" s="13"/>
      <c r="B357" s="220"/>
      <c r="C357" s="221"/>
      <c r="D357" s="222" t="s">
        <v>150</v>
      </c>
      <c r="E357" s="223" t="s">
        <v>19</v>
      </c>
      <c r="F357" s="224" t="s">
        <v>406</v>
      </c>
      <c r="G357" s="221"/>
      <c r="H357" s="223" t="s">
        <v>19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0" t="s">
        <v>150</v>
      </c>
      <c r="AU357" s="230" t="s">
        <v>82</v>
      </c>
      <c r="AV357" s="13" t="s">
        <v>80</v>
      </c>
      <c r="AW357" s="13" t="s">
        <v>33</v>
      </c>
      <c r="AX357" s="13" t="s">
        <v>72</v>
      </c>
      <c r="AY357" s="230" t="s">
        <v>139</v>
      </c>
    </row>
    <row r="358" s="14" customFormat="1">
      <c r="A358" s="14"/>
      <c r="B358" s="231"/>
      <c r="C358" s="232"/>
      <c r="D358" s="222" t="s">
        <v>150</v>
      </c>
      <c r="E358" s="233" t="s">
        <v>19</v>
      </c>
      <c r="F358" s="234" t="s">
        <v>465</v>
      </c>
      <c r="G358" s="232"/>
      <c r="H358" s="235">
        <v>0.5</v>
      </c>
      <c r="I358" s="236"/>
      <c r="J358" s="232"/>
      <c r="K358" s="232"/>
      <c r="L358" s="237"/>
      <c r="M358" s="238"/>
      <c r="N358" s="239"/>
      <c r="O358" s="239"/>
      <c r="P358" s="239"/>
      <c r="Q358" s="239"/>
      <c r="R358" s="239"/>
      <c r="S358" s="239"/>
      <c r="T358" s="24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1" t="s">
        <v>150</v>
      </c>
      <c r="AU358" s="241" t="s">
        <v>82</v>
      </c>
      <c r="AV358" s="14" t="s">
        <v>82</v>
      </c>
      <c r="AW358" s="14" t="s">
        <v>33</v>
      </c>
      <c r="AX358" s="14" t="s">
        <v>72</v>
      </c>
      <c r="AY358" s="241" t="s">
        <v>139</v>
      </c>
    </row>
    <row r="359" s="15" customFormat="1">
      <c r="A359" s="15"/>
      <c r="B359" s="242"/>
      <c r="C359" s="243"/>
      <c r="D359" s="222" t="s">
        <v>150</v>
      </c>
      <c r="E359" s="244" t="s">
        <v>19</v>
      </c>
      <c r="F359" s="245" t="s">
        <v>154</v>
      </c>
      <c r="G359" s="243"/>
      <c r="H359" s="246">
        <v>0.5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2" t="s">
        <v>150</v>
      </c>
      <c r="AU359" s="252" t="s">
        <v>82</v>
      </c>
      <c r="AV359" s="15" t="s">
        <v>146</v>
      </c>
      <c r="AW359" s="15" t="s">
        <v>33</v>
      </c>
      <c r="AX359" s="15" t="s">
        <v>80</v>
      </c>
      <c r="AY359" s="252" t="s">
        <v>139</v>
      </c>
    </row>
    <row r="360" s="2" customFormat="1" ht="16.5" customHeight="1">
      <c r="A360" s="39"/>
      <c r="B360" s="40"/>
      <c r="C360" s="253" t="s">
        <v>466</v>
      </c>
      <c r="D360" s="253" t="s">
        <v>189</v>
      </c>
      <c r="E360" s="254" t="s">
        <v>409</v>
      </c>
      <c r="F360" s="255" t="s">
        <v>410</v>
      </c>
      <c r="G360" s="256" t="s">
        <v>221</v>
      </c>
      <c r="H360" s="257">
        <v>0.51000000000000001</v>
      </c>
      <c r="I360" s="258"/>
      <c r="J360" s="259">
        <f>ROUND(I360*H360,2)</f>
        <v>0</v>
      </c>
      <c r="K360" s="255" t="s">
        <v>145</v>
      </c>
      <c r="L360" s="260"/>
      <c r="M360" s="261" t="s">
        <v>19</v>
      </c>
      <c r="N360" s="262" t="s">
        <v>43</v>
      </c>
      <c r="O360" s="85"/>
      <c r="P360" s="211">
        <f>O360*H360</f>
        <v>0</v>
      </c>
      <c r="Q360" s="211">
        <v>0.0027000000000000001</v>
      </c>
      <c r="R360" s="211">
        <f>Q360*H360</f>
        <v>0.0013770000000000002</v>
      </c>
      <c r="S360" s="211">
        <v>0</v>
      </c>
      <c r="T360" s="212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13" t="s">
        <v>312</v>
      </c>
      <c r="AT360" s="213" t="s">
        <v>189</v>
      </c>
      <c r="AU360" s="213" t="s">
        <v>82</v>
      </c>
      <c r="AY360" s="18" t="s">
        <v>139</v>
      </c>
      <c r="BE360" s="214">
        <f>IF(N360="základní",J360,0)</f>
        <v>0</v>
      </c>
      <c r="BF360" s="214">
        <f>IF(N360="snížená",J360,0)</f>
        <v>0</v>
      </c>
      <c r="BG360" s="214">
        <f>IF(N360="zákl. přenesená",J360,0)</f>
        <v>0</v>
      </c>
      <c r="BH360" s="214">
        <f>IF(N360="sníž. přenesená",J360,0)</f>
        <v>0</v>
      </c>
      <c r="BI360" s="214">
        <f>IF(N360="nulová",J360,0)</f>
        <v>0</v>
      </c>
      <c r="BJ360" s="18" t="s">
        <v>80</v>
      </c>
      <c r="BK360" s="214">
        <f>ROUND(I360*H360,2)</f>
        <v>0</v>
      </c>
      <c r="BL360" s="18" t="s">
        <v>235</v>
      </c>
      <c r="BM360" s="213" t="s">
        <v>467</v>
      </c>
    </row>
    <row r="361" s="14" customFormat="1">
      <c r="A361" s="14"/>
      <c r="B361" s="231"/>
      <c r="C361" s="232"/>
      <c r="D361" s="222" t="s">
        <v>150</v>
      </c>
      <c r="E361" s="233" t="s">
        <v>19</v>
      </c>
      <c r="F361" s="234" t="s">
        <v>468</v>
      </c>
      <c r="G361" s="232"/>
      <c r="H361" s="235">
        <v>0.51000000000000001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1" t="s">
        <v>150</v>
      </c>
      <c r="AU361" s="241" t="s">
        <v>82</v>
      </c>
      <c r="AV361" s="14" t="s">
        <v>82</v>
      </c>
      <c r="AW361" s="14" t="s">
        <v>33</v>
      </c>
      <c r="AX361" s="14" t="s">
        <v>80</v>
      </c>
      <c r="AY361" s="241" t="s">
        <v>139</v>
      </c>
    </row>
    <row r="362" s="2" customFormat="1" ht="37.8" customHeight="1">
      <c r="A362" s="39"/>
      <c r="B362" s="40"/>
      <c r="C362" s="202" t="s">
        <v>469</v>
      </c>
      <c r="D362" s="202" t="s">
        <v>141</v>
      </c>
      <c r="E362" s="203" t="s">
        <v>470</v>
      </c>
      <c r="F362" s="204" t="s">
        <v>471</v>
      </c>
      <c r="G362" s="205" t="s">
        <v>221</v>
      </c>
      <c r="H362" s="206">
        <v>6</v>
      </c>
      <c r="I362" s="207"/>
      <c r="J362" s="208">
        <f>ROUND(I362*H362,2)</f>
        <v>0</v>
      </c>
      <c r="K362" s="204" t="s">
        <v>145</v>
      </c>
      <c r="L362" s="45"/>
      <c r="M362" s="209" t="s">
        <v>19</v>
      </c>
      <c r="N362" s="210" t="s">
        <v>43</v>
      </c>
      <c r="O362" s="85"/>
      <c r="P362" s="211">
        <f>O362*H362</f>
        <v>0</v>
      </c>
      <c r="Q362" s="211">
        <v>0.00051999999999999995</v>
      </c>
      <c r="R362" s="211">
        <f>Q362*H362</f>
        <v>0.0031199999999999995</v>
      </c>
      <c r="S362" s="211">
        <v>0</v>
      </c>
      <c r="T362" s="212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3" t="s">
        <v>235</v>
      </c>
      <c r="AT362" s="213" t="s">
        <v>141</v>
      </c>
      <c r="AU362" s="213" t="s">
        <v>82</v>
      </c>
      <c r="AY362" s="18" t="s">
        <v>139</v>
      </c>
      <c r="BE362" s="214">
        <f>IF(N362="základní",J362,0)</f>
        <v>0</v>
      </c>
      <c r="BF362" s="214">
        <f>IF(N362="snížená",J362,0)</f>
        <v>0</v>
      </c>
      <c r="BG362" s="214">
        <f>IF(N362="zákl. přenesená",J362,0)</f>
        <v>0</v>
      </c>
      <c r="BH362" s="214">
        <f>IF(N362="sníž. přenesená",J362,0)</f>
        <v>0</v>
      </c>
      <c r="BI362" s="214">
        <f>IF(N362="nulová",J362,0)</f>
        <v>0</v>
      </c>
      <c r="BJ362" s="18" t="s">
        <v>80</v>
      </c>
      <c r="BK362" s="214">
        <f>ROUND(I362*H362,2)</f>
        <v>0</v>
      </c>
      <c r="BL362" s="18" t="s">
        <v>235</v>
      </c>
      <c r="BM362" s="213" t="s">
        <v>472</v>
      </c>
    </row>
    <row r="363" s="2" customFormat="1">
      <c r="A363" s="39"/>
      <c r="B363" s="40"/>
      <c r="C363" s="41"/>
      <c r="D363" s="215" t="s">
        <v>148</v>
      </c>
      <c r="E363" s="41"/>
      <c r="F363" s="216" t="s">
        <v>473</v>
      </c>
      <c r="G363" s="41"/>
      <c r="H363" s="41"/>
      <c r="I363" s="217"/>
      <c r="J363" s="41"/>
      <c r="K363" s="41"/>
      <c r="L363" s="45"/>
      <c r="M363" s="218"/>
      <c r="N363" s="219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148</v>
      </c>
      <c r="AU363" s="18" t="s">
        <v>82</v>
      </c>
    </row>
    <row r="364" s="13" customFormat="1">
      <c r="A364" s="13"/>
      <c r="B364" s="220"/>
      <c r="C364" s="221"/>
      <c r="D364" s="222" t="s">
        <v>150</v>
      </c>
      <c r="E364" s="223" t="s">
        <v>19</v>
      </c>
      <c r="F364" s="224" t="s">
        <v>406</v>
      </c>
      <c r="G364" s="221"/>
      <c r="H364" s="223" t="s">
        <v>19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0" t="s">
        <v>150</v>
      </c>
      <c r="AU364" s="230" t="s">
        <v>82</v>
      </c>
      <c r="AV364" s="13" t="s">
        <v>80</v>
      </c>
      <c r="AW364" s="13" t="s">
        <v>33</v>
      </c>
      <c r="AX364" s="13" t="s">
        <v>72</v>
      </c>
      <c r="AY364" s="230" t="s">
        <v>139</v>
      </c>
    </row>
    <row r="365" s="14" customFormat="1">
      <c r="A365" s="14"/>
      <c r="B365" s="231"/>
      <c r="C365" s="232"/>
      <c r="D365" s="222" t="s">
        <v>150</v>
      </c>
      <c r="E365" s="233" t="s">
        <v>19</v>
      </c>
      <c r="F365" s="234" t="s">
        <v>474</v>
      </c>
      <c r="G365" s="232"/>
      <c r="H365" s="235">
        <v>3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1" t="s">
        <v>150</v>
      </c>
      <c r="AU365" s="241" t="s">
        <v>82</v>
      </c>
      <c r="AV365" s="14" t="s">
        <v>82</v>
      </c>
      <c r="AW365" s="14" t="s">
        <v>33</v>
      </c>
      <c r="AX365" s="14" t="s">
        <v>72</v>
      </c>
      <c r="AY365" s="241" t="s">
        <v>139</v>
      </c>
    </row>
    <row r="366" s="13" customFormat="1">
      <c r="A366" s="13"/>
      <c r="B366" s="220"/>
      <c r="C366" s="221"/>
      <c r="D366" s="222" t="s">
        <v>150</v>
      </c>
      <c r="E366" s="223" t="s">
        <v>19</v>
      </c>
      <c r="F366" s="224" t="s">
        <v>303</v>
      </c>
      <c r="G366" s="221"/>
      <c r="H366" s="223" t="s">
        <v>19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150</v>
      </c>
      <c r="AU366" s="230" t="s">
        <v>82</v>
      </c>
      <c r="AV366" s="13" t="s">
        <v>80</v>
      </c>
      <c r="AW366" s="13" t="s">
        <v>33</v>
      </c>
      <c r="AX366" s="13" t="s">
        <v>72</v>
      </c>
      <c r="AY366" s="230" t="s">
        <v>139</v>
      </c>
    </row>
    <row r="367" s="14" customFormat="1">
      <c r="A367" s="14"/>
      <c r="B367" s="231"/>
      <c r="C367" s="232"/>
      <c r="D367" s="222" t="s">
        <v>150</v>
      </c>
      <c r="E367" s="233" t="s">
        <v>19</v>
      </c>
      <c r="F367" s="234" t="s">
        <v>474</v>
      </c>
      <c r="G367" s="232"/>
      <c r="H367" s="235">
        <v>3</v>
      </c>
      <c r="I367" s="236"/>
      <c r="J367" s="232"/>
      <c r="K367" s="232"/>
      <c r="L367" s="237"/>
      <c r="M367" s="238"/>
      <c r="N367" s="239"/>
      <c r="O367" s="239"/>
      <c r="P367" s="239"/>
      <c r="Q367" s="239"/>
      <c r="R367" s="239"/>
      <c r="S367" s="239"/>
      <c r="T367" s="240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1" t="s">
        <v>150</v>
      </c>
      <c r="AU367" s="241" t="s">
        <v>82</v>
      </c>
      <c r="AV367" s="14" t="s">
        <v>82</v>
      </c>
      <c r="AW367" s="14" t="s">
        <v>33</v>
      </c>
      <c r="AX367" s="14" t="s">
        <v>72</v>
      </c>
      <c r="AY367" s="241" t="s">
        <v>139</v>
      </c>
    </row>
    <row r="368" s="15" customFormat="1">
      <c r="A368" s="15"/>
      <c r="B368" s="242"/>
      <c r="C368" s="243"/>
      <c r="D368" s="222" t="s">
        <v>150</v>
      </c>
      <c r="E368" s="244" t="s">
        <v>19</v>
      </c>
      <c r="F368" s="245" t="s">
        <v>154</v>
      </c>
      <c r="G368" s="243"/>
      <c r="H368" s="246">
        <v>6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2" t="s">
        <v>150</v>
      </c>
      <c r="AU368" s="252" t="s">
        <v>82</v>
      </c>
      <c r="AV368" s="15" t="s">
        <v>146</v>
      </c>
      <c r="AW368" s="15" t="s">
        <v>33</v>
      </c>
      <c r="AX368" s="15" t="s">
        <v>80</v>
      </c>
      <c r="AY368" s="252" t="s">
        <v>139</v>
      </c>
    </row>
    <row r="369" s="2" customFormat="1" ht="16.5" customHeight="1">
      <c r="A369" s="39"/>
      <c r="B369" s="40"/>
      <c r="C369" s="253" t="s">
        <v>475</v>
      </c>
      <c r="D369" s="253" t="s">
        <v>189</v>
      </c>
      <c r="E369" s="254" t="s">
        <v>420</v>
      </c>
      <c r="F369" s="255" t="s">
        <v>421</v>
      </c>
      <c r="G369" s="256" t="s">
        <v>221</v>
      </c>
      <c r="H369" s="257">
        <v>6.1200000000000001</v>
      </c>
      <c r="I369" s="258"/>
      <c r="J369" s="259">
        <f>ROUND(I369*H369,2)</f>
        <v>0</v>
      </c>
      <c r="K369" s="255" t="s">
        <v>145</v>
      </c>
      <c r="L369" s="260"/>
      <c r="M369" s="261" t="s">
        <v>19</v>
      </c>
      <c r="N369" s="262" t="s">
        <v>43</v>
      </c>
      <c r="O369" s="85"/>
      <c r="P369" s="211">
        <f>O369*H369</f>
        <v>0</v>
      </c>
      <c r="Q369" s="211">
        <v>0.0043</v>
      </c>
      <c r="R369" s="211">
        <f>Q369*H369</f>
        <v>0.026315999999999999</v>
      </c>
      <c r="S369" s="211">
        <v>0</v>
      </c>
      <c r="T369" s="212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13" t="s">
        <v>312</v>
      </c>
      <c r="AT369" s="213" t="s">
        <v>189</v>
      </c>
      <c r="AU369" s="213" t="s">
        <v>82</v>
      </c>
      <c r="AY369" s="18" t="s">
        <v>139</v>
      </c>
      <c r="BE369" s="214">
        <f>IF(N369="základní",J369,0)</f>
        <v>0</v>
      </c>
      <c r="BF369" s="214">
        <f>IF(N369="snížená",J369,0)</f>
        <v>0</v>
      </c>
      <c r="BG369" s="214">
        <f>IF(N369="zákl. přenesená",J369,0)</f>
        <v>0</v>
      </c>
      <c r="BH369" s="214">
        <f>IF(N369="sníž. přenesená",J369,0)</f>
        <v>0</v>
      </c>
      <c r="BI369" s="214">
        <f>IF(N369="nulová",J369,0)</f>
        <v>0</v>
      </c>
      <c r="BJ369" s="18" t="s">
        <v>80</v>
      </c>
      <c r="BK369" s="214">
        <f>ROUND(I369*H369,2)</f>
        <v>0</v>
      </c>
      <c r="BL369" s="18" t="s">
        <v>235</v>
      </c>
      <c r="BM369" s="213" t="s">
        <v>476</v>
      </c>
    </row>
    <row r="370" s="14" customFormat="1">
      <c r="A370" s="14"/>
      <c r="B370" s="231"/>
      <c r="C370" s="232"/>
      <c r="D370" s="222" t="s">
        <v>150</v>
      </c>
      <c r="E370" s="233" t="s">
        <v>19</v>
      </c>
      <c r="F370" s="234" t="s">
        <v>477</v>
      </c>
      <c r="G370" s="232"/>
      <c r="H370" s="235">
        <v>6.1200000000000001</v>
      </c>
      <c r="I370" s="236"/>
      <c r="J370" s="232"/>
      <c r="K370" s="232"/>
      <c r="L370" s="237"/>
      <c r="M370" s="238"/>
      <c r="N370" s="239"/>
      <c r="O370" s="239"/>
      <c r="P370" s="239"/>
      <c r="Q370" s="239"/>
      <c r="R370" s="239"/>
      <c r="S370" s="239"/>
      <c r="T370" s="24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1" t="s">
        <v>150</v>
      </c>
      <c r="AU370" s="241" t="s">
        <v>82</v>
      </c>
      <c r="AV370" s="14" t="s">
        <v>82</v>
      </c>
      <c r="AW370" s="14" t="s">
        <v>33</v>
      </c>
      <c r="AX370" s="14" t="s">
        <v>80</v>
      </c>
      <c r="AY370" s="241" t="s">
        <v>139</v>
      </c>
    </row>
    <row r="371" s="2" customFormat="1" ht="24.15" customHeight="1">
      <c r="A371" s="39"/>
      <c r="B371" s="40"/>
      <c r="C371" s="202" t="s">
        <v>478</v>
      </c>
      <c r="D371" s="202" t="s">
        <v>141</v>
      </c>
      <c r="E371" s="203" t="s">
        <v>479</v>
      </c>
      <c r="F371" s="204" t="s">
        <v>480</v>
      </c>
      <c r="G371" s="205" t="s">
        <v>174</v>
      </c>
      <c r="H371" s="206">
        <v>1.726</v>
      </c>
      <c r="I371" s="207"/>
      <c r="J371" s="208">
        <f>ROUND(I371*H371,2)</f>
        <v>0</v>
      </c>
      <c r="K371" s="204" t="s">
        <v>145</v>
      </c>
      <c r="L371" s="45"/>
      <c r="M371" s="209" t="s">
        <v>19</v>
      </c>
      <c r="N371" s="210" t="s">
        <v>43</v>
      </c>
      <c r="O371" s="85"/>
      <c r="P371" s="211">
        <f>O371*H371</f>
        <v>0</v>
      </c>
      <c r="Q371" s="211">
        <v>0</v>
      </c>
      <c r="R371" s="211">
        <f>Q371*H371</f>
        <v>0</v>
      </c>
      <c r="S371" s="211">
        <v>0</v>
      </c>
      <c r="T371" s="212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3" t="s">
        <v>235</v>
      </c>
      <c r="AT371" s="213" t="s">
        <v>141</v>
      </c>
      <c r="AU371" s="213" t="s">
        <v>82</v>
      </c>
      <c r="AY371" s="18" t="s">
        <v>139</v>
      </c>
      <c r="BE371" s="214">
        <f>IF(N371="základní",J371,0)</f>
        <v>0</v>
      </c>
      <c r="BF371" s="214">
        <f>IF(N371="snížená",J371,0)</f>
        <v>0</v>
      </c>
      <c r="BG371" s="214">
        <f>IF(N371="zákl. přenesená",J371,0)</f>
        <v>0</v>
      </c>
      <c r="BH371" s="214">
        <f>IF(N371="sníž. přenesená",J371,0)</f>
        <v>0</v>
      </c>
      <c r="BI371" s="214">
        <f>IF(N371="nulová",J371,0)</f>
        <v>0</v>
      </c>
      <c r="BJ371" s="18" t="s">
        <v>80</v>
      </c>
      <c r="BK371" s="214">
        <f>ROUND(I371*H371,2)</f>
        <v>0</v>
      </c>
      <c r="BL371" s="18" t="s">
        <v>235</v>
      </c>
      <c r="BM371" s="213" t="s">
        <v>481</v>
      </c>
    </row>
    <row r="372" s="2" customFormat="1">
      <c r="A372" s="39"/>
      <c r="B372" s="40"/>
      <c r="C372" s="41"/>
      <c r="D372" s="215" t="s">
        <v>148</v>
      </c>
      <c r="E372" s="41"/>
      <c r="F372" s="216" t="s">
        <v>482</v>
      </c>
      <c r="G372" s="41"/>
      <c r="H372" s="41"/>
      <c r="I372" s="217"/>
      <c r="J372" s="41"/>
      <c r="K372" s="41"/>
      <c r="L372" s="45"/>
      <c r="M372" s="218"/>
      <c r="N372" s="219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148</v>
      </c>
      <c r="AU372" s="18" t="s">
        <v>82</v>
      </c>
    </row>
    <row r="373" s="12" customFormat="1" ht="22.8" customHeight="1">
      <c r="A373" s="12"/>
      <c r="B373" s="186"/>
      <c r="C373" s="187"/>
      <c r="D373" s="188" t="s">
        <v>71</v>
      </c>
      <c r="E373" s="200" t="s">
        <v>483</v>
      </c>
      <c r="F373" s="200" t="s">
        <v>484</v>
      </c>
      <c r="G373" s="187"/>
      <c r="H373" s="187"/>
      <c r="I373" s="190"/>
      <c r="J373" s="201">
        <f>BK373</f>
        <v>0</v>
      </c>
      <c r="K373" s="187"/>
      <c r="L373" s="192"/>
      <c r="M373" s="193"/>
      <c r="N373" s="194"/>
      <c r="O373" s="194"/>
      <c r="P373" s="195">
        <f>SUM(P374:P410)</f>
        <v>0</v>
      </c>
      <c r="Q373" s="194"/>
      <c r="R373" s="195">
        <f>SUM(R374:R410)</f>
        <v>0.019400000000000001</v>
      </c>
      <c r="S373" s="194"/>
      <c r="T373" s="196">
        <f>SUM(T374:T410)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97" t="s">
        <v>82</v>
      </c>
      <c r="AT373" s="198" t="s">
        <v>71</v>
      </c>
      <c r="AU373" s="198" t="s">
        <v>80</v>
      </c>
      <c r="AY373" s="197" t="s">
        <v>139</v>
      </c>
      <c r="BK373" s="199">
        <f>SUM(BK374:BK410)</f>
        <v>0</v>
      </c>
    </row>
    <row r="374" s="2" customFormat="1" ht="24.15" customHeight="1">
      <c r="A374" s="39"/>
      <c r="B374" s="40"/>
      <c r="C374" s="202" t="s">
        <v>485</v>
      </c>
      <c r="D374" s="202" t="s">
        <v>141</v>
      </c>
      <c r="E374" s="203" t="s">
        <v>486</v>
      </c>
      <c r="F374" s="204" t="s">
        <v>487</v>
      </c>
      <c r="G374" s="205" t="s">
        <v>231</v>
      </c>
      <c r="H374" s="206">
        <v>20</v>
      </c>
      <c r="I374" s="207"/>
      <c r="J374" s="208">
        <f>ROUND(I374*H374,2)</f>
        <v>0</v>
      </c>
      <c r="K374" s="204" t="s">
        <v>145</v>
      </c>
      <c r="L374" s="45"/>
      <c r="M374" s="209" t="s">
        <v>19</v>
      </c>
      <c r="N374" s="210" t="s">
        <v>43</v>
      </c>
      <c r="O374" s="85"/>
      <c r="P374" s="211">
        <f>O374*H374</f>
        <v>0</v>
      </c>
      <c r="Q374" s="211">
        <v>0.00014999999999999999</v>
      </c>
      <c r="R374" s="211">
        <f>Q374*H374</f>
        <v>0.0029999999999999996</v>
      </c>
      <c r="S374" s="211">
        <v>0</v>
      </c>
      <c r="T374" s="212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13" t="s">
        <v>235</v>
      </c>
      <c r="AT374" s="213" t="s">
        <v>141</v>
      </c>
      <c r="AU374" s="213" t="s">
        <v>82</v>
      </c>
      <c r="AY374" s="18" t="s">
        <v>139</v>
      </c>
      <c r="BE374" s="214">
        <f>IF(N374="základní",J374,0)</f>
        <v>0</v>
      </c>
      <c r="BF374" s="214">
        <f>IF(N374="snížená",J374,0)</f>
        <v>0</v>
      </c>
      <c r="BG374" s="214">
        <f>IF(N374="zákl. přenesená",J374,0)</f>
        <v>0</v>
      </c>
      <c r="BH374" s="214">
        <f>IF(N374="sníž. přenesená",J374,0)</f>
        <v>0</v>
      </c>
      <c r="BI374" s="214">
        <f>IF(N374="nulová",J374,0)</f>
        <v>0</v>
      </c>
      <c r="BJ374" s="18" t="s">
        <v>80</v>
      </c>
      <c r="BK374" s="214">
        <f>ROUND(I374*H374,2)</f>
        <v>0</v>
      </c>
      <c r="BL374" s="18" t="s">
        <v>235</v>
      </c>
      <c r="BM374" s="213" t="s">
        <v>488</v>
      </c>
    </row>
    <row r="375" s="2" customFormat="1">
      <c r="A375" s="39"/>
      <c r="B375" s="40"/>
      <c r="C375" s="41"/>
      <c r="D375" s="215" t="s">
        <v>148</v>
      </c>
      <c r="E375" s="41"/>
      <c r="F375" s="216" t="s">
        <v>489</v>
      </c>
      <c r="G375" s="41"/>
      <c r="H375" s="41"/>
      <c r="I375" s="217"/>
      <c r="J375" s="41"/>
      <c r="K375" s="41"/>
      <c r="L375" s="45"/>
      <c r="M375" s="218"/>
      <c r="N375" s="219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148</v>
      </c>
      <c r="AU375" s="18" t="s">
        <v>82</v>
      </c>
    </row>
    <row r="376" s="13" customFormat="1">
      <c r="A376" s="13"/>
      <c r="B376" s="220"/>
      <c r="C376" s="221"/>
      <c r="D376" s="222" t="s">
        <v>150</v>
      </c>
      <c r="E376" s="223" t="s">
        <v>19</v>
      </c>
      <c r="F376" s="224" t="s">
        <v>330</v>
      </c>
      <c r="G376" s="221"/>
      <c r="H376" s="223" t="s">
        <v>19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0" t="s">
        <v>150</v>
      </c>
      <c r="AU376" s="230" t="s">
        <v>82</v>
      </c>
      <c r="AV376" s="13" t="s">
        <v>80</v>
      </c>
      <c r="AW376" s="13" t="s">
        <v>33</v>
      </c>
      <c r="AX376" s="13" t="s">
        <v>72</v>
      </c>
      <c r="AY376" s="230" t="s">
        <v>139</v>
      </c>
    </row>
    <row r="377" s="14" customFormat="1">
      <c r="A377" s="14"/>
      <c r="B377" s="231"/>
      <c r="C377" s="232"/>
      <c r="D377" s="222" t="s">
        <v>150</v>
      </c>
      <c r="E377" s="233" t="s">
        <v>19</v>
      </c>
      <c r="F377" s="234" t="s">
        <v>146</v>
      </c>
      <c r="G377" s="232"/>
      <c r="H377" s="235">
        <v>4</v>
      </c>
      <c r="I377" s="236"/>
      <c r="J377" s="232"/>
      <c r="K377" s="232"/>
      <c r="L377" s="237"/>
      <c r="M377" s="238"/>
      <c r="N377" s="239"/>
      <c r="O377" s="239"/>
      <c r="P377" s="239"/>
      <c r="Q377" s="239"/>
      <c r="R377" s="239"/>
      <c r="S377" s="239"/>
      <c r="T377" s="240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1" t="s">
        <v>150</v>
      </c>
      <c r="AU377" s="241" t="s">
        <v>82</v>
      </c>
      <c r="AV377" s="14" t="s">
        <v>82</v>
      </c>
      <c r="AW377" s="14" t="s">
        <v>33</v>
      </c>
      <c r="AX377" s="14" t="s">
        <v>72</v>
      </c>
      <c r="AY377" s="241" t="s">
        <v>139</v>
      </c>
    </row>
    <row r="378" s="13" customFormat="1">
      <c r="A378" s="13"/>
      <c r="B378" s="220"/>
      <c r="C378" s="221"/>
      <c r="D378" s="222" t="s">
        <v>150</v>
      </c>
      <c r="E378" s="223" t="s">
        <v>19</v>
      </c>
      <c r="F378" s="224" t="s">
        <v>332</v>
      </c>
      <c r="G378" s="221"/>
      <c r="H378" s="223" t="s">
        <v>19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0" t="s">
        <v>150</v>
      </c>
      <c r="AU378" s="230" t="s">
        <v>82</v>
      </c>
      <c r="AV378" s="13" t="s">
        <v>80</v>
      </c>
      <c r="AW378" s="13" t="s">
        <v>33</v>
      </c>
      <c r="AX378" s="13" t="s">
        <v>72</v>
      </c>
      <c r="AY378" s="230" t="s">
        <v>139</v>
      </c>
    </row>
    <row r="379" s="14" customFormat="1">
      <c r="A379" s="14"/>
      <c r="B379" s="231"/>
      <c r="C379" s="232"/>
      <c r="D379" s="222" t="s">
        <v>150</v>
      </c>
      <c r="E379" s="233" t="s">
        <v>19</v>
      </c>
      <c r="F379" s="234" t="s">
        <v>146</v>
      </c>
      <c r="G379" s="232"/>
      <c r="H379" s="235">
        <v>4</v>
      </c>
      <c r="I379" s="236"/>
      <c r="J379" s="232"/>
      <c r="K379" s="232"/>
      <c r="L379" s="237"/>
      <c r="M379" s="238"/>
      <c r="N379" s="239"/>
      <c r="O379" s="239"/>
      <c r="P379" s="239"/>
      <c r="Q379" s="239"/>
      <c r="R379" s="239"/>
      <c r="S379" s="239"/>
      <c r="T379" s="24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1" t="s">
        <v>150</v>
      </c>
      <c r="AU379" s="241" t="s">
        <v>82</v>
      </c>
      <c r="AV379" s="14" t="s">
        <v>82</v>
      </c>
      <c r="AW379" s="14" t="s">
        <v>33</v>
      </c>
      <c r="AX379" s="14" t="s">
        <v>72</v>
      </c>
      <c r="AY379" s="241" t="s">
        <v>139</v>
      </c>
    </row>
    <row r="380" s="13" customFormat="1">
      <c r="A380" s="13"/>
      <c r="B380" s="220"/>
      <c r="C380" s="221"/>
      <c r="D380" s="222" t="s">
        <v>150</v>
      </c>
      <c r="E380" s="223" t="s">
        <v>19</v>
      </c>
      <c r="F380" s="224" t="s">
        <v>338</v>
      </c>
      <c r="G380" s="221"/>
      <c r="H380" s="223" t="s">
        <v>19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0" t="s">
        <v>150</v>
      </c>
      <c r="AU380" s="230" t="s">
        <v>82</v>
      </c>
      <c r="AV380" s="13" t="s">
        <v>80</v>
      </c>
      <c r="AW380" s="13" t="s">
        <v>33</v>
      </c>
      <c r="AX380" s="13" t="s">
        <v>72</v>
      </c>
      <c r="AY380" s="230" t="s">
        <v>139</v>
      </c>
    </row>
    <row r="381" s="14" customFormat="1">
      <c r="A381" s="14"/>
      <c r="B381" s="231"/>
      <c r="C381" s="232"/>
      <c r="D381" s="222" t="s">
        <v>150</v>
      </c>
      <c r="E381" s="233" t="s">
        <v>19</v>
      </c>
      <c r="F381" s="234" t="s">
        <v>212</v>
      </c>
      <c r="G381" s="232"/>
      <c r="H381" s="235">
        <v>12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1" t="s">
        <v>150</v>
      </c>
      <c r="AU381" s="241" t="s">
        <v>82</v>
      </c>
      <c r="AV381" s="14" t="s">
        <v>82</v>
      </c>
      <c r="AW381" s="14" t="s">
        <v>33</v>
      </c>
      <c r="AX381" s="14" t="s">
        <v>72</v>
      </c>
      <c r="AY381" s="241" t="s">
        <v>139</v>
      </c>
    </row>
    <row r="382" s="15" customFormat="1">
      <c r="A382" s="15"/>
      <c r="B382" s="242"/>
      <c r="C382" s="243"/>
      <c r="D382" s="222" t="s">
        <v>150</v>
      </c>
      <c r="E382" s="244" t="s">
        <v>19</v>
      </c>
      <c r="F382" s="245" t="s">
        <v>154</v>
      </c>
      <c r="G382" s="243"/>
      <c r="H382" s="246">
        <v>20</v>
      </c>
      <c r="I382" s="247"/>
      <c r="J382" s="243"/>
      <c r="K382" s="243"/>
      <c r="L382" s="248"/>
      <c r="M382" s="249"/>
      <c r="N382" s="250"/>
      <c r="O382" s="250"/>
      <c r="P382" s="250"/>
      <c r="Q382" s="250"/>
      <c r="R382" s="250"/>
      <c r="S382" s="250"/>
      <c r="T382" s="251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2" t="s">
        <v>150</v>
      </c>
      <c r="AU382" s="252" t="s">
        <v>82</v>
      </c>
      <c r="AV382" s="15" t="s">
        <v>146</v>
      </c>
      <c r="AW382" s="15" t="s">
        <v>33</v>
      </c>
      <c r="AX382" s="15" t="s">
        <v>80</v>
      </c>
      <c r="AY382" s="252" t="s">
        <v>139</v>
      </c>
    </row>
    <row r="383" s="2" customFormat="1" ht="24.15" customHeight="1">
      <c r="A383" s="39"/>
      <c r="B383" s="40"/>
      <c r="C383" s="202" t="s">
        <v>490</v>
      </c>
      <c r="D383" s="202" t="s">
        <v>141</v>
      </c>
      <c r="E383" s="203" t="s">
        <v>491</v>
      </c>
      <c r="F383" s="204" t="s">
        <v>492</v>
      </c>
      <c r="G383" s="205" t="s">
        <v>231</v>
      </c>
      <c r="H383" s="206">
        <v>4</v>
      </c>
      <c r="I383" s="207"/>
      <c r="J383" s="208">
        <f>ROUND(I383*H383,2)</f>
        <v>0</v>
      </c>
      <c r="K383" s="204" t="s">
        <v>145</v>
      </c>
      <c r="L383" s="45"/>
      <c r="M383" s="209" t="s">
        <v>19</v>
      </c>
      <c r="N383" s="210" t="s">
        <v>43</v>
      </c>
      <c r="O383" s="85"/>
      <c r="P383" s="211">
        <f>O383*H383</f>
        <v>0</v>
      </c>
      <c r="Q383" s="211">
        <v>0.00016000000000000001</v>
      </c>
      <c r="R383" s="211">
        <f>Q383*H383</f>
        <v>0.00064000000000000005</v>
      </c>
      <c r="S383" s="211">
        <v>0</v>
      </c>
      <c r="T383" s="212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13" t="s">
        <v>235</v>
      </c>
      <c r="AT383" s="213" t="s">
        <v>141</v>
      </c>
      <c r="AU383" s="213" t="s">
        <v>82</v>
      </c>
      <c r="AY383" s="18" t="s">
        <v>139</v>
      </c>
      <c r="BE383" s="214">
        <f>IF(N383="základní",J383,0)</f>
        <v>0</v>
      </c>
      <c r="BF383" s="214">
        <f>IF(N383="snížená",J383,0)</f>
        <v>0</v>
      </c>
      <c r="BG383" s="214">
        <f>IF(N383="zákl. přenesená",J383,0)</f>
        <v>0</v>
      </c>
      <c r="BH383" s="214">
        <f>IF(N383="sníž. přenesená",J383,0)</f>
        <v>0</v>
      </c>
      <c r="BI383" s="214">
        <f>IF(N383="nulová",J383,0)</f>
        <v>0</v>
      </c>
      <c r="BJ383" s="18" t="s">
        <v>80</v>
      </c>
      <c r="BK383" s="214">
        <f>ROUND(I383*H383,2)</f>
        <v>0</v>
      </c>
      <c r="BL383" s="18" t="s">
        <v>235</v>
      </c>
      <c r="BM383" s="213" t="s">
        <v>493</v>
      </c>
    </row>
    <row r="384" s="2" customFormat="1">
      <c r="A384" s="39"/>
      <c r="B384" s="40"/>
      <c r="C384" s="41"/>
      <c r="D384" s="215" t="s">
        <v>148</v>
      </c>
      <c r="E384" s="41"/>
      <c r="F384" s="216" t="s">
        <v>494</v>
      </c>
      <c r="G384" s="41"/>
      <c r="H384" s="41"/>
      <c r="I384" s="217"/>
      <c r="J384" s="41"/>
      <c r="K384" s="41"/>
      <c r="L384" s="45"/>
      <c r="M384" s="218"/>
      <c r="N384" s="219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148</v>
      </c>
      <c r="AU384" s="18" t="s">
        <v>82</v>
      </c>
    </row>
    <row r="385" s="13" customFormat="1">
      <c r="A385" s="13"/>
      <c r="B385" s="220"/>
      <c r="C385" s="221"/>
      <c r="D385" s="222" t="s">
        <v>150</v>
      </c>
      <c r="E385" s="223" t="s">
        <v>19</v>
      </c>
      <c r="F385" s="224" t="s">
        <v>495</v>
      </c>
      <c r="G385" s="221"/>
      <c r="H385" s="223" t="s">
        <v>19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0" t="s">
        <v>150</v>
      </c>
      <c r="AU385" s="230" t="s">
        <v>82</v>
      </c>
      <c r="AV385" s="13" t="s">
        <v>80</v>
      </c>
      <c r="AW385" s="13" t="s">
        <v>33</v>
      </c>
      <c r="AX385" s="13" t="s">
        <v>72</v>
      </c>
      <c r="AY385" s="230" t="s">
        <v>139</v>
      </c>
    </row>
    <row r="386" s="13" customFormat="1">
      <c r="A386" s="13"/>
      <c r="B386" s="220"/>
      <c r="C386" s="221"/>
      <c r="D386" s="222" t="s">
        <v>150</v>
      </c>
      <c r="E386" s="223" t="s">
        <v>19</v>
      </c>
      <c r="F386" s="224" t="s">
        <v>338</v>
      </c>
      <c r="G386" s="221"/>
      <c r="H386" s="223" t="s">
        <v>19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0" t="s">
        <v>150</v>
      </c>
      <c r="AU386" s="230" t="s">
        <v>82</v>
      </c>
      <c r="AV386" s="13" t="s">
        <v>80</v>
      </c>
      <c r="AW386" s="13" t="s">
        <v>33</v>
      </c>
      <c r="AX386" s="13" t="s">
        <v>72</v>
      </c>
      <c r="AY386" s="230" t="s">
        <v>139</v>
      </c>
    </row>
    <row r="387" s="14" customFormat="1">
      <c r="A387" s="14"/>
      <c r="B387" s="231"/>
      <c r="C387" s="232"/>
      <c r="D387" s="222" t="s">
        <v>150</v>
      </c>
      <c r="E387" s="233" t="s">
        <v>19</v>
      </c>
      <c r="F387" s="234" t="s">
        <v>146</v>
      </c>
      <c r="G387" s="232"/>
      <c r="H387" s="235">
        <v>4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1" t="s">
        <v>150</v>
      </c>
      <c r="AU387" s="241" t="s">
        <v>82</v>
      </c>
      <c r="AV387" s="14" t="s">
        <v>82</v>
      </c>
      <c r="AW387" s="14" t="s">
        <v>33</v>
      </c>
      <c r="AX387" s="14" t="s">
        <v>72</v>
      </c>
      <c r="AY387" s="241" t="s">
        <v>139</v>
      </c>
    </row>
    <row r="388" s="15" customFormat="1">
      <c r="A388" s="15"/>
      <c r="B388" s="242"/>
      <c r="C388" s="243"/>
      <c r="D388" s="222" t="s">
        <v>150</v>
      </c>
      <c r="E388" s="244" t="s">
        <v>19</v>
      </c>
      <c r="F388" s="245" t="s">
        <v>154</v>
      </c>
      <c r="G388" s="243"/>
      <c r="H388" s="246">
        <v>4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2" t="s">
        <v>150</v>
      </c>
      <c r="AU388" s="252" t="s">
        <v>82</v>
      </c>
      <c r="AV388" s="15" t="s">
        <v>146</v>
      </c>
      <c r="AW388" s="15" t="s">
        <v>33</v>
      </c>
      <c r="AX388" s="15" t="s">
        <v>80</v>
      </c>
      <c r="AY388" s="252" t="s">
        <v>139</v>
      </c>
    </row>
    <row r="389" s="2" customFormat="1" ht="24.15" customHeight="1">
      <c r="A389" s="39"/>
      <c r="B389" s="40"/>
      <c r="C389" s="202" t="s">
        <v>496</v>
      </c>
      <c r="D389" s="202" t="s">
        <v>141</v>
      </c>
      <c r="E389" s="203" t="s">
        <v>497</v>
      </c>
      <c r="F389" s="204" t="s">
        <v>498</v>
      </c>
      <c r="G389" s="205" t="s">
        <v>231</v>
      </c>
      <c r="H389" s="206">
        <v>24</v>
      </c>
      <c r="I389" s="207"/>
      <c r="J389" s="208">
        <f>ROUND(I389*H389,2)</f>
        <v>0</v>
      </c>
      <c r="K389" s="204" t="s">
        <v>145</v>
      </c>
      <c r="L389" s="45"/>
      <c r="M389" s="209" t="s">
        <v>19</v>
      </c>
      <c r="N389" s="210" t="s">
        <v>43</v>
      </c>
      <c r="O389" s="85"/>
      <c r="P389" s="211">
        <f>O389*H389</f>
        <v>0</v>
      </c>
      <c r="Q389" s="211">
        <v>0.00023000000000000001</v>
      </c>
      <c r="R389" s="211">
        <f>Q389*H389</f>
        <v>0.0055200000000000006</v>
      </c>
      <c r="S389" s="211">
        <v>0</v>
      </c>
      <c r="T389" s="212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3" t="s">
        <v>235</v>
      </c>
      <c r="AT389" s="213" t="s">
        <v>141</v>
      </c>
      <c r="AU389" s="213" t="s">
        <v>82</v>
      </c>
      <c r="AY389" s="18" t="s">
        <v>139</v>
      </c>
      <c r="BE389" s="214">
        <f>IF(N389="základní",J389,0)</f>
        <v>0</v>
      </c>
      <c r="BF389" s="214">
        <f>IF(N389="snížená",J389,0)</f>
        <v>0</v>
      </c>
      <c r="BG389" s="214">
        <f>IF(N389="zákl. přenesená",J389,0)</f>
        <v>0</v>
      </c>
      <c r="BH389" s="214">
        <f>IF(N389="sníž. přenesená",J389,0)</f>
        <v>0</v>
      </c>
      <c r="BI389" s="214">
        <f>IF(N389="nulová",J389,0)</f>
        <v>0</v>
      </c>
      <c r="BJ389" s="18" t="s">
        <v>80</v>
      </c>
      <c r="BK389" s="214">
        <f>ROUND(I389*H389,2)</f>
        <v>0</v>
      </c>
      <c r="BL389" s="18" t="s">
        <v>235</v>
      </c>
      <c r="BM389" s="213" t="s">
        <v>499</v>
      </c>
    </row>
    <row r="390" s="2" customFormat="1">
      <c r="A390" s="39"/>
      <c r="B390" s="40"/>
      <c r="C390" s="41"/>
      <c r="D390" s="215" t="s">
        <v>148</v>
      </c>
      <c r="E390" s="41"/>
      <c r="F390" s="216" t="s">
        <v>500</v>
      </c>
      <c r="G390" s="41"/>
      <c r="H390" s="41"/>
      <c r="I390" s="217"/>
      <c r="J390" s="41"/>
      <c r="K390" s="41"/>
      <c r="L390" s="45"/>
      <c r="M390" s="218"/>
      <c r="N390" s="219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148</v>
      </c>
      <c r="AU390" s="18" t="s">
        <v>82</v>
      </c>
    </row>
    <row r="391" s="13" customFormat="1">
      <c r="A391" s="13"/>
      <c r="B391" s="220"/>
      <c r="C391" s="221"/>
      <c r="D391" s="222" t="s">
        <v>150</v>
      </c>
      <c r="E391" s="223" t="s">
        <v>19</v>
      </c>
      <c r="F391" s="224" t="s">
        <v>495</v>
      </c>
      <c r="G391" s="221"/>
      <c r="H391" s="223" t="s">
        <v>19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0" t="s">
        <v>150</v>
      </c>
      <c r="AU391" s="230" t="s">
        <v>82</v>
      </c>
      <c r="AV391" s="13" t="s">
        <v>80</v>
      </c>
      <c r="AW391" s="13" t="s">
        <v>33</v>
      </c>
      <c r="AX391" s="13" t="s">
        <v>72</v>
      </c>
      <c r="AY391" s="230" t="s">
        <v>139</v>
      </c>
    </row>
    <row r="392" s="13" customFormat="1">
      <c r="A392" s="13"/>
      <c r="B392" s="220"/>
      <c r="C392" s="221"/>
      <c r="D392" s="222" t="s">
        <v>150</v>
      </c>
      <c r="E392" s="223" t="s">
        <v>19</v>
      </c>
      <c r="F392" s="224" t="s">
        <v>152</v>
      </c>
      <c r="G392" s="221"/>
      <c r="H392" s="223" t="s">
        <v>19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0" t="s">
        <v>150</v>
      </c>
      <c r="AU392" s="230" t="s">
        <v>82</v>
      </c>
      <c r="AV392" s="13" t="s">
        <v>80</v>
      </c>
      <c r="AW392" s="13" t="s">
        <v>33</v>
      </c>
      <c r="AX392" s="13" t="s">
        <v>72</v>
      </c>
      <c r="AY392" s="230" t="s">
        <v>139</v>
      </c>
    </row>
    <row r="393" s="14" customFormat="1">
      <c r="A393" s="14"/>
      <c r="B393" s="231"/>
      <c r="C393" s="232"/>
      <c r="D393" s="222" t="s">
        <v>150</v>
      </c>
      <c r="E393" s="233" t="s">
        <v>19</v>
      </c>
      <c r="F393" s="234" t="s">
        <v>501</v>
      </c>
      <c r="G393" s="232"/>
      <c r="H393" s="235">
        <v>4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1" t="s">
        <v>150</v>
      </c>
      <c r="AU393" s="241" t="s">
        <v>82</v>
      </c>
      <c r="AV393" s="14" t="s">
        <v>82</v>
      </c>
      <c r="AW393" s="14" t="s">
        <v>33</v>
      </c>
      <c r="AX393" s="14" t="s">
        <v>72</v>
      </c>
      <c r="AY393" s="241" t="s">
        <v>139</v>
      </c>
    </row>
    <row r="394" s="13" customFormat="1">
      <c r="A394" s="13"/>
      <c r="B394" s="220"/>
      <c r="C394" s="221"/>
      <c r="D394" s="222" t="s">
        <v>150</v>
      </c>
      <c r="E394" s="223" t="s">
        <v>19</v>
      </c>
      <c r="F394" s="224" t="s">
        <v>330</v>
      </c>
      <c r="G394" s="221"/>
      <c r="H394" s="223" t="s">
        <v>19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0" t="s">
        <v>150</v>
      </c>
      <c r="AU394" s="230" t="s">
        <v>82</v>
      </c>
      <c r="AV394" s="13" t="s">
        <v>80</v>
      </c>
      <c r="AW394" s="13" t="s">
        <v>33</v>
      </c>
      <c r="AX394" s="13" t="s">
        <v>72</v>
      </c>
      <c r="AY394" s="230" t="s">
        <v>139</v>
      </c>
    </row>
    <row r="395" s="14" customFormat="1">
      <c r="A395" s="14"/>
      <c r="B395" s="231"/>
      <c r="C395" s="232"/>
      <c r="D395" s="222" t="s">
        <v>150</v>
      </c>
      <c r="E395" s="233" t="s">
        <v>19</v>
      </c>
      <c r="F395" s="234" t="s">
        <v>212</v>
      </c>
      <c r="G395" s="232"/>
      <c r="H395" s="235">
        <v>12</v>
      </c>
      <c r="I395" s="236"/>
      <c r="J395" s="232"/>
      <c r="K395" s="232"/>
      <c r="L395" s="237"/>
      <c r="M395" s="238"/>
      <c r="N395" s="239"/>
      <c r="O395" s="239"/>
      <c r="P395" s="239"/>
      <c r="Q395" s="239"/>
      <c r="R395" s="239"/>
      <c r="S395" s="239"/>
      <c r="T395" s="24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1" t="s">
        <v>150</v>
      </c>
      <c r="AU395" s="241" t="s">
        <v>82</v>
      </c>
      <c r="AV395" s="14" t="s">
        <v>82</v>
      </c>
      <c r="AW395" s="14" t="s">
        <v>33</v>
      </c>
      <c r="AX395" s="14" t="s">
        <v>72</v>
      </c>
      <c r="AY395" s="241" t="s">
        <v>139</v>
      </c>
    </row>
    <row r="396" s="13" customFormat="1">
      <c r="A396" s="13"/>
      <c r="B396" s="220"/>
      <c r="C396" s="221"/>
      <c r="D396" s="222" t="s">
        <v>150</v>
      </c>
      <c r="E396" s="223" t="s">
        <v>19</v>
      </c>
      <c r="F396" s="224" t="s">
        <v>332</v>
      </c>
      <c r="G396" s="221"/>
      <c r="H396" s="223" t="s">
        <v>19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0" t="s">
        <v>150</v>
      </c>
      <c r="AU396" s="230" t="s">
        <v>82</v>
      </c>
      <c r="AV396" s="13" t="s">
        <v>80</v>
      </c>
      <c r="AW396" s="13" t="s">
        <v>33</v>
      </c>
      <c r="AX396" s="13" t="s">
        <v>72</v>
      </c>
      <c r="AY396" s="230" t="s">
        <v>139</v>
      </c>
    </row>
    <row r="397" s="14" customFormat="1">
      <c r="A397" s="14"/>
      <c r="B397" s="231"/>
      <c r="C397" s="232"/>
      <c r="D397" s="222" t="s">
        <v>150</v>
      </c>
      <c r="E397" s="233" t="s">
        <v>19</v>
      </c>
      <c r="F397" s="234" t="s">
        <v>502</v>
      </c>
      <c r="G397" s="232"/>
      <c r="H397" s="235">
        <v>8</v>
      </c>
      <c r="I397" s="236"/>
      <c r="J397" s="232"/>
      <c r="K397" s="232"/>
      <c r="L397" s="237"/>
      <c r="M397" s="238"/>
      <c r="N397" s="239"/>
      <c r="O397" s="239"/>
      <c r="P397" s="239"/>
      <c r="Q397" s="239"/>
      <c r="R397" s="239"/>
      <c r="S397" s="239"/>
      <c r="T397" s="240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1" t="s">
        <v>150</v>
      </c>
      <c r="AU397" s="241" t="s">
        <v>82</v>
      </c>
      <c r="AV397" s="14" t="s">
        <v>82</v>
      </c>
      <c r="AW397" s="14" t="s">
        <v>33</v>
      </c>
      <c r="AX397" s="14" t="s">
        <v>72</v>
      </c>
      <c r="AY397" s="241" t="s">
        <v>139</v>
      </c>
    </row>
    <row r="398" s="15" customFormat="1">
      <c r="A398" s="15"/>
      <c r="B398" s="242"/>
      <c r="C398" s="243"/>
      <c r="D398" s="222" t="s">
        <v>150</v>
      </c>
      <c r="E398" s="244" t="s">
        <v>19</v>
      </c>
      <c r="F398" s="245" t="s">
        <v>154</v>
      </c>
      <c r="G398" s="243"/>
      <c r="H398" s="246">
        <v>24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52" t="s">
        <v>150</v>
      </c>
      <c r="AU398" s="252" t="s">
        <v>82</v>
      </c>
      <c r="AV398" s="15" t="s">
        <v>146</v>
      </c>
      <c r="AW398" s="15" t="s">
        <v>33</v>
      </c>
      <c r="AX398" s="15" t="s">
        <v>80</v>
      </c>
      <c r="AY398" s="252" t="s">
        <v>139</v>
      </c>
    </row>
    <row r="399" s="2" customFormat="1" ht="24.15" customHeight="1">
      <c r="A399" s="39"/>
      <c r="B399" s="40"/>
      <c r="C399" s="202" t="s">
        <v>503</v>
      </c>
      <c r="D399" s="202" t="s">
        <v>141</v>
      </c>
      <c r="E399" s="203" t="s">
        <v>504</v>
      </c>
      <c r="F399" s="204" t="s">
        <v>505</v>
      </c>
      <c r="G399" s="205" t="s">
        <v>231</v>
      </c>
      <c r="H399" s="206">
        <v>8</v>
      </c>
      <c r="I399" s="207"/>
      <c r="J399" s="208">
        <f>ROUND(I399*H399,2)</f>
        <v>0</v>
      </c>
      <c r="K399" s="204" t="s">
        <v>145</v>
      </c>
      <c r="L399" s="45"/>
      <c r="M399" s="209" t="s">
        <v>19</v>
      </c>
      <c r="N399" s="210" t="s">
        <v>43</v>
      </c>
      <c r="O399" s="85"/>
      <c r="P399" s="211">
        <f>O399*H399</f>
        <v>0</v>
      </c>
      <c r="Q399" s="211">
        <v>0.00025999999999999998</v>
      </c>
      <c r="R399" s="211">
        <f>Q399*H399</f>
        <v>0.0020799999999999998</v>
      </c>
      <c r="S399" s="211">
        <v>0</v>
      </c>
      <c r="T399" s="212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3" t="s">
        <v>235</v>
      </c>
      <c r="AT399" s="213" t="s">
        <v>141</v>
      </c>
      <c r="AU399" s="213" t="s">
        <v>82</v>
      </c>
      <c r="AY399" s="18" t="s">
        <v>139</v>
      </c>
      <c r="BE399" s="214">
        <f>IF(N399="základní",J399,0)</f>
        <v>0</v>
      </c>
      <c r="BF399" s="214">
        <f>IF(N399="snížená",J399,0)</f>
        <v>0</v>
      </c>
      <c r="BG399" s="214">
        <f>IF(N399="zákl. přenesená",J399,0)</f>
        <v>0</v>
      </c>
      <c r="BH399" s="214">
        <f>IF(N399="sníž. přenesená",J399,0)</f>
        <v>0</v>
      </c>
      <c r="BI399" s="214">
        <f>IF(N399="nulová",J399,0)</f>
        <v>0</v>
      </c>
      <c r="BJ399" s="18" t="s">
        <v>80</v>
      </c>
      <c r="BK399" s="214">
        <f>ROUND(I399*H399,2)</f>
        <v>0</v>
      </c>
      <c r="BL399" s="18" t="s">
        <v>235</v>
      </c>
      <c r="BM399" s="213" t="s">
        <v>506</v>
      </c>
    </row>
    <row r="400" s="2" customFormat="1">
      <c r="A400" s="39"/>
      <c r="B400" s="40"/>
      <c r="C400" s="41"/>
      <c r="D400" s="215" t="s">
        <v>148</v>
      </c>
      <c r="E400" s="41"/>
      <c r="F400" s="216" t="s">
        <v>507</v>
      </c>
      <c r="G400" s="41"/>
      <c r="H400" s="41"/>
      <c r="I400" s="217"/>
      <c r="J400" s="41"/>
      <c r="K400" s="41"/>
      <c r="L400" s="45"/>
      <c r="M400" s="218"/>
      <c r="N400" s="219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148</v>
      </c>
      <c r="AU400" s="18" t="s">
        <v>82</v>
      </c>
    </row>
    <row r="401" s="13" customFormat="1">
      <c r="A401" s="13"/>
      <c r="B401" s="220"/>
      <c r="C401" s="221"/>
      <c r="D401" s="222" t="s">
        <v>150</v>
      </c>
      <c r="E401" s="223" t="s">
        <v>19</v>
      </c>
      <c r="F401" s="224" t="s">
        <v>495</v>
      </c>
      <c r="G401" s="221"/>
      <c r="H401" s="223" t="s">
        <v>19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0" t="s">
        <v>150</v>
      </c>
      <c r="AU401" s="230" t="s">
        <v>82</v>
      </c>
      <c r="AV401" s="13" t="s">
        <v>80</v>
      </c>
      <c r="AW401" s="13" t="s">
        <v>33</v>
      </c>
      <c r="AX401" s="13" t="s">
        <v>72</v>
      </c>
      <c r="AY401" s="230" t="s">
        <v>139</v>
      </c>
    </row>
    <row r="402" s="13" customFormat="1">
      <c r="A402" s="13"/>
      <c r="B402" s="220"/>
      <c r="C402" s="221"/>
      <c r="D402" s="222" t="s">
        <v>150</v>
      </c>
      <c r="E402" s="223" t="s">
        <v>19</v>
      </c>
      <c r="F402" s="224" t="s">
        <v>338</v>
      </c>
      <c r="G402" s="221"/>
      <c r="H402" s="223" t="s">
        <v>19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0" t="s">
        <v>150</v>
      </c>
      <c r="AU402" s="230" t="s">
        <v>82</v>
      </c>
      <c r="AV402" s="13" t="s">
        <v>80</v>
      </c>
      <c r="AW402" s="13" t="s">
        <v>33</v>
      </c>
      <c r="AX402" s="13" t="s">
        <v>72</v>
      </c>
      <c r="AY402" s="230" t="s">
        <v>139</v>
      </c>
    </row>
    <row r="403" s="14" customFormat="1">
      <c r="A403" s="14"/>
      <c r="B403" s="231"/>
      <c r="C403" s="232"/>
      <c r="D403" s="222" t="s">
        <v>150</v>
      </c>
      <c r="E403" s="233" t="s">
        <v>19</v>
      </c>
      <c r="F403" s="234" t="s">
        <v>88</v>
      </c>
      <c r="G403" s="232"/>
      <c r="H403" s="235">
        <v>8</v>
      </c>
      <c r="I403" s="236"/>
      <c r="J403" s="232"/>
      <c r="K403" s="232"/>
      <c r="L403" s="237"/>
      <c r="M403" s="238"/>
      <c r="N403" s="239"/>
      <c r="O403" s="239"/>
      <c r="P403" s="239"/>
      <c r="Q403" s="239"/>
      <c r="R403" s="239"/>
      <c r="S403" s="239"/>
      <c r="T403" s="24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1" t="s">
        <v>150</v>
      </c>
      <c r="AU403" s="241" t="s">
        <v>82</v>
      </c>
      <c r="AV403" s="14" t="s">
        <v>82</v>
      </c>
      <c r="AW403" s="14" t="s">
        <v>33</v>
      </c>
      <c r="AX403" s="14" t="s">
        <v>72</v>
      </c>
      <c r="AY403" s="241" t="s">
        <v>139</v>
      </c>
    </row>
    <row r="404" s="15" customFormat="1">
      <c r="A404" s="15"/>
      <c r="B404" s="242"/>
      <c r="C404" s="243"/>
      <c r="D404" s="222" t="s">
        <v>150</v>
      </c>
      <c r="E404" s="244" t="s">
        <v>19</v>
      </c>
      <c r="F404" s="245" t="s">
        <v>154</v>
      </c>
      <c r="G404" s="243"/>
      <c r="H404" s="246">
        <v>8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2" t="s">
        <v>150</v>
      </c>
      <c r="AU404" s="252" t="s">
        <v>82</v>
      </c>
      <c r="AV404" s="15" t="s">
        <v>146</v>
      </c>
      <c r="AW404" s="15" t="s">
        <v>33</v>
      </c>
      <c r="AX404" s="15" t="s">
        <v>80</v>
      </c>
      <c r="AY404" s="252" t="s">
        <v>139</v>
      </c>
    </row>
    <row r="405" s="2" customFormat="1" ht="24.15" customHeight="1">
      <c r="A405" s="39"/>
      <c r="B405" s="40"/>
      <c r="C405" s="202" t="s">
        <v>508</v>
      </c>
      <c r="D405" s="202" t="s">
        <v>141</v>
      </c>
      <c r="E405" s="203" t="s">
        <v>509</v>
      </c>
      <c r="F405" s="204" t="s">
        <v>510</v>
      </c>
      <c r="G405" s="205" t="s">
        <v>231</v>
      </c>
      <c r="H405" s="206">
        <v>12</v>
      </c>
      <c r="I405" s="207"/>
      <c r="J405" s="208">
        <f>ROUND(I405*H405,2)</f>
        <v>0</v>
      </c>
      <c r="K405" s="204" t="s">
        <v>145</v>
      </c>
      <c r="L405" s="45"/>
      <c r="M405" s="209" t="s">
        <v>19</v>
      </c>
      <c r="N405" s="210" t="s">
        <v>43</v>
      </c>
      <c r="O405" s="85"/>
      <c r="P405" s="211">
        <f>O405*H405</f>
        <v>0</v>
      </c>
      <c r="Q405" s="211">
        <v>0.00068000000000000005</v>
      </c>
      <c r="R405" s="211">
        <f>Q405*H405</f>
        <v>0.0081600000000000006</v>
      </c>
      <c r="S405" s="211">
        <v>0</v>
      </c>
      <c r="T405" s="212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3" t="s">
        <v>235</v>
      </c>
      <c r="AT405" s="213" t="s">
        <v>141</v>
      </c>
      <c r="AU405" s="213" t="s">
        <v>82</v>
      </c>
      <c r="AY405" s="18" t="s">
        <v>139</v>
      </c>
      <c r="BE405" s="214">
        <f>IF(N405="základní",J405,0)</f>
        <v>0</v>
      </c>
      <c r="BF405" s="214">
        <f>IF(N405="snížená",J405,0)</f>
        <v>0</v>
      </c>
      <c r="BG405" s="214">
        <f>IF(N405="zákl. přenesená",J405,0)</f>
        <v>0</v>
      </c>
      <c r="BH405" s="214">
        <f>IF(N405="sníž. přenesená",J405,0)</f>
        <v>0</v>
      </c>
      <c r="BI405" s="214">
        <f>IF(N405="nulová",J405,0)</f>
        <v>0</v>
      </c>
      <c r="BJ405" s="18" t="s">
        <v>80</v>
      </c>
      <c r="BK405" s="214">
        <f>ROUND(I405*H405,2)</f>
        <v>0</v>
      </c>
      <c r="BL405" s="18" t="s">
        <v>235</v>
      </c>
      <c r="BM405" s="213" t="s">
        <v>511</v>
      </c>
    </row>
    <row r="406" s="2" customFormat="1">
      <c r="A406" s="39"/>
      <c r="B406" s="40"/>
      <c r="C406" s="41"/>
      <c r="D406" s="215" t="s">
        <v>148</v>
      </c>
      <c r="E406" s="41"/>
      <c r="F406" s="216" t="s">
        <v>512</v>
      </c>
      <c r="G406" s="41"/>
      <c r="H406" s="41"/>
      <c r="I406" s="217"/>
      <c r="J406" s="41"/>
      <c r="K406" s="41"/>
      <c r="L406" s="45"/>
      <c r="M406" s="218"/>
      <c r="N406" s="219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148</v>
      </c>
      <c r="AU406" s="18" t="s">
        <v>82</v>
      </c>
    </row>
    <row r="407" s="13" customFormat="1">
      <c r="A407" s="13"/>
      <c r="B407" s="220"/>
      <c r="C407" s="221"/>
      <c r="D407" s="222" t="s">
        <v>150</v>
      </c>
      <c r="E407" s="223" t="s">
        <v>19</v>
      </c>
      <c r="F407" s="224" t="s">
        <v>495</v>
      </c>
      <c r="G407" s="221"/>
      <c r="H407" s="223" t="s">
        <v>19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0" t="s">
        <v>150</v>
      </c>
      <c r="AU407" s="230" t="s">
        <v>82</v>
      </c>
      <c r="AV407" s="13" t="s">
        <v>80</v>
      </c>
      <c r="AW407" s="13" t="s">
        <v>33</v>
      </c>
      <c r="AX407" s="13" t="s">
        <v>72</v>
      </c>
      <c r="AY407" s="230" t="s">
        <v>139</v>
      </c>
    </row>
    <row r="408" s="13" customFormat="1">
      <c r="A408" s="13"/>
      <c r="B408" s="220"/>
      <c r="C408" s="221"/>
      <c r="D408" s="222" t="s">
        <v>150</v>
      </c>
      <c r="E408" s="223" t="s">
        <v>19</v>
      </c>
      <c r="F408" s="224" t="s">
        <v>338</v>
      </c>
      <c r="G408" s="221"/>
      <c r="H408" s="223" t="s">
        <v>19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0" t="s">
        <v>150</v>
      </c>
      <c r="AU408" s="230" t="s">
        <v>82</v>
      </c>
      <c r="AV408" s="13" t="s">
        <v>80</v>
      </c>
      <c r="AW408" s="13" t="s">
        <v>33</v>
      </c>
      <c r="AX408" s="13" t="s">
        <v>72</v>
      </c>
      <c r="AY408" s="230" t="s">
        <v>139</v>
      </c>
    </row>
    <row r="409" s="14" customFormat="1">
      <c r="A409" s="14"/>
      <c r="B409" s="231"/>
      <c r="C409" s="232"/>
      <c r="D409" s="222" t="s">
        <v>150</v>
      </c>
      <c r="E409" s="233" t="s">
        <v>19</v>
      </c>
      <c r="F409" s="234" t="s">
        <v>212</v>
      </c>
      <c r="G409" s="232"/>
      <c r="H409" s="235">
        <v>12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1" t="s">
        <v>150</v>
      </c>
      <c r="AU409" s="241" t="s">
        <v>82</v>
      </c>
      <c r="AV409" s="14" t="s">
        <v>82</v>
      </c>
      <c r="AW409" s="14" t="s">
        <v>33</v>
      </c>
      <c r="AX409" s="14" t="s">
        <v>72</v>
      </c>
      <c r="AY409" s="241" t="s">
        <v>139</v>
      </c>
    </row>
    <row r="410" s="15" customFormat="1">
      <c r="A410" s="15"/>
      <c r="B410" s="242"/>
      <c r="C410" s="243"/>
      <c r="D410" s="222" t="s">
        <v>150</v>
      </c>
      <c r="E410" s="244" t="s">
        <v>19</v>
      </c>
      <c r="F410" s="245" t="s">
        <v>154</v>
      </c>
      <c r="G410" s="243"/>
      <c r="H410" s="246">
        <v>12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2" t="s">
        <v>150</v>
      </c>
      <c r="AU410" s="252" t="s">
        <v>82</v>
      </c>
      <c r="AV410" s="15" t="s">
        <v>146</v>
      </c>
      <c r="AW410" s="15" t="s">
        <v>33</v>
      </c>
      <c r="AX410" s="15" t="s">
        <v>80</v>
      </c>
      <c r="AY410" s="252" t="s">
        <v>139</v>
      </c>
    </row>
    <row r="411" s="12" customFormat="1" ht="22.8" customHeight="1">
      <c r="A411" s="12"/>
      <c r="B411" s="186"/>
      <c r="C411" s="187"/>
      <c r="D411" s="188" t="s">
        <v>71</v>
      </c>
      <c r="E411" s="200" t="s">
        <v>513</v>
      </c>
      <c r="F411" s="200" t="s">
        <v>514</v>
      </c>
      <c r="G411" s="187"/>
      <c r="H411" s="187"/>
      <c r="I411" s="190"/>
      <c r="J411" s="201">
        <f>BK411</f>
        <v>0</v>
      </c>
      <c r="K411" s="187"/>
      <c r="L411" s="192"/>
      <c r="M411" s="193"/>
      <c r="N411" s="194"/>
      <c r="O411" s="194"/>
      <c r="P411" s="195">
        <f>SUM(P412:P442)</f>
        <v>0</v>
      </c>
      <c r="Q411" s="194"/>
      <c r="R411" s="195">
        <f>SUM(R412:R442)</f>
        <v>16.100000000000001</v>
      </c>
      <c r="S411" s="194"/>
      <c r="T411" s="196">
        <f>SUM(T412:T442)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7" t="s">
        <v>82</v>
      </c>
      <c r="AT411" s="198" t="s">
        <v>71</v>
      </c>
      <c r="AU411" s="198" t="s">
        <v>80</v>
      </c>
      <c r="AY411" s="197" t="s">
        <v>139</v>
      </c>
      <c r="BK411" s="199">
        <f>SUM(BK412:BK442)</f>
        <v>0</v>
      </c>
    </row>
    <row r="412" s="2" customFormat="1" ht="16.5" customHeight="1">
      <c r="A412" s="39"/>
      <c r="B412" s="40"/>
      <c r="C412" s="202" t="s">
        <v>515</v>
      </c>
      <c r="D412" s="202" t="s">
        <v>141</v>
      </c>
      <c r="E412" s="203" t="s">
        <v>516</v>
      </c>
      <c r="F412" s="204" t="s">
        <v>517</v>
      </c>
      <c r="G412" s="205" t="s">
        <v>518</v>
      </c>
      <c r="H412" s="206">
        <v>1</v>
      </c>
      <c r="I412" s="207"/>
      <c r="J412" s="208">
        <f>ROUND(I412*H412,2)</f>
        <v>0</v>
      </c>
      <c r="K412" s="204" t="s">
        <v>519</v>
      </c>
      <c r="L412" s="45"/>
      <c r="M412" s="209" t="s">
        <v>19</v>
      </c>
      <c r="N412" s="210" t="s">
        <v>43</v>
      </c>
      <c r="O412" s="85"/>
      <c r="P412" s="211">
        <f>O412*H412</f>
        <v>0</v>
      </c>
      <c r="Q412" s="211">
        <v>0</v>
      </c>
      <c r="R412" s="211">
        <f>Q412*H412</f>
        <v>0</v>
      </c>
      <c r="S412" s="211">
        <v>0</v>
      </c>
      <c r="T412" s="212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3" t="s">
        <v>235</v>
      </c>
      <c r="AT412" s="213" t="s">
        <v>141</v>
      </c>
      <c r="AU412" s="213" t="s">
        <v>82</v>
      </c>
      <c r="AY412" s="18" t="s">
        <v>139</v>
      </c>
      <c r="BE412" s="214">
        <f>IF(N412="základní",J412,0)</f>
        <v>0</v>
      </c>
      <c r="BF412" s="214">
        <f>IF(N412="snížená",J412,0)</f>
        <v>0</v>
      </c>
      <c r="BG412" s="214">
        <f>IF(N412="zákl. přenesená",J412,0)</f>
        <v>0</v>
      </c>
      <c r="BH412" s="214">
        <f>IF(N412="sníž. přenesená",J412,0)</f>
        <v>0</v>
      </c>
      <c r="BI412" s="214">
        <f>IF(N412="nulová",J412,0)</f>
        <v>0</v>
      </c>
      <c r="BJ412" s="18" t="s">
        <v>80</v>
      </c>
      <c r="BK412" s="214">
        <f>ROUND(I412*H412,2)</f>
        <v>0</v>
      </c>
      <c r="BL412" s="18" t="s">
        <v>235</v>
      </c>
      <c r="BM412" s="213" t="s">
        <v>520</v>
      </c>
    </row>
    <row r="413" s="2" customFormat="1">
      <c r="A413" s="39"/>
      <c r="B413" s="40"/>
      <c r="C413" s="41"/>
      <c r="D413" s="222" t="s">
        <v>521</v>
      </c>
      <c r="E413" s="41"/>
      <c r="F413" s="263" t="s">
        <v>522</v>
      </c>
      <c r="G413" s="41"/>
      <c r="H413" s="41"/>
      <c r="I413" s="217"/>
      <c r="J413" s="41"/>
      <c r="K413" s="41"/>
      <c r="L413" s="45"/>
      <c r="M413" s="218"/>
      <c r="N413" s="219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521</v>
      </c>
      <c r="AU413" s="18" t="s">
        <v>82</v>
      </c>
    </row>
    <row r="414" s="13" customFormat="1">
      <c r="A414" s="13"/>
      <c r="B414" s="220"/>
      <c r="C414" s="221"/>
      <c r="D414" s="222" t="s">
        <v>150</v>
      </c>
      <c r="E414" s="223" t="s">
        <v>19</v>
      </c>
      <c r="F414" s="224" t="s">
        <v>495</v>
      </c>
      <c r="G414" s="221"/>
      <c r="H414" s="223" t="s">
        <v>19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0" t="s">
        <v>150</v>
      </c>
      <c r="AU414" s="230" t="s">
        <v>82</v>
      </c>
      <c r="AV414" s="13" t="s">
        <v>80</v>
      </c>
      <c r="AW414" s="13" t="s">
        <v>33</v>
      </c>
      <c r="AX414" s="13" t="s">
        <v>72</v>
      </c>
      <c r="AY414" s="230" t="s">
        <v>139</v>
      </c>
    </row>
    <row r="415" s="14" customFormat="1">
      <c r="A415" s="14"/>
      <c r="B415" s="231"/>
      <c r="C415" s="232"/>
      <c r="D415" s="222" t="s">
        <v>150</v>
      </c>
      <c r="E415" s="233" t="s">
        <v>19</v>
      </c>
      <c r="F415" s="234" t="s">
        <v>80</v>
      </c>
      <c r="G415" s="232"/>
      <c r="H415" s="235">
        <v>1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1" t="s">
        <v>150</v>
      </c>
      <c r="AU415" s="241" t="s">
        <v>82</v>
      </c>
      <c r="AV415" s="14" t="s">
        <v>82</v>
      </c>
      <c r="AW415" s="14" t="s">
        <v>33</v>
      </c>
      <c r="AX415" s="14" t="s">
        <v>72</v>
      </c>
      <c r="AY415" s="241" t="s">
        <v>139</v>
      </c>
    </row>
    <row r="416" s="15" customFormat="1">
      <c r="A416" s="15"/>
      <c r="B416" s="242"/>
      <c r="C416" s="243"/>
      <c r="D416" s="222" t="s">
        <v>150</v>
      </c>
      <c r="E416" s="244" t="s">
        <v>19</v>
      </c>
      <c r="F416" s="245" t="s">
        <v>154</v>
      </c>
      <c r="G416" s="243"/>
      <c r="H416" s="246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2" t="s">
        <v>150</v>
      </c>
      <c r="AU416" s="252" t="s">
        <v>82</v>
      </c>
      <c r="AV416" s="15" t="s">
        <v>146</v>
      </c>
      <c r="AW416" s="15" t="s">
        <v>33</v>
      </c>
      <c r="AX416" s="15" t="s">
        <v>80</v>
      </c>
      <c r="AY416" s="252" t="s">
        <v>139</v>
      </c>
    </row>
    <row r="417" s="2" customFormat="1" ht="16.5" customHeight="1">
      <c r="A417" s="39"/>
      <c r="B417" s="40"/>
      <c r="C417" s="253" t="s">
        <v>523</v>
      </c>
      <c r="D417" s="253" t="s">
        <v>189</v>
      </c>
      <c r="E417" s="254" t="s">
        <v>524</v>
      </c>
      <c r="F417" s="255" t="s">
        <v>525</v>
      </c>
      <c r="G417" s="256" t="s">
        <v>518</v>
      </c>
      <c r="H417" s="257">
        <v>1</v>
      </c>
      <c r="I417" s="258"/>
      <c r="J417" s="259">
        <f>ROUND(I417*H417,2)</f>
        <v>0</v>
      </c>
      <c r="K417" s="255" t="s">
        <v>519</v>
      </c>
      <c r="L417" s="260"/>
      <c r="M417" s="261" t="s">
        <v>19</v>
      </c>
      <c r="N417" s="262" t="s">
        <v>43</v>
      </c>
      <c r="O417" s="85"/>
      <c r="P417" s="211">
        <f>O417*H417</f>
        <v>0</v>
      </c>
      <c r="Q417" s="211">
        <v>5</v>
      </c>
      <c r="R417" s="211">
        <f>Q417*H417</f>
        <v>5</v>
      </c>
      <c r="S417" s="211">
        <v>0</v>
      </c>
      <c r="T417" s="212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3" t="s">
        <v>312</v>
      </c>
      <c r="AT417" s="213" t="s">
        <v>189</v>
      </c>
      <c r="AU417" s="213" t="s">
        <v>82</v>
      </c>
      <c r="AY417" s="18" t="s">
        <v>139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18" t="s">
        <v>80</v>
      </c>
      <c r="BK417" s="214">
        <f>ROUND(I417*H417,2)</f>
        <v>0</v>
      </c>
      <c r="BL417" s="18" t="s">
        <v>235</v>
      </c>
      <c r="BM417" s="213" t="s">
        <v>526</v>
      </c>
    </row>
    <row r="418" s="2" customFormat="1">
      <c r="A418" s="39"/>
      <c r="B418" s="40"/>
      <c r="C418" s="41"/>
      <c r="D418" s="222" t="s">
        <v>521</v>
      </c>
      <c r="E418" s="41"/>
      <c r="F418" s="263" t="s">
        <v>527</v>
      </c>
      <c r="G418" s="41"/>
      <c r="H418" s="41"/>
      <c r="I418" s="217"/>
      <c r="J418" s="41"/>
      <c r="K418" s="41"/>
      <c r="L418" s="45"/>
      <c r="M418" s="218"/>
      <c r="N418" s="219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521</v>
      </c>
      <c r="AU418" s="18" t="s">
        <v>82</v>
      </c>
    </row>
    <row r="419" s="13" customFormat="1">
      <c r="A419" s="13"/>
      <c r="B419" s="220"/>
      <c r="C419" s="221"/>
      <c r="D419" s="222" t="s">
        <v>150</v>
      </c>
      <c r="E419" s="223" t="s">
        <v>19</v>
      </c>
      <c r="F419" s="224" t="s">
        <v>495</v>
      </c>
      <c r="G419" s="221"/>
      <c r="H419" s="223" t="s">
        <v>19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0" t="s">
        <v>150</v>
      </c>
      <c r="AU419" s="230" t="s">
        <v>82</v>
      </c>
      <c r="AV419" s="13" t="s">
        <v>80</v>
      </c>
      <c r="AW419" s="13" t="s">
        <v>33</v>
      </c>
      <c r="AX419" s="13" t="s">
        <v>72</v>
      </c>
      <c r="AY419" s="230" t="s">
        <v>139</v>
      </c>
    </row>
    <row r="420" s="14" customFormat="1">
      <c r="A420" s="14"/>
      <c r="B420" s="231"/>
      <c r="C420" s="232"/>
      <c r="D420" s="222" t="s">
        <v>150</v>
      </c>
      <c r="E420" s="233" t="s">
        <v>19</v>
      </c>
      <c r="F420" s="234" t="s">
        <v>80</v>
      </c>
      <c r="G420" s="232"/>
      <c r="H420" s="235">
        <v>1</v>
      </c>
      <c r="I420" s="236"/>
      <c r="J420" s="232"/>
      <c r="K420" s="232"/>
      <c r="L420" s="237"/>
      <c r="M420" s="238"/>
      <c r="N420" s="239"/>
      <c r="O420" s="239"/>
      <c r="P420" s="239"/>
      <c r="Q420" s="239"/>
      <c r="R420" s="239"/>
      <c r="S420" s="239"/>
      <c r="T420" s="24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1" t="s">
        <v>150</v>
      </c>
      <c r="AU420" s="241" t="s">
        <v>82</v>
      </c>
      <c r="AV420" s="14" t="s">
        <v>82</v>
      </c>
      <c r="AW420" s="14" t="s">
        <v>33</v>
      </c>
      <c r="AX420" s="14" t="s">
        <v>72</v>
      </c>
      <c r="AY420" s="241" t="s">
        <v>139</v>
      </c>
    </row>
    <row r="421" s="15" customFormat="1">
      <c r="A421" s="15"/>
      <c r="B421" s="242"/>
      <c r="C421" s="243"/>
      <c r="D421" s="222" t="s">
        <v>150</v>
      </c>
      <c r="E421" s="244" t="s">
        <v>19</v>
      </c>
      <c r="F421" s="245" t="s">
        <v>154</v>
      </c>
      <c r="G421" s="243"/>
      <c r="H421" s="246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2" t="s">
        <v>150</v>
      </c>
      <c r="AU421" s="252" t="s">
        <v>82</v>
      </c>
      <c r="AV421" s="15" t="s">
        <v>146</v>
      </c>
      <c r="AW421" s="15" t="s">
        <v>33</v>
      </c>
      <c r="AX421" s="15" t="s">
        <v>80</v>
      </c>
      <c r="AY421" s="252" t="s">
        <v>139</v>
      </c>
    </row>
    <row r="422" s="2" customFormat="1" ht="16.5" customHeight="1">
      <c r="A422" s="39"/>
      <c r="B422" s="40"/>
      <c r="C422" s="253" t="s">
        <v>528</v>
      </c>
      <c r="D422" s="253" t="s">
        <v>189</v>
      </c>
      <c r="E422" s="254" t="s">
        <v>529</v>
      </c>
      <c r="F422" s="255" t="s">
        <v>530</v>
      </c>
      <c r="G422" s="256" t="s">
        <v>518</v>
      </c>
      <c r="H422" s="257">
        <v>1</v>
      </c>
      <c r="I422" s="258"/>
      <c r="J422" s="259">
        <f>ROUND(I422*H422,2)</f>
        <v>0</v>
      </c>
      <c r="K422" s="255" t="s">
        <v>519</v>
      </c>
      <c r="L422" s="260"/>
      <c r="M422" s="261" t="s">
        <v>19</v>
      </c>
      <c r="N422" s="262" t="s">
        <v>43</v>
      </c>
      <c r="O422" s="85"/>
      <c r="P422" s="211">
        <f>O422*H422</f>
        <v>0</v>
      </c>
      <c r="Q422" s="211">
        <v>10</v>
      </c>
      <c r="R422" s="211">
        <f>Q422*H422</f>
        <v>10</v>
      </c>
      <c r="S422" s="211">
        <v>0</v>
      </c>
      <c r="T422" s="212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3" t="s">
        <v>312</v>
      </c>
      <c r="AT422" s="213" t="s">
        <v>189</v>
      </c>
      <c r="AU422" s="213" t="s">
        <v>82</v>
      </c>
      <c r="AY422" s="18" t="s">
        <v>139</v>
      </c>
      <c r="BE422" s="214">
        <f>IF(N422="základní",J422,0)</f>
        <v>0</v>
      </c>
      <c r="BF422" s="214">
        <f>IF(N422="snížená",J422,0)</f>
        <v>0</v>
      </c>
      <c r="BG422" s="214">
        <f>IF(N422="zákl. přenesená",J422,0)</f>
        <v>0</v>
      </c>
      <c r="BH422" s="214">
        <f>IF(N422="sníž. přenesená",J422,0)</f>
        <v>0</v>
      </c>
      <c r="BI422" s="214">
        <f>IF(N422="nulová",J422,0)</f>
        <v>0</v>
      </c>
      <c r="BJ422" s="18" t="s">
        <v>80</v>
      </c>
      <c r="BK422" s="214">
        <f>ROUND(I422*H422,2)</f>
        <v>0</v>
      </c>
      <c r="BL422" s="18" t="s">
        <v>235</v>
      </c>
      <c r="BM422" s="213" t="s">
        <v>531</v>
      </c>
    </row>
    <row r="423" s="2" customFormat="1">
      <c r="A423" s="39"/>
      <c r="B423" s="40"/>
      <c r="C423" s="41"/>
      <c r="D423" s="222" t="s">
        <v>521</v>
      </c>
      <c r="E423" s="41"/>
      <c r="F423" s="263" t="s">
        <v>532</v>
      </c>
      <c r="G423" s="41"/>
      <c r="H423" s="41"/>
      <c r="I423" s="217"/>
      <c r="J423" s="41"/>
      <c r="K423" s="41"/>
      <c r="L423" s="45"/>
      <c r="M423" s="218"/>
      <c r="N423" s="219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521</v>
      </c>
      <c r="AU423" s="18" t="s">
        <v>82</v>
      </c>
    </row>
    <row r="424" s="13" customFormat="1">
      <c r="A424" s="13"/>
      <c r="B424" s="220"/>
      <c r="C424" s="221"/>
      <c r="D424" s="222" t="s">
        <v>150</v>
      </c>
      <c r="E424" s="223" t="s">
        <v>19</v>
      </c>
      <c r="F424" s="224" t="s">
        <v>495</v>
      </c>
      <c r="G424" s="221"/>
      <c r="H424" s="223" t="s">
        <v>19</v>
      </c>
      <c r="I424" s="225"/>
      <c r="J424" s="221"/>
      <c r="K424" s="221"/>
      <c r="L424" s="226"/>
      <c r="M424" s="227"/>
      <c r="N424" s="228"/>
      <c r="O424" s="228"/>
      <c r="P424" s="228"/>
      <c r="Q424" s="228"/>
      <c r="R424" s="228"/>
      <c r="S424" s="228"/>
      <c r="T424" s="22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0" t="s">
        <v>150</v>
      </c>
      <c r="AU424" s="230" t="s">
        <v>82</v>
      </c>
      <c r="AV424" s="13" t="s">
        <v>80</v>
      </c>
      <c r="AW424" s="13" t="s">
        <v>33</v>
      </c>
      <c r="AX424" s="13" t="s">
        <v>72</v>
      </c>
      <c r="AY424" s="230" t="s">
        <v>139</v>
      </c>
    </row>
    <row r="425" s="14" customFormat="1">
      <c r="A425" s="14"/>
      <c r="B425" s="231"/>
      <c r="C425" s="232"/>
      <c r="D425" s="222" t="s">
        <v>150</v>
      </c>
      <c r="E425" s="233" t="s">
        <v>19</v>
      </c>
      <c r="F425" s="234" t="s">
        <v>80</v>
      </c>
      <c r="G425" s="232"/>
      <c r="H425" s="235">
        <v>1</v>
      </c>
      <c r="I425" s="236"/>
      <c r="J425" s="232"/>
      <c r="K425" s="232"/>
      <c r="L425" s="237"/>
      <c r="M425" s="238"/>
      <c r="N425" s="239"/>
      <c r="O425" s="239"/>
      <c r="P425" s="239"/>
      <c r="Q425" s="239"/>
      <c r="R425" s="239"/>
      <c r="S425" s="239"/>
      <c r="T425" s="24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1" t="s">
        <v>150</v>
      </c>
      <c r="AU425" s="241" t="s">
        <v>82</v>
      </c>
      <c r="AV425" s="14" t="s">
        <v>82</v>
      </c>
      <c r="AW425" s="14" t="s">
        <v>33</v>
      </c>
      <c r="AX425" s="14" t="s">
        <v>72</v>
      </c>
      <c r="AY425" s="241" t="s">
        <v>139</v>
      </c>
    </row>
    <row r="426" s="15" customFormat="1">
      <c r="A426" s="15"/>
      <c r="B426" s="242"/>
      <c r="C426" s="243"/>
      <c r="D426" s="222" t="s">
        <v>150</v>
      </c>
      <c r="E426" s="244" t="s">
        <v>19</v>
      </c>
      <c r="F426" s="245" t="s">
        <v>154</v>
      </c>
      <c r="G426" s="243"/>
      <c r="H426" s="246">
        <v>1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2" t="s">
        <v>150</v>
      </c>
      <c r="AU426" s="252" t="s">
        <v>82</v>
      </c>
      <c r="AV426" s="15" t="s">
        <v>146</v>
      </c>
      <c r="AW426" s="15" t="s">
        <v>33</v>
      </c>
      <c r="AX426" s="15" t="s">
        <v>80</v>
      </c>
      <c r="AY426" s="252" t="s">
        <v>139</v>
      </c>
    </row>
    <row r="427" s="2" customFormat="1" ht="16.5" customHeight="1">
      <c r="A427" s="39"/>
      <c r="B427" s="40"/>
      <c r="C427" s="253" t="s">
        <v>533</v>
      </c>
      <c r="D427" s="253" t="s">
        <v>189</v>
      </c>
      <c r="E427" s="254" t="s">
        <v>534</v>
      </c>
      <c r="F427" s="255" t="s">
        <v>535</v>
      </c>
      <c r="G427" s="256" t="s">
        <v>518</v>
      </c>
      <c r="H427" s="257">
        <v>1</v>
      </c>
      <c r="I427" s="258"/>
      <c r="J427" s="259">
        <f>ROUND(I427*H427,2)</f>
        <v>0</v>
      </c>
      <c r="K427" s="255" t="s">
        <v>519</v>
      </c>
      <c r="L427" s="260"/>
      <c r="M427" s="261" t="s">
        <v>19</v>
      </c>
      <c r="N427" s="262" t="s">
        <v>43</v>
      </c>
      <c r="O427" s="85"/>
      <c r="P427" s="211">
        <f>O427*H427</f>
        <v>0</v>
      </c>
      <c r="Q427" s="211">
        <v>1</v>
      </c>
      <c r="R427" s="211">
        <f>Q427*H427</f>
        <v>1</v>
      </c>
      <c r="S427" s="211">
        <v>0</v>
      </c>
      <c r="T427" s="212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3" t="s">
        <v>312</v>
      </c>
      <c r="AT427" s="213" t="s">
        <v>189</v>
      </c>
      <c r="AU427" s="213" t="s">
        <v>82</v>
      </c>
      <c r="AY427" s="18" t="s">
        <v>139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18" t="s">
        <v>80</v>
      </c>
      <c r="BK427" s="214">
        <f>ROUND(I427*H427,2)</f>
        <v>0</v>
      </c>
      <c r="BL427" s="18" t="s">
        <v>235</v>
      </c>
      <c r="BM427" s="213" t="s">
        <v>536</v>
      </c>
    </row>
    <row r="428" s="2" customFormat="1">
      <c r="A428" s="39"/>
      <c r="B428" s="40"/>
      <c r="C428" s="41"/>
      <c r="D428" s="222" t="s">
        <v>521</v>
      </c>
      <c r="E428" s="41"/>
      <c r="F428" s="263" t="s">
        <v>537</v>
      </c>
      <c r="G428" s="41"/>
      <c r="H428" s="41"/>
      <c r="I428" s="217"/>
      <c r="J428" s="41"/>
      <c r="K428" s="41"/>
      <c r="L428" s="45"/>
      <c r="M428" s="218"/>
      <c r="N428" s="219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521</v>
      </c>
      <c r="AU428" s="18" t="s">
        <v>82</v>
      </c>
    </row>
    <row r="429" s="13" customFormat="1">
      <c r="A429" s="13"/>
      <c r="B429" s="220"/>
      <c r="C429" s="221"/>
      <c r="D429" s="222" t="s">
        <v>150</v>
      </c>
      <c r="E429" s="223" t="s">
        <v>19</v>
      </c>
      <c r="F429" s="224" t="s">
        <v>495</v>
      </c>
      <c r="G429" s="221"/>
      <c r="H429" s="223" t="s">
        <v>19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0" t="s">
        <v>150</v>
      </c>
      <c r="AU429" s="230" t="s">
        <v>82</v>
      </c>
      <c r="AV429" s="13" t="s">
        <v>80</v>
      </c>
      <c r="AW429" s="13" t="s">
        <v>33</v>
      </c>
      <c r="AX429" s="13" t="s">
        <v>72</v>
      </c>
      <c r="AY429" s="230" t="s">
        <v>139</v>
      </c>
    </row>
    <row r="430" s="14" customFormat="1">
      <c r="A430" s="14"/>
      <c r="B430" s="231"/>
      <c r="C430" s="232"/>
      <c r="D430" s="222" t="s">
        <v>150</v>
      </c>
      <c r="E430" s="233" t="s">
        <v>19</v>
      </c>
      <c r="F430" s="234" t="s">
        <v>80</v>
      </c>
      <c r="G430" s="232"/>
      <c r="H430" s="235">
        <v>1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1" t="s">
        <v>150</v>
      </c>
      <c r="AU430" s="241" t="s">
        <v>82</v>
      </c>
      <c r="AV430" s="14" t="s">
        <v>82</v>
      </c>
      <c r="AW430" s="14" t="s">
        <v>33</v>
      </c>
      <c r="AX430" s="14" t="s">
        <v>72</v>
      </c>
      <c r="AY430" s="241" t="s">
        <v>139</v>
      </c>
    </row>
    <row r="431" s="15" customFormat="1">
      <c r="A431" s="15"/>
      <c r="B431" s="242"/>
      <c r="C431" s="243"/>
      <c r="D431" s="222" t="s">
        <v>150</v>
      </c>
      <c r="E431" s="244" t="s">
        <v>19</v>
      </c>
      <c r="F431" s="245" t="s">
        <v>154</v>
      </c>
      <c r="G431" s="243"/>
      <c r="H431" s="246">
        <v>1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2" t="s">
        <v>150</v>
      </c>
      <c r="AU431" s="252" t="s">
        <v>82</v>
      </c>
      <c r="AV431" s="15" t="s">
        <v>146</v>
      </c>
      <c r="AW431" s="15" t="s">
        <v>33</v>
      </c>
      <c r="AX431" s="15" t="s">
        <v>80</v>
      </c>
      <c r="AY431" s="252" t="s">
        <v>139</v>
      </c>
    </row>
    <row r="432" s="2" customFormat="1" ht="16.5" customHeight="1">
      <c r="A432" s="39"/>
      <c r="B432" s="40"/>
      <c r="C432" s="253" t="s">
        <v>538</v>
      </c>
      <c r="D432" s="253" t="s">
        <v>189</v>
      </c>
      <c r="E432" s="254" t="s">
        <v>539</v>
      </c>
      <c r="F432" s="255" t="s">
        <v>540</v>
      </c>
      <c r="G432" s="256" t="s">
        <v>518</v>
      </c>
      <c r="H432" s="257">
        <v>1</v>
      </c>
      <c r="I432" s="258"/>
      <c r="J432" s="259">
        <f>ROUND(I432*H432,2)</f>
        <v>0</v>
      </c>
      <c r="K432" s="255" t="s">
        <v>519</v>
      </c>
      <c r="L432" s="260"/>
      <c r="M432" s="261" t="s">
        <v>19</v>
      </c>
      <c r="N432" s="262" t="s">
        <v>43</v>
      </c>
      <c r="O432" s="85"/>
      <c r="P432" s="211">
        <f>O432*H432</f>
        <v>0</v>
      </c>
      <c r="Q432" s="211">
        <v>0.10000000000000001</v>
      </c>
      <c r="R432" s="211">
        <f>Q432*H432</f>
        <v>0.10000000000000001</v>
      </c>
      <c r="S432" s="211">
        <v>0</v>
      </c>
      <c r="T432" s="212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3" t="s">
        <v>312</v>
      </c>
      <c r="AT432" s="213" t="s">
        <v>189</v>
      </c>
      <c r="AU432" s="213" t="s">
        <v>82</v>
      </c>
      <c r="AY432" s="18" t="s">
        <v>139</v>
      </c>
      <c r="BE432" s="214">
        <f>IF(N432="základní",J432,0)</f>
        <v>0</v>
      </c>
      <c r="BF432" s="214">
        <f>IF(N432="snížená",J432,0)</f>
        <v>0</v>
      </c>
      <c r="BG432" s="214">
        <f>IF(N432="zákl. přenesená",J432,0)</f>
        <v>0</v>
      </c>
      <c r="BH432" s="214">
        <f>IF(N432="sníž. přenesená",J432,0)</f>
        <v>0</v>
      </c>
      <c r="BI432" s="214">
        <f>IF(N432="nulová",J432,0)</f>
        <v>0</v>
      </c>
      <c r="BJ432" s="18" t="s">
        <v>80</v>
      </c>
      <c r="BK432" s="214">
        <f>ROUND(I432*H432,2)</f>
        <v>0</v>
      </c>
      <c r="BL432" s="18" t="s">
        <v>235</v>
      </c>
      <c r="BM432" s="213" t="s">
        <v>541</v>
      </c>
    </row>
    <row r="433" s="2" customFormat="1">
      <c r="A433" s="39"/>
      <c r="B433" s="40"/>
      <c r="C433" s="41"/>
      <c r="D433" s="222" t="s">
        <v>521</v>
      </c>
      <c r="E433" s="41"/>
      <c r="F433" s="263" t="s">
        <v>542</v>
      </c>
      <c r="G433" s="41"/>
      <c r="H433" s="41"/>
      <c r="I433" s="217"/>
      <c r="J433" s="41"/>
      <c r="K433" s="41"/>
      <c r="L433" s="45"/>
      <c r="M433" s="218"/>
      <c r="N433" s="219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521</v>
      </c>
      <c r="AU433" s="18" t="s">
        <v>82</v>
      </c>
    </row>
    <row r="434" s="13" customFormat="1">
      <c r="A434" s="13"/>
      <c r="B434" s="220"/>
      <c r="C434" s="221"/>
      <c r="D434" s="222" t="s">
        <v>150</v>
      </c>
      <c r="E434" s="223" t="s">
        <v>19</v>
      </c>
      <c r="F434" s="224" t="s">
        <v>495</v>
      </c>
      <c r="G434" s="221"/>
      <c r="H434" s="223" t="s">
        <v>19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0" t="s">
        <v>150</v>
      </c>
      <c r="AU434" s="230" t="s">
        <v>82</v>
      </c>
      <c r="AV434" s="13" t="s">
        <v>80</v>
      </c>
      <c r="AW434" s="13" t="s">
        <v>33</v>
      </c>
      <c r="AX434" s="13" t="s">
        <v>72</v>
      </c>
      <c r="AY434" s="230" t="s">
        <v>139</v>
      </c>
    </row>
    <row r="435" s="14" customFormat="1">
      <c r="A435" s="14"/>
      <c r="B435" s="231"/>
      <c r="C435" s="232"/>
      <c r="D435" s="222" t="s">
        <v>150</v>
      </c>
      <c r="E435" s="233" t="s">
        <v>19</v>
      </c>
      <c r="F435" s="234" t="s">
        <v>80</v>
      </c>
      <c r="G435" s="232"/>
      <c r="H435" s="235">
        <v>1</v>
      </c>
      <c r="I435" s="236"/>
      <c r="J435" s="232"/>
      <c r="K435" s="232"/>
      <c r="L435" s="237"/>
      <c r="M435" s="238"/>
      <c r="N435" s="239"/>
      <c r="O435" s="239"/>
      <c r="P435" s="239"/>
      <c r="Q435" s="239"/>
      <c r="R435" s="239"/>
      <c r="S435" s="239"/>
      <c r="T435" s="24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1" t="s">
        <v>150</v>
      </c>
      <c r="AU435" s="241" t="s">
        <v>82</v>
      </c>
      <c r="AV435" s="14" t="s">
        <v>82</v>
      </c>
      <c r="AW435" s="14" t="s">
        <v>33</v>
      </c>
      <c r="AX435" s="14" t="s">
        <v>72</v>
      </c>
      <c r="AY435" s="241" t="s">
        <v>139</v>
      </c>
    </row>
    <row r="436" s="15" customFormat="1">
      <c r="A436" s="15"/>
      <c r="B436" s="242"/>
      <c r="C436" s="243"/>
      <c r="D436" s="222" t="s">
        <v>150</v>
      </c>
      <c r="E436" s="244" t="s">
        <v>19</v>
      </c>
      <c r="F436" s="245" t="s">
        <v>154</v>
      </c>
      <c r="G436" s="243"/>
      <c r="H436" s="246">
        <v>1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52" t="s">
        <v>150</v>
      </c>
      <c r="AU436" s="252" t="s">
        <v>82</v>
      </c>
      <c r="AV436" s="15" t="s">
        <v>146</v>
      </c>
      <c r="AW436" s="15" t="s">
        <v>33</v>
      </c>
      <c r="AX436" s="15" t="s">
        <v>80</v>
      </c>
      <c r="AY436" s="252" t="s">
        <v>139</v>
      </c>
    </row>
    <row r="437" s="2" customFormat="1" ht="24.15" customHeight="1">
      <c r="A437" s="39"/>
      <c r="B437" s="40"/>
      <c r="C437" s="253" t="s">
        <v>543</v>
      </c>
      <c r="D437" s="253" t="s">
        <v>189</v>
      </c>
      <c r="E437" s="254" t="s">
        <v>544</v>
      </c>
      <c r="F437" s="255" t="s">
        <v>545</v>
      </c>
      <c r="G437" s="256" t="s">
        <v>518</v>
      </c>
      <c r="H437" s="257">
        <v>1</v>
      </c>
      <c r="I437" s="258"/>
      <c r="J437" s="259">
        <f>ROUND(I437*H437,2)</f>
        <v>0</v>
      </c>
      <c r="K437" s="255" t="s">
        <v>519</v>
      </c>
      <c r="L437" s="260"/>
      <c r="M437" s="261" t="s">
        <v>19</v>
      </c>
      <c r="N437" s="262" t="s">
        <v>43</v>
      </c>
      <c r="O437" s="85"/>
      <c r="P437" s="211">
        <f>O437*H437</f>
        <v>0</v>
      </c>
      <c r="Q437" s="211">
        <v>0</v>
      </c>
      <c r="R437" s="211">
        <f>Q437*H437</f>
        <v>0</v>
      </c>
      <c r="S437" s="211">
        <v>0</v>
      </c>
      <c r="T437" s="212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3" t="s">
        <v>312</v>
      </c>
      <c r="AT437" s="213" t="s">
        <v>189</v>
      </c>
      <c r="AU437" s="213" t="s">
        <v>82</v>
      </c>
      <c r="AY437" s="18" t="s">
        <v>139</v>
      </c>
      <c r="BE437" s="214">
        <f>IF(N437="základní",J437,0)</f>
        <v>0</v>
      </c>
      <c r="BF437" s="214">
        <f>IF(N437="snížená",J437,0)</f>
        <v>0</v>
      </c>
      <c r="BG437" s="214">
        <f>IF(N437="zákl. přenesená",J437,0)</f>
        <v>0</v>
      </c>
      <c r="BH437" s="214">
        <f>IF(N437="sníž. přenesená",J437,0)</f>
        <v>0</v>
      </c>
      <c r="BI437" s="214">
        <f>IF(N437="nulová",J437,0)</f>
        <v>0</v>
      </c>
      <c r="BJ437" s="18" t="s">
        <v>80</v>
      </c>
      <c r="BK437" s="214">
        <f>ROUND(I437*H437,2)</f>
        <v>0</v>
      </c>
      <c r="BL437" s="18" t="s">
        <v>235</v>
      </c>
      <c r="BM437" s="213" t="s">
        <v>546</v>
      </c>
    </row>
    <row r="438" s="13" customFormat="1">
      <c r="A438" s="13"/>
      <c r="B438" s="220"/>
      <c r="C438" s="221"/>
      <c r="D438" s="222" t="s">
        <v>150</v>
      </c>
      <c r="E438" s="223" t="s">
        <v>19</v>
      </c>
      <c r="F438" s="224" t="s">
        <v>495</v>
      </c>
      <c r="G438" s="221"/>
      <c r="H438" s="223" t="s">
        <v>19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0" t="s">
        <v>150</v>
      </c>
      <c r="AU438" s="230" t="s">
        <v>82</v>
      </c>
      <c r="AV438" s="13" t="s">
        <v>80</v>
      </c>
      <c r="AW438" s="13" t="s">
        <v>33</v>
      </c>
      <c r="AX438" s="13" t="s">
        <v>72</v>
      </c>
      <c r="AY438" s="230" t="s">
        <v>139</v>
      </c>
    </row>
    <row r="439" s="14" customFormat="1">
      <c r="A439" s="14"/>
      <c r="B439" s="231"/>
      <c r="C439" s="232"/>
      <c r="D439" s="222" t="s">
        <v>150</v>
      </c>
      <c r="E439" s="233" t="s">
        <v>19</v>
      </c>
      <c r="F439" s="234" t="s">
        <v>80</v>
      </c>
      <c r="G439" s="232"/>
      <c r="H439" s="235">
        <v>1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1" t="s">
        <v>150</v>
      </c>
      <c r="AU439" s="241" t="s">
        <v>82</v>
      </c>
      <c r="AV439" s="14" t="s">
        <v>82</v>
      </c>
      <c r="AW439" s="14" t="s">
        <v>33</v>
      </c>
      <c r="AX439" s="14" t="s">
        <v>72</v>
      </c>
      <c r="AY439" s="241" t="s">
        <v>139</v>
      </c>
    </row>
    <row r="440" s="15" customFormat="1">
      <c r="A440" s="15"/>
      <c r="B440" s="242"/>
      <c r="C440" s="243"/>
      <c r="D440" s="222" t="s">
        <v>150</v>
      </c>
      <c r="E440" s="244" t="s">
        <v>19</v>
      </c>
      <c r="F440" s="245" t="s">
        <v>154</v>
      </c>
      <c r="G440" s="243"/>
      <c r="H440" s="246">
        <v>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2" t="s">
        <v>150</v>
      </c>
      <c r="AU440" s="252" t="s">
        <v>82</v>
      </c>
      <c r="AV440" s="15" t="s">
        <v>146</v>
      </c>
      <c r="AW440" s="15" t="s">
        <v>33</v>
      </c>
      <c r="AX440" s="15" t="s">
        <v>80</v>
      </c>
      <c r="AY440" s="252" t="s">
        <v>139</v>
      </c>
    </row>
    <row r="441" s="2" customFormat="1" ht="24.15" customHeight="1">
      <c r="A441" s="39"/>
      <c r="B441" s="40"/>
      <c r="C441" s="202" t="s">
        <v>547</v>
      </c>
      <c r="D441" s="202" t="s">
        <v>141</v>
      </c>
      <c r="E441" s="203" t="s">
        <v>548</v>
      </c>
      <c r="F441" s="204" t="s">
        <v>549</v>
      </c>
      <c r="G441" s="205" t="s">
        <v>174</v>
      </c>
      <c r="H441" s="206">
        <v>16.100000000000001</v>
      </c>
      <c r="I441" s="207"/>
      <c r="J441" s="208">
        <f>ROUND(I441*H441,2)</f>
        <v>0</v>
      </c>
      <c r="K441" s="204" t="s">
        <v>145</v>
      </c>
      <c r="L441" s="45"/>
      <c r="M441" s="209" t="s">
        <v>19</v>
      </c>
      <c r="N441" s="210" t="s">
        <v>43</v>
      </c>
      <c r="O441" s="85"/>
      <c r="P441" s="211">
        <f>O441*H441</f>
        <v>0</v>
      </c>
      <c r="Q441" s="211">
        <v>0</v>
      </c>
      <c r="R441" s="211">
        <f>Q441*H441</f>
        <v>0</v>
      </c>
      <c r="S441" s="211">
        <v>0</v>
      </c>
      <c r="T441" s="212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13" t="s">
        <v>235</v>
      </c>
      <c r="AT441" s="213" t="s">
        <v>141</v>
      </c>
      <c r="AU441" s="213" t="s">
        <v>82</v>
      </c>
      <c r="AY441" s="18" t="s">
        <v>139</v>
      </c>
      <c r="BE441" s="214">
        <f>IF(N441="základní",J441,0)</f>
        <v>0</v>
      </c>
      <c r="BF441" s="214">
        <f>IF(N441="snížená",J441,0)</f>
        <v>0</v>
      </c>
      <c r="BG441" s="214">
        <f>IF(N441="zákl. přenesená",J441,0)</f>
        <v>0</v>
      </c>
      <c r="BH441" s="214">
        <f>IF(N441="sníž. přenesená",J441,0)</f>
        <v>0</v>
      </c>
      <c r="BI441" s="214">
        <f>IF(N441="nulová",J441,0)</f>
        <v>0</v>
      </c>
      <c r="BJ441" s="18" t="s">
        <v>80</v>
      </c>
      <c r="BK441" s="214">
        <f>ROUND(I441*H441,2)</f>
        <v>0</v>
      </c>
      <c r="BL441" s="18" t="s">
        <v>235</v>
      </c>
      <c r="BM441" s="213" t="s">
        <v>550</v>
      </c>
    </row>
    <row r="442" s="2" customFormat="1">
      <c r="A442" s="39"/>
      <c r="B442" s="40"/>
      <c r="C442" s="41"/>
      <c r="D442" s="215" t="s">
        <v>148</v>
      </c>
      <c r="E442" s="41"/>
      <c r="F442" s="216" t="s">
        <v>551</v>
      </c>
      <c r="G442" s="41"/>
      <c r="H442" s="41"/>
      <c r="I442" s="217"/>
      <c r="J442" s="41"/>
      <c r="K442" s="41"/>
      <c r="L442" s="45"/>
      <c r="M442" s="218"/>
      <c r="N442" s="219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148</v>
      </c>
      <c r="AU442" s="18" t="s">
        <v>82</v>
      </c>
    </row>
    <row r="443" s="12" customFormat="1" ht="22.8" customHeight="1">
      <c r="A443" s="12"/>
      <c r="B443" s="186"/>
      <c r="C443" s="187"/>
      <c r="D443" s="188" t="s">
        <v>71</v>
      </c>
      <c r="E443" s="200" t="s">
        <v>552</v>
      </c>
      <c r="F443" s="200" t="s">
        <v>553</v>
      </c>
      <c r="G443" s="187"/>
      <c r="H443" s="187"/>
      <c r="I443" s="190"/>
      <c r="J443" s="201">
        <f>BK443</f>
        <v>0</v>
      </c>
      <c r="K443" s="187"/>
      <c r="L443" s="192"/>
      <c r="M443" s="193"/>
      <c r="N443" s="194"/>
      <c r="O443" s="194"/>
      <c r="P443" s="195">
        <f>SUM(P444:P547)</f>
        <v>0</v>
      </c>
      <c r="Q443" s="194"/>
      <c r="R443" s="195">
        <f>SUM(R444:R547)</f>
        <v>0.50926000000000005</v>
      </c>
      <c r="S443" s="194"/>
      <c r="T443" s="196">
        <f>SUM(T444:T547)</f>
        <v>31.395099999999999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197" t="s">
        <v>82</v>
      </c>
      <c r="AT443" s="198" t="s">
        <v>71</v>
      </c>
      <c r="AU443" s="198" t="s">
        <v>80</v>
      </c>
      <c r="AY443" s="197" t="s">
        <v>139</v>
      </c>
      <c r="BK443" s="199">
        <f>SUM(BK444:BK547)</f>
        <v>0</v>
      </c>
    </row>
    <row r="444" s="2" customFormat="1" ht="16.5" customHeight="1">
      <c r="A444" s="39"/>
      <c r="B444" s="40"/>
      <c r="C444" s="202" t="s">
        <v>554</v>
      </c>
      <c r="D444" s="202" t="s">
        <v>141</v>
      </c>
      <c r="E444" s="203" t="s">
        <v>555</v>
      </c>
      <c r="F444" s="204" t="s">
        <v>556</v>
      </c>
      <c r="G444" s="205" t="s">
        <v>231</v>
      </c>
      <c r="H444" s="206">
        <v>1</v>
      </c>
      <c r="I444" s="207"/>
      <c r="J444" s="208">
        <f>ROUND(I444*H444,2)</f>
        <v>0</v>
      </c>
      <c r="K444" s="204" t="s">
        <v>145</v>
      </c>
      <c r="L444" s="45"/>
      <c r="M444" s="209" t="s">
        <v>19</v>
      </c>
      <c r="N444" s="210" t="s">
        <v>43</v>
      </c>
      <c r="O444" s="85"/>
      <c r="P444" s="211">
        <f>O444*H444</f>
        <v>0</v>
      </c>
      <c r="Q444" s="211">
        <v>0.06182</v>
      </c>
      <c r="R444" s="211">
        <f>Q444*H444</f>
        <v>0.06182</v>
      </c>
      <c r="S444" s="211">
        <v>0</v>
      </c>
      <c r="T444" s="212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13" t="s">
        <v>235</v>
      </c>
      <c r="AT444" s="213" t="s">
        <v>141</v>
      </c>
      <c r="AU444" s="213" t="s">
        <v>82</v>
      </c>
      <c r="AY444" s="18" t="s">
        <v>139</v>
      </c>
      <c r="BE444" s="214">
        <f>IF(N444="základní",J444,0)</f>
        <v>0</v>
      </c>
      <c r="BF444" s="214">
        <f>IF(N444="snížená",J444,0)</f>
        <v>0</v>
      </c>
      <c r="BG444" s="214">
        <f>IF(N444="zákl. přenesená",J444,0)</f>
        <v>0</v>
      </c>
      <c r="BH444" s="214">
        <f>IF(N444="sníž. přenesená",J444,0)</f>
        <v>0</v>
      </c>
      <c r="BI444" s="214">
        <f>IF(N444="nulová",J444,0)</f>
        <v>0</v>
      </c>
      <c r="BJ444" s="18" t="s">
        <v>80</v>
      </c>
      <c r="BK444" s="214">
        <f>ROUND(I444*H444,2)</f>
        <v>0</v>
      </c>
      <c r="BL444" s="18" t="s">
        <v>235</v>
      </c>
      <c r="BM444" s="213" t="s">
        <v>557</v>
      </c>
    </row>
    <row r="445" s="2" customFormat="1">
      <c r="A445" s="39"/>
      <c r="B445" s="40"/>
      <c r="C445" s="41"/>
      <c r="D445" s="215" t="s">
        <v>148</v>
      </c>
      <c r="E445" s="41"/>
      <c r="F445" s="216" t="s">
        <v>558</v>
      </c>
      <c r="G445" s="41"/>
      <c r="H445" s="41"/>
      <c r="I445" s="217"/>
      <c r="J445" s="41"/>
      <c r="K445" s="41"/>
      <c r="L445" s="45"/>
      <c r="M445" s="218"/>
      <c r="N445" s="219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148</v>
      </c>
      <c r="AU445" s="18" t="s">
        <v>82</v>
      </c>
    </row>
    <row r="446" s="13" customFormat="1">
      <c r="A446" s="13"/>
      <c r="B446" s="220"/>
      <c r="C446" s="221"/>
      <c r="D446" s="222" t="s">
        <v>150</v>
      </c>
      <c r="E446" s="223" t="s">
        <v>19</v>
      </c>
      <c r="F446" s="224" t="s">
        <v>495</v>
      </c>
      <c r="G446" s="221"/>
      <c r="H446" s="223" t="s">
        <v>19</v>
      </c>
      <c r="I446" s="225"/>
      <c r="J446" s="221"/>
      <c r="K446" s="221"/>
      <c r="L446" s="226"/>
      <c r="M446" s="227"/>
      <c r="N446" s="228"/>
      <c r="O446" s="228"/>
      <c r="P446" s="228"/>
      <c r="Q446" s="228"/>
      <c r="R446" s="228"/>
      <c r="S446" s="228"/>
      <c r="T446" s="22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0" t="s">
        <v>150</v>
      </c>
      <c r="AU446" s="230" t="s">
        <v>82</v>
      </c>
      <c r="AV446" s="13" t="s">
        <v>80</v>
      </c>
      <c r="AW446" s="13" t="s">
        <v>33</v>
      </c>
      <c r="AX446" s="13" t="s">
        <v>72</v>
      </c>
      <c r="AY446" s="230" t="s">
        <v>139</v>
      </c>
    </row>
    <row r="447" s="13" customFormat="1">
      <c r="A447" s="13"/>
      <c r="B447" s="220"/>
      <c r="C447" s="221"/>
      <c r="D447" s="222" t="s">
        <v>150</v>
      </c>
      <c r="E447" s="223" t="s">
        <v>19</v>
      </c>
      <c r="F447" s="224" t="s">
        <v>303</v>
      </c>
      <c r="G447" s="221"/>
      <c r="H447" s="223" t="s">
        <v>19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0" t="s">
        <v>150</v>
      </c>
      <c r="AU447" s="230" t="s">
        <v>82</v>
      </c>
      <c r="AV447" s="13" t="s">
        <v>80</v>
      </c>
      <c r="AW447" s="13" t="s">
        <v>33</v>
      </c>
      <c r="AX447" s="13" t="s">
        <v>72</v>
      </c>
      <c r="AY447" s="230" t="s">
        <v>139</v>
      </c>
    </row>
    <row r="448" s="14" customFormat="1">
      <c r="A448" s="14"/>
      <c r="B448" s="231"/>
      <c r="C448" s="232"/>
      <c r="D448" s="222" t="s">
        <v>150</v>
      </c>
      <c r="E448" s="233" t="s">
        <v>19</v>
      </c>
      <c r="F448" s="234" t="s">
        <v>80</v>
      </c>
      <c r="G448" s="232"/>
      <c r="H448" s="235">
        <v>1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1" t="s">
        <v>150</v>
      </c>
      <c r="AU448" s="241" t="s">
        <v>82</v>
      </c>
      <c r="AV448" s="14" t="s">
        <v>82</v>
      </c>
      <c r="AW448" s="14" t="s">
        <v>33</v>
      </c>
      <c r="AX448" s="14" t="s">
        <v>72</v>
      </c>
      <c r="AY448" s="241" t="s">
        <v>139</v>
      </c>
    </row>
    <row r="449" s="15" customFormat="1">
      <c r="A449" s="15"/>
      <c r="B449" s="242"/>
      <c r="C449" s="243"/>
      <c r="D449" s="222" t="s">
        <v>150</v>
      </c>
      <c r="E449" s="244" t="s">
        <v>19</v>
      </c>
      <c r="F449" s="245" t="s">
        <v>154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2" t="s">
        <v>150</v>
      </c>
      <c r="AU449" s="252" t="s">
        <v>82</v>
      </c>
      <c r="AV449" s="15" t="s">
        <v>146</v>
      </c>
      <c r="AW449" s="15" t="s">
        <v>33</v>
      </c>
      <c r="AX449" s="15" t="s">
        <v>80</v>
      </c>
      <c r="AY449" s="252" t="s">
        <v>139</v>
      </c>
    </row>
    <row r="450" s="2" customFormat="1" ht="24.15" customHeight="1">
      <c r="A450" s="39"/>
      <c r="B450" s="40"/>
      <c r="C450" s="202" t="s">
        <v>559</v>
      </c>
      <c r="D450" s="202" t="s">
        <v>141</v>
      </c>
      <c r="E450" s="203" t="s">
        <v>560</v>
      </c>
      <c r="F450" s="204" t="s">
        <v>561</v>
      </c>
      <c r="G450" s="205" t="s">
        <v>231</v>
      </c>
      <c r="H450" s="206">
        <v>7</v>
      </c>
      <c r="I450" s="207"/>
      <c r="J450" s="208">
        <f>ROUND(I450*H450,2)</f>
        <v>0</v>
      </c>
      <c r="K450" s="204" t="s">
        <v>145</v>
      </c>
      <c r="L450" s="45"/>
      <c r="M450" s="209" t="s">
        <v>19</v>
      </c>
      <c r="N450" s="210" t="s">
        <v>43</v>
      </c>
      <c r="O450" s="85"/>
      <c r="P450" s="211">
        <f>O450*H450</f>
        <v>0</v>
      </c>
      <c r="Q450" s="211">
        <v>0.019529999999999999</v>
      </c>
      <c r="R450" s="211">
        <f>Q450*H450</f>
        <v>0.13671</v>
      </c>
      <c r="S450" s="211">
        <v>0</v>
      </c>
      <c r="T450" s="212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3" t="s">
        <v>235</v>
      </c>
      <c r="AT450" s="213" t="s">
        <v>141</v>
      </c>
      <c r="AU450" s="213" t="s">
        <v>82</v>
      </c>
      <c r="AY450" s="18" t="s">
        <v>139</v>
      </c>
      <c r="BE450" s="214">
        <f>IF(N450="základní",J450,0)</f>
        <v>0</v>
      </c>
      <c r="BF450" s="214">
        <f>IF(N450="snížená",J450,0)</f>
        <v>0</v>
      </c>
      <c r="BG450" s="214">
        <f>IF(N450="zákl. přenesená",J450,0)</f>
        <v>0</v>
      </c>
      <c r="BH450" s="214">
        <f>IF(N450="sníž. přenesená",J450,0)</f>
        <v>0</v>
      </c>
      <c r="BI450" s="214">
        <f>IF(N450="nulová",J450,0)</f>
        <v>0</v>
      </c>
      <c r="BJ450" s="18" t="s">
        <v>80</v>
      </c>
      <c r="BK450" s="214">
        <f>ROUND(I450*H450,2)</f>
        <v>0</v>
      </c>
      <c r="BL450" s="18" t="s">
        <v>235</v>
      </c>
      <c r="BM450" s="213" t="s">
        <v>562</v>
      </c>
    </row>
    <row r="451" s="2" customFormat="1">
      <c r="A451" s="39"/>
      <c r="B451" s="40"/>
      <c r="C451" s="41"/>
      <c r="D451" s="215" t="s">
        <v>148</v>
      </c>
      <c r="E451" s="41"/>
      <c r="F451" s="216" t="s">
        <v>563</v>
      </c>
      <c r="G451" s="41"/>
      <c r="H451" s="41"/>
      <c r="I451" s="217"/>
      <c r="J451" s="41"/>
      <c r="K451" s="41"/>
      <c r="L451" s="45"/>
      <c r="M451" s="218"/>
      <c r="N451" s="219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148</v>
      </c>
      <c r="AU451" s="18" t="s">
        <v>82</v>
      </c>
    </row>
    <row r="452" s="13" customFormat="1">
      <c r="A452" s="13"/>
      <c r="B452" s="220"/>
      <c r="C452" s="221"/>
      <c r="D452" s="222" t="s">
        <v>150</v>
      </c>
      <c r="E452" s="223" t="s">
        <v>19</v>
      </c>
      <c r="F452" s="224" t="s">
        <v>495</v>
      </c>
      <c r="G452" s="221"/>
      <c r="H452" s="223" t="s">
        <v>19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0" t="s">
        <v>150</v>
      </c>
      <c r="AU452" s="230" t="s">
        <v>82</v>
      </c>
      <c r="AV452" s="13" t="s">
        <v>80</v>
      </c>
      <c r="AW452" s="13" t="s">
        <v>33</v>
      </c>
      <c r="AX452" s="13" t="s">
        <v>72</v>
      </c>
      <c r="AY452" s="230" t="s">
        <v>139</v>
      </c>
    </row>
    <row r="453" s="13" customFormat="1">
      <c r="A453" s="13"/>
      <c r="B453" s="220"/>
      <c r="C453" s="221"/>
      <c r="D453" s="222" t="s">
        <v>150</v>
      </c>
      <c r="E453" s="223" t="s">
        <v>19</v>
      </c>
      <c r="F453" s="224" t="s">
        <v>303</v>
      </c>
      <c r="G453" s="221"/>
      <c r="H453" s="223" t="s">
        <v>19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0" t="s">
        <v>150</v>
      </c>
      <c r="AU453" s="230" t="s">
        <v>82</v>
      </c>
      <c r="AV453" s="13" t="s">
        <v>80</v>
      </c>
      <c r="AW453" s="13" t="s">
        <v>33</v>
      </c>
      <c r="AX453" s="13" t="s">
        <v>72</v>
      </c>
      <c r="AY453" s="230" t="s">
        <v>139</v>
      </c>
    </row>
    <row r="454" s="14" customFormat="1">
      <c r="A454" s="14"/>
      <c r="B454" s="231"/>
      <c r="C454" s="232"/>
      <c r="D454" s="222" t="s">
        <v>150</v>
      </c>
      <c r="E454" s="233" t="s">
        <v>19</v>
      </c>
      <c r="F454" s="234" t="s">
        <v>184</v>
      </c>
      <c r="G454" s="232"/>
      <c r="H454" s="235">
        <v>7</v>
      </c>
      <c r="I454" s="236"/>
      <c r="J454" s="232"/>
      <c r="K454" s="232"/>
      <c r="L454" s="237"/>
      <c r="M454" s="238"/>
      <c r="N454" s="239"/>
      <c r="O454" s="239"/>
      <c r="P454" s="239"/>
      <c r="Q454" s="239"/>
      <c r="R454" s="239"/>
      <c r="S454" s="239"/>
      <c r="T454" s="24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1" t="s">
        <v>150</v>
      </c>
      <c r="AU454" s="241" t="s">
        <v>82</v>
      </c>
      <c r="AV454" s="14" t="s">
        <v>82</v>
      </c>
      <c r="AW454" s="14" t="s">
        <v>33</v>
      </c>
      <c r="AX454" s="14" t="s">
        <v>72</v>
      </c>
      <c r="AY454" s="241" t="s">
        <v>139</v>
      </c>
    </row>
    <row r="455" s="15" customFormat="1">
      <c r="A455" s="15"/>
      <c r="B455" s="242"/>
      <c r="C455" s="243"/>
      <c r="D455" s="222" t="s">
        <v>150</v>
      </c>
      <c r="E455" s="244" t="s">
        <v>19</v>
      </c>
      <c r="F455" s="245" t="s">
        <v>154</v>
      </c>
      <c r="G455" s="243"/>
      <c r="H455" s="246">
        <v>7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2" t="s">
        <v>150</v>
      </c>
      <c r="AU455" s="252" t="s">
        <v>82</v>
      </c>
      <c r="AV455" s="15" t="s">
        <v>146</v>
      </c>
      <c r="AW455" s="15" t="s">
        <v>33</v>
      </c>
      <c r="AX455" s="15" t="s">
        <v>80</v>
      </c>
      <c r="AY455" s="252" t="s">
        <v>139</v>
      </c>
    </row>
    <row r="456" s="2" customFormat="1" ht="16.5" customHeight="1">
      <c r="A456" s="39"/>
      <c r="B456" s="40"/>
      <c r="C456" s="202" t="s">
        <v>564</v>
      </c>
      <c r="D456" s="202" t="s">
        <v>141</v>
      </c>
      <c r="E456" s="203" t="s">
        <v>565</v>
      </c>
      <c r="F456" s="204" t="s">
        <v>566</v>
      </c>
      <c r="G456" s="205" t="s">
        <v>231</v>
      </c>
      <c r="H456" s="206">
        <v>4</v>
      </c>
      <c r="I456" s="207"/>
      <c r="J456" s="208">
        <f>ROUND(I456*H456,2)</f>
        <v>0</v>
      </c>
      <c r="K456" s="204" t="s">
        <v>145</v>
      </c>
      <c r="L456" s="45"/>
      <c r="M456" s="209" t="s">
        <v>19</v>
      </c>
      <c r="N456" s="210" t="s">
        <v>43</v>
      </c>
      <c r="O456" s="85"/>
      <c r="P456" s="211">
        <f>O456*H456</f>
        <v>0</v>
      </c>
      <c r="Q456" s="211">
        <v>0.00059000000000000003</v>
      </c>
      <c r="R456" s="211">
        <f>Q456*H456</f>
        <v>0.0023600000000000001</v>
      </c>
      <c r="S456" s="211">
        <v>0</v>
      </c>
      <c r="T456" s="212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13" t="s">
        <v>235</v>
      </c>
      <c r="AT456" s="213" t="s">
        <v>141</v>
      </c>
      <c r="AU456" s="213" t="s">
        <v>82</v>
      </c>
      <c r="AY456" s="18" t="s">
        <v>139</v>
      </c>
      <c r="BE456" s="214">
        <f>IF(N456="základní",J456,0)</f>
        <v>0</v>
      </c>
      <c r="BF456" s="214">
        <f>IF(N456="snížená",J456,0)</f>
        <v>0</v>
      </c>
      <c r="BG456" s="214">
        <f>IF(N456="zákl. přenesená",J456,0)</f>
        <v>0</v>
      </c>
      <c r="BH456" s="214">
        <f>IF(N456="sníž. přenesená",J456,0)</f>
        <v>0</v>
      </c>
      <c r="BI456" s="214">
        <f>IF(N456="nulová",J456,0)</f>
        <v>0</v>
      </c>
      <c r="BJ456" s="18" t="s">
        <v>80</v>
      </c>
      <c r="BK456" s="214">
        <f>ROUND(I456*H456,2)</f>
        <v>0</v>
      </c>
      <c r="BL456" s="18" t="s">
        <v>235</v>
      </c>
      <c r="BM456" s="213" t="s">
        <v>567</v>
      </c>
    </row>
    <row r="457" s="2" customFormat="1">
      <c r="A457" s="39"/>
      <c r="B457" s="40"/>
      <c r="C457" s="41"/>
      <c r="D457" s="215" t="s">
        <v>148</v>
      </c>
      <c r="E457" s="41"/>
      <c r="F457" s="216" t="s">
        <v>568</v>
      </c>
      <c r="G457" s="41"/>
      <c r="H457" s="41"/>
      <c r="I457" s="217"/>
      <c r="J457" s="41"/>
      <c r="K457" s="41"/>
      <c r="L457" s="45"/>
      <c r="M457" s="218"/>
      <c r="N457" s="219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148</v>
      </c>
      <c r="AU457" s="18" t="s">
        <v>82</v>
      </c>
    </row>
    <row r="458" s="13" customFormat="1">
      <c r="A458" s="13"/>
      <c r="B458" s="220"/>
      <c r="C458" s="221"/>
      <c r="D458" s="222" t="s">
        <v>150</v>
      </c>
      <c r="E458" s="223" t="s">
        <v>19</v>
      </c>
      <c r="F458" s="224" t="s">
        <v>495</v>
      </c>
      <c r="G458" s="221"/>
      <c r="H458" s="223" t="s">
        <v>19</v>
      </c>
      <c r="I458" s="225"/>
      <c r="J458" s="221"/>
      <c r="K458" s="221"/>
      <c r="L458" s="226"/>
      <c r="M458" s="227"/>
      <c r="N458" s="228"/>
      <c r="O458" s="228"/>
      <c r="P458" s="228"/>
      <c r="Q458" s="228"/>
      <c r="R458" s="228"/>
      <c r="S458" s="228"/>
      <c r="T458" s="22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0" t="s">
        <v>150</v>
      </c>
      <c r="AU458" s="230" t="s">
        <v>82</v>
      </c>
      <c r="AV458" s="13" t="s">
        <v>80</v>
      </c>
      <c r="AW458" s="13" t="s">
        <v>33</v>
      </c>
      <c r="AX458" s="13" t="s">
        <v>72</v>
      </c>
      <c r="AY458" s="230" t="s">
        <v>139</v>
      </c>
    </row>
    <row r="459" s="13" customFormat="1">
      <c r="A459" s="13"/>
      <c r="B459" s="220"/>
      <c r="C459" s="221"/>
      <c r="D459" s="222" t="s">
        <v>150</v>
      </c>
      <c r="E459" s="223" t="s">
        <v>19</v>
      </c>
      <c r="F459" s="224" t="s">
        <v>303</v>
      </c>
      <c r="G459" s="221"/>
      <c r="H459" s="223" t="s">
        <v>19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0" t="s">
        <v>150</v>
      </c>
      <c r="AU459" s="230" t="s">
        <v>82</v>
      </c>
      <c r="AV459" s="13" t="s">
        <v>80</v>
      </c>
      <c r="AW459" s="13" t="s">
        <v>33</v>
      </c>
      <c r="AX459" s="13" t="s">
        <v>72</v>
      </c>
      <c r="AY459" s="230" t="s">
        <v>139</v>
      </c>
    </row>
    <row r="460" s="14" customFormat="1">
      <c r="A460" s="14"/>
      <c r="B460" s="231"/>
      <c r="C460" s="232"/>
      <c r="D460" s="222" t="s">
        <v>150</v>
      </c>
      <c r="E460" s="233" t="s">
        <v>19</v>
      </c>
      <c r="F460" s="234" t="s">
        <v>146</v>
      </c>
      <c r="G460" s="232"/>
      <c r="H460" s="235">
        <v>4</v>
      </c>
      <c r="I460" s="236"/>
      <c r="J460" s="232"/>
      <c r="K460" s="232"/>
      <c r="L460" s="237"/>
      <c r="M460" s="238"/>
      <c r="N460" s="239"/>
      <c r="O460" s="239"/>
      <c r="P460" s="239"/>
      <c r="Q460" s="239"/>
      <c r="R460" s="239"/>
      <c r="S460" s="239"/>
      <c r="T460" s="240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1" t="s">
        <v>150</v>
      </c>
      <c r="AU460" s="241" t="s">
        <v>82</v>
      </c>
      <c r="AV460" s="14" t="s">
        <v>82</v>
      </c>
      <c r="AW460" s="14" t="s">
        <v>33</v>
      </c>
      <c r="AX460" s="14" t="s">
        <v>72</v>
      </c>
      <c r="AY460" s="241" t="s">
        <v>139</v>
      </c>
    </row>
    <row r="461" s="15" customFormat="1">
      <c r="A461" s="15"/>
      <c r="B461" s="242"/>
      <c r="C461" s="243"/>
      <c r="D461" s="222" t="s">
        <v>150</v>
      </c>
      <c r="E461" s="244" t="s">
        <v>19</v>
      </c>
      <c r="F461" s="245" t="s">
        <v>154</v>
      </c>
      <c r="G461" s="243"/>
      <c r="H461" s="246">
        <v>4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2" t="s">
        <v>150</v>
      </c>
      <c r="AU461" s="252" t="s">
        <v>82</v>
      </c>
      <c r="AV461" s="15" t="s">
        <v>146</v>
      </c>
      <c r="AW461" s="15" t="s">
        <v>33</v>
      </c>
      <c r="AX461" s="15" t="s">
        <v>80</v>
      </c>
      <c r="AY461" s="252" t="s">
        <v>139</v>
      </c>
    </row>
    <row r="462" s="2" customFormat="1" ht="16.5" customHeight="1">
      <c r="A462" s="39"/>
      <c r="B462" s="40"/>
      <c r="C462" s="202" t="s">
        <v>569</v>
      </c>
      <c r="D462" s="202" t="s">
        <v>141</v>
      </c>
      <c r="E462" s="203" t="s">
        <v>570</v>
      </c>
      <c r="F462" s="204" t="s">
        <v>571</v>
      </c>
      <c r="G462" s="205" t="s">
        <v>231</v>
      </c>
      <c r="H462" s="206">
        <v>2</v>
      </c>
      <c r="I462" s="207"/>
      <c r="J462" s="208">
        <f>ROUND(I462*H462,2)</f>
        <v>0</v>
      </c>
      <c r="K462" s="204" t="s">
        <v>145</v>
      </c>
      <c r="L462" s="45"/>
      <c r="M462" s="209" t="s">
        <v>19</v>
      </c>
      <c r="N462" s="210" t="s">
        <v>43</v>
      </c>
      <c r="O462" s="85"/>
      <c r="P462" s="211">
        <f>O462*H462</f>
        <v>0</v>
      </c>
      <c r="Q462" s="211">
        <v>0.0013799999999999999</v>
      </c>
      <c r="R462" s="211">
        <f>Q462*H462</f>
        <v>0.0027599999999999999</v>
      </c>
      <c r="S462" s="211">
        <v>0</v>
      </c>
      <c r="T462" s="212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3" t="s">
        <v>235</v>
      </c>
      <c r="AT462" s="213" t="s">
        <v>141</v>
      </c>
      <c r="AU462" s="213" t="s">
        <v>82</v>
      </c>
      <c r="AY462" s="18" t="s">
        <v>139</v>
      </c>
      <c r="BE462" s="214">
        <f>IF(N462="základní",J462,0)</f>
        <v>0</v>
      </c>
      <c r="BF462" s="214">
        <f>IF(N462="snížená",J462,0)</f>
        <v>0</v>
      </c>
      <c r="BG462" s="214">
        <f>IF(N462="zákl. přenesená",J462,0)</f>
        <v>0</v>
      </c>
      <c r="BH462" s="214">
        <f>IF(N462="sníž. přenesená",J462,0)</f>
        <v>0</v>
      </c>
      <c r="BI462" s="214">
        <f>IF(N462="nulová",J462,0)</f>
        <v>0</v>
      </c>
      <c r="BJ462" s="18" t="s">
        <v>80</v>
      </c>
      <c r="BK462" s="214">
        <f>ROUND(I462*H462,2)</f>
        <v>0</v>
      </c>
      <c r="BL462" s="18" t="s">
        <v>235</v>
      </c>
      <c r="BM462" s="213" t="s">
        <v>572</v>
      </c>
    </row>
    <row r="463" s="2" customFormat="1">
      <c r="A463" s="39"/>
      <c r="B463" s="40"/>
      <c r="C463" s="41"/>
      <c r="D463" s="215" t="s">
        <v>148</v>
      </c>
      <c r="E463" s="41"/>
      <c r="F463" s="216" t="s">
        <v>573</v>
      </c>
      <c r="G463" s="41"/>
      <c r="H463" s="41"/>
      <c r="I463" s="217"/>
      <c r="J463" s="41"/>
      <c r="K463" s="41"/>
      <c r="L463" s="45"/>
      <c r="M463" s="218"/>
      <c r="N463" s="219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148</v>
      </c>
      <c r="AU463" s="18" t="s">
        <v>82</v>
      </c>
    </row>
    <row r="464" s="13" customFormat="1">
      <c r="A464" s="13"/>
      <c r="B464" s="220"/>
      <c r="C464" s="221"/>
      <c r="D464" s="222" t="s">
        <v>150</v>
      </c>
      <c r="E464" s="223" t="s">
        <v>19</v>
      </c>
      <c r="F464" s="224" t="s">
        <v>495</v>
      </c>
      <c r="G464" s="221"/>
      <c r="H464" s="223" t="s">
        <v>19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0" t="s">
        <v>150</v>
      </c>
      <c r="AU464" s="230" t="s">
        <v>82</v>
      </c>
      <c r="AV464" s="13" t="s">
        <v>80</v>
      </c>
      <c r="AW464" s="13" t="s">
        <v>33</v>
      </c>
      <c r="AX464" s="13" t="s">
        <v>72</v>
      </c>
      <c r="AY464" s="230" t="s">
        <v>139</v>
      </c>
    </row>
    <row r="465" s="13" customFormat="1">
      <c r="A465" s="13"/>
      <c r="B465" s="220"/>
      <c r="C465" s="221"/>
      <c r="D465" s="222" t="s">
        <v>150</v>
      </c>
      <c r="E465" s="223" t="s">
        <v>19</v>
      </c>
      <c r="F465" s="224" t="s">
        <v>303</v>
      </c>
      <c r="G465" s="221"/>
      <c r="H465" s="223" t="s">
        <v>19</v>
      </c>
      <c r="I465" s="225"/>
      <c r="J465" s="221"/>
      <c r="K465" s="221"/>
      <c r="L465" s="226"/>
      <c r="M465" s="227"/>
      <c r="N465" s="228"/>
      <c r="O465" s="228"/>
      <c r="P465" s="228"/>
      <c r="Q465" s="228"/>
      <c r="R465" s="228"/>
      <c r="S465" s="228"/>
      <c r="T465" s="22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0" t="s">
        <v>150</v>
      </c>
      <c r="AU465" s="230" t="s">
        <v>82</v>
      </c>
      <c r="AV465" s="13" t="s">
        <v>80</v>
      </c>
      <c r="AW465" s="13" t="s">
        <v>33</v>
      </c>
      <c r="AX465" s="13" t="s">
        <v>72</v>
      </c>
      <c r="AY465" s="230" t="s">
        <v>139</v>
      </c>
    </row>
    <row r="466" s="14" customFormat="1">
      <c r="A466" s="14"/>
      <c r="B466" s="231"/>
      <c r="C466" s="232"/>
      <c r="D466" s="222" t="s">
        <v>150</v>
      </c>
      <c r="E466" s="233" t="s">
        <v>19</v>
      </c>
      <c r="F466" s="234" t="s">
        <v>82</v>
      </c>
      <c r="G466" s="232"/>
      <c r="H466" s="235">
        <v>2</v>
      </c>
      <c r="I466" s="236"/>
      <c r="J466" s="232"/>
      <c r="K466" s="232"/>
      <c r="L466" s="237"/>
      <c r="M466" s="238"/>
      <c r="N466" s="239"/>
      <c r="O466" s="239"/>
      <c r="P466" s="239"/>
      <c r="Q466" s="239"/>
      <c r="R466" s="239"/>
      <c r="S466" s="239"/>
      <c r="T466" s="24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1" t="s">
        <v>150</v>
      </c>
      <c r="AU466" s="241" t="s">
        <v>82</v>
      </c>
      <c r="AV466" s="14" t="s">
        <v>82</v>
      </c>
      <c r="AW466" s="14" t="s">
        <v>33</v>
      </c>
      <c r="AX466" s="14" t="s">
        <v>72</v>
      </c>
      <c r="AY466" s="241" t="s">
        <v>139</v>
      </c>
    </row>
    <row r="467" s="15" customFormat="1">
      <c r="A467" s="15"/>
      <c r="B467" s="242"/>
      <c r="C467" s="243"/>
      <c r="D467" s="222" t="s">
        <v>150</v>
      </c>
      <c r="E467" s="244" t="s">
        <v>19</v>
      </c>
      <c r="F467" s="245" t="s">
        <v>154</v>
      </c>
      <c r="G467" s="243"/>
      <c r="H467" s="246">
        <v>2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52" t="s">
        <v>150</v>
      </c>
      <c r="AU467" s="252" t="s">
        <v>82</v>
      </c>
      <c r="AV467" s="15" t="s">
        <v>146</v>
      </c>
      <c r="AW467" s="15" t="s">
        <v>33</v>
      </c>
      <c r="AX467" s="15" t="s">
        <v>80</v>
      </c>
      <c r="AY467" s="252" t="s">
        <v>139</v>
      </c>
    </row>
    <row r="468" s="2" customFormat="1" ht="16.5" customHeight="1">
      <c r="A468" s="39"/>
      <c r="B468" s="40"/>
      <c r="C468" s="202" t="s">
        <v>574</v>
      </c>
      <c r="D468" s="202" t="s">
        <v>141</v>
      </c>
      <c r="E468" s="203" t="s">
        <v>575</v>
      </c>
      <c r="F468" s="204" t="s">
        <v>576</v>
      </c>
      <c r="G468" s="205" t="s">
        <v>231</v>
      </c>
      <c r="H468" s="206">
        <v>6</v>
      </c>
      <c r="I468" s="207"/>
      <c r="J468" s="208">
        <f>ROUND(I468*H468,2)</f>
        <v>0</v>
      </c>
      <c r="K468" s="204" t="s">
        <v>145</v>
      </c>
      <c r="L468" s="45"/>
      <c r="M468" s="209" t="s">
        <v>19</v>
      </c>
      <c r="N468" s="210" t="s">
        <v>43</v>
      </c>
      <c r="O468" s="85"/>
      <c r="P468" s="211">
        <f>O468*H468</f>
        <v>0</v>
      </c>
      <c r="Q468" s="211">
        <v>0.0016999999999999999</v>
      </c>
      <c r="R468" s="211">
        <f>Q468*H468</f>
        <v>0.010199999999999999</v>
      </c>
      <c r="S468" s="211">
        <v>0</v>
      </c>
      <c r="T468" s="212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3" t="s">
        <v>235</v>
      </c>
      <c r="AT468" s="213" t="s">
        <v>141</v>
      </c>
      <c r="AU468" s="213" t="s">
        <v>82</v>
      </c>
      <c r="AY468" s="18" t="s">
        <v>139</v>
      </c>
      <c r="BE468" s="214">
        <f>IF(N468="základní",J468,0)</f>
        <v>0</v>
      </c>
      <c r="BF468" s="214">
        <f>IF(N468="snížená",J468,0)</f>
        <v>0</v>
      </c>
      <c r="BG468" s="214">
        <f>IF(N468="zákl. přenesená",J468,0)</f>
        <v>0</v>
      </c>
      <c r="BH468" s="214">
        <f>IF(N468="sníž. přenesená",J468,0)</f>
        <v>0</v>
      </c>
      <c r="BI468" s="214">
        <f>IF(N468="nulová",J468,0)</f>
        <v>0</v>
      </c>
      <c r="BJ468" s="18" t="s">
        <v>80</v>
      </c>
      <c r="BK468" s="214">
        <f>ROUND(I468*H468,2)</f>
        <v>0</v>
      </c>
      <c r="BL468" s="18" t="s">
        <v>235</v>
      </c>
      <c r="BM468" s="213" t="s">
        <v>577</v>
      </c>
    </row>
    <row r="469" s="2" customFormat="1">
      <c r="A469" s="39"/>
      <c r="B469" s="40"/>
      <c r="C469" s="41"/>
      <c r="D469" s="215" t="s">
        <v>148</v>
      </c>
      <c r="E469" s="41"/>
      <c r="F469" s="216" t="s">
        <v>578</v>
      </c>
      <c r="G469" s="41"/>
      <c r="H469" s="41"/>
      <c r="I469" s="217"/>
      <c r="J469" s="41"/>
      <c r="K469" s="41"/>
      <c r="L469" s="45"/>
      <c r="M469" s="218"/>
      <c r="N469" s="219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148</v>
      </c>
      <c r="AU469" s="18" t="s">
        <v>82</v>
      </c>
    </row>
    <row r="470" s="13" customFormat="1">
      <c r="A470" s="13"/>
      <c r="B470" s="220"/>
      <c r="C470" s="221"/>
      <c r="D470" s="222" t="s">
        <v>150</v>
      </c>
      <c r="E470" s="223" t="s">
        <v>19</v>
      </c>
      <c r="F470" s="224" t="s">
        <v>495</v>
      </c>
      <c r="G470" s="221"/>
      <c r="H470" s="223" t="s">
        <v>19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0" t="s">
        <v>150</v>
      </c>
      <c r="AU470" s="230" t="s">
        <v>82</v>
      </c>
      <c r="AV470" s="13" t="s">
        <v>80</v>
      </c>
      <c r="AW470" s="13" t="s">
        <v>33</v>
      </c>
      <c r="AX470" s="13" t="s">
        <v>72</v>
      </c>
      <c r="AY470" s="230" t="s">
        <v>139</v>
      </c>
    </row>
    <row r="471" s="13" customFormat="1">
      <c r="A471" s="13"/>
      <c r="B471" s="220"/>
      <c r="C471" s="221"/>
      <c r="D471" s="222" t="s">
        <v>150</v>
      </c>
      <c r="E471" s="223" t="s">
        <v>19</v>
      </c>
      <c r="F471" s="224" t="s">
        <v>303</v>
      </c>
      <c r="G471" s="221"/>
      <c r="H471" s="223" t="s">
        <v>19</v>
      </c>
      <c r="I471" s="225"/>
      <c r="J471" s="221"/>
      <c r="K471" s="221"/>
      <c r="L471" s="226"/>
      <c r="M471" s="227"/>
      <c r="N471" s="228"/>
      <c r="O471" s="228"/>
      <c r="P471" s="228"/>
      <c r="Q471" s="228"/>
      <c r="R471" s="228"/>
      <c r="S471" s="228"/>
      <c r="T471" s="22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0" t="s">
        <v>150</v>
      </c>
      <c r="AU471" s="230" t="s">
        <v>82</v>
      </c>
      <c r="AV471" s="13" t="s">
        <v>80</v>
      </c>
      <c r="AW471" s="13" t="s">
        <v>33</v>
      </c>
      <c r="AX471" s="13" t="s">
        <v>72</v>
      </c>
      <c r="AY471" s="230" t="s">
        <v>139</v>
      </c>
    </row>
    <row r="472" s="14" customFormat="1">
      <c r="A472" s="14"/>
      <c r="B472" s="231"/>
      <c r="C472" s="232"/>
      <c r="D472" s="222" t="s">
        <v>150</v>
      </c>
      <c r="E472" s="233" t="s">
        <v>19</v>
      </c>
      <c r="F472" s="234" t="s">
        <v>178</v>
      </c>
      <c r="G472" s="232"/>
      <c r="H472" s="235">
        <v>6</v>
      </c>
      <c r="I472" s="236"/>
      <c r="J472" s="232"/>
      <c r="K472" s="232"/>
      <c r="L472" s="237"/>
      <c r="M472" s="238"/>
      <c r="N472" s="239"/>
      <c r="O472" s="239"/>
      <c r="P472" s="239"/>
      <c r="Q472" s="239"/>
      <c r="R472" s="239"/>
      <c r="S472" s="239"/>
      <c r="T472" s="24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1" t="s">
        <v>150</v>
      </c>
      <c r="AU472" s="241" t="s">
        <v>82</v>
      </c>
      <c r="AV472" s="14" t="s">
        <v>82</v>
      </c>
      <c r="AW472" s="14" t="s">
        <v>33</v>
      </c>
      <c r="AX472" s="14" t="s">
        <v>72</v>
      </c>
      <c r="AY472" s="241" t="s">
        <v>139</v>
      </c>
    </row>
    <row r="473" s="15" customFormat="1">
      <c r="A473" s="15"/>
      <c r="B473" s="242"/>
      <c r="C473" s="243"/>
      <c r="D473" s="222" t="s">
        <v>150</v>
      </c>
      <c r="E473" s="244" t="s">
        <v>19</v>
      </c>
      <c r="F473" s="245" t="s">
        <v>154</v>
      </c>
      <c r="G473" s="243"/>
      <c r="H473" s="246">
        <v>6</v>
      </c>
      <c r="I473" s="247"/>
      <c r="J473" s="243"/>
      <c r="K473" s="243"/>
      <c r="L473" s="248"/>
      <c r="M473" s="249"/>
      <c r="N473" s="250"/>
      <c r="O473" s="250"/>
      <c r="P473" s="250"/>
      <c r="Q473" s="250"/>
      <c r="R473" s="250"/>
      <c r="S473" s="250"/>
      <c r="T473" s="251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52" t="s">
        <v>150</v>
      </c>
      <c r="AU473" s="252" t="s">
        <v>82</v>
      </c>
      <c r="AV473" s="15" t="s">
        <v>146</v>
      </c>
      <c r="AW473" s="15" t="s">
        <v>33</v>
      </c>
      <c r="AX473" s="15" t="s">
        <v>80</v>
      </c>
      <c r="AY473" s="252" t="s">
        <v>139</v>
      </c>
    </row>
    <row r="474" s="2" customFormat="1" ht="16.5" customHeight="1">
      <c r="A474" s="39"/>
      <c r="B474" s="40"/>
      <c r="C474" s="202" t="s">
        <v>579</v>
      </c>
      <c r="D474" s="202" t="s">
        <v>141</v>
      </c>
      <c r="E474" s="203" t="s">
        <v>580</v>
      </c>
      <c r="F474" s="204" t="s">
        <v>581</v>
      </c>
      <c r="G474" s="205" t="s">
        <v>231</v>
      </c>
      <c r="H474" s="206">
        <v>2</v>
      </c>
      <c r="I474" s="207"/>
      <c r="J474" s="208">
        <f>ROUND(I474*H474,2)</f>
        <v>0</v>
      </c>
      <c r="K474" s="204" t="s">
        <v>145</v>
      </c>
      <c r="L474" s="45"/>
      <c r="M474" s="209" t="s">
        <v>19</v>
      </c>
      <c r="N474" s="210" t="s">
        <v>43</v>
      </c>
      <c r="O474" s="85"/>
      <c r="P474" s="211">
        <f>O474*H474</f>
        <v>0</v>
      </c>
      <c r="Q474" s="211">
        <v>0.0048199999999999996</v>
      </c>
      <c r="R474" s="211">
        <f>Q474*H474</f>
        <v>0.0096399999999999993</v>
      </c>
      <c r="S474" s="211">
        <v>0</v>
      </c>
      <c r="T474" s="212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13" t="s">
        <v>235</v>
      </c>
      <c r="AT474" s="213" t="s">
        <v>141</v>
      </c>
      <c r="AU474" s="213" t="s">
        <v>82</v>
      </c>
      <c r="AY474" s="18" t="s">
        <v>139</v>
      </c>
      <c r="BE474" s="214">
        <f>IF(N474="základní",J474,0)</f>
        <v>0</v>
      </c>
      <c r="BF474" s="214">
        <f>IF(N474="snížená",J474,0)</f>
        <v>0</v>
      </c>
      <c r="BG474" s="214">
        <f>IF(N474="zákl. přenesená",J474,0)</f>
        <v>0</v>
      </c>
      <c r="BH474" s="214">
        <f>IF(N474="sníž. přenesená",J474,0)</f>
        <v>0</v>
      </c>
      <c r="BI474" s="214">
        <f>IF(N474="nulová",J474,0)</f>
        <v>0</v>
      </c>
      <c r="BJ474" s="18" t="s">
        <v>80</v>
      </c>
      <c r="BK474" s="214">
        <f>ROUND(I474*H474,2)</f>
        <v>0</v>
      </c>
      <c r="BL474" s="18" t="s">
        <v>235</v>
      </c>
      <c r="BM474" s="213" t="s">
        <v>582</v>
      </c>
    </row>
    <row r="475" s="2" customFormat="1">
      <c r="A475" s="39"/>
      <c r="B475" s="40"/>
      <c r="C475" s="41"/>
      <c r="D475" s="215" t="s">
        <v>148</v>
      </c>
      <c r="E475" s="41"/>
      <c r="F475" s="216" t="s">
        <v>583</v>
      </c>
      <c r="G475" s="41"/>
      <c r="H475" s="41"/>
      <c r="I475" s="217"/>
      <c r="J475" s="41"/>
      <c r="K475" s="41"/>
      <c r="L475" s="45"/>
      <c r="M475" s="218"/>
      <c r="N475" s="219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148</v>
      </c>
      <c r="AU475" s="18" t="s">
        <v>82</v>
      </c>
    </row>
    <row r="476" s="13" customFormat="1">
      <c r="A476" s="13"/>
      <c r="B476" s="220"/>
      <c r="C476" s="221"/>
      <c r="D476" s="222" t="s">
        <v>150</v>
      </c>
      <c r="E476" s="223" t="s">
        <v>19</v>
      </c>
      <c r="F476" s="224" t="s">
        <v>495</v>
      </c>
      <c r="G476" s="221"/>
      <c r="H476" s="223" t="s">
        <v>19</v>
      </c>
      <c r="I476" s="225"/>
      <c r="J476" s="221"/>
      <c r="K476" s="221"/>
      <c r="L476" s="226"/>
      <c r="M476" s="227"/>
      <c r="N476" s="228"/>
      <c r="O476" s="228"/>
      <c r="P476" s="228"/>
      <c r="Q476" s="228"/>
      <c r="R476" s="228"/>
      <c r="S476" s="228"/>
      <c r="T476" s="22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0" t="s">
        <v>150</v>
      </c>
      <c r="AU476" s="230" t="s">
        <v>82</v>
      </c>
      <c r="AV476" s="13" t="s">
        <v>80</v>
      </c>
      <c r="AW476" s="13" t="s">
        <v>33</v>
      </c>
      <c r="AX476" s="13" t="s">
        <v>72</v>
      </c>
      <c r="AY476" s="230" t="s">
        <v>139</v>
      </c>
    </row>
    <row r="477" s="13" customFormat="1">
      <c r="A477" s="13"/>
      <c r="B477" s="220"/>
      <c r="C477" s="221"/>
      <c r="D477" s="222" t="s">
        <v>150</v>
      </c>
      <c r="E477" s="223" t="s">
        <v>19</v>
      </c>
      <c r="F477" s="224" t="s">
        <v>303</v>
      </c>
      <c r="G477" s="221"/>
      <c r="H477" s="223" t="s">
        <v>19</v>
      </c>
      <c r="I477" s="225"/>
      <c r="J477" s="221"/>
      <c r="K477" s="221"/>
      <c r="L477" s="226"/>
      <c r="M477" s="227"/>
      <c r="N477" s="228"/>
      <c r="O477" s="228"/>
      <c r="P477" s="228"/>
      <c r="Q477" s="228"/>
      <c r="R477" s="228"/>
      <c r="S477" s="228"/>
      <c r="T477" s="22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0" t="s">
        <v>150</v>
      </c>
      <c r="AU477" s="230" t="s">
        <v>82</v>
      </c>
      <c r="AV477" s="13" t="s">
        <v>80</v>
      </c>
      <c r="AW477" s="13" t="s">
        <v>33</v>
      </c>
      <c r="AX477" s="13" t="s">
        <v>72</v>
      </c>
      <c r="AY477" s="230" t="s">
        <v>139</v>
      </c>
    </row>
    <row r="478" s="14" customFormat="1">
      <c r="A478" s="14"/>
      <c r="B478" s="231"/>
      <c r="C478" s="232"/>
      <c r="D478" s="222" t="s">
        <v>150</v>
      </c>
      <c r="E478" s="233" t="s">
        <v>19</v>
      </c>
      <c r="F478" s="234" t="s">
        <v>82</v>
      </c>
      <c r="G478" s="232"/>
      <c r="H478" s="235">
        <v>2</v>
      </c>
      <c r="I478" s="236"/>
      <c r="J478" s="232"/>
      <c r="K478" s="232"/>
      <c r="L478" s="237"/>
      <c r="M478" s="238"/>
      <c r="N478" s="239"/>
      <c r="O478" s="239"/>
      <c r="P478" s="239"/>
      <c r="Q478" s="239"/>
      <c r="R478" s="239"/>
      <c r="S478" s="239"/>
      <c r="T478" s="24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1" t="s">
        <v>150</v>
      </c>
      <c r="AU478" s="241" t="s">
        <v>82</v>
      </c>
      <c r="AV478" s="14" t="s">
        <v>82</v>
      </c>
      <c r="AW478" s="14" t="s">
        <v>33</v>
      </c>
      <c r="AX478" s="14" t="s">
        <v>72</v>
      </c>
      <c r="AY478" s="241" t="s">
        <v>139</v>
      </c>
    </row>
    <row r="479" s="15" customFormat="1">
      <c r="A479" s="15"/>
      <c r="B479" s="242"/>
      <c r="C479" s="243"/>
      <c r="D479" s="222" t="s">
        <v>150</v>
      </c>
      <c r="E479" s="244" t="s">
        <v>19</v>
      </c>
      <c r="F479" s="245" t="s">
        <v>154</v>
      </c>
      <c r="G479" s="243"/>
      <c r="H479" s="246">
        <v>2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2" t="s">
        <v>150</v>
      </c>
      <c r="AU479" s="252" t="s">
        <v>82</v>
      </c>
      <c r="AV479" s="15" t="s">
        <v>146</v>
      </c>
      <c r="AW479" s="15" t="s">
        <v>33</v>
      </c>
      <c r="AX479" s="15" t="s">
        <v>80</v>
      </c>
      <c r="AY479" s="252" t="s">
        <v>139</v>
      </c>
    </row>
    <row r="480" s="2" customFormat="1" ht="16.5" customHeight="1">
      <c r="A480" s="39"/>
      <c r="B480" s="40"/>
      <c r="C480" s="202" t="s">
        <v>584</v>
      </c>
      <c r="D480" s="202" t="s">
        <v>141</v>
      </c>
      <c r="E480" s="203" t="s">
        <v>585</v>
      </c>
      <c r="F480" s="204" t="s">
        <v>586</v>
      </c>
      <c r="G480" s="205" t="s">
        <v>231</v>
      </c>
      <c r="H480" s="206">
        <v>11</v>
      </c>
      <c r="I480" s="207"/>
      <c r="J480" s="208">
        <f>ROUND(I480*H480,2)</f>
        <v>0</v>
      </c>
      <c r="K480" s="204" t="s">
        <v>145</v>
      </c>
      <c r="L480" s="45"/>
      <c r="M480" s="209" t="s">
        <v>19</v>
      </c>
      <c r="N480" s="210" t="s">
        <v>43</v>
      </c>
      <c r="O480" s="85"/>
      <c r="P480" s="211">
        <f>O480*H480</f>
        <v>0</v>
      </c>
      <c r="Q480" s="211">
        <v>0</v>
      </c>
      <c r="R480" s="211">
        <f>Q480*H480</f>
        <v>0</v>
      </c>
      <c r="S480" s="211">
        <v>2.8540999999999999</v>
      </c>
      <c r="T480" s="212">
        <f>S480*H480</f>
        <v>31.395099999999999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3" t="s">
        <v>235</v>
      </c>
      <c r="AT480" s="213" t="s">
        <v>141</v>
      </c>
      <c r="AU480" s="213" t="s">
        <v>82</v>
      </c>
      <c r="AY480" s="18" t="s">
        <v>139</v>
      </c>
      <c r="BE480" s="214">
        <f>IF(N480="základní",J480,0)</f>
        <v>0</v>
      </c>
      <c r="BF480" s="214">
        <f>IF(N480="snížená",J480,0)</f>
        <v>0</v>
      </c>
      <c r="BG480" s="214">
        <f>IF(N480="zákl. přenesená",J480,0)</f>
        <v>0</v>
      </c>
      <c r="BH480" s="214">
        <f>IF(N480="sníž. přenesená",J480,0)</f>
        <v>0</v>
      </c>
      <c r="BI480" s="214">
        <f>IF(N480="nulová",J480,0)</f>
        <v>0</v>
      </c>
      <c r="BJ480" s="18" t="s">
        <v>80</v>
      </c>
      <c r="BK480" s="214">
        <f>ROUND(I480*H480,2)</f>
        <v>0</v>
      </c>
      <c r="BL480" s="18" t="s">
        <v>235</v>
      </c>
      <c r="BM480" s="213" t="s">
        <v>587</v>
      </c>
    </row>
    <row r="481" s="2" customFormat="1">
      <c r="A481" s="39"/>
      <c r="B481" s="40"/>
      <c r="C481" s="41"/>
      <c r="D481" s="215" t="s">
        <v>148</v>
      </c>
      <c r="E481" s="41"/>
      <c r="F481" s="216" t="s">
        <v>588</v>
      </c>
      <c r="G481" s="41"/>
      <c r="H481" s="41"/>
      <c r="I481" s="217"/>
      <c r="J481" s="41"/>
      <c r="K481" s="41"/>
      <c r="L481" s="45"/>
      <c r="M481" s="218"/>
      <c r="N481" s="219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148</v>
      </c>
      <c r="AU481" s="18" t="s">
        <v>82</v>
      </c>
    </row>
    <row r="482" s="13" customFormat="1">
      <c r="A482" s="13"/>
      <c r="B482" s="220"/>
      <c r="C482" s="221"/>
      <c r="D482" s="222" t="s">
        <v>150</v>
      </c>
      <c r="E482" s="223" t="s">
        <v>19</v>
      </c>
      <c r="F482" s="224" t="s">
        <v>151</v>
      </c>
      <c r="G482" s="221"/>
      <c r="H482" s="223" t="s">
        <v>19</v>
      </c>
      <c r="I482" s="225"/>
      <c r="J482" s="221"/>
      <c r="K482" s="221"/>
      <c r="L482" s="226"/>
      <c r="M482" s="227"/>
      <c r="N482" s="228"/>
      <c r="O482" s="228"/>
      <c r="P482" s="228"/>
      <c r="Q482" s="228"/>
      <c r="R482" s="228"/>
      <c r="S482" s="228"/>
      <c r="T482" s="22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0" t="s">
        <v>150</v>
      </c>
      <c r="AU482" s="230" t="s">
        <v>82</v>
      </c>
      <c r="AV482" s="13" t="s">
        <v>80</v>
      </c>
      <c r="AW482" s="13" t="s">
        <v>33</v>
      </c>
      <c r="AX482" s="13" t="s">
        <v>72</v>
      </c>
      <c r="AY482" s="230" t="s">
        <v>139</v>
      </c>
    </row>
    <row r="483" s="13" customFormat="1">
      <c r="A483" s="13"/>
      <c r="B483" s="220"/>
      <c r="C483" s="221"/>
      <c r="D483" s="222" t="s">
        <v>150</v>
      </c>
      <c r="E483" s="223" t="s">
        <v>19</v>
      </c>
      <c r="F483" s="224" t="s">
        <v>152</v>
      </c>
      <c r="G483" s="221"/>
      <c r="H483" s="223" t="s">
        <v>19</v>
      </c>
      <c r="I483" s="225"/>
      <c r="J483" s="221"/>
      <c r="K483" s="221"/>
      <c r="L483" s="226"/>
      <c r="M483" s="227"/>
      <c r="N483" s="228"/>
      <c r="O483" s="228"/>
      <c r="P483" s="228"/>
      <c r="Q483" s="228"/>
      <c r="R483" s="228"/>
      <c r="S483" s="228"/>
      <c r="T483" s="22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0" t="s">
        <v>150</v>
      </c>
      <c r="AU483" s="230" t="s">
        <v>82</v>
      </c>
      <c r="AV483" s="13" t="s">
        <v>80</v>
      </c>
      <c r="AW483" s="13" t="s">
        <v>33</v>
      </c>
      <c r="AX483" s="13" t="s">
        <v>72</v>
      </c>
      <c r="AY483" s="230" t="s">
        <v>139</v>
      </c>
    </row>
    <row r="484" s="14" customFormat="1">
      <c r="A484" s="14"/>
      <c r="B484" s="231"/>
      <c r="C484" s="232"/>
      <c r="D484" s="222" t="s">
        <v>150</v>
      </c>
      <c r="E484" s="233" t="s">
        <v>19</v>
      </c>
      <c r="F484" s="234" t="s">
        <v>146</v>
      </c>
      <c r="G484" s="232"/>
      <c r="H484" s="235">
        <v>4</v>
      </c>
      <c r="I484" s="236"/>
      <c r="J484" s="232"/>
      <c r="K484" s="232"/>
      <c r="L484" s="237"/>
      <c r="M484" s="238"/>
      <c r="N484" s="239"/>
      <c r="O484" s="239"/>
      <c r="P484" s="239"/>
      <c r="Q484" s="239"/>
      <c r="R484" s="239"/>
      <c r="S484" s="239"/>
      <c r="T484" s="24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1" t="s">
        <v>150</v>
      </c>
      <c r="AU484" s="241" t="s">
        <v>82</v>
      </c>
      <c r="AV484" s="14" t="s">
        <v>82</v>
      </c>
      <c r="AW484" s="14" t="s">
        <v>33</v>
      </c>
      <c r="AX484" s="14" t="s">
        <v>72</v>
      </c>
      <c r="AY484" s="241" t="s">
        <v>139</v>
      </c>
    </row>
    <row r="485" s="13" customFormat="1">
      <c r="A485" s="13"/>
      <c r="B485" s="220"/>
      <c r="C485" s="221"/>
      <c r="D485" s="222" t="s">
        <v>150</v>
      </c>
      <c r="E485" s="223" t="s">
        <v>19</v>
      </c>
      <c r="F485" s="224" t="s">
        <v>330</v>
      </c>
      <c r="G485" s="221"/>
      <c r="H485" s="223" t="s">
        <v>19</v>
      </c>
      <c r="I485" s="225"/>
      <c r="J485" s="221"/>
      <c r="K485" s="221"/>
      <c r="L485" s="226"/>
      <c r="M485" s="227"/>
      <c r="N485" s="228"/>
      <c r="O485" s="228"/>
      <c r="P485" s="228"/>
      <c r="Q485" s="228"/>
      <c r="R485" s="228"/>
      <c r="S485" s="228"/>
      <c r="T485" s="22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0" t="s">
        <v>150</v>
      </c>
      <c r="AU485" s="230" t="s">
        <v>82</v>
      </c>
      <c r="AV485" s="13" t="s">
        <v>80</v>
      </c>
      <c r="AW485" s="13" t="s">
        <v>33</v>
      </c>
      <c r="AX485" s="13" t="s">
        <v>72</v>
      </c>
      <c r="AY485" s="230" t="s">
        <v>139</v>
      </c>
    </row>
    <row r="486" s="14" customFormat="1">
      <c r="A486" s="14"/>
      <c r="B486" s="231"/>
      <c r="C486" s="232"/>
      <c r="D486" s="222" t="s">
        <v>150</v>
      </c>
      <c r="E486" s="233" t="s">
        <v>19</v>
      </c>
      <c r="F486" s="234" t="s">
        <v>589</v>
      </c>
      <c r="G486" s="232"/>
      <c r="H486" s="235">
        <v>3</v>
      </c>
      <c r="I486" s="236"/>
      <c r="J486" s="232"/>
      <c r="K486" s="232"/>
      <c r="L486" s="237"/>
      <c r="M486" s="238"/>
      <c r="N486" s="239"/>
      <c r="O486" s="239"/>
      <c r="P486" s="239"/>
      <c r="Q486" s="239"/>
      <c r="R486" s="239"/>
      <c r="S486" s="239"/>
      <c r="T486" s="24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1" t="s">
        <v>150</v>
      </c>
      <c r="AU486" s="241" t="s">
        <v>82</v>
      </c>
      <c r="AV486" s="14" t="s">
        <v>82</v>
      </c>
      <c r="AW486" s="14" t="s">
        <v>33</v>
      </c>
      <c r="AX486" s="14" t="s">
        <v>72</v>
      </c>
      <c r="AY486" s="241" t="s">
        <v>139</v>
      </c>
    </row>
    <row r="487" s="13" customFormat="1">
      <c r="A487" s="13"/>
      <c r="B487" s="220"/>
      <c r="C487" s="221"/>
      <c r="D487" s="222" t="s">
        <v>150</v>
      </c>
      <c r="E487" s="223" t="s">
        <v>19</v>
      </c>
      <c r="F487" s="224" t="s">
        <v>332</v>
      </c>
      <c r="G487" s="221"/>
      <c r="H487" s="223" t="s">
        <v>19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0" t="s">
        <v>150</v>
      </c>
      <c r="AU487" s="230" t="s">
        <v>82</v>
      </c>
      <c r="AV487" s="13" t="s">
        <v>80</v>
      </c>
      <c r="AW487" s="13" t="s">
        <v>33</v>
      </c>
      <c r="AX487" s="13" t="s">
        <v>72</v>
      </c>
      <c r="AY487" s="230" t="s">
        <v>139</v>
      </c>
    </row>
    <row r="488" s="14" customFormat="1">
      <c r="A488" s="14"/>
      <c r="B488" s="231"/>
      <c r="C488" s="232"/>
      <c r="D488" s="222" t="s">
        <v>150</v>
      </c>
      <c r="E488" s="233" t="s">
        <v>19</v>
      </c>
      <c r="F488" s="234" t="s">
        <v>146</v>
      </c>
      <c r="G488" s="232"/>
      <c r="H488" s="235">
        <v>4</v>
      </c>
      <c r="I488" s="236"/>
      <c r="J488" s="232"/>
      <c r="K488" s="232"/>
      <c r="L488" s="237"/>
      <c r="M488" s="238"/>
      <c r="N488" s="239"/>
      <c r="O488" s="239"/>
      <c r="P488" s="239"/>
      <c r="Q488" s="239"/>
      <c r="R488" s="239"/>
      <c r="S488" s="239"/>
      <c r="T488" s="24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1" t="s">
        <v>150</v>
      </c>
      <c r="AU488" s="241" t="s">
        <v>82</v>
      </c>
      <c r="AV488" s="14" t="s">
        <v>82</v>
      </c>
      <c r="AW488" s="14" t="s">
        <v>33</v>
      </c>
      <c r="AX488" s="14" t="s">
        <v>72</v>
      </c>
      <c r="AY488" s="241" t="s">
        <v>139</v>
      </c>
    </row>
    <row r="489" s="15" customFormat="1">
      <c r="A489" s="15"/>
      <c r="B489" s="242"/>
      <c r="C489" s="243"/>
      <c r="D489" s="222" t="s">
        <v>150</v>
      </c>
      <c r="E489" s="244" t="s">
        <v>19</v>
      </c>
      <c r="F489" s="245" t="s">
        <v>154</v>
      </c>
      <c r="G489" s="243"/>
      <c r="H489" s="246">
        <v>11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52" t="s">
        <v>150</v>
      </c>
      <c r="AU489" s="252" t="s">
        <v>82</v>
      </c>
      <c r="AV489" s="15" t="s">
        <v>146</v>
      </c>
      <c r="AW489" s="15" t="s">
        <v>33</v>
      </c>
      <c r="AX489" s="15" t="s">
        <v>80</v>
      </c>
      <c r="AY489" s="252" t="s">
        <v>139</v>
      </c>
    </row>
    <row r="490" s="2" customFormat="1" ht="21.75" customHeight="1">
      <c r="A490" s="39"/>
      <c r="B490" s="40"/>
      <c r="C490" s="202" t="s">
        <v>590</v>
      </c>
      <c r="D490" s="202" t="s">
        <v>141</v>
      </c>
      <c r="E490" s="203" t="s">
        <v>591</v>
      </c>
      <c r="F490" s="204" t="s">
        <v>592</v>
      </c>
      <c r="G490" s="205" t="s">
        <v>231</v>
      </c>
      <c r="H490" s="206">
        <v>11</v>
      </c>
      <c r="I490" s="207"/>
      <c r="J490" s="208">
        <f>ROUND(I490*H490,2)</f>
        <v>0</v>
      </c>
      <c r="K490" s="204" t="s">
        <v>145</v>
      </c>
      <c r="L490" s="45"/>
      <c r="M490" s="209" t="s">
        <v>19</v>
      </c>
      <c r="N490" s="210" t="s">
        <v>43</v>
      </c>
      <c r="O490" s="85"/>
      <c r="P490" s="211">
        <f>O490*H490</f>
        <v>0</v>
      </c>
      <c r="Q490" s="211">
        <v>0.01976</v>
      </c>
      <c r="R490" s="211">
        <f>Q490*H490</f>
        <v>0.21736</v>
      </c>
      <c r="S490" s="211">
        <v>0</v>
      </c>
      <c r="T490" s="212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13" t="s">
        <v>235</v>
      </c>
      <c r="AT490" s="213" t="s">
        <v>141</v>
      </c>
      <c r="AU490" s="213" t="s">
        <v>82</v>
      </c>
      <c r="AY490" s="18" t="s">
        <v>139</v>
      </c>
      <c r="BE490" s="214">
        <f>IF(N490="základní",J490,0)</f>
        <v>0</v>
      </c>
      <c r="BF490" s="214">
        <f>IF(N490="snížená",J490,0)</f>
        <v>0</v>
      </c>
      <c r="BG490" s="214">
        <f>IF(N490="zákl. přenesená",J490,0)</f>
        <v>0</v>
      </c>
      <c r="BH490" s="214">
        <f>IF(N490="sníž. přenesená",J490,0)</f>
        <v>0</v>
      </c>
      <c r="BI490" s="214">
        <f>IF(N490="nulová",J490,0)</f>
        <v>0</v>
      </c>
      <c r="BJ490" s="18" t="s">
        <v>80</v>
      </c>
      <c r="BK490" s="214">
        <f>ROUND(I490*H490,2)</f>
        <v>0</v>
      </c>
      <c r="BL490" s="18" t="s">
        <v>235</v>
      </c>
      <c r="BM490" s="213" t="s">
        <v>593</v>
      </c>
    </row>
    <row r="491" s="2" customFormat="1">
      <c r="A491" s="39"/>
      <c r="B491" s="40"/>
      <c r="C491" s="41"/>
      <c r="D491" s="215" t="s">
        <v>148</v>
      </c>
      <c r="E491" s="41"/>
      <c r="F491" s="216" t="s">
        <v>594</v>
      </c>
      <c r="G491" s="41"/>
      <c r="H491" s="41"/>
      <c r="I491" s="217"/>
      <c r="J491" s="41"/>
      <c r="K491" s="41"/>
      <c r="L491" s="45"/>
      <c r="M491" s="218"/>
      <c r="N491" s="219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148</v>
      </c>
      <c r="AU491" s="18" t="s">
        <v>82</v>
      </c>
    </row>
    <row r="492" s="13" customFormat="1">
      <c r="A492" s="13"/>
      <c r="B492" s="220"/>
      <c r="C492" s="221"/>
      <c r="D492" s="222" t="s">
        <v>150</v>
      </c>
      <c r="E492" s="223" t="s">
        <v>19</v>
      </c>
      <c r="F492" s="224" t="s">
        <v>151</v>
      </c>
      <c r="G492" s="221"/>
      <c r="H492" s="223" t="s">
        <v>19</v>
      </c>
      <c r="I492" s="225"/>
      <c r="J492" s="221"/>
      <c r="K492" s="221"/>
      <c r="L492" s="226"/>
      <c r="M492" s="227"/>
      <c r="N492" s="228"/>
      <c r="O492" s="228"/>
      <c r="P492" s="228"/>
      <c r="Q492" s="228"/>
      <c r="R492" s="228"/>
      <c r="S492" s="228"/>
      <c r="T492" s="22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0" t="s">
        <v>150</v>
      </c>
      <c r="AU492" s="230" t="s">
        <v>82</v>
      </c>
      <c r="AV492" s="13" t="s">
        <v>80</v>
      </c>
      <c r="AW492" s="13" t="s">
        <v>33</v>
      </c>
      <c r="AX492" s="13" t="s">
        <v>72</v>
      </c>
      <c r="AY492" s="230" t="s">
        <v>139</v>
      </c>
    </row>
    <row r="493" s="13" customFormat="1">
      <c r="A493" s="13"/>
      <c r="B493" s="220"/>
      <c r="C493" s="221"/>
      <c r="D493" s="222" t="s">
        <v>150</v>
      </c>
      <c r="E493" s="223" t="s">
        <v>19</v>
      </c>
      <c r="F493" s="224" t="s">
        <v>152</v>
      </c>
      <c r="G493" s="221"/>
      <c r="H493" s="223" t="s">
        <v>19</v>
      </c>
      <c r="I493" s="225"/>
      <c r="J493" s="221"/>
      <c r="K493" s="221"/>
      <c r="L493" s="226"/>
      <c r="M493" s="227"/>
      <c r="N493" s="228"/>
      <c r="O493" s="228"/>
      <c r="P493" s="228"/>
      <c r="Q493" s="228"/>
      <c r="R493" s="228"/>
      <c r="S493" s="228"/>
      <c r="T493" s="229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0" t="s">
        <v>150</v>
      </c>
      <c r="AU493" s="230" t="s">
        <v>82</v>
      </c>
      <c r="AV493" s="13" t="s">
        <v>80</v>
      </c>
      <c r="AW493" s="13" t="s">
        <v>33</v>
      </c>
      <c r="AX493" s="13" t="s">
        <v>72</v>
      </c>
      <c r="AY493" s="230" t="s">
        <v>139</v>
      </c>
    </row>
    <row r="494" s="14" customFormat="1">
      <c r="A494" s="14"/>
      <c r="B494" s="231"/>
      <c r="C494" s="232"/>
      <c r="D494" s="222" t="s">
        <v>150</v>
      </c>
      <c r="E494" s="233" t="s">
        <v>19</v>
      </c>
      <c r="F494" s="234" t="s">
        <v>146</v>
      </c>
      <c r="G494" s="232"/>
      <c r="H494" s="235">
        <v>4</v>
      </c>
      <c r="I494" s="236"/>
      <c r="J494" s="232"/>
      <c r="K494" s="232"/>
      <c r="L494" s="237"/>
      <c r="M494" s="238"/>
      <c r="N494" s="239"/>
      <c r="O494" s="239"/>
      <c r="P494" s="239"/>
      <c r="Q494" s="239"/>
      <c r="R494" s="239"/>
      <c r="S494" s="239"/>
      <c r="T494" s="24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1" t="s">
        <v>150</v>
      </c>
      <c r="AU494" s="241" t="s">
        <v>82</v>
      </c>
      <c r="AV494" s="14" t="s">
        <v>82</v>
      </c>
      <c r="AW494" s="14" t="s">
        <v>33</v>
      </c>
      <c r="AX494" s="14" t="s">
        <v>72</v>
      </c>
      <c r="AY494" s="241" t="s">
        <v>139</v>
      </c>
    </row>
    <row r="495" s="13" customFormat="1">
      <c r="A495" s="13"/>
      <c r="B495" s="220"/>
      <c r="C495" s="221"/>
      <c r="D495" s="222" t="s">
        <v>150</v>
      </c>
      <c r="E495" s="223" t="s">
        <v>19</v>
      </c>
      <c r="F495" s="224" t="s">
        <v>330</v>
      </c>
      <c r="G495" s="221"/>
      <c r="H495" s="223" t="s">
        <v>19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0" t="s">
        <v>150</v>
      </c>
      <c r="AU495" s="230" t="s">
        <v>82</v>
      </c>
      <c r="AV495" s="13" t="s">
        <v>80</v>
      </c>
      <c r="AW495" s="13" t="s">
        <v>33</v>
      </c>
      <c r="AX495" s="13" t="s">
        <v>72</v>
      </c>
      <c r="AY495" s="230" t="s">
        <v>139</v>
      </c>
    </row>
    <row r="496" s="14" customFormat="1">
      <c r="A496" s="14"/>
      <c r="B496" s="231"/>
      <c r="C496" s="232"/>
      <c r="D496" s="222" t="s">
        <v>150</v>
      </c>
      <c r="E496" s="233" t="s">
        <v>19</v>
      </c>
      <c r="F496" s="234" t="s">
        <v>589</v>
      </c>
      <c r="G496" s="232"/>
      <c r="H496" s="235">
        <v>3</v>
      </c>
      <c r="I496" s="236"/>
      <c r="J496" s="232"/>
      <c r="K496" s="232"/>
      <c r="L496" s="237"/>
      <c r="M496" s="238"/>
      <c r="N496" s="239"/>
      <c r="O496" s="239"/>
      <c r="P496" s="239"/>
      <c r="Q496" s="239"/>
      <c r="R496" s="239"/>
      <c r="S496" s="239"/>
      <c r="T496" s="24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1" t="s">
        <v>150</v>
      </c>
      <c r="AU496" s="241" t="s">
        <v>82</v>
      </c>
      <c r="AV496" s="14" t="s">
        <v>82</v>
      </c>
      <c r="AW496" s="14" t="s">
        <v>33</v>
      </c>
      <c r="AX496" s="14" t="s">
        <v>72</v>
      </c>
      <c r="AY496" s="241" t="s">
        <v>139</v>
      </c>
    </row>
    <row r="497" s="13" customFormat="1">
      <c r="A497" s="13"/>
      <c r="B497" s="220"/>
      <c r="C497" s="221"/>
      <c r="D497" s="222" t="s">
        <v>150</v>
      </c>
      <c r="E497" s="223" t="s">
        <v>19</v>
      </c>
      <c r="F497" s="224" t="s">
        <v>332</v>
      </c>
      <c r="G497" s="221"/>
      <c r="H497" s="223" t="s">
        <v>19</v>
      </c>
      <c r="I497" s="225"/>
      <c r="J497" s="221"/>
      <c r="K497" s="221"/>
      <c r="L497" s="226"/>
      <c r="M497" s="227"/>
      <c r="N497" s="228"/>
      <c r="O497" s="228"/>
      <c r="P497" s="228"/>
      <c r="Q497" s="228"/>
      <c r="R497" s="228"/>
      <c r="S497" s="228"/>
      <c r="T497" s="22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0" t="s">
        <v>150</v>
      </c>
      <c r="AU497" s="230" t="s">
        <v>82</v>
      </c>
      <c r="AV497" s="13" t="s">
        <v>80</v>
      </c>
      <c r="AW497" s="13" t="s">
        <v>33</v>
      </c>
      <c r="AX497" s="13" t="s">
        <v>72</v>
      </c>
      <c r="AY497" s="230" t="s">
        <v>139</v>
      </c>
    </row>
    <row r="498" s="14" customFormat="1">
      <c r="A498" s="14"/>
      <c r="B498" s="231"/>
      <c r="C498" s="232"/>
      <c r="D498" s="222" t="s">
        <v>150</v>
      </c>
      <c r="E498" s="233" t="s">
        <v>19</v>
      </c>
      <c r="F498" s="234" t="s">
        <v>146</v>
      </c>
      <c r="G498" s="232"/>
      <c r="H498" s="235">
        <v>4</v>
      </c>
      <c r="I498" s="236"/>
      <c r="J498" s="232"/>
      <c r="K498" s="232"/>
      <c r="L498" s="237"/>
      <c r="M498" s="238"/>
      <c r="N498" s="239"/>
      <c r="O498" s="239"/>
      <c r="P498" s="239"/>
      <c r="Q498" s="239"/>
      <c r="R498" s="239"/>
      <c r="S498" s="239"/>
      <c r="T498" s="24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1" t="s">
        <v>150</v>
      </c>
      <c r="AU498" s="241" t="s">
        <v>82</v>
      </c>
      <c r="AV498" s="14" t="s">
        <v>82</v>
      </c>
      <c r="AW498" s="14" t="s">
        <v>33</v>
      </c>
      <c r="AX498" s="14" t="s">
        <v>72</v>
      </c>
      <c r="AY498" s="241" t="s">
        <v>139</v>
      </c>
    </row>
    <row r="499" s="15" customFormat="1">
      <c r="A499" s="15"/>
      <c r="B499" s="242"/>
      <c r="C499" s="243"/>
      <c r="D499" s="222" t="s">
        <v>150</v>
      </c>
      <c r="E499" s="244" t="s">
        <v>19</v>
      </c>
      <c r="F499" s="245" t="s">
        <v>154</v>
      </c>
      <c r="G499" s="243"/>
      <c r="H499" s="246">
        <v>11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2" t="s">
        <v>150</v>
      </c>
      <c r="AU499" s="252" t="s">
        <v>82</v>
      </c>
      <c r="AV499" s="15" t="s">
        <v>146</v>
      </c>
      <c r="AW499" s="15" t="s">
        <v>33</v>
      </c>
      <c r="AX499" s="15" t="s">
        <v>80</v>
      </c>
      <c r="AY499" s="252" t="s">
        <v>139</v>
      </c>
    </row>
    <row r="500" s="2" customFormat="1" ht="16.5" customHeight="1">
      <c r="A500" s="39"/>
      <c r="B500" s="40"/>
      <c r="C500" s="202" t="s">
        <v>595</v>
      </c>
      <c r="D500" s="202" t="s">
        <v>141</v>
      </c>
      <c r="E500" s="203" t="s">
        <v>596</v>
      </c>
      <c r="F500" s="204" t="s">
        <v>597</v>
      </c>
      <c r="G500" s="205" t="s">
        <v>231</v>
      </c>
      <c r="H500" s="206">
        <v>11</v>
      </c>
      <c r="I500" s="207"/>
      <c r="J500" s="208">
        <f>ROUND(I500*H500,2)</f>
        <v>0</v>
      </c>
      <c r="K500" s="204" t="s">
        <v>145</v>
      </c>
      <c r="L500" s="45"/>
      <c r="M500" s="209" t="s">
        <v>19</v>
      </c>
      <c r="N500" s="210" t="s">
        <v>43</v>
      </c>
      <c r="O500" s="85"/>
      <c r="P500" s="211">
        <f>O500*H500</f>
        <v>0</v>
      </c>
      <c r="Q500" s="211">
        <v>0</v>
      </c>
      <c r="R500" s="211">
        <f>Q500*H500</f>
        <v>0</v>
      </c>
      <c r="S500" s="211">
        <v>0</v>
      </c>
      <c r="T500" s="212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3" t="s">
        <v>235</v>
      </c>
      <c r="AT500" s="213" t="s">
        <v>141</v>
      </c>
      <c r="AU500" s="213" t="s">
        <v>82</v>
      </c>
      <c r="AY500" s="18" t="s">
        <v>139</v>
      </c>
      <c r="BE500" s="214">
        <f>IF(N500="základní",J500,0)</f>
        <v>0</v>
      </c>
      <c r="BF500" s="214">
        <f>IF(N500="snížená",J500,0)</f>
        <v>0</v>
      </c>
      <c r="BG500" s="214">
        <f>IF(N500="zákl. přenesená",J500,0)</f>
        <v>0</v>
      </c>
      <c r="BH500" s="214">
        <f>IF(N500="sníž. přenesená",J500,0)</f>
        <v>0</v>
      </c>
      <c r="BI500" s="214">
        <f>IF(N500="nulová",J500,0)</f>
        <v>0</v>
      </c>
      <c r="BJ500" s="18" t="s">
        <v>80</v>
      </c>
      <c r="BK500" s="214">
        <f>ROUND(I500*H500,2)</f>
        <v>0</v>
      </c>
      <c r="BL500" s="18" t="s">
        <v>235</v>
      </c>
      <c r="BM500" s="213" t="s">
        <v>598</v>
      </c>
    </row>
    <row r="501" s="2" customFormat="1">
      <c r="A501" s="39"/>
      <c r="B501" s="40"/>
      <c r="C501" s="41"/>
      <c r="D501" s="215" t="s">
        <v>148</v>
      </c>
      <c r="E501" s="41"/>
      <c r="F501" s="216" t="s">
        <v>599</v>
      </c>
      <c r="G501" s="41"/>
      <c r="H501" s="41"/>
      <c r="I501" s="217"/>
      <c r="J501" s="41"/>
      <c r="K501" s="41"/>
      <c r="L501" s="45"/>
      <c r="M501" s="218"/>
      <c r="N501" s="219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148</v>
      </c>
      <c r="AU501" s="18" t="s">
        <v>82</v>
      </c>
    </row>
    <row r="502" s="13" customFormat="1">
      <c r="A502" s="13"/>
      <c r="B502" s="220"/>
      <c r="C502" s="221"/>
      <c r="D502" s="222" t="s">
        <v>150</v>
      </c>
      <c r="E502" s="223" t="s">
        <v>19</v>
      </c>
      <c r="F502" s="224" t="s">
        <v>151</v>
      </c>
      <c r="G502" s="221"/>
      <c r="H502" s="223" t="s">
        <v>19</v>
      </c>
      <c r="I502" s="225"/>
      <c r="J502" s="221"/>
      <c r="K502" s="221"/>
      <c r="L502" s="226"/>
      <c r="M502" s="227"/>
      <c r="N502" s="228"/>
      <c r="O502" s="228"/>
      <c r="P502" s="228"/>
      <c r="Q502" s="228"/>
      <c r="R502" s="228"/>
      <c r="S502" s="228"/>
      <c r="T502" s="22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0" t="s">
        <v>150</v>
      </c>
      <c r="AU502" s="230" t="s">
        <v>82</v>
      </c>
      <c r="AV502" s="13" t="s">
        <v>80</v>
      </c>
      <c r="AW502" s="13" t="s">
        <v>33</v>
      </c>
      <c r="AX502" s="13" t="s">
        <v>72</v>
      </c>
      <c r="AY502" s="230" t="s">
        <v>139</v>
      </c>
    </row>
    <row r="503" s="13" customFormat="1">
      <c r="A503" s="13"/>
      <c r="B503" s="220"/>
      <c r="C503" s="221"/>
      <c r="D503" s="222" t="s">
        <v>150</v>
      </c>
      <c r="E503" s="223" t="s">
        <v>19</v>
      </c>
      <c r="F503" s="224" t="s">
        <v>152</v>
      </c>
      <c r="G503" s="221"/>
      <c r="H503" s="223" t="s">
        <v>19</v>
      </c>
      <c r="I503" s="225"/>
      <c r="J503" s="221"/>
      <c r="K503" s="221"/>
      <c r="L503" s="226"/>
      <c r="M503" s="227"/>
      <c r="N503" s="228"/>
      <c r="O503" s="228"/>
      <c r="P503" s="228"/>
      <c r="Q503" s="228"/>
      <c r="R503" s="228"/>
      <c r="S503" s="228"/>
      <c r="T503" s="22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0" t="s">
        <v>150</v>
      </c>
      <c r="AU503" s="230" t="s">
        <v>82</v>
      </c>
      <c r="AV503" s="13" t="s">
        <v>80</v>
      </c>
      <c r="AW503" s="13" t="s">
        <v>33</v>
      </c>
      <c r="AX503" s="13" t="s">
        <v>72</v>
      </c>
      <c r="AY503" s="230" t="s">
        <v>139</v>
      </c>
    </row>
    <row r="504" s="14" customFormat="1">
      <c r="A504" s="14"/>
      <c r="B504" s="231"/>
      <c r="C504" s="232"/>
      <c r="D504" s="222" t="s">
        <v>150</v>
      </c>
      <c r="E504" s="233" t="s">
        <v>19</v>
      </c>
      <c r="F504" s="234" t="s">
        <v>146</v>
      </c>
      <c r="G504" s="232"/>
      <c r="H504" s="235">
        <v>4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1" t="s">
        <v>150</v>
      </c>
      <c r="AU504" s="241" t="s">
        <v>82</v>
      </c>
      <c r="AV504" s="14" t="s">
        <v>82</v>
      </c>
      <c r="AW504" s="14" t="s">
        <v>33</v>
      </c>
      <c r="AX504" s="14" t="s">
        <v>72</v>
      </c>
      <c r="AY504" s="241" t="s">
        <v>139</v>
      </c>
    </row>
    <row r="505" s="13" customFormat="1">
      <c r="A505" s="13"/>
      <c r="B505" s="220"/>
      <c r="C505" s="221"/>
      <c r="D505" s="222" t="s">
        <v>150</v>
      </c>
      <c r="E505" s="223" t="s">
        <v>19</v>
      </c>
      <c r="F505" s="224" t="s">
        <v>330</v>
      </c>
      <c r="G505" s="221"/>
      <c r="H505" s="223" t="s">
        <v>19</v>
      </c>
      <c r="I505" s="225"/>
      <c r="J505" s="221"/>
      <c r="K505" s="221"/>
      <c r="L505" s="226"/>
      <c r="M505" s="227"/>
      <c r="N505" s="228"/>
      <c r="O505" s="228"/>
      <c r="P505" s="228"/>
      <c r="Q505" s="228"/>
      <c r="R505" s="228"/>
      <c r="S505" s="228"/>
      <c r="T505" s="22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0" t="s">
        <v>150</v>
      </c>
      <c r="AU505" s="230" t="s">
        <v>82</v>
      </c>
      <c r="AV505" s="13" t="s">
        <v>80</v>
      </c>
      <c r="AW505" s="13" t="s">
        <v>33</v>
      </c>
      <c r="AX505" s="13" t="s">
        <v>72</v>
      </c>
      <c r="AY505" s="230" t="s">
        <v>139</v>
      </c>
    </row>
    <row r="506" s="14" customFormat="1">
      <c r="A506" s="14"/>
      <c r="B506" s="231"/>
      <c r="C506" s="232"/>
      <c r="D506" s="222" t="s">
        <v>150</v>
      </c>
      <c r="E506" s="233" t="s">
        <v>19</v>
      </c>
      <c r="F506" s="234" t="s">
        <v>589</v>
      </c>
      <c r="G506" s="232"/>
      <c r="H506" s="235">
        <v>3</v>
      </c>
      <c r="I506" s="236"/>
      <c r="J506" s="232"/>
      <c r="K506" s="232"/>
      <c r="L506" s="237"/>
      <c r="M506" s="238"/>
      <c r="N506" s="239"/>
      <c r="O506" s="239"/>
      <c r="P506" s="239"/>
      <c r="Q506" s="239"/>
      <c r="R506" s="239"/>
      <c r="S506" s="239"/>
      <c r="T506" s="24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1" t="s">
        <v>150</v>
      </c>
      <c r="AU506" s="241" t="s">
        <v>82</v>
      </c>
      <c r="AV506" s="14" t="s">
        <v>82</v>
      </c>
      <c r="AW506" s="14" t="s">
        <v>33</v>
      </c>
      <c r="AX506" s="14" t="s">
        <v>72</v>
      </c>
      <c r="AY506" s="241" t="s">
        <v>139</v>
      </c>
    </row>
    <row r="507" s="13" customFormat="1">
      <c r="A507" s="13"/>
      <c r="B507" s="220"/>
      <c r="C507" s="221"/>
      <c r="D507" s="222" t="s">
        <v>150</v>
      </c>
      <c r="E507" s="223" t="s">
        <v>19</v>
      </c>
      <c r="F507" s="224" t="s">
        <v>332</v>
      </c>
      <c r="G507" s="221"/>
      <c r="H507" s="223" t="s">
        <v>19</v>
      </c>
      <c r="I507" s="225"/>
      <c r="J507" s="221"/>
      <c r="K507" s="221"/>
      <c r="L507" s="226"/>
      <c r="M507" s="227"/>
      <c r="N507" s="228"/>
      <c r="O507" s="228"/>
      <c r="P507" s="228"/>
      <c r="Q507" s="228"/>
      <c r="R507" s="228"/>
      <c r="S507" s="228"/>
      <c r="T507" s="22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0" t="s">
        <v>150</v>
      </c>
      <c r="AU507" s="230" t="s">
        <v>82</v>
      </c>
      <c r="AV507" s="13" t="s">
        <v>80</v>
      </c>
      <c r="AW507" s="13" t="s">
        <v>33</v>
      </c>
      <c r="AX507" s="13" t="s">
        <v>72</v>
      </c>
      <c r="AY507" s="230" t="s">
        <v>139</v>
      </c>
    </row>
    <row r="508" s="14" customFormat="1">
      <c r="A508" s="14"/>
      <c r="B508" s="231"/>
      <c r="C508" s="232"/>
      <c r="D508" s="222" t="s">
        <v>150</v>
      </c>
      <c r="E508" s="233" t="s">
        <v>19</v>
      </c>
      <c r="F508" s="234" t="s">
        <v>146</v>
      </c>
      <c r="G508" s="232"/>
      <c r="H508" s="235">
        <v>4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1" t="s">
        <v>150</v>
      </c>
      <c r="AU508" s="241" t="s">
        <v>82</v>
      </c>
      <c r="AV508" s="14" t="s">
        <v>82</v>
      </c>
      <c r="AW508" s="14" t="s">
        <v>33</v>
      </c>
      <c r="AX508" s="14" t="s">
        <v>72</v>
      </c>
      <c r="AY508" s="241" t="s">
        <v>139</v>
      </c>
    </row>
    <row r="509" s="15" customFormat="1">
      <c r="A509" s="15"/>
      <c r="B509" s="242"/>
      <c r="C509" s="243"/>
      <c r="D509" s="222" t="s">
        <v>150</v>
      </c>
      <c r="E509" s="244" t="s">
        <v>19</v>
      </c>
      <c r="F509" s="245" t="s">
        <v>154</v>
      </c>
      <c r="G509" s="243"/>
      <c r="H509" s="246">
        <v>11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52" t="s">
        <v>150</v>
      </c>
      <c r="AU509" s="252" t="s">
        <v>82</v>
      </c>
      <c r="AV509" s="15" t="s">
        <v>146</v>
      </c>
      <c r="AW509" s="15" t="s">
        <v>33</v>
      </c>
      <c r="AX509" s="15" t="s">
        <v>80</v>
      </c>
      <c r="AY509" s="252" t="s">
        <v>139</v>
      </c>
    </row>
    <row r="510" s="2" customFormat="1" ht="33" customHeight="1">
      <c r="A510" s="39"/>
      <c r="B510" s="40"/>
      <c r="C510" s="202" t="s">
        <v>600</v>
      </c>
      <c r="D510" s="202" t="s">
        <v>141</v>
      </c>
      <c r="E510" s="203" t="s">
        <v>601</v>
      </c>
      <c r="F510" s="204" t="s">
        <v>602</v>
      </c>
      <c r="G510" s="205" t="s">
        <v>603</v>
      </c>
      <c r="H510" s="206">
        <v>2</v>
      </c>
      <c r="I510" s="207"/>
      <c r="J510" s="208">
        <f>ROUND(I510*H510,2)</f>
        <v>0</v>
      </c>
      <c r="K510" s="204" t="s">
        <v>145</v>
      </c>
      <c r="L510" s="45"/>
      <c r="M510" s="209" t="s">
        <v>19</v>
      </c>
      <c r="N510" s="210" t="s">
        <v>43</v>
      </c>
      <c r="O510" s="85"/>
      <c r="P510" s="211">
        <f>O510*H510</f>
        <v>0</v>
      </c>
      <c r="Q510" s="211">
        <v>0.00298</v>
      </c>
      <c r="R510" s="211">
        <f>Q510*H510</f>
        <v>0.00596</v>
      </c>
      <c r="S510" s="211">
        <v>0</v>
      </c>
      <c r="T510" s="212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3" t="s">
        <v>235</v>
      </c>
      <c r="AT510" s="213" t="s">
        <v>141</v>
      </c>
      <c r="AU510" s="213" t="s">
        <v>82</v>
      </c>
      <c r="AY510" s="18" t="s">
        <v>139</v>
      </c>
      <c r="BE510" s="214">
        <f>IF(N510="základní",J510,0)</f>
        <v>0</v>
      </c>
      <c r="BF510" s="214">
        <f>IF(N510="snížená",J510,0)</f>
        <v>0</v>
      </c>
      <c r="BG510" s="214">
        <f>IF(N510="zákl. přenesená",J510,0)</f>
        <v>0</v>
      </c>
      <c r="BH510" s="214">
        <f>IF(N510="sníž. přenesená",J510,0)</f>
        <v>0</v>
      </c>
      <c r="BI510" s="214">
        <f>IF(N510="nulová",J510,0)</f>
        <v>0</v>
      </c>
      <c r="BJ510" s="18" t="s">
        <v>80</v>
      </c>
      <c r="BK510" s="214">
        <f>ROUND(I510*H510,2)</f>
        <v>0</v>
      </c>
      <c r="BL510" s="18" t="s">
        <v>235</v>
      </c>
      <c r="BM510" s="213" t="s">
        <v>604</v>
      </c>
    </row>
    <row r="511" s="2" customFormat="1">
      <c r="A511" s="39"/>
      <c r="B511" s="40"/>
      <c r="C511" s="41"/>
      <c r="D511" s="215" t="s">
        <v>148</v>
      </c>
      <c r="E511" s="41"/>
      <c r="F511" s="216" t="s">
        <v>605</v>
      </c>
      <c r="G511" s="41"/>
      <c r="H511" s="41"/>
      <c r="I511" s="217"/>
      <c r="J511" s="41"/>
      <c r="K511" s="41"/>
      <c r="L511" s="45"/>
      <c r="M511" s="218"/>
      <c r="N511" s="219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148</v>
      </c>
      <c r="AU511" s="18" t="s">
        <v>82</v>
      </c>
    </row>
    <row r="512" s="13" customFormat="1">
      <c r="A512" s="13"/>
      <c r="B512" s="220"/>
      <c r="C512" s="221"/>
      <c r="D512" s="222" t="s">
        <v>150</v>
      </c>
      <c r="E512" s="223" t="s">
        <v>19</v>
      </c>
      <c r="F512" s="224" t="s">
        <v>495</v>
      </c>
      <c r="G512" s="221"/>
      <c r="H512" s="223" t="s">
        <v>19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0" t="s">
        <v>150</v>
      </c>
      <c r="AU512" s="230" t="s">
        <v>82</v>
      </c>
      <c r="AV512" s="13" t="s">
        <v>80</v>
      </c>
      <c r="AW512" s="13" t="s">
        <v>33</v>
      </c>
      <c r="AX512" s="13" t="s">
        <v>72</v>
      </c>
      <c r="AY512" s="230" t="s">
        <v>139</v>
      </c>
    </row>
    <row r="513" s="13" customFormat="1">
      <c r="A513" s="13"/>
      <c r="B513" s="220"/>
      <c r="C513" s="221"/>
      <c r="D513" s="222" t="s">
        <v>150</v>
      </c>
      <c r="E513" s="223" t="s">
        <v>19</v>
      </c>
      <c r="F513" s="224" t="s">
        <v>303</v>
      </c>
      <c r="G513" s="221"/>
      <c r="H513" s="223" t="s">
        <v>19</v>
      </c>
      <c r="I513" s="225"/>
      <c r="J513" s="221"/>
      <c r="K513" s="221"/>
      <c r="L513" s="226"/>
      <c r="M513" s="227"/>
      <c r="N513" s="228"/>
      <c r="O513" s="228"/>
      <c r="P513" s="228"/>
      <c r="Q513" s="228"/>
      <c r="R513" s="228"/>
      <c r="S513" s="228"/>
      <c r="T513" s="22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0" t="s">
        <v>150</v>
      </c>
      <c r="AU513" s="230" t="s">
        <v>82</v>
      </c>
      <c r="AV513" s="13" t="s">
        <v>80</v>
      </c>
      <c r="AW513" s="13" t="s">
        <v>33</v>
      </c>
      <c r="AX513" s="13" t="s">
        <v>72</v>
      </c>
      <c r="AY513" s="230" t="s">
        <v>139</v>
      </c>
    </row>
    <row r="514" s="14" customFormat="1">
      <c r="A514" s="14"/>
      <c r="B514" s="231"/>
      <c r="C514" s="232"/>
      <c r="D514" s="222" t="s">
        <v>150</v>
      </c>
      <c r="E514" s="233" t="s">
        <v>19</v>
      </c>
      <c r="F514" s="234" t="s">
        <v>82</v>
      </c>
      <c r="G514" s="232"/>
      <c r="H514" s="235">
        <v>2</v>
      </c>
      <c r="I514" s="236"/>
      <c r="J514" s="232"/>
      <c r="K514" s="232"/>
      <c r="L514" s="237"/>
      <c r="M514" s="238"/>
      <c r="N514" s="239"/>
      <c r="O514" s="239"/>
      <c r="P514" s="239"/>
      <c r="Q514" s="239"/>
      <c r="R514" s="239"/>
      <c r="S514" s="239"/>
      <c r="T514" s="240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1" t="s">
        <v>150</v>
      </c>
      <c r="AU514" s="241" t="s">
        <v>82</v>
      </c>
      <c r="AV514" s="14" t="s">
        <v>82</v>
      </c>
      <c r="AW514" s="14" t="s">
        <v>33</v>
      </c>
      <c r="AX514" s="14" t="s">
        <v>72</v>
      </c>
      <c r="AY514" s="241" t="s">
        <v>139</v>
      </c>
    </row>
    <row r="515" s="15" customFormat="1">
      <c r="A515" s="15"/>
      <c r="B515" s="242"/>
      <c r="C515" s="243"/>
      <c r="D515" s="222" t="s">
        <v>150</v>
      </c>
      <c r="E515" s="244" t="s">
        <v>19</v>
      </c>
      <c r="F515" s="245" t="s">
        <v>154</v>
      </c>
      <c r="G515" s="243"/>
      <c r="H515" s="246">
        <v>2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2" t="s">
        <v>150</v>
      </c>
      <c r="AU515" s="252" t="s">
        <v>82</v>
      </c>
      <c r="AV515" s="15" t="s">
        <v>146</v>
      </c>
      <c r="AW515" s="15" t="s">
        <v>33</v>
      </c>
      <c r="AX515" s="15" t="s">
        <v>80</v>
      </c>
      <c r="AY515" s="252" t="s">
        <v>139</v>
      </c>
    </row>
    <row r="516" s="2" customFormat="1" ht="33" customHeight="1">
      <c r="A516" s="39"/>
      <c r="B516" s="40"/>
      <c r="C516" s="202" t="s">
        <v>606</v>
      </c>
      <c r="D516" s="202" t="s">
        <v>141</v>
      </c>
      <c r="E516" s="203" t="s">
        <v>607</v>
      </c>
      <c r="F516" s="204" t="s">
        <v>608</v>
      </c>
      <c r="G516" s="205" t="s">
        <v>603</v>
      </c>
      <c r="H516" s="206">
        <v>1</v>
      </c>
      <c r="I516" s="207"/>
      <c r="J516" s="208">
        <f>ROUND(I516*H516,2)</f>
        <v>0</v>
      </c>
      <c r="K516" s="204" t="s">
        <v>145</v>
      </c>
      <c r="L516" s="45"/>
      <c r="M516" s="209" t="s">
        <v>19</v>
      </c>
      <c r="N516" s="210" t="s">
        <v>43</v>
      </c>
      <c r="O516" s="85"/>
      <c r="P516" s="211">
        <f>O516*H516</f>
        <v>0</v>
      </c>
      <c r="Q516" s="211">
        <v>0.0049800000000000001</v>
      </c>
      <c r="R516" s="211">
        <f>Q516*H516</f>
        <v>0.0049800000000000001</v>
      </c>
      <c r="S516" s="211">
        <v>0</v>
      </c>
      <c r="T516" s="212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13" t="s">
        <v>235</v>
      </c>
      <c r="AT516" s="213" t="s">
        <v>141</v>
      </c>
      <c r="AU516" s="213" t="s">
        <v>82</v>
      </c>
      <c r="AY516" s="18" t="s">
        <v>139</v>
      </c>
      <c r="BE516" s="214">
        <f>IF(N516="základní",J516,0)</f>
        <v>0</v>
      </c>
      <c r="BF516" s="214">
        <f>IF(N516="snížená",J516,0)</f>
        <v>0</v>
      </c>
      <c r="BG516" s="214">
        <f>IF(N516="zákl. přenesená",J516,0)</f>
        <v>0</v>
      </c>
      <c r="BH516" s="214">
        <f>IF(N516="sníž. přenesená",J516,0)</f>
        <v>0</v>
      </c>
      <c r="BI516" s="214">
        <f>IF(N516="nulová",J516,0)</f>
        <v>0</v>
      </c>
      <c r="BJ516" s="18" t="s">
        <v>80</v>
      </c>
      <c r="BK516" s="214">
        <f>ROUND(I516*H516,2)</f>
        <v>0</v>
      </c>
      <c r="BL516" s="18" t="s">
        <v>235</v>
      </c>
      <c r="BM516" s="213" t="s">
        <v>609</v>
      </c>
    </row>
    <row r="517" s="2" customFormat="1">
      <c r="A517" s="39"/>
      <c r="B517" s="40"/>
      <c r="C517" s="41"/>
      <c r="D517" s="215" t="s">
        <v>148</v>
      </c>
      <c r="E517" s="41"/>
      <c r="F517" s="216" t="s">
        <v>610</v>
      </c>
      <c r="G517" s="41"/>
      <c r="H517" s="41"/>
      <c r="I517" s="217"/>
      <c r="J517" s="41"/>
      <c r="K517" s="41"/>
      <c r="L517" s="45"/>
      <c r="M517" s="218"/>
      <c r="N517" s="219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148</v>
      </c>
      <c r="AU517" s="18" t="s">
        <v>82</v>
      </c>
    </row>
    <row r="518" s="13" customFormat="1">
      <c r="A518" s="13"/>
      <c r="B518" s="220"/>
      <c r="C518" s="221"/>
      <c r="D518" s="222" t="s">
        <v>150</v>
      </c>
      <c r="E518" s="223" t="s">
        <v>19</v>
      </c>
      <c r="F518" s="224" t="s">
        <v>495</v>
      </c>
      <c r="G518" s="221"/>
      <c r="H518" s="223" t="s">
        <v>19</v>
      </c>
      <c r="I518" s="225"/>
      <c r="J518" s="221"/>
      <c r="K518" s="221"/>
      <c r="L518" s="226"/>
      <c r="M518" s="227"/>
      <c r="N518" s="228"/>
      <c r="O518" s="228"/>
      <c r="P518" s="228"/>
      <c r="Q518" s="228"/>
      <c r="R518" s="228"/>
      <c r="S518" s="228"/>
      <c r="T518" s="22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0" t="s">
        <v>150</v>
      </c>
      <c r="AU518" s="230" t="s">
        <v>82</v>
      </c>
      <c r="AV518" s="13" t="s">
        <v>80</v>
      </c>
      <c r="AW518" s="13" t="s">
        <v>33</v>
      </c>
      <c r="AX518" s="13" t="s">
        <v>72</v>
      </c>
      <c r="AY518" s="230" t="s">
        <v>139</v>
      </c>
    </row>
    <row r="519" s="13" customFormat="1">
      <c r="A519" s="13"/>
      <c r="B519" s="220"/>
      <c r="C519" s="221"/>
      <c r="D519" s="222" t="s">
        <v>150</v>
      </c>
      <c r="E519" s="223" t="s">
        <v>19</v>
      </c>
      <c r="F519" s="224" t="s">
        <v>303</v>
      </c>
      <c r="G519" s="221"/>
      <c r="H519" s="223" t="s">
        <v>19</v>
      </c>
      <c r="I519" s="225"/>
      <c r="J519" s="221"/>
      <c r="K519" s="221"/>
      <c r="L519" s="226"/>
      <c r="M519" s="227"/>
      <c r="N519" s="228"/>
      <c r="O519" s="228"/>
      <c r="P519" s="228"/>
      <c r="Q519" s="228"/>
      <c r="R519" s="228"/>
      <c r="S519" s="228"/>
      <c r="T519" s="22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0" t="s">
        <v>150</v>
      </c>
      <c r="AU519" s="230" t="s">
        <v>82</v>
      </c>
      <c r="AV519" s="13" t="s">
        <v>80</v>
      </c>
      <c r="AW519" s="13" t="s">
        <v>33</v>
      </c>
      <c r="AX519" s="13" t="s">
        <v>72</v>
      </c>
      <c r="AY519" s="230" t="s">
        <v>139</v>
      </c>
    </row>
    <row r="520" s="14" customFormat="1">
      <c r="A520" s="14"/>
      <c r="B520" s="231"/>
      <c r="C520" s="232"/>
      <c r="D520" s="222" t="s">
        <v>150</v>
      </c>
      <c r="E520" s="233" t="s">
        <v>19</v>
      </c>
      <c r="F520" s="234" t="s">
        <v>80</v>
      </c>
      <c r="G520" s="232"/>
      <c r="H520" s="235">
        <v>1</v>
      </c>
      <c r="I520" s="236"/>
      <c r="J520" s="232"/>
      <c r="K520" s="232"/>
      <c r="L520" s="237"/>
      <c r="M520" s="238"/>
      <c r="N520" s="239"/>
      <c r="O520" s="239"/>
      <c r="P520" s="239"/>
      <c r="Q520" s="239"/>
      <c r="R520" s="239"/>
      <c r="S520" s="239"/>
      <c r="T520" s="24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1" t="s">
        <v>150</v>
      </c>
      <c r="AU520" s="241" t="s">
        <v>82</v>
      </c>
      <c r="AV520" s="14" t="s">
        <v>82</v>
      </c>
      <c r="AW520" s="14" t="s">
        <v>33</v>
      </c>
      <c r="AX520" s="14" t="s">
        <v>72</v>
      </c>
      <c r="AY520" s="241" t="s">
        <v>139</v>
      </c>
    </row>
    <row r="521" s="15" customFormat="1">
      <c r="A521" s="15"/>
      <c r="B521" s="242"/>
      <c r="C521" s="243"/>
      <c r="D521" s="222" t="s">
        <v>150</v>
      </c>
      <c r="E521" s="244" t="s">
        <v>19</v>
      </c>
      <c r="F521" s="245" t="s">
        <v>154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52" t="s">
        <v>150</v>
      </c>
      <c r="AU521" s="252" t="s">
        <v>82</v>
      </c>
      <c r="AV521" s="15" t="s">
        <v>146</v>
      </c>
      <c r="AW521" s="15" t="s">
        <v>33</v>
      </c>
      <c r="AX521" s="15" t="s">
        <v>80</v>
      </c>
      <c r="AY521" s="252" t="s">
        <v>139</v>
      </c>
    </row>
    <row r="522" s="2" customFormat="1" ht="33" customHeight="1">
      <c r="A522" s="39"/>
      <c r="B522" s="40"/>
      <c r="C522" s="202" t="s">
        <v>611</v>
      </c>
      <c r="D522" s="202" t="s">
        <v>141</v>
      </c>
      <c r="E522" s="203" t="s">
        <v>612</v>
      </c>
      <c r="F522" s="204" t="s">
        <v>613</v>
      </c>
      <c r="G522" s="205" t="s">
        <v>603</v>
      </c>
      <c r="H522" s="206">
        <v>2</v>
      </c>
      <c r="I522" s="207"/>
      <c r="J522" s="208">
        <f>ROUND(I522*H522,2)</f>
        <v>0</v>
      </c>
      <c r="K522" s="204" t="s">
        <v>145</v>
      </c>
      <c r="L522" s="45"/>
      <c r="M522" s="209" t="s">
        <v>19</v>
      </c>
      <c r="N522" s="210" t="s">
        <v>43</v>
      </c>
      <c r="O522" s="85"/>
      <c r="P522" s="211">
        <f>O522*H522</f>
        <v>0</v>
      </c>
      <c r="Q522" s="211">
        <v>0.0049800000000000001</v>
      </c>
      <c r="R522" s="211">
        <f>Q522*H522</f>
        <v>0.0099600000000000001</v>
      </c>
      <c r="S522" s="211">
        <v>0</v>
      </c>
      <c r="T522" s="212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13" t="s">
        <v>235</v>
      </c>
      <c r="AT522" s="213" t="s">
        <v>141</v>
      </c>
      <c r="AU522" s="213" t="s">
        <v>82</v>
      </c>
      <c r="AY522" s="18" t="s">
        <v>139</v>
      </c>
      <c r="BE522" s="214">
        <f>IF(N522="základní",J522,0)</f>
        <v>0</v>
      </c>
      <c r="BF522" s="214">
        <f>IF(N522="snížená",J522,0)</f>
        <v>0</v>
      </c>
      <c r="BG522" s="214">
        <f>IF(N522="zákl. přenesená",J522,0)</f>
        <v>0</v>
      </c>
      <c r="BH522" s="214">
        <f>IF(N522="sníž. přenesená",J522,0)</f>
        <v>0</v>
      </c>
      <c r="BI522" s="214">
        <f>IF(N522="nulová",J522,0)</f>
        <v>0</v>
      </c>
      <c r="BJ522" s="18" t="s">
        <v>80</v>
      </c>
      <c r="BK522" s="214">
        <f>ROUND(I522*H522,2)</f>
        <v>0</v>
      </c>
      <c r="BL522" s="18" t="s">
        <v>235</v>
      </c>
      <c r="BM522" s="213" t="s">
        <v>614</v>
      </c>
    </row>
    <row r="523" s="2" customFormat="1">
      <c r="A523" s="39"/>
      <c r="B523" s="40"/>
      <c r="C523" s="41"/>
      <c r="D523" s="215" t="s">
        <v>148</v>
      </c>
      <c r="E523" s="41"/>
      <c r="F523" s="216" t="s">
        <v>615</v>
      </c>
      <c r="G523" s="41"/>
      <c r="H523" s="41"/>
      <c r="I523" s="217"/>
      <c r="J523" s="41"/>
      <c r="K523" s="41"/>
      <c r="L523" s="45"/>
      <c r="M523" s="218"/>
      <c r="N523" s="219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148</v>
      </c>
      <c r="AU523" s="18" t="s">
        <v>82</v>
      </c>
    </row>
    <row r="524" s="13" customFormat="1">
      <c r="A524" s="13"/>
      <c r="B524" s="220"/>
      <c r="C524" s="221"/>
      <c r="D524" s="222" t="s">
        <v>150</v>
      </c>
      <c r="E524" s="223" t="s">
        <v>19</v>
      </c>
      <c r="F524" s="224" t="s">
        <v>495</v>
      </c>
      <c r="G524" s="221"/>
      <c r="H524" s="223" t="s">
        <v>19</v>
      </c>
      <c r="I524" s="225"/>
      <c r="J524" s="221"/>
      <c r="K524" s="221"/>
      <c r="L524" s="226"/>
      <c r="M524" s="227"/>
      <c r="N524" s="228"/>
      <c r="O524" s="228"/>
      <c r="P524" s="228"/>
      <c r="Q524" s="228"/>
      <c r="R524" s="228"/>
      <c r="S524" s="228"/>
      <c r="T524" s="22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0" t="s">
        <v>150</v>
      </c>
      <c r="AU524" s="230" t="s">
        <v>82</v>
      </c>
      <c r="AV524" s="13" t="s">
        <v>80</v>
      </c>
      <c r="AW524" s="13" t="s">
        <v>33</v>
      </c>
      <c r="AX524" s="13" t="s">
        <v>72</v>
      </c>
      <c r="AY524" s="230" t="s">
        <v>139</v>
      </c>
    </row>
    <row r="525" s="13" customFormat="1">
      <c r="A525" s="13"/>
      <c r="B525" s="220"/>
      <c r="C525" s="221"/>
      <c r="D525" s="222" t="s">
        <v>150</v>
      </c>
      <c r="E525" s="223" t="s">
        <v>19</v>
      </c>
      <c r="F525" s="224" t="s">
        <v>303</v>
      </c>
      <c r="G525" s="221"/>
      <c r="H525" s="223" t="s">
        <v>19</v>
      </c>
      <c r="I525" s="225"/>
      <c r="J525" s="221"/>
      <c r="K525" s="221"/>
      <c r="L525" s="226"/>
      <c r="M525" s="227"/>
      <c r="N525" s="228"/>
      <c r="O525" s="228"/>
      <c r="P525" s="228"/>
      <c r="Q525" s="228"/>
      <c r="R525" s="228"/>
      <c r="S525" s="228"/>
      <c r="T525" s="22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0" t="s">
        <v>150</v>
      </c>
      <c r="AU525" s="230" t="s">
        <v>82</v>
      </c>
      <c r="AV525" s="13" t="s">
        <v>80</v>
      </c>
      <c r="AW525" s="13" t="s">
        <v>33</v>
      </c>
      <c r="AX525" s="13" t="s">
        <v>72</v>
      </c>
      <c r="AY525" s="230" t="s">
        <v>139</v>
      </c>
    </row>
    <row r="526" s="14" customFormat="1">
      <c r="A526" s="14"/>
      <c r="B526" s="231"/>
      <c r="C526" s="232"/>
      <c r="D526" s="222" t="s">
        <v>150</v>
      </c>
      <c r="E526" s="233" t="s">
        <v>19</v>
      </c>
      <c r="F526" s="234" t="s">
        <v>82</v>
      </c>
      <c r="G526" s="232"/>
      <c r="H526" s="235">
        <v>2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1" t="s">
        <v>150</v>
      </c>
      <c r="AU526" s="241" t="s">
        <v>82</v>
      </c>
      <c r="AV526" s="14" t="s">
        <v>82</v>
      </c>
      <c r="AW526" s="14" t="s">
        <v>33</v>
      </c>
      <c r="AX526" s="14" t="s">
        <v>72</v>
      </c>
      <c r="AY526" s="241" t="s">
        <v>139</v>
      </c>
    </row>
    <row r="527" s="15" customFormat="1">
      <c r="A527" s="15"/>
      <c r="B527" s="242"/>
      <c r="C527" s="243"/>
      <c r="D527" s="222" t="s">
        <v>150</v>
      </c>
      <c r="E527" s="244" t="s">
        <v>19</v>
      </c>
      <c r="F527" s="245" t="s">
        <v>154</v>
      </c>
      <c r="G527" s="243"/>
      <c r="H527" s="246">
        <v>2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2" t="s">
        <v>150</v>
      </c>
      <c r="AU527" s="252" t="s">
        <v>82</v>
      </c>
      <c r="AV527" s="15" t="s">
        <v>146</v>
      </c>
      <c r="AW527" s="15" t="s">
        <v>33</v>
      </c>
      <c r="AX527" s="15" t="s">
        <v>80</v>
      </c>
      <c r="AY527" s="252" t="s">
        <v>139</v>
      </c>
    </row>
    <row r="528" s="2" customFormat="1" ht="33" customHeight="1">
      <c r="A528" s="39"/>
      <c r="B528" s="40"/>
      <c r="C528" s="202" t="s">
        <v>616</v>
      </c>
      <c r="D528" s="202" t="s">
        <v>141</v>
      </c>
      <c r="E528" s="203" t="s">
        <v>617</v>
      </c>
      <c r="F528" s="204" t="s">
        <v>618</v>
      </c>
      <c r="G528" s="205" t="s">
        <v>603</v>
      </c>
      <c r="H528" s="206">
        <v>1</v>
      </c>
      <c r="I528" s="207"/>
      <c r="J528" s="208">
        <f>ROUND(I528*H528,2)</f>
        <v>0</v>
      </c>
      <c r="K528" s="204" t="s">
        <v>145</v>
      </c>
      <c r="L528" s="45"/>
      <c r="M528" s="209" t="s">
        <v>19</v>
      </c>
      <c r="N528" s="210" t="s">
        <v>43</v>
      </c>
      <c r="O528" s="85"/>
      <c r="P528" s="211">
        <f>O528*H528</f>
        <v>0</v>
      </c>
      <c r="Q528" s="211">
        <v>0.04079</v>
      </c>
      <c r="R528" s="211">
        <f>Q528*H528</f>
        <v>0.04079</v>
      </c>
      <c r="S528" s="211">
        <v>0</v>
      </c>
      <c r="T528" s="212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13" t="s">
        <v>235</v>
      </c>
      <c r="AT528" s="213" t="s">
        <v>141</v>
      </c>
      <c r="AU528" s="213" t="s">
        <v>82</v>
      </c>
      <c r="AY528" s="18" t="s">
        <v>139</v>
      </c>
      <c r="BE528" s="214">
        <f>IF(N528="základní",J528,0)</f>
        <v>0</v>
      </c>
      <c r="BF528" s="214">
        <f>IF(N528="snížená",J528,0)</f>
        <v>0</v>
      </c>
      <c r="BG528" s="214">
        <f>IF(N528="zákl. přenesená",J528,0)</f>
        <v>0</v>
      </c>
      <c r="BH528" s="214">
        <f>IF(N528="sníž. přenesená",J528,0)</f>
        <v>0</v>
      </c>
      <c r="BI528" s="214">
        <f>IF(N528="nulová",J528,0)</f>
        <v>0</v>
      </c>
      <c r="BJ528" s="18" t="s">
        <v>80</v>
      </c>
      <c r="BK528" s="214">
        <f>ROUND(I528*H528,2)</f>
        <v>0</v>
      </c>
      <c r="BL528" s="18" t="s">
        <v>235</v>
      </c>
      <c r="BM528" s="213" t="s">
        <v>619</v>
      </c>
    </row>
    <row r="529" s="2" customFormat="1">
      <c r="A529" s="39"/>
      <c r="B529" s="40"/>
      <c r="C529" s="41"/>
      <c r="D529" s="215" t="s">
        <v>148</v>
      </c>
      <c r="E529" s="41"/>
      <c r="F529" s="216" t="s">
        <v>620</v>
      </c>
      <c r="G529" s="41"/>
      <c r="H529" s="41"/>
      <c r="I529" s="217"/>
      <c r="J529" s="41"/>
      <c r="K529" s="41"/>
      <c r="L529" s="45"/>
      <c r="M529" s="218"/>
      <c r="N529" s="219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148</v>
      </c>
      <c r="AU529" s="18" t="s">
        <v>82</v>
      </c>
    </row>
    <row r="530" s="13" customFormat="1">
      <c r="A530" s="13"/>
      <c r="B530" s="220"/>
      <c r="C530" s="221"/>
      <c r="D530" s="222" t="s">
        <v>150</v>
      </c>
      <c r="E530" s="223" t="s">
        <v>19</v>
      </c>
      <c r="F530" s="224" t="s">
        <v>495</v>
      </c>
      <c r="G530" s="221"/>
      <c r="H530" s="223" t="s">
        <v>19</v>
      </c>
      <c r="I530" s="225"/>
      <c r="J530" s="221"/>
      <c r="K530" s="221"/>
      <c r="L530" s="226"/>
      <c r="M530" s="227"/>
      <c r="N530" s="228"/>
      <c r="O530" s="228"/>
      <c r="P530" s="228"/>
      <c r="Q530" s="228"/>
      <c r="R530" s="228"/>
      <c r="S530" s="228"/>
      <c r="T530" s="22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0" t="s">
        <v>150</v>
      </c>
      <c r="AU530" s="230" t="s">
        <v>82</v>
      </c>
      <c r="AV530" s="13" t="s">
        <v>80</v>
      </c>
      <c r="AW530" s="13" t="s">
        <v>33</v>
      </c>
      <c r="AX530" s="13" t="s">
        <v>72</v>
      </c>
      <c r="AY530" s="230" t="s">
        <v>139</v>
      </c>
    </row>
    <row r="531" s="13" customFormat="1">
      <c r="A531" s="13"/>
      <c r="B531" s="220"/>
      <c r="C531" s="221"/>
      <c r="D531" s="222" t="s">
        <v>150</v>
      </c>
      <c r="E531" s="223" t="s">
        <v>19</v>
      </c>
      <c r="F531" s="224" t="s">
        <v>303</v>
      </c>
      <c r="G531" s="221"/>
      <c r="H531" s="223" t="s">
        <v>19</v>
      </c>
      <c r="I531" s="225"/>
      <c r="J531" s="221"/>
      <c r="K531" s="221"/>
      <c r="L531" s="226"/>
      <c r="M531" s="227"/>
      <c r="N531" s="228"/>
      <c r="O531" s="228"/>
      <c r="P531" s="228"/>
      <c r="Q531" s="228"/>
      <c r="R531" s="228"/>
      <c r="S531" s="228"/>
      <c r="T531" s="22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0" t="s">
        <v>150</v>
      </c>
      <c r="AU531" s="230" t="s">
        <v>82</v>
      </c>
      <c r="AV531" s="13" t="s">
        <v>80</v>
      </c>
      <c r="AW531" s="13" t="s">
        <v>33</v>
      </c>
      <c r="AX531" s="13" t="s">
        <v>72</v>
      </c>
      <c r="AY531" s="230" t="s">
        <v>139</v>
      </c>
    </row>
    <row r="532" s="14" customFormat="1">
      <c r="A532" s="14"/>
      <c r="B532" s="231"/>
      <c r="C532" s="232"/>
      <c r="D532" s="222" t="s">
        <v>150</v>
      </c>
      <c r="E532" s="233" t="s">
        <v>19</v>
      </c>
      <c r="F532" s="234" t="s">
        <v>80</v>
      </c>
      <c r="G532" s="232"/>
      <c r="H532" s="235">
        <v>1</v>
      </c>
      <c r="I532" s="236"/>
      <c r="J532" s="232"/>
      <c r="K532" s="232"/>
      <c r="L532" s="237"/>
      <c r="M532" s="238"/>
      <c r="N532" s="239"/>
      <c r="O532" s="239"/>
      <c r="P532" s="239"/>
      <c r="Q532" s="239"/>
      <c r="R532" s="239"/>
      <c r="S532" s="239"/>
      <c r="T532" s="24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1" t="s">
        <v>150</v>
      </c>
      <c r="AU532" s="241" t="s">
        <v>82</v>
      </c>
      <c r="AV532" s="14" t="s">
        <v>82</v>
      </c>
      <c r="AW532" s="14" t="s">
        <v>33</v>
      </c>
      <c r="AX532" s="14" t="s">
        <v>72</v>
      </c>
      <c r="AY532" s="241" t="s">
        <v>139</v>
      </c>
    </row>
    <row r="533" s="15" customFormat="1">
      <c r="A533" s="15"/>
      <c r="B533" s="242"/>
      <c r="C533" s="243"/>
      <c r="D533" s="222" t="s">
        <v>150</v>
      </c>
      <c r="E533" s="244" t="s">
        <v>19</v>
      </c>
      <c r="F533" s="245" t="s">
        <v>154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52" t="s">
        <v>150</v>
      </c>
      <c r="AU533" s="252" t="s">
        <v>82</v>
      </c>
      <c r="AV533" s="15" t="s">
        <v>146</v>
      </c>
      <c r="AW533" s="15" t="s">
        <v>33</v>
      </c>
      <c r="AX533" s="15" t="s">
        <v>80</v>
      </c>
      <c r="AY533" s="252" t="s">
        <v>139</v>
      </c>
    </row>
    <row r="534" s="2" customFormat="1" ht="24.15" customHeight="1">
      <c r="A534" s="39"/>
      <c r="B534" s="40"/>
      <c r="C534" s="202" t="s">
        <v>621</v>
      </c>
      <c r="D534" s="202" t="s">
        <v>141</v>
      </c>
      <c r="E534" s="203" t="s">
        <v>622</v>
      </c>
      <c r="F534" s="204" t="s">
        <v>623</v>
      </c>
      <c r="G534" s="205" t="s">
        <v>221</v>
      </c>
      <c r="H534" s="206">
        <v>28</v>
      </c>
      <c r="I534" s="207"/>
      <c r="J534" s="208">
        <f>ROUND(I534*H534,2)</f>
        <v>0</v>
      </c>
      <c r="K534" s="204" t="s">
        <v>145</v>
      </c>
      <c r="L534" s="45"/>
      <c r="M534" s="209" t="s">
        <v>19</v>
      </c>
      <c r="N534" s="210" t="s">
        <v>43</v>
      </c>
      <c r="O534" s="85"/>
      <c r="P534" s="211">
        <f>O534*H534</f>
        <v>0</v>
      </c>
      <c r="Q534" s="211">
        <v>0.00024000000000000001</v>
      </c>
      <c r="R534" s="211">
        <f>Q534*H534</f>
        <v>0.0067200000000000003</v>
      </c>
      <c r="S534" s="211">
        <v>0</v>
      </c>
      <c r="T534" s="212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3" t="s">
        <v>235</v>
      </c>
      <c r="AT534" s="213" t="s">
        <v>141</v>
      </c>
      <c r="AU534" s="213" t="s">
        <v>82</v>
      </c>
      <c r="AY534" s="18" t="s">
        <v>139</v>
      </c>
      <c r="BE534" s="214">
        <f>IF(N534="základní",J534,0)</f>
        <v>0</v>
      </c>
      <c r="BF534" s="214">
        <f>IF(N534="snížená",J534,0)</f>
        <v>0</v>
      </c>
      <c r="BG534" s="214">
        <f>IF(N534="zákl. přenesená",J534,0)</f>
        <v>0</v>
      </c>
      <c r="BH534" s="214">
        <f>IF(N534="sníž. přenesená",J534,0)</f>
        <v>0</v>
      </c>
      <c r="BI534" s="214">
        <f>IF(N534="nulová",J534,0)</f>
        <v>0</v>
      </c>
      <c r="BJ534" s="18" t="s">
        <v>80</v>
      </c>
      <c r="BK534" s="214">
        <f>ROUND(I534*H534,2)</f>
        <v>0</v>
      </c>
      <c r="BL534" s="18" t="s">
        <v>235</v>
      </c>
      <c r="BM534" s="213" t="s">
        <v>624</v>
      </c>
    </row>
    <row r="535" s="2" customFormat="1">
      <c r="A535" s="39"/>
      <c r="B535" s="40"/>
      <c r="C535" s="41"/>
      <c r="D535" s="215" t="s">
        <v>148</v>
      </c>
      <c r="E535" s="41"/>
      <c r="F535" s="216" t="s">
        <v>625</v>
      </c>
      <c r="G535" s="41"/>
      <c r="H535" s="41"/>
      <c r="I535" s="217"/>
      <c r="J535" s="41"/>
      <c r="K535" s="41"/>
      <c r="L535" s="45"/>
      <c r="M535" s="218"/>
      <c r="N535" s="219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148</v>
      </c>
      <c r="AU535" s="18" t="s">
        <v>82</v>
      </c>
    </row>
    <row r="536" s="13" customFormat="1">
      <c r="A536" s="13"/>
      <c r="B536" s="220"/>
      <c r="C536" s="221"/>
      <c r="D536" s="222" t="s">
        <v>150</v>
      </c>
      <c r="E536" s="223" t="s">
        <v>19</v>
      </c>
      <c r="F536" s="224" t="s">
        <v>495</v>
      </c>
      <c r="G536" s="221"/>
      <c r="H536" s="223" t="s">
        <v>19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0" t="s">
        <v>150</v>
      </c>
      <c r="AU536" s="230" t="s">
        <v>82</v>
      </c>
      <c r="AV536" s="13" t="s">
        <v>80</v>
      </c>
      <c r="AW536" s="13" t="s">
        <v>33</v>
      </c>
      <c r="AX536" s="13" t="s">
        <v>72</v>
      </c>
      <c r="AY536" s="230" t="s">
        <v>139</v>
      </c>
    </row>
    <row r="537" s="13" customFormat="1">
      <c r="A537" s="13"/>
      <c r="B537" s="220"/>
      <c r="C537" s="221"/>
      <c r="D537" s="222" t="s">
        <v>150</v>
      </c>
      <c r="E537" s="223" t="s">
        <v>19</v>
      </c>
      <c r="F537" s="224" t="s">
        <v>152</v>
      </c>
      <c r="G537" s="221"/>
      <c r="H537" s="223" t="s">
        <v>19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0" t="s">
        <v>150</v>
      </c>
      <c r="AU537" s="230" t="s">
        <v>82</v>
      </c>
      <c r="AV537" s="13" t="s">
        <v>80</v>
      </c>
      <c r="AW537" s="13" t="s">
        <v>33</v>
      </c>
      <c r="AX537" s="13" t="s">
        <v>72</v>
      </c>
      <c r="AY537" s="230" t="s">
        <v>139</v>
      </c>
    </row>
    <row r="538" s="14" customFormat="1">
      <c r="A538" s="14"/>
      <c r="B538" s="231"/>
      <c r="C538" s="232"/>
      <c r="D538" s="222" t="s">
        <v>150</v>
      </c>
      <c r="E538" s="233" t="s">
        <v>19</v>
      </c>
      <c r="F538" s="234" t="s">
        <v>626</v>
      </c>
      <c r="G538" s="232"/>
      <c r="H538" s="235">
        <v>4</v>
      </c>
      <c r="I538" s="236"/>
      <c r="J538" s="232"/>
      <c r="K538" s="232"/>
      <c r="L538" s="237"/>
      <c r="M538" s="238"/>
      <c r="N538" s="239"/>
      <c r="O538" s="239"/>
      <c r="P538" s="239"/>
      <c r="Q538" s="239"/>
      <c r="R538" s="239"/>
      <c r="S538" s="239"/>
      <c r="T538" s="24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1" t="s">
        <v>150</v>
      </c>
      <c r="AU538" s="241" t="s">
        <v>82</v>
      </c>
      <c r="AV538" s="14" t="s">
        <v>82</v>
      </c>
      <c r="AW538" s="14" t="s">
        <v>33</v>
      </c>
      <c r="AX538" s="14" t="s">
        <v>72</v>
      </c>
      <c r="AY538" s="241" t="s">
        <v>139</v>
      </c>
    </row>
    <row r="539" s="13" customFormat="1">
      <c r="A539" s="13"/>
      <c r="B539" s="220"/>
      <c r="C539" s="221"/>
      <c r="D539" s="222" t="s">
        <v>150</v>
      </c>
      <c r="E539" s="223" t="s">
        <v>19</v>
      </c>
      <c r="F539" s="224" t="s">
        <v>330</v>
      </c>
      <c r="G539" s="221"/>
      <c r="H539" s="223" t="s">
        <v>19</v>
      </c>
      <c r="I539" s="225"/>
      <c r="J539" s="221"/>
      <c r="K539" s="221"/>
      <c r="L539" s="226"/>
      <c r="M539" s="227"/>
      <c r="N539" s="228"/>
      <c r="O539" s="228"/>
      <c r="P539" s="228"/>
      <c r="Q539" s="228"/>
      <c r="R539" s="228"/>
      <c r="S539" s="228"/>
      <c r="T539" s="22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0" t="s">
        <v>150</v>
      </c>
      <c r="AU539" s="230" t="s">
        <v>82</v>
      </c>
      <c r="AV539" s="13" t="s">
        <v>80</v>
      </c>
      <c r="AW539" s="13" t="s">
        <v>33</v>
      </c>
      <c r="AX539" s="13" t="s">
        <v>72</v>
      </c>
      <c r="AY539" s="230" t="s">
        <v>139</v>
      </c>
    </row>
    <row r="540" s="14" customFormat="1">
      <c r="A540" s="14"/>
      <c r="B540" s="231"/>
      <c r="C540" s="232"/>
      <c r="D540" s="222" t="s">
        <v>150</v>
      </c>
      <c r="E540" s="233" t="s">
        <v>19</v>
      </c>
      <c r="F540" s="234" t="s">
        <v>627</v>
      </c>
      <c r="G540" s="232"/>
      <c r="H540" s="235">
        <v>3</v>
      </c>
      <c r="I540" s="236"/>
      <c r="J540" s="232"/>
      <c r="K540" s="232"/>
      <c r="L540" s="237"/>
      <c r="M540" s="238"/>
      <c r="N540" s="239"/>
      <c r="O540" s="239"/>
      <c r="P540" s="239"/>
      <c r="Q540" s="239"/>
      <c r="R540" s="239"/>
      <c r="S540" s="239"/>
      <c r="T540" s="24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1" t="s">
        <v>150</v>
      </c>
      <c r="AU540" s="241" t="s">
        <v>82</v>
      </c>
      <c r="AV540" s="14" t="s">
        <v>82</v>
      </c>
      <c r="AW540" s="14" t="s">
        <v>33</v>
      </c>
      <c r="AX540" s="14" t="s">
        <v>72</v>
      </c>
      <c r="AY540" s="241" t="s">
        <v>139</v>
      </c>
    </row>
    <row r="541" s="13" customFormat="1">
      <c r="A541" s="13"/>
      <c r="B541" s="220"/>
      <c r="C541" s="221"/>
      <c r="D541" s="222" t="s">
        <v>150</v>
      </c>
      <c r="E541" s="223" t="s">
        <v>19</v>
      </c>
      <c r="F541" s="224" t="s">
        <v>332</v>
      </c>
      <c r="G541" s="221"/>
      <c r="H541" s="223" t="s">
        <v>19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0" t="s">
        <v>150</v>
      </c>
      <c r="AU541" s="230" t="s">
        <v>82</v>
      </c>
      <c r="AV541" s="13" t="s">
        <v>80</v>
      </c>
      <c r="AW541" s="13" t="s">
        <v>33</v>
      </c>
      <c r="AX541" s="13" t="s">
        <v>72</v>
      </c>
      <c r="AY541" s="230" t="s">
        <v>139</v>
      </c>
    </row>
    <row r="542" s="14" customFormat="1">
      <c r="A542" s="14"/>
      <c r="B542" s="231"/>
      <c r="C542" s="232"/>
      <c r="D542" s="222" t="s">
        <v>150</v>
      </c>
      <c r="E542" s="233" t="s">
        <v>19</v>
      </c>
      <c r="F542" s="234" t="s">
        <v>626</v>
      </c>
      <c r="G542" s="232"/>
      <c r="H542" s="235">
        <v>4</v>
      </c>
      <c r="I542" s="236"/>
      <c r="J542" s="232"/>
      <c r="K542" s="232"/>
      <c r="L542" s="237"/>
      <c r="M542" s="238"/>
      <c r="N542" s="239"/>
      <c r="O542" s="239"/>
      <c r="P542" s="239"/>
      <c r="Q542" s="239"/>
      <c r="R542" s="239"/>
      <c r="S542" s="239"/>
      <c r="T542" s="24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1" t="s">
        <v>150</v>
      </c>
      <c r="AU542" s="241" t="s">
        <v>82</v>
      </c>
      <c r="AV542" s="14" t="s">
        <v>82</v>
      </c>
      <c r="AW542" s="14" t="s">
        <v>33</v>
      </c>
      <c r="AX542" s="14" t="s">
        <v>72</v>
      </c>
      <c r="AY542" s="241" t="s">
        <v>139</v>
      </c>
    </row>
    <row r="543" s="13" customFormat="1">
      <c r="A543" s="13"/>
      <c r="B543" s="220"/>
      <c r="C543" s="221"/>
      <c r="D543" s="222" t="s">
        <v>150</v>
      </c>
      <c r="E543" s="223" t="s">
        <v>19</v>
      </c>
      <c r="F543" s="224" t="s">
        <v>338</v>
      </c>
      <c r="G543" s="221"/>
      <c r="H543" s="223" t="s">
        <v>19</v>
      </c>
      <c r="I543" s="225"/>
      <c r="J543" s="221"/>
      <c r="K543" s="221"/>
      <c r="L543" s="226"/>
      <c r="M543" s="227"/>
      <c r="N543" s="228"/>
      <c r="O543" s="228"/>
      <c r="P543" s="228"/>
      <c r="Q543" s="228"/>
      <c r="R543" s="228"/>
      <c r="S543" s="228"/>
      <c r="T543" s="22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0" t="s">
        <v>150</v>
      </c>
      <c r="AU543" s="230" t="s">
        <v>82</v>
      </c>
      <c r="AV543" s="13" t="s">
        <v>80</v>
      </c>
      <c r="AW543" s="13" t="s">
        <v>33</v>
      </c>
      <c r="AX543" s="13" t="s">
        <v>72</v>
      </c>
      <c r="AY543" s="230" t="s">
        <v>139</v>
      </c>
    </row>
    <row r="544" s="14" customFormat="1">
      <c r="A544" s="14"/>
      <c r="B544" s="231"/>
      <c r="C544" s="232"/>
      <c r="D544" s="222" t="s">
        <v>150</v>
      </c>
      <c r="E544" s="233" t="s">
        <v>19</v>
      </c>
      <c r="F544" s="234" t="s">
        <v>628</v>
      </c>
      <c r="G544" s="232"/>
      <c r="H544" s="235">
        <v>17</v>
      </c>
      <c r="I544" s="236"/>
      <c r="J544" s="232"/>
      <c r="K544" s="232"/>
      <c r="L544" s="237"/>
      <c r="M544" s="238"/>
      <c r="N544" s="239"/>
      <c r="O544" s="239"/>
      <c r="P544" s="239"/>
      <c r="Q544" s="239"/>
      <c r="R544" s="239"/>
      <c r="S544" s="239"/>
      <c r="T544" s="24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1" t="s">
        <v>150</v>
      </c>
      <c r="AU544" s="241" t="s">
        <v>82</v>
      </c>
      <c r="AV544" s="14" t="s">
        <v>82</v>
      </c>
      <c r="AW544" s="14" t="s">
        <v>33</v>
      </c>
      <c r="AX544" s="14" t="s">
        <v>72</v>
      </c>
      <c r="AY544" s="241" t="s">
        <v>139</v>
      </c>
    </row>
    <row r="545" s="15" customFormat="1">
      <c r="A545" s="15"/>
      <c r="B545" s="242"/>
      <c r="C545" s="243"/>
      <c r="D545" s="222" t="s">
        <v>150</v>
      </c>
      <c r="E545" s="244" t="s">
        <v>19</v>
      </c>
      <c r="F545" s="245" t="s">
        <v>154</v>
      </c>
      <c r="G545" s="243"/>
      <c r="H545" s="246">
        <v>28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2" t="s">
        <v>150</v>
      </c>
      <c r="AU545" s="252" t="s">
        <v>82</v>
      </c>
      <c r="AV545" s="15" t="s">
        <v>146</v>
      </c>
      <c r="AW545" s="15" t="s">
        <v>33</v>
      </c>
      <c r="AX545" s="15" t="s">
        <v>80</v>
      </c>
      <c r="AY545" s="252" t="s">
        <v>139</v>
      </c>
    </row>
    <row r="546" s="2" customFormat="1" ht="24.15" customHeight="1">
      <c r="A546" s="39"/>
      <c r="B546" s="40"/>
      <c r="C546" s="202" t="s">
        <v>629</v>
      </c>
      <c r="D546" s="202" t="s">
        <v>141</v>
      </c>
      <c r="E546" s="203" t="s">
        <v>630</v>
      </c>
      <c r="F546" s="204" t="s">
        <v>631</v>
      </c>
      <c r="G546" s="205" t="s">
        <v>174</v>
      </c>
      <c r="H546" s="206">
        <v>0.50900000000000001</v>
      </c>
      <c r="I546" s="207"/>
      <c r="J546" s="208">
        <f>ROUND(I546*H546,2)</f>
        <v>0</v>
      </c>
      <c r="K546" s="204" t="s">
        <v>145</v>
      </c>
      <c r="L546" s="45"/>
      <c r="M546" s="209" t="s">
        <v>19</v>
      </c>
      <c r="N546" s="210" t="s">
        <v>43</v>
      </c>
      <c r="O546" s="85"/>
      <c r="P546" s="211">
        <f>O546*H546</f>
        <v>0</v>
      </c>
      <c r="Q546" s="211">
        <v>0</v>
      </c>
      <c r="R546" s="211">
        <f>Q546*H546</f>
        <v>0</v>
      </c>
      <c r="S546" s="211">
        <v>0</v>
      </c>
      <c r="T546" s="212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3" t="s">
        <v>235</v>
      </c>
      <c r="AT546" s="213" t="s">
        <v>141</v>
      </c>
      <c r="AU546" s="213" t="s">
        <v>82</v>
      </c>
      <c r="AY546" s="18" t="s">
        <v>139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18" t="s">
        <v>80</v>
      </c>
      <c r="BK546" s="214">
        <f>ROUND(I546*H546,2)</f>
        <v>0</v>
      </c>
      <c r="BL546" s="18" t="s">
        <v>235</v>
      </c>
      <c r="BM546" s="213" t="s">
        <v>632</v>
      </c>
    </row>
    <row r="547" s="2" customFormat="1">
      <c r="A547" s="39"/>
      <c r="B547" s="40"/>
      <c r="C547" s="41"/>
      <c r="D547" s="215" t="s">
        <v>148</v>
      </c>
      <c r="E547" s="41"/>
      <c r="F547" s="216" t="s">
        <v>633</v>
      </c>
      <c r="G547" s="41"/>
      <c r="H547" s="41"/>
      <c r="I547" s="217"/>
      <c r="J547" s="41"/>
      <c r="K547" s="41"/>
      <c r="L547" s="45"/>
      <c r="M547" s="218"/>
      <c r="N547" s="219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148</v>
      </c>
      <c r="AU547" s="18" t="s">
        <v>82</v>
      </c>
    </row>
    <row r="548" s="12" customFormat="1" ht="22.8" customHeight="1">
      <c r="A548" s="12"/>
      <c r="B548" s="186"/>
      <c r="C548" s="187"/>
      <c r="D548" s="188" t="s">
        <v>71</v>
      </c>
      <c r="E548" s="200" t="s">
        <v>634</v>
      </c>
      <c r="F548" s="200" t="s">
        <v>635</v>
      </c>
      <c r="G548" s="187"/>
      <c r="H548" s="187"/>
      <c r="I548" s="190"/>
      <c r="J548" s="201">
        <f>BK548</f>
        <v>0</v>
      </c>
      <c r="K548" s="187"/>
      <c r="L548" s="192"/>
      <c r="M548" s="193"/>
      <c r="N548" s="194"/>
      <c r="O548" s="194"/>
      <c r="P548" s="195">
        <f>SUM(P549:P689)</f>
        <v>0</v>
      </c>
      <c r="Q548" s="194"/>
      <c r="R548" s="195">
        <f>SUM(R549:R689)</f>
        <v>9.0014599999999998</v>
      </c>
      <c r="S548" s="194"/>
      <c r="T548" s="196">
        <f>SUM(T549:T689)</f>
        <v>9.1792899999999999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197" t="s">
        <v>82</v>
      </c>
      <c r="AT548" s="198" t="s">
        <v>71</v>
      </c>
      <c r="AU548" s="198" t="s">
        <v>80</v>
      </c>
      <c r="AY548" s="197" t="s">
        <v>139</v>
      </c>
      <c r="BK548" s="199">
        <f>SUM(BK549:BK689)</f>
        <v>0</v>
      </c>
    </row>
    <row r="549" s="2" customFormat="1" ht="16.5" customHeight="1">
      <c r="A549" s="39"/>
      <c r="B549" s="40"/>
      <c r="C549" s="202" t="s">
        <v>636</v>
      </c>
      <c r="D549" s="202" t="s">
        <v>141</v>
      </c>
      <c r="E549" s="203" t="s">
        <v>637</v>
      </c>
      <c r="F549" s="204" t="s">
        <v>638</v>
      </c>
      <c r="G549" s="205" t="s">
        <v>221</v>
      </c>
      <c r="H549" s="206">
        <v>20</v>
      </c>
      <c r="I549" s="207"/>
      <c r="J549" s="208">
        <f>ROUND(I549*H549,2)</f>
        <v>0</v>
      </c>
      <c r="K549" s="204" t="s">
        <v>145</v>
      </c>
      <c r="L549" s="45"/>
      <c r="M549" s="209" t="s">
        <v>19</v>
      </c>
      <c r="N549" s="210" t="s">
        <v>43</v>
      </c>
      <c r="O549" s="85"/>
      <c r="P549" s="211">
        <f>O549*H549</f>
        <v>0</v>
      </c>
      <c r="Q549" s="211">
        <v>4.0000000000000003E-05</v>
      </c>
      <c r="R549" s="211">
        <f>Q549*H549</f>
        <v>0.00080000000000000004</v>
      </c>
      <c r="S549" s="211">
        <v>0.0025400000000000002</v>
      </c>
      <c r="T549" s="212">
        <f>S549*H549</f>
        <v>0.050800000000000005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3" t="s">
        <v>235</v>
      </c>
      <c r="AT549" s="213" t="s">
        <v>141</v>
      </c>
      <c r="AU549" s="213" t="s">
        <v>82</v>
      </c>
      <c r="AY549" s="18" t="s">
        <v>139</v>
      </c>
      <c r="BE549" s="214">
        <f>IF(N549="základní",J549,0)</f>
        <v>0</v>
      </c>
      <c r="BF549" s="214">
        <f>IF(N549="snížená",J549,0)</f>
        <v>0</v>
      </c>
      <c r="BG549" s="214">
        <f>IF(N549="zákl. přenesená",J549,0)</f>
        <v>0</v>
      </c>
      <c r="BH549" s="214">
        <f>IF(N549="sníž. přenesená",J549,0)</f>
        <v>0</v>
      </c>
      <c r="BI549" s="214">
        <f>IF(N549="nulová",J549,0)</f>
        <v>0</v>
      </c>
      <c r="BJ549" s="18" t="s">
        <v>80</v>
      </c>
      <c r="BK549" s="214">
        <f>ROUND(I549*H549,2)</f>
        <v>0</v>
      </c>
      <c r="BL549" s="18" t="s">
        <v>235</v>
      </c>
      <c r="BM549" s="213" t="s">
        <v>639</v>
      </c>
    </row>
    <row r="550" s="2" customFormat="1">
      <c r="A550" s="39"/>
      <c r="B550" s="40"/>
      <c r="C550" s="41"/>
      <c r="D550" s="215" t="s">
        <v>148</v>
      </c>
      <c r="E550" s="41"/>
      <c r="F550" s="216" t="s">
        <v>640</v>
      </c>
      <c r="G550" s="41"/>
      <c r="H550" s="41"/>
      <c r="I550" s="217"/>
      <c r="J550" s="41"/>
      <c r="K550" s="41"/>
      <c r="L550" s="45"/>
      <c r="M550" s="218"/>
      <c r="N550" s="219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148</v>
      </c>
      <c r="AU550" s="18" t="s">
        <v>82</v>
      </c>
    </row>
    <row r="551" s="13" customFormat="1">
      <c r="A551" s="13"/>
      <c r="B551" s="220"/>
      <c r="C551" s="221"/>
      <c r="D551" s="222" t="s">
        <v>150</v>
      </c>
      <c r="E551" s="223" t="s">
        <v>19</v>
      </c>
      <c r="F551" s="224" t="s">
        <v>334</v>
      </c>
      <c r="G551" s="221"/>
      <c r="H551" s="223" t="s">
        <v>19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0" t="s">
        <v>150</v>
      </c>
      <c r="AU551" s="230" t="s">
        <v>82</v>
      </c>
      <c r="AV551" s="13" t="s">
        <v>80</v>
      </c>
      <c r="AW551" s="13" t="s">
        <v>33</v>
      </c>
      <c r="AX551" s="13" t="s">
        <v>72</v>
      </c>
      <c r="AY551" s="230" t="s">
        <v>139</v>
      </c>
    </row>
    <row r="552" s="14" customFormat="1">
      <c r="A552" s="14"/>
      <c r="B552" s="231"/>
      <c r="C552" s="232"/>
      <c r="D552" s="222" t="s">
        <v>150</v>
      </c>
      <c r="E552" s="233" t="s">
        <v>19</v>
      </c>
      <c r="F552" s="234" t="s">
        <v>641</v>
      </c>
      <c r="G552" s="232"/>
      <c r="H552" s="235">
        <v>10</v>
      </c>
      <c r="I552" s="236"/>
      <c r="J552" s="232"/>
      <c r="K552" s="232"/>
      <c r="L552" s="237"/>
      <c r="M552" s="238"/>
      <c r="N552" s="239"/>
      <c r="O552" s="239"/>
      <c r="P552" s="239"/>
      <c r="Q552" s="239"/>
      <c r="R552" s="239"/>
      <c r="S552" s="239"/>
      <c r="T552" s="24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1" t="s">
        <v>150</v>
      </c>
      <c r="AU552" s="241" t="s">
        <v>82</v>
      </c>
      <c r="AV552" s="14" t="s">
        <v>82</v>
      </c>
      <c r="AW552" s="14" t="s">
        <v>33</v>
      </c>
      <c r="AX552" s="14" t="s">
        <v>72</v>
      </c>
      <c r="AY552" s="241" t="s">
        <v>139</v>
      </c>
    </row>
    <row r="553" s="13" customFormat="1">
      <c r="A553" s="13"/>
      <c r="B553" s="220"/>
      <c r="C553" s="221"/>
      <c r="D553" s="222" t="s">
        <v>150</v>
      </c>
      <c r="E553" s="223" t="s">
        <v>19</v>
      </c>
      <c r="F553" s="224" t="s">
        <v>336</v>
      </c>
      <c r="G553" s="221"/>
      <c r="H553" s="223" t="s">
        <v>19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0" t="s">
        <v>150</v>
      </c>
      <c r="AU553" s="230" t="s">
        <v>82</v>
      </c>
      <c r="AV553" s="13" t="s">
        <v>80</v>
      </c>
      <c r="AW553" s="13" t="s">
        <v>33</v>
      </c>
      <c r="AX553" s="13" t="s">
        <v>72</v>
      </c>
      <c r="AY553" s="230" t="s">
        <v>139</v>
      </c>
    </row>
    <row r="554" s="14" customFormat="1">
      <c r="A554" s="14"/>
      <c r="B554" s="231"/>
      <c r="C554" s="232"/>
      <c r="D554" s="222" t="s">
        <v>150</v>
      </c>
      <c r="E554" s="233" t="s">
        <v>19</v>
      </c>
      <c r="F554" s="234" t="s">
        <v>641</v>
      </c>
      <c r="G554" s="232"/>
      <c r="H554" s="235">
        <v>10</v>
      </c>
      <c r="I554" s="236"/>
      <c r="J554" s="232"/>
      <c r="K554" s="232"/>
      <c r="L554" s="237"/>
      <c r="M554" s="238"/>
      <c r="N554" s="239"/>
      <c r="O554" s="239"/>
      <c r="P554" s="239"/>
      <c r="Q554" s="239"/>
      <c r="R554" s="239"/>
      <c r="S554" s="239"/>
      <c r="T554" s="24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1" t="s">
        <v>150</v>
      </c>
      <c r="AU554" s="241" t="s">
        <v>82</v>
      </c>
      <c r="AV554" s="14" t="s">
        <v>82</v>
      </c>
      <c r="AW554" s="14" t="s">
        <v>33</v>
      </c>
      <c r="AX554" s="14" t="s">
        <v>72</v>
      </c>
      <c r="AY554" s="241" t="s">
        <v>139</v>
      </c>
    </row>
    <row r="555" s="15" customFormat="1">
      <c r="A555" s="15"/>
      <c r="B555" s="242"/>
      <c r="C555" s="243"/>
      <c r="D555" s="222" t="s">
        <v>150</v>
      </c>
      <c r="E555" s="244" t="s">
        <v>19</v>
      </c>
      <c r="F555" s="245" t="s">
        <v>154</v>
      </c>
      <c r="G555" s="243"/>
      <c r="H555" s="246">
        <v>20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2" t="s">
        <v>150</v>
      </c>
      <c r="AU555" s="252" t="s">
        <v>82</v>
      </c>
      <c r="AV555" s="15" t="s">
        <v>146</v>
      </c>
      <c r="AW555" s="15" t="s">
        <v>33</v>
      </c>
      <c r="AX555" s="15" t="s">
        <v>80</v>
      </c>
      <c r="AY555" s="252" t="s">
        <v>139</v>
      </c>
    </row>
    <row r="556" s="2" customFormat="1" ht="16.5" customHeight="1">
      <c r="A556" s="39"/>
      <c r="B556" s="40"/>
      <c r="C556" s="202" t="s">
        <v>642</v>
      </c>
      <c r="D556" s="202" t="s">
        <v>141</v>
      </c>
      <c r="E556" s="203" t="s">
        <v>643</v>
      </c>
      <c r="F556" s="204" t="s">
        <v>644</v>
      </c>
      <c r="G556" s="205" t="s">
        <v>221</v>
      </c>
      <c r="H556" s="206">
        <v>1173</v>
      </c>
      <c r="I556" s="207"/>
      <c r="J556" s="208">
        <f>ROUND(I556*H556,2)</f>
        <v>0</v>
      </c>
      <c r="K556" s="204" t="s">
        <v>145</v>
      </c>
      <c r="L556" s="45"/>
      <c r="M556" s="209" t="s">
        <v>19</v>
      </c>
      <c r="N556" s="210" t="s">
        <v>43</v>
      </c>
      <c r="O556" s="85"/>
      <c r="P556" s="211">
        <f>O556*H556</f>
        <v>0</v>
      </c>
      <c r="Q556" s="211">
        <v>5.0000000000000002E-05</v>
      </c>
      <c r="R556" s="211">
        <f>Q556*H556</f>
        <v>0.058650000000000001</v>
      </c>
      <c r="S556" s="211">
        <v>0.0047299999999999998</v>
      </c>
      <c r="T556" s="212">
        <f>S556*H556</f>
        <v>5.5482899999999997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13" t="s">
        <v>235</v>
      </c>
      <c r="AT556" s="213" t="s">
        <v>141</v>
      </c>
      <c r="AU556" s="213" t="s">
        <v>82</v>
      </c>
      <c r="AY556" s="18" t="s">
        <v>139</v>
      </c>
      <c r="BE556" s="214">
        <f>IF(N556="základní",J556,0)</f>
        <v>0</v>
      </c>
      <c r="BF556" s="214">
        <f>IF(N556="snížená",J556,0)</f>
        <v>0</v>
      </c>
      <c r="BG556" s="214">
        <f>IF(N556="zákl. přenesená",J556,0)</f>
        <v>0</v>
      </c>
      <c r="BH556" s="214">
        <f>IF(N556="sníž. přenesená",J556,0)</f>
        <v>0</v>
      </c>
      <c r="BI556" s="214">
        <f>IF(N556="nulová",J556,0)</f>
        <v>0</v>
      </c>
      <c r="BJ556" s="18" t="s">
        <v>80</v>
      </c>
      <c r="BK556" s="214">
        <f>ROUND(I556*H556,2)</f>
        <v>0</v>
      </c>
      <c r="BL556" s="18" t="s">
        <v>235</v>
      </c>
      <c r="BM556" s="213" t="s">
        <v>645</v>
      </c>
    </row>
    <row r="557" s="2" customFormat="1">
      <c r="A557" s="39"/>
      <c r="B557" s="40"/>
      <c r="C557" s="41"/>
      <c r="D557" s="215" t="s">
        <v>148</v>
      </c>
      <c r="E557" s="41"/>
      <c r="F557" s="216" t="s">
        <v>646</v>
      </c>
      <c r="G557" s="41"/>
      <c r="H557" s="41"/>
      <c r="I557" s="217"/>
      <c r="J557" s="41"/>
      <c r="K557" s="41"/>
      <c r="L557" s="45"/>
      <c r="M557" s="218"/>
      <c r="N557" s="219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148</v>
      </c>
      <c r="AU557" s="18" t="s">
        <v>82</v>
      </c>
    </row>
    <row r="558" s="13" customFormat="1">
      <c r="A558" s="13"/>
      <c r="B558" s="220"/>
      <c r="C558" s="221"/>
      <c r="D558" s="222" t="s">
        <v>150</v>
      </c>
      <c r="E558" s="223" t="s">
        <v>19</v>
      </c>
      <c r="F558" s="224" t="s">
        <v>151</v>
      </c>
      <c r="G558" s="221"/>
      <c r="H558" s="223" t="s">
        <v>19</v>
      </c>
      <c r="I558" s="225"/>
      <c r="J558" s="221"/>
      <c r="K558" s="221"/>
      <c r="L558" s="226"/>
      <c r="M558" s="227"/>
      <c r="N558" s="228"/>
      <c r="O558" s="228"/>
      <c r="P558" s="228"/>
      <c r="Q558" s="228"/>
      <c r="R558" s="228"/>
      <c r="S558" s="228"/>
      <c r="T558" s="22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0" t="s">
        <v>150</v>
      </c>
      <c r="AU558" s="230" t="s">
        <v>82</v>
      </c>
      <c r="AV558" s="13" t="s">
        <v>80</v>
      </c>
      <c r="AW558" s="13" t="s">
        <v>33</v>
      </c>
      <c r="AX558" s="13" t="s">
        <v>72</v>
      </c>
      <c r="AY558" s="230" t="s">
        <v>139</v>
      </c>
    </row>
    <row r="559" s="13" customFormat="1">
      <c r="A559" s="13"/>
      <c r="B559" s="220"/>
      <c r="C559" s="221"/>
      <c r="D559" s="222" t="s">
        <v>150</v>
      </c>
      <c r="E559" s="223" t="s">
        <v>19</v>
      </c>
      <c r="F559" s="224" t="s">
        <v>152</v>
      </c>
      <c r="G559" s="221"/>
      <c r="H559" s="223" t="s">
        <v>19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0" t="s">
        <v>150</v>
      </c>
      <c r="AU559" s="230" t="s">
        <v>82</v>
      </c>
      <c r="AV559" s="13" t="s">
        <v>80</v>
      </c>
      <c r="AW559" s="13" t="s">
        <v>33</v>
      </c>
      <c r="AX559" s="13" t="s">
        <v>72</v>
      </c>
      <c r="AY559" s="230" t="s">
        <v>139</v>
      </c>
    </row>
    <row r="560" s="14" customFormat="1">
      <c r="A560" s="14"/>
      <c r="B560" s="231"/>
      <c r="C560" s="232"/>
      <c r="D560" s="222" t="s">
        <v>150</v>
      </c>
      <c r="E560" s="233" t="s">
        <v>19</v>
      </c>
      <c r="F560" s="234" t="s">
        <v>647</v>
      </c>
      <c r="G560" s="232"/>
      <c r="H560" s="235">
        <v>279</v>
      </c>
      <c r="I560" s="236"/>
      <c r="J560" s="232"/>
      <c r="K560" s="232"/>
      <c r="L560" s="237"/>
      <c r="M560" s="238"/>
      <c r="N560" s="239"/>
      <c r="O560" s="239"/>
      <c r="P560" s="239"/>
      <c r="Q560" s="239"/>
      <c r="R560" s="239"/>
      <c r="S560" s="239"/>
      <c r="T560" s="24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1" t="s">
        <v>150</v>
      </c>
      <c r="AU560" s="241" t="s">
        <v>82</v>
      </c>
      <c r="AV560" s="14" t="s">
        <v>82</v>
      </c>
      <c r="AW560" s="14" t="s">
        <v>33</v>
      </c>
      <c r="AX560" s="14" t="s">
        <v>72</v>
      </c>
      <c r="AY560" s="241" t="s">
        <v>139</v>
      </c>
    </row>
    <row r="561" s="13" customFormat="1">
      <c r="A561" s="13"/>
      <c r="B561" s="220"/>
      <c r="C561" s="221"/>
      <c r="D561" s="222" t="s">
        <v>150</v>
      </c>
      <c r="E561" s="223" t="s">
        <v>19</v>
      </c>
      <c r="F561" s="224" t="s">
        <v>330</v>
      </c>
      <c r="G561" s="221"/>
      <c r="H561" s="223" t="s">
        <v>19</v>
      </c>
      <c r="I561" s="225"/>
      <c r="J561" s="221"/>
      <c r="K561" s="221"/>
      <c r="L561" s="226"/>
      <c r="M561" s="227"/>
      <c r="N561" s="228"/>
      <c r="O561" s="228"/>
      <c r="P561" s="228"/>
      <c r="Q561" s="228"/>
      <c r="R561" s="228"/>
      <c r="S561" s="228"/>
      <c r="T561" s="22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0" t="s">
        <v>150</v>
      </c>
      <c r="AU561" s="230" t="s">
        <v>82</v>
      </c>
      <c r="AV561" s="13" t="s">
        <v>80</v>
      </c>
      <c r="AW561" s="13" t="s">
        <v>33</v>
      </c>
      <c r="AX561" s="13" t="s">
        <v>72</v>
      </c>
      <c r="AY561" s="230" t="s">
        <v>139</v>
      </c>
    </row>
    <row r="562" s="14" customFormat="1">
      <c r="A562" s="14"/>
      <c r="B562" s="231"/>
      <c r="C562" s="232"/>
      <c r="D562" s="222" t="s">
        <v>150</v>
      </c>
      <c r="E562" s="233" t="s">
        <v>19</v>
      </c>
      <c r="F562" s="234" t="s">
        <v>648</v>
      </c>
      <c r="G562" s="232"/>
      <c r="H562" s="235">
        <v>163</v>
      </c>
      <c r="I562" s="236"/>
      <c r="J562" s="232"/>
      <c r="K562" s="232"/>
      <c r="L562" s="237"/>
      <c r="M562" s="238"/>
      <c r="N562" s="239"/>
      <c r="O562" s="239"/>
      <c r="P562" s="239"/>
      <c r="Q562" s="239"/>
      <c r="R562" s="239"/>
      <c r="S562" s="239"/>
      <c r="T562" s="240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1" t="s">
        <v>150</v>
      </c>
      <c r="AU562" s="241" t="s">
        <v>82</v>
      </c>
      <c r="AV562" s="14" t="s">
        <v>82</v>
      </c>
      <c r="AW562" s="14" t="s">
        <v>33</v>
      </c>
      <c r="AX562" s="14" t="s">
        <v>72</v>
      </c>
      <c r="AY562" s="241" t="s">
        <v>139</v>
      </c>
    </row>
    <row r="563" s="13" customFormat="1">
      <c r="A563" s="13"/>
      <c r="B563" s="220"/>
      <c r="C563" s="221"/>
      <c r="D563" s="222" t="s">
        <v>150</v>
      </c>
      <c r="E563" s="223" t="s">
        <v>19</v>
      </c>
      <c r="F563" s="224" t="s">
        <v>332</v>
      </c>
      <c r="G563" s="221"/>
      <c r="H563" s="223" t="s">
        <v>19</v>
      </c>
      <c r="I563" s="225"/>
      <c r="J563" s="221"/>
      <c r="K563" s="221"/>
      <c r="L563" s="226"/>
      <c r="M563" s="227"/>
      <c r="N563" s="228"/>
      <c r="O563" s="228"/>
      <c r="P563" s="228"/>
      <c r="Q563" s="228"/>
      <c r="R563" s="228"/>
      <c r="S563" s="228"/>
      <c r="T563" s="22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0" t="s">
        <v>150</v>
      </c>
      <c r="AU563" s="230" t="s">
        <v>82</v>
      </c>
      <c r="AV563" s="13" t="s">
        <v>80</v>
      </c>
      <c r="AW563" s="13" t="s">
        <v>33</v>
      </c>
      <c r="AX563" s="13" t="s">
        <v>72</v>
      </c>
      <c r="AY563" s="230" t="s">
        <v>139</v>
      </c>
    </row>
    <row r="564" s="14" customFormat="1">
      <c r="A564" s="14"/>
      <c r="B564" s="231"/>
      <c r="C564" s="232"/>
      <c r="D564" s="222" t="s">
        <v>150</v>
      </c>
      <c r="E564" s="233" t="s">
        <v>19</v>
      </c>
      <c r="F564" s="234" t="s">
        <v>649</v>
      </c>
      <c r="G564" s="232"/>
      <c r="H564" s="235">
        <v>114</v>
      </c>
      <c r="I564" s="236"/>
      <c r="J564" s="232"/>
      <c r="K564" s="232"/>
      <c r="L564" s="237"/>
      <c r="M564" s="238"/>
      <c r="N564" s="239"/>
      <c r="O564" s="239"/>
      <c r="P564" s="239"/>
      <c r="Q564" s="239"/>
      <c r="R564" s="239"/>
      <c r="S564" s="239"/>
      <c r="T564" s="240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1" t="s">
        <v>150</v>
      </c>
      <c r="AU564" s="241" t="s">
        <v>82</v>
      </c>
      <c r="AV564" s="14" t="s">
        <v>82</v>
      </c>
      <c r="AW564" s="14" t="s">
        <v>33</v>
      </c>
      <c r="AX564" s="14" t="s">
        <v>72</v>
      </c>
      <c r="AY564" s="241" t="s">
        <v>139</v>
      </c>
    </row>
    <row r="565" s="13" customFormat="1">
      <c r="A565" s="13"/>
      <c r="B565" s="220"/>
      <c r="C565" s="221"/>
      <c r="D565" s="222" t="s">
        <v>150</v>
      </c>
      <c r="E565" s="223" t="s">
        <v>19</v>
      </c>
      <c r="F565" s="224" t="s">
        <v>338</v>
      </c>
      <c r="G565" s="221"/>
      <c r="H565" s="223" t="s">
        <v>19</v>
      </c>
      <c r="I565" s="225"/>
      <c r="J565" s="221"/>
      <c r="K565" s="221"/>
      <c r="L565" s="226"/>
      <c r="M565" s="227"/>
      <c r="N565" s="228"/>
      <c r="O565" s="228"/>
      <c r="P565" s="228"/>
      <c r="Q565" s="228"/>
      <c r="R565" s="228"/>
      <c r="S565" s="228"/>
      <c r="T565" s="22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0" t="s">
        <v>150</v>
      </c>
      <c r="AU565" s="230" t="s">
        <v>82</v>
      </c>
      <c r="AV565" s="13" t="s">
        <v>80</v>
      </c>
      <c r="AW565" s="13" t="s">
        <v>33</v>
      </c>
      <c r="AX565" s="13" t="s">
        <v>72</v>
      </c>
      <c r="AY565" s="230" t="s">
        <v>139</v>
      </c>
    </row>
    <row r="566" s="14" customFormat="1">
      <c r="A566" s="14"/>
      <c r="B566" s="231"/>
      <c r="C566" s="232"/>
      <c r="D566" s="222" t="s">
        <v>150</v>
      </c>
      <c r="E566" s="233" t="s">
        <v>19</v>
      </c>
      <c r="F566" s="234" t="s">
        <v>339</v>
      </c>
      <c r="G566" s="232"/>
      <c r="H566" s="235">
        <v>617</v>
      </c>
      <c r="I566" s="236"/>
      <c r="J566" s="232"/>
      <c r="K566" s="232"/>
      <c r="L566" s="237"/>
      <c r="M566" s="238"/>
      <c r="N566" s="239"/>
      <c r="O566" s="239"/>
      <c r="P566" s="239"/>
      <c r="Q566" s="239"/>
      <c r="R566" s="239"/>
      <c r="S566" s="239"/>
      <c r="T566" s="24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1" t="s">
        <v>150</v>
      </c>
      <c r="AU566" s="241" t="s">
        <v>82</v>
      </c>
      <c r="AV566" s="14" t="s">
        <v>82</v>
      </c>
      <c r="AW566" s="14" t="s">
        <v>33</v>
      </c>
      <c r="AX566" s="14" t="s">
        <v>72</v>
      </c>
      <c r="AY566" s="241" t="s">
        <v>139</v>
      </c>
    </row>
    <row r="567" s="15" customFormat="1">
      <c r="A567" s="15"/>
      <c r="B567" s="242"/>
      <c r="C567" s="243"/>
      <c r="D567" s="222" t="s">
        <v>150</v>
      </c>
      <c r="E567" s="244" t="s">
        <v>19</v>
      </c>
      <c r="F567" s="245" t="s">
        <v>154</v>
      </c>
      <c r="G567" s="243"/>
      <c r="H567" s="246">
        <v>1173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2" t="s">
        <v>150</v>
      </c>
      <c r="AU567" s="252" t="s">
        <v>82</v>
      </c>
      <c r="AV567" s="15" t="s">
        <v>146</v>
      </c>
      <c r="AW567" s="15" t="s">
        <v>33</v>
      </c>
      <c r="AX567" s="15" t="s">
        <v>80</v>
      </c>
      <c r="AY567" s="252" t="s">
        <v>139</v>
      </c>
    </row>
    <row r="568" s="2" customFormat="1" ht="24.15" customHeight="1">
      <c r="A568" s="39"/>
      <c r="B568" s="40"/>
      <c r="C568" s="202" t="s">
        <v>650</v>
      </c>
      <c r="D568" s="202" t="s">
        <v>141</v>
      </c>
      <c r="E568" s="203" t="s">
        <v>651</v>
      </c>
      <c r="F568" s="204" t="s">
        <v>652</v>
      </c>
      <c r="G568" s="205" t="s">
        <v>221</v>
      </c>
      <c r="H568" s="206">
        <v>10</v>
      </c>
      <c r="I568" s="207"/>
      <c r="J568" s="208">
        <f>ROUND(I568*H568,2)</f>
        <v>0</v>
      </c>
      <c r="K568" s="204" t="s">
        <v>145</v>
      </c>
      <c r="L568" s="45"/>
      <c r="M568" s="209" t="s">
        <v>19</v>
      </c>
      <c r="N568" s="210" t="s">
        <v>43</v>
      </c>
      <c r="O568" s="85"/>
      <c r="P568" s="211">
        <f>O568*H568</f>
        <v>0</v>
      </c>
      <c r="Q568" s="211">
        <v>0.0016100000000000001</v>
      </c>
      <c r="R568" s="211">
        <f>Q568*H568</f>
        <v>0.0161</v>
      </c>
      <c r="S568" s="211">
        <v>0</v>
      </c>
      <c r="T568" s="212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13" t="s">
        <v>235</v>
      </c>
      <c r="AT568" s="213" t="s">
        <v>141</v>
      </c>
      <c r="AU568" s="213" t="s">
        <v>82</v>
      </c>
      <c r="AY568" s="18" t="s">
        <v>139</v>
      </c>
      <c r="BE568" s="214">
        <f>IF(N568="základní",J568,0)</f>
        <v>0</v>
      </c>
      <c r="BF568" s="214">
        <f>IF(N568="snížená",J568,0)</f>
        <v>0</v>
      </c>
      <c r="BG568" s="214">
        <f>IF(N568="zákl. přenesená",J568,0)</f>
        <v>0</v>
      </c>
      <c r="BH568" s="214">
        <f>IF(N568="sníž. přenesená",J568,0)</f>
        <v>0</v>
      </c>
      <c r="BI568" s="214">
        <f>IF(N568="nulová",J568,0)</f>
        <v>0</v>
      </c>
      <c r="BJ568" s="18" t="s">
        <v>80</v>
      </c>
      <c r="BK568" s="214">
        <f>ROUND(I568*H568,2)</f>
        <v>0</v>
      </c>
      <c r="BL568" s="18" t="s">
        <v>235</v>
      </c>
      <c r="BM568" s="213" t="s">
        <v>653</v>
      </c>
    </row>
    <row r="569" s="2" customFormat="1">
      <c r="A569" s="39"/>
      <c r="B569" s="40"/>
      <c r="C569" s="41"/>
      <c r="D569" s="215" t="s">
        <v>148</v>
      </c>
      <c r="E569" s="41"/>
      <c r="F569" s="216" t="s">
        <v>654</v>
      </c>
      <c r="G569" s="41"/>
      <c r="H569" s="41"/>
      <c r="I569" s="217"/>
      <c r="J569" s="41"/>
      <c r="K569" s="41"/>
      <c r="L569" s="45"/>
      <c r="M569" s="218"/>
      <c r="N569" s="219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148</v>
      </c>
      <c r="AU569" s="18" t="s">
        <v>82</v>
      </c>
    </row>
    <row r="570" s="13" customFormat="1">
      <c r="A570" s="13"/>
      <c r="B570" s="220"/>
      <c r="C570" s="221"/>
      <c r="D570" s="222" t="s">
        <v>150</v>
      </c>
      <c r="E570" s="223" t="s">
        <v>19</v>
      </c>
      <c r="F570" s="224" t="s">
        <v>151</v>
      </c>
      <c r="G570" s="221"/>
      <c r="H570" s="223" t="s">
        <v>19</v>
      </c>
      <c r="I570" s="225"/>
      <c r="J570" s="221"/>
      <c r="K570" s="221"/>
      <c r="L570" s="226"/>
      <c r="M570" s="227"/>
      <c r="N570" s="228"/>
      <c r="O570" s="228"/>
      <c r="P570" s="228"/>
      <c r="Q570" s="228"/>
      <c r="R570" s="228"/>
      <c r="S570" s="228"/>
      <c r="T570" s="22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0" t="s">
        <v>150</v>
      </c>
      <c r="AU570" s="230" t="s">
        <v>82</v>
      </c>
      <c r="AV570" s="13" t="s">
        <v>80</v>
      </c>
      <c r="AW570" s="13" t="s">
        <v>33</v>
      </c>
      <c r="AX570" s="13" t="s">
        <v>72</v>
      </c>
      <c r="AY570" s="230" t="s">
        <v>139</v>
      </c>
    </row>
    <row r="571" s="13" customFormat="1">
      <c r="A571" s="13"/>
      <c r="B571" s="220"/>
      <c r="C571" s="221"/>
      <c r="D571" s="222" t="s">
        <v>150</v>
      </c>
      <c r="E571" s="223" t="s">
        <v>19</v>
      </c>
      <c r="F571" s="224" t="s">
        <v>334</v>
      </c>
      <c r="G571" s="221"/>
      <c r="H571" s="223" t="s">
        <v>19</v>
      </c>
      <c r="I571" s="225"/>
      <c r="J571" s="221"/>
      <c r="K571" s="221"/>
      <c r="L571" s="226"/>
      <c r="M571" s="227"/>
      <c r="N571" s="228"/>
      <c r="O571" s="228"/>
      <c r="P571" s="228"/>
      <c r="Q571" s="228"/>
      <c r="R571" s="228"/>
      <c r="S571" s="228"/>
      <c r="T571" s="229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0" t="s">
        <v>150</v>
      </c>
      <c r="AU571" s="230" t="s">
        <v>82</v>
      </c>
      <c r="AV571" s="13" t="s">
        <v>80</v>
      </c>
      <c r="AW571" s="13" t="s">
        <v>33</v>
      </c>
      <c r="AX571" s="13" t="s">
        <v>72</v>
      </c>
      <c r="AY571" s="230" t="s">
        <v>139</v>
      </c>
    </row>
    <row r="572" s="14" customFormat="1">
      <c r="A572" s="14"/>
      <c r="B572" s="231"/>
      <c r="C572" s="232"/>
      <c r="D572" s="222" t="s">
        <v>150</v>
      </c>
      <c r="E572" s="233" t="s">
        <v>19</v>
      </c>
      <c r="F572" s="234" t="s">
        <v>641</v>
      </c>
      <c r="G572" s="232"/>
      <c r="H572" s="235">
        <v>10</v>
      </c>
      <c r="I572" s="236"/>
      <c r="J572" s="232"/>
      <c r="K572" s="232"/>
      <c r="L572" s="237"/>
      <c r="M572" s="238"/>
      <c r="N572" s="239"/>
      <c r="O572" s="239"/>
      <c r="P572" s="239"/>
      <c r="Q572" s="239"/>
      <c r="R572" s="239"/>
      <c r="S572" s="239"/>
      <c r="T572" s="24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1" t="s">
        <v>150</v>
      </c>
      <c r="AU572" s="241" t="s">
        <v>82</v>
      </c>
      <c r="AV572" s="14" t="s">
        <v>82</v>
      </c>
      <c r="AW572" s="14" t="s">
        <v>33</v>
      </c>
      <c r="AX572" s="14" t="s">
        <v>72</v>
      </c>
      <c r="AY572" s="241" t="s">
        <v>139</v>
      </c>
    </row>
    <row r="573" s="15" customFormat="1">
      <c r="A573" s="15"/>
      <c r="B573" s="242"/>
      <c r="C573" s="243"/>
      <c r="D573" s="222" t="s">
        <v>150</v>
      </c>
      <c r="E573" s="244" t="s">
        <v>19</v>
      </c>
      <c r="F573" s="245" t="s">
        <v>154</v>
      </c>
      <c r="G573" s="243"/>
      <c r="H573" s="246">
        <v>10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52" t="s">
        <v>150</v>
      </c>
      <c r="AU573" s="252" t="s">
        <v>82</v>
      </c>
      <c r="AV573" s="15" t="s">
        <v>146</v>
      </c>
      <c r="AW573" s="15" t="s">
        <v>33</v>
      </c>
      <c r="AX573" s="15" t="s">
        <v>80</v>
      </c>
      <c r="AY573" s="252" t="s">
        <v>139</v>
      </c>
    </row>
    <row r="574" s="2" customFormat="1" ht="24.15" customHeight="1">
      <c r="A574" s="39"/>
      <c r="B574" s="40"/>
      <c r="C574" s="202" t="s">
        <v>655</v>
      </c>
      <c r="D574" s="202" t="s">
        <v>141</v>
      </c>
      <c r="E574" s="203" t="s">
        <v>656</v>
      </c>
      <c r="F574" s="204" t="s">
        <v>657</v>
      </c>
      <c r="G574" s="205" t="s">
        <v>221</v>
      </c>
      <c r="H574" s="206">
        <v>28</v>
      </c>
      <c r="I574" s="207"/>
      <c r="J574" s="208">
        <f>ROUND(I574*H574,2)</f>
        <v>0</v>
      </c>
      <c r="K574" s="204" t="s">
        <v>145</v>
      </c>
      <c r="L574" s="45"/>
      <c r="M574" s="209" t="s">
        <v>19</v>
      </c>
      <c r="N574" s="210" t="s">
        <v>43</v>
      </c>
      <c r="O574" s="85"/>
      <c r="P574" s="211">
        <f>O574*H574</f>
        <v>0</v>
      </c>
      <c r="Q574" s="211">
        <v>0.0021199999999999999</v>
      </c>
      <c r="R574" s="211">
        <f>Q574*H574</f>
        <v>0.059359999999999996</v>
      </c>
      <c r="S574" s="211">
        <v>0</v>
      </c>
      <c r="T574" s="212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3" t="s">
        <v>235</v>
      </c>
      <c r="AT574" s="213" t="s">
        <v>141</v>
      </c>
      <c r="AU574" s="213" t="s">
        <v>82</v>
      </c>
      <c r="AY574" s="18" t="s">
        <v>139</v>
      </c>
      <c r="BE574" s="214">
        <f>IF(N574="základní",J574,0)</f>
        <v>0</v>
      </c>
      <c r="BF574" s="214">
        <f>IF(N574="snížená",J574,0)</f>
        <v>0</v>
      </c>
      <c r="BG574" s="214">
        <f>IF(N574="zákl. přenesená",J574,0)</f>
        <v>0</v>
      </c>
      <c r="BH574" s="214">
        <f>IF(N574="sníž. přenesená",J574,0)</f>
        <v>0</v>
      </c>
      <c r="BI574" s="214">
        <f>IF(N574="nulová",J574,0)</f>
        <v>0</v>
      </c>
      <c r="BJ574" s="18" t="s">
        <v>80</v>
      </c>
      <c r="BK574" s="214">
        <f>ROUND(I574*H574,2)</f>
        <v>0</v>
      </c>
      <c r="BL574" s="18" t="s">
        <v>235</v>
      </c>
      <c r="BM574" s="213" t="s">
        <v>658</v>
      </c>
    </row>
    <row r="575" s="2" customFormat="1">
      <c r="A575" s="39"/>
      <c r="B575" s="40"/>
      <c r="C575" s="41"/>
      <c r="D575" s="215" t="s">
        <v>148</v>
      </c>
      <c r="E575" s="41"/>
      <c r="F575" s="216" t="s">
        <v>659</v>
      </c>
      <c r="G575" s="41"/>
      <c r="H575" s="41"/>
      <c r="I575" s="217"/>
      <c r="J575" s="41"/>
      <c r="K575" s="41"/>
      <c r="L575" s="45"/>
      <c r="M575" s="218"/>
      <c r="N575" s="219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148</v>
      </c>
      <c r="AU575" s="18" t="s">
        <v>82</v>
      </c>
    </row>
    <row r="576" s="13" customFormat="1">
      <c r="A576" s="13"/>
      <c r="B576" s="220"/>
      <c r="C576" s="221"/>
      <c r="D576" s="222" t="s">
        <v>150</v>
      </c>
      <c r="E576" s="223" t="s">
        <v>19</v>
      </c>
      <c r="F576" s="224" t="s">
        <v>151</v>
      </c>
      <c r="G576" s="221"/>
      <c r="H576" s="223" t="s">
        <v>19</v>
      </c>
      <c r="I576" s="225"/>
      <c r="J576" s="221"/>
      <c r="K576" s="221"/>
      <c r="L576" s="226"/>
      <c r="M576" s="227"/>
      <c r="N576" s="228"/>
      <c r="O576" s="228"/>
      <c r="P576" s="228"/>
      <c r="Q576" s="228"/>
      <c r="R576" s="228"/>
      <c r="S576" s="228"/>
      <c r="T576" s="22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0" t="s">
        <v>150</v>
      </c>
      <c r="AU576" s="230" t="s">
        <v>82</v>
      </c>
      <c r="AV576" s="13" t="s">
        <v>80</v>
      </c>
      <c r="AW576" s="13" t="s">
        <v>33</v>
      </c>
      <c r="AX576" s="13" t="s">
        <v>72</v>
      </c>
      <c r="AY576" s="230" t="s">
        <v>139</v>
      </c>
    </row>
    <row r="577" s="13" customFormat="1">
      <c r="A577" s="13"/>
      <c r="B577" s="220"/>
      <c r="C577" s="221"/>
      <c r="D577" s="222" t="s">
        <v>150</v>
      </c>
      <c r="E577" s="223" t="s">
        <v>19</v>
      </c>
      <c r="F577" s="224" t="s">
        <v>152</v>
      </c>
      <c r="G577" s="221"/>
      <c r="H577" s="223" t="s">
        <v>19</v>
      </c>
      <c r="I577" s="225"/>
      <c r="J577" s="221"/>
      <c r="K577" s="221"/>
      <c r="L577" s="226"/>
      <c r="M577" s="227"/>
      <c r="N577" s="228"/>
      <c r="O577" s="228"/>
      <c r="P577" s="228"/>
      <c r="Q577" s="228"/>
      <c r="R577" s="228"/>
      <c r="S577" s="228"/>
      <c r="T577" s="22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0" t="s">
        <v>150</v>
      </c>
      <c r="AU577" s="230" t="s">
        <v>82</v>
      </c>
      <c r="AV577" s="13" t="s">
        <v>80</v>
      </c>
      <c r="AW577" s="13" t="s">
        <v>33</v>
      </c>
      <c r="AX577" s="13" t="s">
        <v>72</v>
      </c>
      <c r="AY577" s="230" t="s">
        <v>139</v>
      </c>
    </row>
    <row r="578" s="14" customFormat="1">
      <c r="A578" s="14"/>
      <c r="B578" s="231"/>
      <c r="C578" s="232"/>
      <c r="D578" s="222" t="s">
        <v>150</v>
      </c>
      <c r="E578" s="233" t="s">
        <v>19</v>
      </c>
      <c r="F578" s="234" t="s">
        <v>348</v>
      </c>
      <c r="G578" s="232"/>
      <c r="H578" s="235">
        <v>4</v>
      </c>
      <c r="I578" s="236"/>
      <c r="J578" s="232"/>
      <c r="K578" s="232"/>
      <c r="L578" s="237"/>
      <c r="M578" s="238"/>
      <c r="N578" s="239"/>
      <c r="O578" s="239"/>
      <c r="P578" s="239"/>
      <c r="Q578" s="239"/>
      <c r="R578" s="239"/>
      <c r="S578" s="239"/>
      <c r="T578" s="24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1" t="s">
        <v>150</v>
      </c>
      <c r="AU578" s="241" t="s">
        <v>82</v>
      </c>
      <c r="AV578" s="14" t="s">
        <v>82</v>
      </c>
      <c r="AW578" s="14" t="s">
        <v>33</v>
      </c>
      <c r="AX578" s="14" t="s">
        <v>72</v>
      </c>
      <c r="AY578" s="241" t="s">
        <v>139</v>
      </c>
    </row>
    <row r="579" s="13" customFormat="1">
      <c r="A579" s="13"/>
      <c r="B579" s="220"/>
      <c r="C579" s="221"/>
      <c r="D579" s="222" t="s">
        <v>150</v>
      </c>
      <c r="E579" s="223" t="s">
        <v>19</v>
      </c>
      <c r="F579" s="224" t="s">
        <v>330</v>
      </c>
      <c r="G579" s="221"/>
      <c r="H579" s="223" t="s">
        <v>19</v>
      </c>
      <c r="I579" s="225"/>
      <c r="J579" s="221"/>
      <c r="K579" s="221"/>
      <c r="L579" s="226"/>
      <c r="M579" s="227"/>
      <c r="N579" s="228"/>
      <c r="O579" s="228"/>
      <c r="P579" s="228"/>
      <c r="Q579" s="228"/>
      <c r="R579" s="228"/>
      <c r="S579" s="228"/>
      <c r="T579" s="229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0" t="s">
        <v>150</v>
      </c>
      <c r="AU579" s="230" t="s">
        <v>82</v>
      </c>
      <c r="AV579" s="13" t="s">
        <v>80</v>
      </c>
      <c r="AW579" s="13" t="s">
        <v>33</v>
      </c>
      <c r="AX579" s="13" t="s">
        <v>72</v>
      </c>
      <c r="AY579" s="230" t="s">
        <v>139</v>
      </c>
    </row>
    <row r="580" s="14" customFormat="1">
      <c r="A580" s="14"/>
      <c r="B580" s="231"/>
      <c r="C580" s="232"/>
      <c r="D580" s="222" t="s">
        <v>150</v>
      </c>
      <c r="E580" s="233" t="s">
        <v>19</v>
      </c>
      <c r="F580" s="234" t="s">
        <v>474</v>
      </c>
      <c r="G580" s="232"/>
      <c r="H580" s="235">
        <v>3</v>
      </c>
      <c r="I580" s="236"/>
      <c r="J580" s="232"/>
      <c r="K580" s="232"/>
      <c r="L580" s="237"/>
      <c r="M580" s="238"/>
      <c r="N580" s="239"/>
      <c r="O580" s="239"/>
      <c r="P580" s="239"/>
      <c r="Q580" s="239"/>
      <c r="R580" s="239"/>
      <c r="S580" s="239"/>
      <c r="T580" s="24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1" t="s">
        <v>150</v>
      </c>
      <c r="AU580" s="241" t="s">
        <v>82</v>
      </c>
      <c r="AV580" s="14" t="s">
        <v>82</v>
      </c>
      <c r="AW580" s="14" t="s">
        <v>33</v>
      </c>
      <c r="AX580" s="14" t="s">
        <v>72</v>
      </c>
      <c r="AY580" s="241" t="s">
        <v>139</v>
      </c>
    </row>
    <row r="581" s="13" customFormat="1">
      <c r="A581" s="13"/>
      <c r="B581" s="220"/>
      <c r="C581" s="221"/>
      <c r="D581" s="222" t="s">
        <v>150</v>
      </c>
      <c r="E581" s="223" t="s">
        <v>19</v>
      </c>
      <c r="F581" s="224" t="s">
        <v>332</v>
      </c>
      <c r="G581" s="221"/>
      <c r="H581" s="223" t="s">
        <v>19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0" t="s">
        <v>150</v>
      </c>
      <c r="AU581" s="230" t="s">
        <v>82</v>
      </c>
      <c r="AV581" s="13" t="s">
        <v>80</v>
      </c>
      <c r="AW581" s="13" t="s">
        <v>33</v>
      </c>
      <c r="AX581" s="13" t="s">
        <v>72</v>
      </c>
      <c r="AY581" s="230" t="s">
        <v>139</v>
      </c>
    </row>
    <row r="582" s="14" customFormat="1">
      <c r="A582" s="14"/>
      <c r="B582" s="231"/>
      <c r="C582" s="232"/>
      <c r="D582" s="222" t="s">
        <v>150</v>
      </c>
      <c r="E582" s="233" t="s">
        <v>19</v>
      </c>
      <c r="F582" s="234" t="s">
        <v>348</v>
      </c>
      <c r="G582" s="232"/>
      <c r="H582" s="235">
        <v>4</v>
      </c>
      <c r="I582" s="236"/>
      <c r="J582" s="232"/>
      <c r="K582" s="232"/>
      <c r="L582" s="237"/>
      <c r="M582" s="238"/>
      <c r="N582" s="239"/>
      <c r="O582" s="239"/>
      <c r="P582" s="239"/>
      <c r="Q582" s="239"/>
      <c r="R582" s="239"/>
      <c r="S582" s="239"/>
      <c r="T582" s="240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1" t="s">
        <v>150</v>
      </c>
      <c r="AU582" s="241" t="s">
        <v>82</v>
      </c>
      <c r="AV582" s="14" t="s">
        <v>82</v>
      </c>
      <c r="AW582" s="14" t="s">
        <v>33</v>
      </c>
      <c r="AX582" s="14" t="s">
        <v>72</v>
      </c>
      <c r="AY582" s="241" t="s">
        <v>139</v>
      </c>
    </row>
    <row r="583" s="13" customFormat="1">
      <c r="A583" s="13"/>
      <c r="B583" s="220"/>
      <c r="C583" s="221"/>
      <c r="D583" s="222" t="s">
        <v>150</v>
      </c>
      <c r="E583" s="223" t="s">
        <v>19</v>
      </c>
      <c r="F583" s="224" t="s">
        <v>338</v>
      </c>
      <c r="G583" s="221"/>
      <c r="H583" s="223" t="s">
        <v>19</v>
      </c>
      <c r="I583" s="225"/>
      <c r="J583" s="221"/>
      <c r="K583" s="221"/>
      <c r="L583" s="226"/>
      <c r="M583" s="227"/>
      <c r="N583" s="228"/>
      <c r="O583" s="228"/>
      <c r="P583" s="228"/>
      <c r="Q583" s="228"/>
      <c r="R583" s="228"/>
      <c r="S583" s="228"/>
      <c r="T583" s="22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0" t="s">
        <v>150</v>
      </c>
      <c r="AU583" s="230" t="s">
        <v>82</v>
      </c>
      <c r="AV583" s="13" t="s">
        <v>80</v>
      </c>
      <c r="AW583" s="13" t="s">
        <v>33</v>
      </c>
      <c r="AX583" s="13" t="s">
        <v>72</v>
      </c>
      <c r="AY583" s="230" t="s">
        <v>139</v>
      </c>
    </row>
    <row r="584" s="14" customFormat="1">
      <c r="A584" s="14"/>
      <c r="B584" s="231"/>
      <c r="C584" s="232"/>
      <c r="D584" s="222" t="s">
        <v>150</v>
      </c>
      <c r="E584" s="233" t="s">
        <v>19</v>
      </c>
      <c r="F584" s="234" t="s">
        <v>660</v>
      </c>
      <c r="G584" s="232"/>
      <c r="H584" s="235">
        <v>17</v>
      </c>
      <c r="I584" s="236"/>
      <c r="J584" s="232"/>
      <c r="K584" s="232"/>
      <c r="L584" s="237"/>
      <c r="M584" s="238"/>
      <c r="N584" s="239"/>
      <c r="O584" s="239"/>
      <c r="P584" s="239"/>
      <c r="Q584" s="239"/>
      <c r="R584" s="239"/>
      <c r="S584" s="239"/>
      <c r="T584" s="24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1" t="s">
        <v>150</v>
      </c>
      <c r="AU584" s="241" t="s">
        <v>82</v>
      </c>
      <c r="AV584" s="14" t="s">
        <v>82</v>
      </c>
      <c r="AW584" s="14" t="s">
        <v>33</v>
      </c>
      <c r="AX584" s="14" t="s">
        <v>72</v>
      </c>
      <c r="AY584" s="241" t="s">
        <v>139</v>
      </c>
    </row>
    <row r="585" s="15" customFormat="1">
      <c r="A585" s="15"/>
      <c r="B585" s="242"/>
      <c r="C585" s="243"/>
      <c r="D585" s="222" t="s">
        <v>150</v>
      </c>
      <c r="E585" s="244" t="s">
        <v>19</v>
      </c>
      <c r="F585" s="245" t="s">
        <v>154</v>
      </c>
      <c r="G585" s="243"/>
      <c r="H585" s="246">
        <v>28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52" t="s">
        <v>150</v>
      </c>
      <c r="AU585" s="252" t="s">
        <v>82</v>
      </c>
      <c r="AV585" s="15" t="s">
        <v>146</v>
      </c>
      <c r="AW585" s="15" t="s">
        <v>33</v>
      </c>
      <c r="AX585" s="15" t="s">
        <v>80</v>
      </c>
      <c r="AY585" s="252" t="s">
        <v>139</v>
      </c>
    </row>
    <row r="586" s="2" customFormat="1" ht="24.15" customHeight="1">
      <c r="A586" s="39"/>
      <c r="B586" s="40"/>
      <c r="C586" s="202" t="s">
        <v>661</v>
      </c>
      <c r="D586" s="202" t="s">
        <v>141</v>
      </c>
      <c r="E586" s="203" t="s">
        <v>662</v>
      </c>
      <c r="F586" s="204" t="s">
        <v>663</v>
      </c>
      <c r="G586" s="205" t="s">
        <v>221</v>
      </c>
      <c r="H586" s="206">
        <v>250</v>
      </c>
      <c r="I586" s="207"/>
      <c r="J586" s="208">
        <f>ROUND(I586*H586,2)</f>
        <v>0</v>
      </c>
      <c r="K586" s="204" t="s">
        <v>145</v>
      </c>
      <c r="L586" s="45"/>
      <c r="M586" s="209" t="s">
        <v>19</v>
      </c>
      <c r="N586" s="210" t="s">
        <v>43</v>
      </c>
      <c r="O586" s="85"/>
      <c r="P586" s="211">
        <f>O586*H586</f>
        <v>0</v>
      </c>
      <c r="Q586" s="211">
        <v>0.0022899999999999999</v>
      </c>
      <c r="R586" s="211">
        <f>Q586*H586</f>
        <v>0.57250000000000001</v>
      </c>
      <c r="S586" s="211">
        <v>0</v>
      </c>
      <c r="T586" s="212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13" t="s">
        <v>235</v>
      </c>
      <c r="AT586" s="213" t="s">
        <v>141</v>
      </c>
      <c r="AU586" s="213" t="s">
        <v>82</v>
      </c>
      <c r="AY586" s="18" t="s">
        <v>139</v>
      </c>
      <c r="BE586" s="214">
        <f>IF(N586="základní",J586,0)</f>
        <v>0</v>
      </c>
      <c r="BF586" s="214">
        <f>IF(N586="snížená",J586,0)</f>
        <v>0</v>
      </c>
      <c r="BG586" s="214">
        <f>IF(N586="zákl. přenesená",J586,0)</f>
        <v>0</v>
      </c>
      <c r="BH586" s="214">
        <f>IF(N586="sníž. přenesená",J586,0)</f>
        <v>0</v>
      </c>
      <c r="BI586" s="214">
        <f>IF(N586="nulová",J586,0)</f>
        <v>0</v>
      </c>
      <c r="BJ586" s="18" t="s">
        <v>80</v>
      </c>
      <c r="BK586" s="214">
        <f>ROUND(I586*H586,2)</f>
        <v>0</v>
      </c>
      <c r="BL586" s="18" t="s">
        <v>235</v>
      </c>
      <c r="BM586" s="213" t="s">
        <v>664</v>
      </c>
    </row>
    <row r="587" s="2" customFormat="1">
      <c r="A587" s="39"/>
      <c r="B587" s="40"/>
      <c r="C587" s="41"/>
      <c r="D587" s="215" t="s">
        <v>148</v>
      </c>
      <c r="E587" s="41"/>
      <c r="F587" s="216" t="s">
        <v>665</v>
      </c>
      <c r="G587" s="41"/>
      <c r="H587" s="41"/>
      <c r="I587" s="217"/>
      <c r="J587" s="41"/>
      <c r="K587" s="41"/>
      <c r="L587" s="45"/>
      <c r="M587" s="218"/>
      <c r="N587" s="219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148</v>
      </c>
      <c r="AU587" s="18" t="s">
        <v>82</v>
      </c>
    </row>
    <row r="588" s="13" customFormat="1">
      <c r="A588" s="13"/>
      <c r="B588" s="220"/>
      <c r="C588" s="221"/>
      <c r="D588" s="222" t="s">
        <v>150</v>
      </c>
      <c r="E588" s="223" t="s">
        <v>19</v>
      </c>
      <c r="F588" s="224" t="s">
        <v>151</v>
      </c>
      <c r="G588" s="221"/>
      <c r="H588" s="223" t="s">
        <v>19</v>
      </c>
      <c r="I588" s="225"/>
      <c r="J588" s="221"/>
      <c r="K588" s="221"/>
      <c r="L588" s="226"/>
      <c r="M588" s="227"/>
      <c r="N588" s="228"/>
      <c r="O588" s="228"/>
      <c r="P588" s="228"/>
      <c r="Q588" s="228"/>
      <c r="R588" s="228"/>
      <c r="S588" s="228"/>
      <c r="T588" s="22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0" t="s">
        <v>150</v>
      </c>
      <c r="AU588" s="230" t="s">
        <v>82</v>
      </c>
      <c r="AV588" s="13" t="s">
        <v>80</v>
      </c>
      <c r="AW588" s="13" t="s">
        <v>33</v>
      </c>
      <c r="AX588" s="13" t="s">
        <v>72</v>
      </c>
      <c r="AY588" s="230" t="s">
        <v>139</v>
      </c>
    </row>
    <row r="589" s="13" customFormat="1">
      <c r="A589" s="13"/>
      <c r="B589" s="220"/>
      <c r="C589" s="221"/>
      <c r="D589" s="222" t="s">
        <v>150</v>
      </c>
      <c r="E589" s="223" t="s">
        <v>19</v>
      </c>
      <c r="F589" s="224" t="s">
        <v>152</v>
      </c>
      <c r="G589" s="221"/>
      <c r="H589" s="223" t="s">
        <v>19</v>
      </c>
      <c r="I589" s="225"/>
      <c r="J589" s="221"/>
      <c r="K589" s="221"/>
      <c r="L589" s="226"/>
      <c r="M589" s="227"/>
      <c r="N589" s="228"/>
      <c r="O589" s="228"/>
      <c r="P589" s="228"/>
      <c r="Q589" s="228"/>
      <c r="R589" s="228"/>
      <c r="S589" s="228"/>
      <c r="T589" s="22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0" t="s">
        <v>150</v>
      </c>
      <c r="AU589" s="230" t="s">
        <v>82</v>
      </c>
      <c r="AV589" s="13" t="s">
        <v>80</v>
      </c>
      <c r="AW589" s="13" t="s">
        <v>33</v>
      </c>
      <c r="AX589" s="13" t="s">
        <v>72</v>
      </c>
      <c r="AY589" s="230" t="s">
        <v>139</v>
      </c>
    </row>
    <row r="590" s="14" customFormat="1">
      <c r="A590" s="14"/>
      <c r="B590" s="231"/>
      <c r="C590" s="232"/>
      <c r="D590" s="222" t="s">
        <v>150</v>
      </c>
      <c r="E590" s="233" t="s">
        <v>19</v>
      </c>
      <c r="F590" s="234" t="s">
        <v>666</v>
      </c>
      <c r="G590" s="232"/>
      <c r="H590" s="235">
        <v>45</v>
      </c>
      <c r="I590" s="236"/>
      <c r="J590" s="232"/>
      <c r="K590" s="232"/>
      <c r="L590" s="237"/>
      <c r="M590" s="238"/>
      <c r="N590" s="239"/>
      <c r="O590" s="239"/>
      <c r="P590" s="239"/>
      <c r="Q590" s="239"/>
      <c r="R590" s="239"/>
      <c r="S590" s="239"/>
      <c r="T590" s="24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1" t="s">
        <v>150</v>
      </c>
      <c r="AU590" s="241" t="s">
        <v>82</v>
      </c>
      <c r="AV590" s="14" t="s">
        <v>82</v>
      </c>
      <c r="AW590" s="14" t="s">
        <v>33</v>
      </c>
      <c r="AX590" s="14" t="s">
        <v>72</v>
      </c>
      <c r="AY590" s="241" t="s">
        <v>139</v>
      </c>
    </row>
    <row r="591" s="13" customFormat="1">
      <c r="A591" s="13"/>
      <c r="B591" s="220"/>
      <c r="C591" s="221"/>
      <c r="D591" s="222" t="s">
        <v>150</v>
      </c>
      <c r="E591" s="223" t="s">
        <v>19</v>
      </c>
      <c r="F591" s="224" t="s">
        <v>330</v>
      </c>
      <c r="G591" s="221"/>
      <c r="H591" s="223" t="s">
        <v>19</v>
      </c>
      <c r="I591" s="225"/>
      <c r="J591" s="221"/>
      <c r="K591" s="221"/>
      <c r="L591" s="226"/>
      <c r="M591" s="227"/>
      <c r="N591" s="228"/>
      <c r="O591" s="228"/>
      <c r="P591" s="228"/>
      <c r="Q591" s="228"/>
      <c r="R591" s="228"/>
      <c r="S591" s="228"/>
      <c r="T591" s="229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0" t="s">
        <v>150</v>
      </c>
      <c r="AU591" s="230" t="s">
        <v>82</v>
      </c>
      <c r="AV591" s="13" t="s">
        <v>80</v>
      </c>
      <c r="AW591" s="13" t="s">
        <v>33</v>
      </c>
      <c r="AX591" s="13" t="s">
        <v>72</v>
      </c>
      <c r="AY591" s="230" t="s">
        <v>139</v>
      </c>
    </row>
    <row r="592" s="14" customFormat="1">
      <c r="A592" s="14"/>
      <c r="B592" s="231"/>
      <c r="C592" s="232"/>
      <c r="D592" s="222" t="s">
        <v>150</v>
      </c>
      <c r="E592" s="233" t="s">
        <v>19</v>
      </c>
      <c r="F592" s="234" t="s">
        <v>667</v>
      </c>
      <c r="G592" s="232"/>
      <c r="H592" s="235">
        <v>70</v>
      </c>
      <c r="I592" s="236"/>
      <c r="J592" s="232"/>
      <c r="K592" s="232"/>
      <c r="L592" s="237"/>
      <c r="M592" s="238"/>
      <c r="N592" s="239"/>
      <c r="O592" s="239"/>
      <c r="P592" s="239"/>
      <c r="Q592" s="239"/>
      <c r="R592" s="239"/>
      <c r="S592" s="239"/>
      <c r="T592" s="240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1" t="s">
        <v>150</v>
      </c>
      <c r="AU592" s="241" t="s">
        <v>82</v>
      </c>
      <c r="AV592" s="14" t="s">
        <v>82</v>
      </c>
      <c r="AW592" s="14" t="s">
        <v>33</v>
      </c>
      <c r="AX592" s="14" t="s">
        <v>72</v>
      </c>
      <c r="AY592" s="241" t="s">
        <v>139</v>
      </c>
    </row>
    <row r="593" s="13" customFormat="1">
      <c r="A593" s="13"/>
      <c r="B593" s="220"/>
      <c r="C593" s="221"/>
      <c r="D593" s="222" t="s">
        <v>150</v>
      </c>
      <c r="E593" s="223" t="s">
        <v>19</v>
      </c>
      <c r="F593" s="224" t="s">
        <v>332</v>
      </c>
      <c r="G593" s="221"/>
      <c r="H593" s="223" t="s">
        <v>19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0" t="s">
        <v>150</v>
      </c>
      <c r="AU593" s="230" t="s">
        <v>82</v>
      </c>
      <c r="AV593" s="13" t="s">
        <v>80</v>
      </c>
      <c r="AW593" s="13" t="s">
        <v>33</v>
      </c>
      <c r="AX593" s="13" t="s">
        <v>72</v>
      </c>
      <c r="AY593" s="230" t="s">
        <v>139</v>
      </c>
    </row>
    <row r="594" s="14" customFormat="1">
      <c r="A594" s="14"/>
      <c r="B594" s="231"/>
      <c r="C594" s="232"/>
      <c r="D594" s="222" t="s">
        <v>150</v>
      </c>
      <c r="E594" s="233" t="s">
        <v>19</v>
      </c>
      <c r="F594" s="234" t="s">
        <v>668</v>
      </c>
      <c r="G594" s="232"/>
      <c r="H594" s="235">
        <v>55</v>
      </c>
      <c r="I594" s="236"/>
      <c r="J594" s="232"/>
      <c r="K594" s="232"/>
      <c r="L594" s="237"/>
      <c r="M594" s="238"/>
      <c r="N594" s="239"/>
      <c r="O594" s="239"/>
      <c r="P594" s="239"/>
      <c r="Q594" s="239"/>
      <c r="R594" s="239"/>
      <c r="S594" s="239"/>
      <c r="T594" s="24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1" t="s">
        <v>150</v>
      </c>
      <c r="AU594" s="241" t="s">
        <v>82</v>
      </c>
      <c r="AV594" s="14" t="s">
        <v>82</v>
      </c>
      <c r="AW594" s="14" t="s">
        <v>33</v>
      </c>
      <c r="AX594" s="14" t="s">
        <v>72</v>
      </c>
      <c r="AY594" s="241" t="s">
        <v>139</v>
      </c>
    </row>
    <row r="595" s="13" customFormat="1">
      <c r="A595" s="13"/>
      <c r="B595" s="220"/>
      <c r="C595" s="221"/>
      <c r="D595" s="222" t="s">
        <v>150</v>
      </c>
      <c r="E595" s="223" t="s">
        <v>19</v>
      </c>
      <c r="F595" s="224" t="s">
        <v>338</v>
      </c>
      <c r="G595" s="221"/>
      <c r="H595" s="223" t="s">
        <v>19</v>
      </c>
      <c r="I595" s="225"/>
      <c r="J595" s="221"/>
      <c r="K595" s="221"/>
      <c r="L595" s="226"/>
      <c r="M595" s="227"/>
      <c r="N595" s="228"/>
      <c r="O595" s="228"/>
      <c r="P595" s="228"/>
      <c r="Q595" s="228"/>
      <c r="R595" s="228"/>
      <c r="S595" s="228"/>
      <c r="T595" s="22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0" t="s">
        <v>150</v>
      </c>
      <c r="AU595" s="230" t="s">
        <v>82</v>
      </c>
      <c r="AV595" s="13" t="s">
        <v>80</v>
      </c>
      <c r="AW595" s="13" t="s">
        <v>33</v>
      </c>
      <c r="AX595" s="13" t="s">
        <v>72</v>
      </c>
      <c r="AY595" s="230" t="s">
        <v>139</v>
      </c>
    </row>
    <row r="596" s="14" customFormat="1">
      <c r="A596" s="14"/>
      <c r="B596" s="231"/>
      <c r="C596" s="232"/>
      <c r="D596" s="222" t="s">
        <v>150</v>
      </c>
      <c r="E596" s="233" t="s">
        <v>19</v>
      </c>
      <c r="F596" s="234" t="s">
        <v>669</v>
      </c>
      <c r="G596" s="232"/>
      <c r="H596" s="235">
        <v>80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1" t="s">
        <v>150</v>
      </c>
      <c r="AU596" s="241" t="s">
        <v>82</v>
      </c>
      <c r="AV596" s="14" t="s">
        <v>82</v>
      </c>
      <c r="AW596" s="14" t="s">
        <v>33</v>
      </c>
      <c r="AX596" s="14" t="s">
        <v>72</v>
      </c>
      <c r="AY596" s="241" t="s">
        <v>139</v>
      </c>
    </row>
    <row r="597" s="15" customFormat="1">
      <c r="A597" s="15"/>
      <c r="B597" s="242"/>
      <c r="C597" s="243"/>
      <c r="D597" s="222" t="s">
        <v>150</v>
      </c>
      <c r="E597" s="244" t="s">
        <v>19</v>
      </c>
      <c r="F597" s="245" t="s">
        <v>154</v>
      </c>
      <c r="G597" s="243"/>
      <c r="H597" s="246">
        <v>250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52" t="s">
        <v>150</v>
      </c>
      <c r="AU597" s="252" t="s">
        <v>82</v>
      </c>
      <c r="AV597" s="15" t="s">
        <v>146</v>
      </c>
      <c r="AW597" s="15" t="s">
        <v>33</v>
      </c>
      <c r="AX597" s="15" t="s">
        <v>80</v>
      </c>
      <c r="AY597" s="252" t="s">
        <v>139</v>
      </c>
    </row>
    <row r="598" s="2" customFormat="1" ht="24.15" customHeight="1">
      <c r="A598" s="39"/>
      <c r="B598" s="40"/>
      <c r="C598" s="202" t="s">
        <v>670</v>
      </c>
      <c r="D598" s="202" t="s">
        <v>141</v>
      </c>
      <c r="E598" s="203" t="s">
        <v>671</v>
      </c>
      <c r="F598" s="204" t="s">
        <v>672</v>
      </c>
      <c r="G598" s="205" t="s">
        <v>221</v>
      </c>
      <c r="H598" s="206">
        <v>130</v>
      </c>
      <c r="I598" s="207"/>
      <c r="J598" s="208">
        <f>ROUND(I598*H598,2)</f>
        <v>0</v>
      </c>
      <c r="K598" s="204" t="s">
        <v>145</v>
      </c>
      <c r="L598" s="45"/>
      <c r="M598" s="209" t="s">
        <v>19</v>
      </c>
      <c r="N598" s="210" t="s">
        <v>43</v>
      </c>
      <c r="O598" s="85"/>
      <c r="P598" s="211">
        <f>O598*H598</f>
        <v>0</v>
      </c>
      <c r="Q598" s="211">
        <v>0.0040699999999999998</v>
      </c>
      <c r="R598" s="211">
        <f>Q598*H598</f>
        <v>0.52910000000000001</v>
      </c>
      <c r="S598" s="211">
        <v>0</v>
      </c>
      <c r="T598" s="212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13" t="s">
        <v>235</v>
      </c>
      <c r="AT598" s="213" t="s">
        <v>141</v>
      </c>
      <c r="AU598" s="213" t="s">
        <v>82</v>
      </c>
      <c r="AY598" s="18" t="s">
        <v>139</v>
      </c>
      <c r="BE598" s="214">
        <f>IF(N598="základní",J598,0)</f>
        <v>0</v>
      </c>
      <c r="BF598" s="214">
        <f>IF(N598="snížená",J598,0)</f>
        <v>0</v>
      </c>
      <c r="BG598" s="214">
        <f>IF(N598="zákl. přenesená",J598,0)</f>
        <v>0</v>
      </c>
      <c r="BH598" s="214">
        <f>IF(N598="sníž. přenesená",J598,0)</f>
        <v>0</v>
      </c>
      <c r="BI598" s="214">
        <f>IF(N598="nulová",J598,0)</f>
        <v>0</v>
      </c>
      <c r="BJ598" s="18" t="s">
        <v>80</v>
      </c>
      <c r="BK598" s="214">
        <f>ROUND(I598*H598,2)</f>
        <v>0</v>
      </c>
      <c r="BL598" s="18" t="s">
        <v>235</v>
      </c>
      <c r="BM598" s="213" t="s">
        <v>673</v>
      </c>
    </row>
    <row r="599" s="2" customFormat="1">
      <c r="A599" s="39"/>
      <c r="B599" s="40"/>
      <c r="C599" s="41"/>
      <c r="D599" s="215" t="s">
        <v>148</v>
      </c>
      <c r="E599" s="41"/>
      <c r="F599" s="216" t="s">
        <v>674</v>
      </c>
      <c r="G599" s="41"/>
      <c r="H599" s="41"/>
      <c r="I599" s="217"/>
      <c r="J599" s="41"/>
      <c r="K599" s="41"/>
      <c r="L599" s="45"/>
      <c r="M599" s="218"/>
      <c r="N599" s="219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148</v>
      </c>
      <c r="AU599" s="18" t="s">
        <v>82</v>
      </c>
    </row>
    <row r="600" s="13" customFormat="1">
      <c r="A600" s="13"/>
      <c r="B600" s="220"/>
      <c r="C600" s="221"/>
      <c r="D600" s="222" t="s">
        <v>150</v>
      </c>
      <c r="E600" s="223" t="s">
        <v>19</v>
      </c>
      <c r="F600" s="224" t="s">
        <v>151</v>
      </c>
      <c r="G600" s="221"/>
      <c r="H600" s="223" t="s">
        <v>19</v>
      </c>
      <c r="I600" s="225"/>
      <c r="J600" s="221"/>
      <c r="K600" s="221"/>
      <c r="L600" s="226"/>
      <c r="M600" s="227"/>
      <c r="N600" s="228"/>
      <c r="O600" s="228"/>
      <c r="P600" s="228"/>
      <c r="Q600" s="228"/>
      <c r="R600" s="228"/>
      <c r="S600" s="228"/>
      <c r="T600" s="22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0" t="s">
        <v>150</v>
      </c>
      <c r="AU600" s="230" t="s">
        <v>82</v>
      </c>
      <c r="AV600" s="13" t="s">
        <v>80</v>
      </c>
      <c r="AW600" s="13" t="s">
        <v>33</v>
      </c>
      <c r="AX600" s="13" t="s">
        <v>72</v>
      </c>
      <c r="AY600" s="230" t="s">
        <v>139</v>
      </c>
    </row>
    <row r="601" s="13" customFormat="1">
      <c r="A601" s="13"/>
      <c r="B601" s="220"/>
      <c r="C601" s="221"/>
      <c r="D601" s="222" t="s">
        <v>150</v>
      </c>
      <c r="E601" s="223" t="s">
        <v>19</v>
      </c>
      <c r="F601" s="224" t="s">
        <v>152</v>
      </c>
      <c r="G601" s="221"/>
      <c r="H601" s="223" t="s">
        <v>19</v>
      </c>
      <c r="I601" s="225"/>
      <c r="J601" s="221"/>
      <c r="K601" s="221"/>
      <c r="L601" s="226"/>
      <c r="M601" s="227"/>
      <c r="N601" s="228"/>
      <c r="O601" s="228"/>
      <c r="P601" s="228"/>
      <c r="Q601" s="228"/>
      <c r="R601" s="228"/>
      <c r="S601" s="228"/>
      <c r="T601" s="22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0" t="s">
        <v>150</v>
      </c>
      <c r="AU601" s="230" t="s">
        <v>82</v>
      </c>
      <c r="AV601" s="13" t="s">
        <v>80</v>
      </c>
      <c r="AW601" s="13" t="s">
        <v>33</v>
      </c>
      <c r="AX601" s="13" t="s">
        <v>72</v>
      </c>
      <c r="AY601" s="230" t="s">
        <v>139</v>
      </c>
    </row>
    <row r="602" s="14" customFormat="1">
      <c r="A602" s="14"/>
      <c r="B602" s="231"/>
      <c r="C602" s="232"/>
      <c r="D602" s="222" t="s">
        <v>150</v>
      </c>
      <c r="E602" s="233" t="s">
        <v>19</v>
      </c>
      <c r="F602" s="234" t="s">
        <v>675</v>
      </c>
      <c r="G602" s="232"/>
      <c r="H602" s="235">
        <v>40</v>
      </c>
      <c r="I602" s="236"/>
      <c r="J602" s="232"/>
      <c r="K602" s="232"/>
      <c r="L602" s="237"/>
      <c r="M602" s="238"/>
      <c r="N602" s="239"/>
      <c r="O602" s="239"/>
      <c r="P602" s="239"/>
      <c r="Q602" s="239"/>
      <c r="R602" s="239"/>
      <c r="S602" s="239"/>
      <c r="T602" s="240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1" t="s">
        <v>150</v>
      </c>
      <c r="AU602" s="241" t="s">
        <v>82</v>
      </c>
      <c r="AV602" s="14" t="s">
        <v>82</v>
      </c>
      <c r="AW602" s="14" t="s">
        <v>33</v>
      </c>
      <c r="AX602" s="14" t="s">
        <v>72</v>
      </c>
      <c r="AY602" s="241" t="s">
        <v>139</v>
      </c>
    </row>
    <row r="603" s="13" customFormat="1">
      <c r="A603" s="13"/>
      <c r="B603" s="220"/>
      <c r="C603" s="221"/>
      <c r="D603" s="222" t="s">
        <v>150</v>
      </c>
      <c r="E603" s="223" t="s">
        <v>19</v>
      </c>
      <c r="F603" s="224" t="s">
        <v>330</v>
      </c>
      <c r="G603" s="221"/>
      <c r="H603" s="223" t="s">
        <v>19</v>
      </c>
      <c r="I603" s="225"/>
      <c r="J603" s="221"/>
      <c r="K603" s="221"/>
      <c r="L603" s="226"/>
      <c r="M603" s="227"/>
      <c r="N603" s="228"/>
      <c r="O603" s="228"/>
      <c r="P603" s="228"/>
      <c r="Q603" s="228"/>
      <c r="R603" s="228"/>
      <c r="S603" s="228"/>
      <c r="T603" s="22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0" t="s">
        <v>150</v>
      </c>
      <c r="AU603" s="230" t="s">
        <v>82</v>
      </c>
      <c r="AV603" s="13" t="s">
        <v>80</v>
      </c>
      <c r="AW603" s="13" t="s">
        <v>33</v>
      </c>
      <c r="AX603" s="13" t="s">
        <v>72</v>
      </c>
      <c r="AY603" s="230" t="s">
        <v>139</v>
      </c>
    </row>
    <row r="604" s="14" customFormat="1">
      <c r="A604" s="14"/>
      <c r="B604" s="231"/>
      <c r="C604" s="232"/>
      <c r="D604" s="222" t="s">
        <v>150</v>
      </c>
      <c r="E604" s="233" t="s">
        <v>19</v>
      </c>
      <c r="F604" s="234" t="s">
        <v>224</v>
      </c>
      <c r="G604" s="232"/>
      <c r="H604" s="235">
        <v>30</v>
      </c>
      <c r="I604" s="236"/>
      <c r="J604" s="232"/>
      <c r="K604" s="232"/>
      <c r="L604" s="237"/>
      <c r="M604" s="238"/>
      <c r="N604" s="239"/>
      <c r="O604" s="239"/>
      <c r="P604" s="239"/>
      <c r="Q604" s="239"/>
      <c r="R604" s="239"/>
      <c r="S604" s="239"/>
      <c r="T604" s="24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1" t="s">
        <v>150</v>
      </c>
      <c r="AU604" s="241" t="s">
        <v>82</v>
      </c>
      <c r="AV604" s="14" t="s">
        <v>82</v>
      </c>
      <c r="AW604" s="14" t="s">
        <v>33</v>
      </c>
      <c r="AX604" s="14" t="s">
        <v>72</v>
      </c>
      <c r="AY604" s="241" t="s">
        <v>139</v>
      </c>
    </row>
    <row r="605" s="13" customFormat="1">
      <c r="A605" s="13"/>
      <c r="B605" s="220"/>
      <c r="C605" s="221"/>
      <c r="D605" s="222" t="s">
        <v>150</v>
      </c>
      <c r="E605" s="223" t="s">
        <v>19</v>
      </c>
      <c r="F605" s="224" t="s">
        <v>332</v>
      </c>
      <c r="G605" s="221"/>
      <c r="H605" s="223" t="s">
        <v>19</v>
      </c>
      <c r="I605" s="225"/>
      <c r="J605" s="221"/>
      <c r="K605" s="221"/>
      <c r="L605" s="226"/>
      <c r="M605" s="227"/>
      <c r="N605" s="228"/>
      <c r="O605" s="228"/>
      <c r="P605" s="228"/>
      <c r="Q605" s="228"/>
      <c r="R605" s="228"/>
      <c r="S605" s="228"/>
      <c r="T605" s="22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0" t="s">
        <v>150</v>
      </c>
      <c r="AU605" s="230" t="s">
        <v>82</v>
      </c>
      <c r="AV605" s="13" t="s">
        <v>80</v>
      </c>
      <c r="AW605" s="13" t="s">
        <v>33</v>
      </c>
      <c r="AX605" s="13" t="s">
        <v>72</v>
      </c>
      <c r="AY605" s="230" t="s">
        <v>139</v>
      </c>
    </row>
    <row r="606" s="14" customFormat="1">
      <c r="A606" s="14"/>
      <c r="B606" s="231"/>
      <c r="C606" s="232"/>
      <c r="D606" s="222" t="s">
        <v>150</v>
      </c>
      <c r="E606" s="233" t="s">
        <v>19</v>
      </c>
      <c r="F606" s="234" t="s">
        <v>165</v>
      </c>
      <c r="G606" s="232"/>
      <c r="H606" s="235">
        <v>15</v>
      </c>
      <c r="I606" s="236"/>
      <c r="J606" s="232"/>
      <c r="K606" s="232"/>
      <c r="L606" s="237"/>
      <c r="M606" s="238"/>
      <c r="N606" s="239"/>
      <c r="O606" s="239"/>
      <c r="P606" s="239"/>
      <c r="Q606" s="239"/>
      <c r="R606" s="239"/>
      <c r="S606" s="239"/>
      <c r="T606" s="24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1" t="s">
        <v>150</v>
      </c>
      <c r="AU606" s="241" t="s">
        <v>82</v>
      </c>
      <c r="AV606" s="14" t="s">
        <v>82</v>
      </c>
      <c r="AW606" s="14" t="s">
        <v>33</v>
      </c>
      <c r="AX606" s="14" t="s">
        <v>72</v>
      </c>
      <c r="AY606" s="241" t="s">
        <v>139</v>
      </c>
    </row>
    <row r="607" s="13" customFormat="1">
      <c r="A607" s="13"/>
      <c r="B607" s="220"/>
      <c r="C607" s="221"/>
      <c r="D607" s="222" t="s">
        <v>150</v>
      </c>
      <c r="E607" s="223" t="s">
        <v>19</v>
      </c>
      <c r="F607" s="224" t="s">
        <v>338</v>
      </c>
      <c r="G607" s="221"/>
      <c r="H607" s="223" t="s">
        <v>19</v>
      </c>
      <c r="I607" s="225"/>
      <c r="J607" s="221"/>
      <c r="K607" s="221"/>
      <c r="L607" s="226"/>
      <c r="M607" s="227"/>
      <c r="N607" s="228"/>
      <c r="O607" s="228"/>
      <c r="P607" s="228"/>
      <c r="Q607" s="228"/>
      <c r="R607" s="228"/>
      <c r="S607" s="228"/>
      <c r="T607" s="22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0" t="s">
        <v>150</v>
      </c>
      <c r="AU607" s="230" t="s">
        <v>82</v>
      </c>
      <c r="AV607" s="13" t="s">
        <v>80</v>
      </c>
      <c r="AW607" s="13" t="s">
        <v>33</v>
      </c>
      <c r="AX607" s="13" t="s">
        <v>72</v>
      </c>
      <c r="AY607" s="230" t="s">
        <v>139</v>
      </c>
    </row>
    <row r="608" s="14" customFormat="1">
      <c r="A608" s="14"/>
      <c r="B608" s="231"/>
      <c r="C608" s="232"/>
      <c r="D608" s="222" t="s">
        <v>150</v>
      </c>
      <c r="E608" s="233" t="s">
        <v>19</v>
      </c>
      <c r="F608" s="234" t="s">
        <v>666</v>
      </c>
      <c r="G608" s="232"/>
      <c r="H608" s="235">
        <v>45</v>
      </c>
      <c r="I608" s="236"/>
      <c r="J608" s="232"/>
      <c r="K608" s="232"/>
      <c r="L608" s="237"/>
      <c r="M608" s="238"/>
      <c r="N608" s="239"/>
      <c r="O608" s="239"/>
      <c r="P608" s="239"/>
      <c r="Q608" s="239"/>
      <c r="R608" s="239"/>
      <c r="S608" s="239"/>
      <c r="T608" s="240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1" t="s">
        <v>150</v>
      </c>
      <c r="AU608" s="241" t="s">
        <v>82</v>
      </c>
      <c r="AV608" s="14" t="s">
        <v>82</v>
      </c>
      <c r="AW608" s="14" t="s">
        <v>33</v>
      </c>
      <c r="AX608" s="14" t="s">
        <v>72</v>
      </c>
      <c r="AY608" s="241" t="s">
        <v>139</v>
      </c>
    </row>
    <row r="609" s="15" customFormat="1">
      <c r="A609" s="15"/>
      <c r="B609" s="242"/>
      <c r="C609" s="243"/>
      <c r="D609" s="222" t="s">
        <v>150</v>
      </c>
      <c r="E609" s="244" t="s">
        <v>19</v>
      </c>
      <c r="F609" s="245" t="s">
        <v>154</v>
      </c>
      <c r="G609" s="243"/>
      <c r="H609" s="246">
        <v>130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2" t="s">
        <v>150</v>
      </c>
      <c r="AU609" s="252" t="s">
        <v>82</v>
      </c>
      <c r="AV609" s="15" t="s">
        <v>146</v>
      </c>
      <c r="AW609" s="15" t="s">
        <v>33</v>
      </c>
      <c r="AX609" s="15" t="s">
        <v>80</v>
      </c>
      <c r="AY609" s="252" t="s">
        <v>139</v>
      </c>
    </row>
    <row r="610" s="2" customFormat="1" ht="24.15" customHeight="1">
      <c r="A610" s="39"/>
      <c r="B610" s="40"/>
      <c r="C610" s="202" t="s">
        <v>676</v>
      </c>
      <c r="D610" s="202" t="s">
        <v>141</v>
      </c>
      <c r="E610" s="203" t="s">
        <v>677</v>
      </c>
      <c r="F610" s="204" t="s">
        <v>678</v>
      </c>
      <c r="G610" s="205" t="s">
        <v>221</v>
      </c>
      <c r="H610" s="206">
        <v>160</v>
      </c>
      <c r="I610" s="207"/>
      <c r="J610" s="208">
        <f>ROUND(I610*H610,2)</f>
        <v>0</v>
      </c>
      <c r="K610" s="204" t="s">
        <v>145</v>
      </c>
      <c r="L610" s="45"/>
      <c r="M610" s="209" t="s">
        <v>19</v>
      </c>
      <c r="N610" s="210" t="s">
        <v>43</v>
      </c>
      <c r="O610" s="85"/>
      <c r="P610" s="211">
        <f>O610*H610</f>
        <v>0</v>
      </c>
      <c r="Q610" s="211">
        <v>0.0048900000000000002</v>
      </c>
      <c r="R610" s="211">
        <f>Q610*H610</f>
        <v>0.78239999999999998</v>
      </c>
      <c r="S610" s="211">
        <v>0</v>
      </c>
      <c r="T610" s="212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13" t="s">
        <v>235</v>
      </c>
      <c r="AT610" s="213" t="s">
        <v>141</v>
      </c>
      <c r="AU610" s="213" t="s">
        <v>82</v>
      </c>
      <c r="AY610" s="18" t="s">
        <v>139</v>
      </c>
      <c r="BE610" s="214">
        <f>IF(N610="základní",J610,0)</f>
        <v>0</v>
      </c>
      <c r="BF610" s="214">
        <f>IF(N610="snížená",J610,0)</f>
        <v>0</v>
      </c>
      <c r="BG610" s="214">
        <f>IF(N610="zákl. přenesená",J610,0)</f>
        <v>0</v>
      </c>
      <c r="BH610" s="214">
        <f>IF(N610="sníž. přenesená",J610,0)</f>
        <v>0</v>
      </c>
      <c r="BI610" s="214">
        <f>IF(N610="nulová",J610,0)</f>
        <v>0</v>
      </c>
      <c r="BJ610" s="18" t="s">
        <v>80</v>
      </c>
      <c r="BK610" s="214">
        <f>ROUND(I610*H610,2)</f>
        <v>0</v>
      </c>
      <c r="BL610" s="18" t="s">
        <v>235</v>
      </c>
      <c r="BM610" s="213" t="s">
        <v>679</v>
      </c>
    </row>
    <row r="611" s="2" customFormat="1">
      <c r="A611" s="39"/>
      <c r="B611" s="40"/>
      <c r="C611" s="41"/>
      <c r="D611" s="215" t="s">
        <v>148</v>
      </c>
      <c r="E611" s="41"/>
      <c r="F611" s="216" t="s">
        <v>680</v>
      </c>
      <c r="G611" s="41"/>
      <c r="H611" s="41"/>
      <c r="I611" s="217"/>
      <c r="J611" s="41"/>
      <c r="K611" s="41"/>
      <c r="L611" s="45"/>
      <c r="M611" s="218"/>
      <c r="N611" s="219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148</v>
      </c>
      <c r="AU611" s="18" t="s">
        <v>82</v>
      </c>
    </row>
    <row r="612" s="13" customFormat="1">
      <c r="A612" s="13"/>
      <c r="B612" s="220"/>
      <c r="C612" s="221"/>
      <c r="D612" s="222" t="s">
        <v>150</v>
      </c>
      <c r="E612" s="223" t="s">
        <v>19</v>
      </c>
      <c r="F612" s="224" t="s">
        <v>151</v>
      </c>
      <c r="G612" s="221"/>
      <c r="H612" s="223" t="s">
        <v>19</v>
      </c>
      <c r="I612" s="225"/>
      <c r="J612" s="221"/>
      <c r="K612" s="221"/>
      <c r="L612" s="226"/>
      <c r="M612" s="227"/>
      <c r="N612" s="228"/>
      <c r="O612" s="228"/>
      <c r="P612" s="228"/>
      <c r="Q612" s="228"/>
      <c r="R612" s="228"/>
      <c r="S612" s="228"/>
      <c r="T612" s="229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0" t="s">
        <v>150</v>
      </c>
      <c r="AU612" s="230" t="s">
        <v>82</v>
      </c>
      <c r="AV612" s="13" t="s">
        <v>80</v>
      </c>
      <c r="AW612" s="13" t="s">
        <v>33</v>
      </c>
      <c r="AX612" s="13" t="s">
        <v>72</v>
      </c>
      <c r="AY612" s="230" t="s">
        <v>139</v>
      </c>
    </row>
    <row r="613" s="13" customFormat="1">
      <c r="A613" s="13"/>
      <c r="B613" s="220"/>
      <c r="C613" s="221"/>
      <c r="D613" s="222" t="s">
        <v>150</v>
      </c>
      <c r="E613" s="223" t="s">
        <v>19</v>
      </c>
      <c r="F613" s="224" t="s">
        <v>330</v>
      </c>
      <c r="G613" s="221"/>
      <c r="H613" s="223" t="s">
        <v>19</v>
      </c>
      <c r="I613" s="225"/>
      <c r="J613" s="221"/>
      <c r="K613" s="221"/>
      <c r="L613" s="226"/>
      <c r="M613" s="227"/>
      <c r="N613" s="228"/>
      <c r="O613" s="228"/>
      <c r="P613" s="228"/>
      <c r="Q613" s="228"/>
      <c r="R613" s="228"/>
      <c r="S613" s="228"/>
      <c r="T613" s="22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0" t="s">
        <v>150</v>
      </c>
      <c r="AU613" s="230" t="s">
        <v>82</v>
      </c>
      <c r="AV613" s="13" t="s">
        <v>80</v>
      </c>
      <c r="AW613" s="13" t="s">
        <v>33</v>
      </c>
      <c r="AX613" s="13" t="s">
        <v>72</v>
      </c>
      <c r="AY613" s="230" t="s">
        <v>139</v>
      </c>
    </row>
    <row r="614" s="14" customFormat="1">
      <c r="A614" s="14"/>
      <c r="B614" s="231"/>
      <c r="C614" s="232"/>
      <c r="D614" s="222" t="s">
        <v>150</v>
      </c>
      <c r="E614" s="233" t="s">
        <v>19</v>
      </c>
      <c r="F614" s="234" t="s">
        <v>681</v>
      </c>
      <c r="G614" s="232"/>
      <c r="H614" s="235">
        <v>60</v>
      </c>
      <c r="I614" s="236"/>
      <c r="J614" s="232"/>
      <c r="K614" s="232"/>
      <c r="L614" s="237"/>
      <c r="M614" s="238"/>
      <c r="N614" s="239"/>
      <c r="O614" s="239"/>
      <c r="P614" s="239"/>
      <c r="Q614" s="239"/>
      <c r="R614" s="239"/>
      <c r="S614" s="239"/>
      <c r="T614" s="24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1" t="s">
        <v>150</v>
      </c>
      <c r="AU614" s="241" t="s">
        <v>82</v>
      </c>
      <c r="AV614" s="14" t="s">
        <v>82</v>
      </c>
      <c r="AW614" s="14" t="s">
        <v>33</v>
      </c>
      <c r="AX614" s="14" t="s">
        <v>72</v>
      </c>
      <c r="AY614" s="241" t="s">
        <v>139</v>
      </c>
    </row>
    <row r="615" s="13" customFormat="1">
      <c r="A615" s="13"/>
      <c r="B615" s="220"/>
      <c r="C615" s="221"/>
      <c r="D615" s="222" t="s">
        <v>150</v>
      </c>
      <c r="E615" s="223" t="s">
        <v>19</v>
      </c>
      <c r="F615" s="224" t="s">
        <v>332</v>
      </c>
      <c r="G615" s="221"/>
      <c r="H615" s="223" t="s">
        <v>19</v>
      </c>
      <c r="I615" s="225"/>
      <c r="J615" s="221"/>
      <c r="K615" s="221"/>
      <c r="L615" s="226"/>
      <c r="M615" s="227"/>
      <c r="N615" s="228"/>
      <c r="O615" s="228"/>
      <c r="P615" s="228"/>
      <c r="Q615" s="228"/>
      <c r="R615" s="228"/>
      <c r="S615" s="228"/>
      <c r="T615" s="22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0" t="s">
        <v>150</v>
      </c>
      <c r="AU615" s="230" t="s">
        <v>82</v>
      </c>
      <c r="AV615" s="13" t="s">
        <v>80</v>
      </c>
      <c r="AW615" s="13" t="s">
        <v>33</v>
      </c>
      <c r="AX615" s="13" t="s">
        <v>72</v>
      </c>
      <c r="AY615" s="230" t="s">
        <v>139</v>
      </c>
    </row>
    <row r="616" s="14" customFormat="1">
      <c r="A616" s="14"/>
      <c r="B616" s="231"/>
      <c r="C616" s="232"/>
      <c r="D616" s="222" t="s">
        <v>150</v>
      </c>
      <c r="E616" s="233" t="s">
        <v>19</v>
      </c>
      <c r="F616" s="234" t="s">
        <v>682</v>
      </c>
      <c r="G616" s="232"/>
      <c r="H616" s="235">
        <v>20</v>
      </c>
      <c r="I616" s="236"/>
      <c r="J616" s="232"/>
      <c r="K616" s="232"/>
      <c r="L616" s="237"/>
      <c r="M616" s="238"/>
      <c r="N616" s="239"/>
      <c r="O616" s="239"/>
      <c r="P616" s="239"/>
      <c r="Q616" s="239"/>
      <c r="R616" s="239"/>
      <c r="S616" s="239"/>
      <c r="T616" s="240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1" t="s">
        <v>150</v>
      </c>
      <c r="AU616" s="241" t="s">
        <v>82</v>
      </c>
      <c r="AV616" s="14" t="s">
        <v>82</v>
      </c>
      <c r="AW616" s="14" t="s">
        <v>33</v>
      </c>
      <c r="AX616" s="14" t="s">
        <v>72</v>
      </c>
      <c r="AY616" s="241" t="s">
        <v>139</v>
      </c>
    </row>
    <row r="617" s="13" customFormat="1">
      <c r="A617" s="13"/>
      <c r="B617" s="220"/>
      <c r="C617" s="221"/>
      <c r="D617" s="222" t="s">
        <v>150</v>
      </c>
      <c r="E617" s="223" t="s">
        <v>19</v>
      </c>
      <c r="F617" s="224" t="s">
        <v>338</v>
      </c>
      <c r="G617" s="221"/>
      <c r="H617" s="223" t="s">
        <v>19</v>
      </c>
      <c r="I617" s="225"/>
      <c r="J617" s="221"/>
      <c r="K617" s="221"/>
      <c r="L617" s="226"/>
      <c r="M617" s="227"/>
      <c r="N617" s="228"/>
      <c r="O617" s="228"/>
      <c r="P617" s="228"/>
      <c r="Q617" s="228"/>
      <c r="R617" s="228"/>
      <c r="S617" s="228"/>
      <c r="T617" s="22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0" t="s">
        <v>150</v>
      </c>
      <c r="AU617" s="230" t="s">
        <v>82</v>
      </c>
      <c r="AV617" s="13" t="s">
        <v>80</v>
      </c>
      <c r="AW617" s="13" t="s">
        <v>33</v>
      </c>
      <c r="AX617" s="13" t="s">
        <v>72</v>
      </c>
      <c r="AY617" s="230" t="s">
        <v>139</v>
      </c>
    </row>
    <row r="618" s="14" customFormat="1">
      <c r="A618" s="14"/>
      <c r="B618" s="231"/>
      <c r="C618" s="232"/>
      <c r="D618" s="222" t="s">
        <v>150</v>
      </c>
      <c r="E618" s="233" t="s">
        <v>19</v>
      </c>
      <c r="F618" s="234" t="s">
        <v>669</v>
      </c>
      <c r="G618" s="232"/>
      <c r="H618" s="235">
        <v>80</v>
      </c>
      <c r="I618" s="236"/>
      <c r="J618" s="232"/>
      <c r="K618" s="232"/>
      <c r="L618" s="237"/>
      <c r="M618" s="238"/>
      <c r="N618" s="239"/>
      <c r="O618" s="239"/>
      <c r="P618" s="239"/>
      <c r="Q618" s="239"/>
      <c r="R618" s="239"/>
      <c r="S618" s="239"/>
      <c r="T618" s="24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1" t="s">
        <v>150</v>
      </c>
      <c r="AU618" s="241" t="s">
        <v>82</v>
      </c>
      <c r="AV618" s="14" t="s">
        <v>82</v>
      </c>
      <c r="AW618" s="14" t="s">
        <v>33</v>
      </c>
      <c r="AX618" s="14" t="s">
        <v>72</v>
      </c>
      <c r="AY618" s="241" t="s">
        <v>139</v>
      </c>
    </row>
    <row r="619" s="15" customFormat="1">
      <c r="A619" s="15"/>
      <c r="B619" s="242"/>
      <c r="C619" s="243"/>
      <c r="D619" s="222" t="s">
        <v>150</v>
      </c>
      <c r="E619" s="244" t="s">
        <v>19</v>
      </c>
      <c r="F619" s="245" t="s">
        <v>154</v>
      </c>
      <c r="G619" s="243"/>
      <c r="H619" s="246">
        <v>160</v>
      </c>
      <c r="I619" s="247"/>
      <c r="J619" s="243"/>
      <c r="K619" s="243"/>
      <c r="L619" s="248"/>
      <c r="M619" s="249"/>
      <c r="N619" s="250"/>
      <c r="O619" s="250"/>
      <c r="P619" s="250"/>
      <c r="Q619" s="250"/>
      <c r="R619" s="250"/>
      <c r="S619" s="250"/>
      <c r="T619" s="251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2" t="s">
        <v>150</v>
      </c>
      <c r="AU619" s="252" t="s">
        <v>82</v>
      </c>
      <c r="AV619" s="15" t="s">
        <v>146</v>
      </c>
      <c r="AW619" s="15" t="s">
        <v>33</v>
      </c>
      <c r="AX619" s="15" t="s">
        <v>80</v>
      </c>
      <c r="AY619" s="252" t="s">
        <v>139</v>
      </c>
    </row>
    <row r="620" s="2" customFormat="1" ht="24.15" customHeight="1">
      <c r="A620" s="39"/>
      <c r="B620" s="40"/>
      <c r="C620" s="202" t="s">
        <v>683</v>
      </c>
      <c r="D620" s="202" t="s">
        <v>141</v>
      </c>
      <c r="E620" s="203" t="s">
        <v>684</v>
      </c>
      <c r="F620" s="204" t="s">
        <v>685</v>
      </c>
      <c r="G620" s="205" t="s">
        <v>221</v>
      </c>
      <c r="H620" s="206">
        <v>380</v>
      </c>
      <c r="I620" s="207"/>
      <c r="J620" s="208">
        <f>ROUND(I620*H620,2)</f>
        <v>0</v>
      </c>
      <c r="K620" s="204" t="s">
        <v>145</v>
      </c>
      <c r="L620" s="45"/>
      <c r="M620" s="209" t="s">
        <v>19</v>
      </c>
      <c r="N620" s="210" t="s">
        <v>43</v>
      </c>
      <c r="O620" s="85"/>
      <c r="P620" s="211">
        <f>O620*H620</f>
        <v>0</v>
      </c>
      <c r="Q620" s="211">
        <v>0.0055999999999999999</v>
      </c>
      <c r="R620" s="211">
        <f>Q620*H620</f>
        <v>2.1280000000000001</v>
      </c>
      <c r="S620" s="211">
        <v>0</v>
      </c>
      <c r="T620" s="212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13" t="s">
        <v>235</v>
      </c>
      <c r="AT620" s="213" t="s">
        <v>141</v>
      </c>
      <c r="AU620" s="213" t="s">
        <v>82</v>
      </c>
      <c r="AY620" s="18" t="s">
        <v>139</v>
      </c>
      <c r="BE620" s="214">
        <f>IF(N620="základní",J620,0)</f>
        <v>0</v>
      </c>
      <c r="BF620" s="214">
        <f>IF(N620="snížená",J620,0)</f>
        <v>0</v>
      </c>
      <c r="BG620" s="214">
        <f>IF(N620="zákl. přenesená",J620,0)</f>
        <v>0</v>
      </c>
      <c r="BH620" s="214">
        <f>IF(N620="sníž. přenesená",J620,0)</f>
        <v>0</v>
      </c>
      <c r="BI620" s="214">
        <f>IF(N620="nulová",J620,0)</f>
        <v>0</v>
      </c>
      <c r="BJ620" s="18" t="s">
        <v>80</v>
      </c>
      <c r="BK620" s="214">
        <f>ROUND(I620*H620,2)</f>
        <v>0</v>
      </c>
      <c r="BL620" s="18" t="s">
        <v>235</v>
      </c>
      <c r="BM620" s="213" t="s">
        <v>686</v>
      </c>
    </row>
    <row r="621" s="2" customFormat="1">
      <c r="A621" s="39"/>
      <c r="B621" s="40"/>
      <c r="C621" s="41"/>
      <c r="D621" s="215" t="s">
        <v>148</v>
      </c>
      <c r="E621" s="41"/>
      <c r="F621" s="216" t="s">
        <v>687</v>
      </c>
      <c r="G621" s="41"/>
      <c r="H621" s="41"/>
      <c r="I621" s="217"/>
      <c r="J621" s="41"/>
      <c r="K621" s="41"/>
      <c r="L621" s="45"/>
      <c r="M621" s="218"/>
      <c r="N621" s="219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148</v>
      </c>
      <c r="AU621" s="18" t="s">
        <v>82</v>
      </c>
    </row>
    <row r="622" s="13" customFormat="1">
      <c r="A622" s="13"/>
      <c r="B622" s="220"/>
      <c r="C622" s="221"/>
      <c r="D622" s="222" t="s">
        <v>150</v>
      </c>
      <c r="E622" s="223" t="s">
        <v>19</v>
      </c>
      <c r="F622" s="224" t="s">
        <v>151</v>
      </c>
      <c r="G622" s="221"/>
      <c r="H622" s="223" t="s">
        <v>19</v>
      </c>
      <c r="I622" s="225"/>
      <c r="J622" s="221"/>
      <c r="K622" s="221"/>
      <c r="L622" s="226"/>
      <c r="M622" s="227"/>
      <c r="N622" s="228"/>
      <c r="O622" s="228"/>
      <c r="P622" s="228"/>
      <c r="Q622" s="228"/>
      <c r="R622" s="228"/>
      <c r="S622" s="228"/>
      <c r="T622" s="22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0" t="s">
        <v>150</v>
      </c>
      <c r="AU622" s="230" t="s">
        <v>82</v>
      </c>
      <c r="AV622" s="13" t="s">
        <v>80</v>
      </c>
      <c r="AW622" s="13" t="s">
        <v>33</v>
      </c>
      <c r="AX622" s="13" t="s">
        <v>72</v>
      </c>
      <c r="AY622" s="230" t="s">
        <v>139</v>
      </c>
    </row>
    <row r="623" s="13" customFormat="1">
      <c r="A623" s="13"/>
      <c r="B623" s="220"/>
      <c r="C623" s="221"/>
      <c r="D623" s="222" t="s">
        <v>150</v>
      </c>
      <c r="E623" s="223" t="s">
        <v>19</v>
      </c>
      <c r="F623" s="224" t="s">
        <v>152</v>
      </c>
      <c r="G623" s="221"/>
      <c r="H623" s="223" t="s">
        <v>19</v>
      </c>
      <c r="I623" s="225"/>
      <c r="J623" s="221"/>
      <c r="K623" s="221"/>
      <c r="L623" s="226"/>
      <c r="M623" s="227"/>
      <c r="N623" s="228"/>
      <c r="O623" s="228"/>
      <c r="P623" s="228"/>
      <c r="Q623" s="228"/>
      <c r="R623" s="228"/>
      <c r="S623" s="228"/>
      <c r="T623" s="22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0" t="s">
        <v>150</v>
      </c>
      <c r="AU623" s="230" t="s">
        <v>82</v>
      </c>
      <c r="AV623" s="13" t="s">
        <v>80</v>
      </c>
      <c r="AW623" s="13" t="s">
        <v>33</v>
      </c>
      <c r="AX623" s="13" t="s">
        <v>72</v>
      </c>
      <c r="AY623" s="230" t="s">
        <v>139</v>
      </c>
    </row>
    <row r="624" s="14" customFormat="1">
      <c r="A624" s="14"/>
      <c r="B624" s="231"/>
      <c r="C624" s="232"/>
      <c r="D624" s="222" t="s">
        <v>150</v>
      </c>
      <c r="E624" s="233" t="s">
        <v>19</v>
      </c>
      <c r="F624" s="234" t="s">
        <v>688</v>
      </c>
      <c r="G624" s="232"/>
      <c r="H624" s="235">
        <v>190</v>
      </c>
      <c r="I624" s="236"/>
      <c r="J624" s="232"/>
      <c r="K624" s="232"/>
      <c r="L624" s="237"/>
      <c r="M624" s="238"/>
      <c r="N624" s="239"/>
      <c r="O624" s="239"/>
      <c r="P624" s="239"/>
      <c r="Q624" s="239"/>
      <c r="R624" s="239"/>
      <c r="S624" s="239"/>
      <c r="T624" s="24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1" t="s">
        <v>150</v>
      </c>
      <c r="AU624" s="241" t="s">
        <v>82</v>
      </c>
      <c r="AV624" s="14" t="s">
        <v>82</v>
      </c>
      <c r="AW624" s="14" t="s">
        <v>33</v>
      </c>
      <c r="AX624" s="14" t="s">
        <v>72</v>
      </c>
      <c r="AY624" s="241" t="s">
        <v>139</v>
      </c>
    </row>
    <row r="625" s="13" customFormat="1">
      <c r="A625" s="13"/>
      <c r="B625" s="220"/>
      <c r="C625" s="221"/>
      <c r="D625" s="222" t="s">
        <v>150</v>
      </c>
      <c r="E625" s="223" t="s">
        <v>19</v>
      </c>
      <c r="F625" s="224" t="s">
        <v>332</v>
      </c>
      <c r="G625" s="221"/>
      <c r="H625" s="223" t="s">
        <v>19</v>
      </c>
      <c r="I625" s="225"/>
      <c r="J625" s="221"/>
      <c r="K625" s="221"/>
      <c r="L625" s="226"/>
      <c r="M625" s="227"/>
      <c r="N625" s="228"/>
      <c r="O625" s="228"/>
      <c r="P625" s="228"/>
      <c r="Q625" s="228"/>
      <c r="R625" s="228"/>
      <c r="S625" s="228"/>
      <c r="T625" s="22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0" t="s">
        <v>150</v>
      </c>
      <c r="AU625" s="230" t="s">
        <v>82</v>
      </c>
      <c r="AV625" s="13" t="s">
        <v>80</v>
      </c>
      <c r="AW625" s="13" t="s">
        <v>33</v>
      </c>
      <c r="AX625" s="13" t="s">
        <v>72</v>
      </c>
      <c r="AY625" s="230" t="s">
        <v>139</v>
      </c>
    </row>
    <row r="626" s="14" customFormat="1">
      <c r="A626" s="14"/>
      <c r="B626" s="231"/>
      <c r="C626" s="232"/>
      <c r="D626" s="222" t="s">
        <v>150</v>
      </c>
      <c r="E626" s="233" t="s">
        <v>19</v>
      </c>
      <c r="F626" s="234" t="s">
        <v>682</v>
      </c>
      <c r="G626" s="232"/>
      <c r="H626" s="235">
        <v>20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1" t="s">
        <v>150</v>
      </c>
      <c r="AU626" s="241" t="s">
        <v>82</v>
      </c>
      <c r="AV626" s="14" t="s">
        <v>82</v>
      </c>
      <c r="AW626" s="14" t="s">
        <v>33</v>
      </c>
      <c r="AX626" s="14" t="s">
        <v>72</v>
      </c>
      <c r="AY626" s="241" t="s">
        <v>139</v>
      </c>
    </row>
    <row r="627" s="13" customFormat="1">
      <c r="A627" s="13"/>
      <c r="B627" s="220"/>
      <c r="C627" s="221"/>
      <c r="D627" s="222" t="s">
        <v>150</v>
      </c>
      <c r="E627" s="223" t="s">
        <v>19</v>
      </c>
      <c r="F627" s="224" t="s">
        <v>338</v>
      </c>
      <c r="G627" s="221"/>
      <c r="H627" s="223" t="s">
        <v>19</v>
      </c>
      <c r="I627" s="225"/>
      <c r="J627" s="221"/>
      <c r="K627" s="221"/>
      <c r="L627" s="226"/>
      <c r="M627" s="227"/>
      <c r="N627" s="228"/>
      <c r="O627" s="228"/>
      <c r="P627" s="228"/>
      <c r="Q627" s="228"/>
      <c r="R627" s="228"/>
      <c r="S627" s="228"/>
      <c r="T627" s="22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0" t="s">
        <v>150</v>
      </c>
      <c r="AU627" s="230" t="s">
        <v>82</v>
      </c>
      <c r="AV627" s="13" t="s">
        <v>80</v>
      </c>
      <c r="AW627" s="13" t="s">
        <v>33</v>
      </c>
      <c r="AX627" s="13" t="s">
        <v>72</v>
      </c>
      <c r="AY627" s="230" t="s">
        <v>139</v>
      </c>
    </row>
    <row r="628" s="14" customFormat="1">
      <c r="A628" s="14"/>
      <c r="B628" s="231"/>
      <c r="C628" s="232"/>
      <c r="D628" s="222" t="s">
        <v>150</v>
      </c>
      <c r="E628" s="233" t="s">
        <v>19</v>
      </c>
      <c r="F628" s="234" t="s">
        <v>689</v>
      </c>
      <c r="G628" s="232"/>
      <c r="H628" s="235">
        <v>170</v>
      </c>
      <c r="I628" s="236"/>
      <c r="J628" s="232"/>
      <c r="K628" s="232"/>
      <c r="L628" s="237"/>
      <c r="M628" s="238"/>
      <c r="N628" s="239"/>
      <c r="O628" s="239"/>
      <c r="P628" s="239"/>
      <c r="Q628" s="239"/>
      <c r="R628" s="239"/>
      <c r="S628" s="239"/>
      <c r="T628" s="24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1" t="s">
        <v>150</v>
      </c>
      <c r="AU628" s="241" t="s">
        <v>82</v>
      </c>
      <c r="AV628" s="14" t="s">
        <v>82</v>
      </c>
      <c r="AW628" s="14" t="s">
        <v>33</v>
      </c>
      <c r="AX628" s="14" t="s">
        <v>72</v>
      </c>
      <c r="AY628" s="241" t="s">
        <v>139</v>
      </c>
    </row>
    <row r="629" s="15" customFormat="1">
      <c r="A629" s="15"/>
      <c r="B629" s="242"/>
      <c r="C629" s="243"/>
      <c r="D629" s="222" t="s">
        <v>150</v>
      </c>
      <c r="E629" s="244" t="s">
        <v>19</v>
      </c>
      <c r="F629" s="245" t="s">
        <v>154</v>
      </c>
      <c r="G629" s="243"/>
      <c r="H629" s="246">
        <v>380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2" t="s">
        <v>150</v>
      </c>
      <c r="AU629" s="252" t="s">
        <v>82</v>
      </c>
      <c r="AV629" s="15" t="s">
        <v>146</v>
      </c>
      <c r="AW629" s="15" t="s">
        <v>33</v>
      </c>
      <c r="AX629" s="15" t="s">
        <v>80</v>
      </c>
      <c r="AY629" s="252" t="s">
        <v>139</v>
      </c>
    </row>
    <row r="630" s="2" customFormat="1" ht="24.15" customHeight="1">
      <c r="A630" s="39"/>
      <c r="B630" s="40"/>
      <c r="C630" s="202" t="s">
        <v>690</v>
      </c>
      <c r="D630" s="202" t="s">
        <v>141</v>
      </c>
      <c r="E630" s="203" t="s">
        <v>691</v>
      </c>
      <c r="F630" s="204" t="s">
        <v>692</v>
      </c>
      <c r="G630" s="205" t="s">
        <v>221</v>
      </c>
      <c r="H630" s="206">
        <v>55</v>
      </c>
      <c r="I630" s="207"/>
      <c r="J630" s="208">
        <f>ROUND(I630*H630,2)</f>
        <v>0</v>
      </c>
      <c r="K630" s="204" t="s">
        <v>145</v>
      </c>
      <c r="L630" s="45"/>
      <c r="M630" s="209" t="s">
        <v>19</v>
      </c>
      <c r="N630" s="210" t="s">
        <v>43</v>
      </c>
      <c r="O630" s="85"/>
      <c r="P630" s="211">
        <f>O630*H630</f>
        <v>0</v>
      </c>
      <c r="Q630" s="211">
        <v>0.0074700000000000001</v>
      </c>
      <c r="R630" s="211">
        <f>Q630*H630</f>
        <v>0.41084999999999999</v>
      </c>
      <c r="S630" s="211">
        <v>0</v>
      </c>
      <c r="T630" s="212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13" t="s">
        <v>235</v>
      </c>
      <c r="AT630" s="213" t="s">
        <v>141</v>
      </c>
      <c r="AU630" s="213" t="s">
        <v>82</v>
      </c>
      <c r="AY630" s="18" t="s">
        <v>139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18" t="s">
        <v>80</v>
      </c>
      <c r="BK630" s="214">
        <f>ROUND(I630*H630,2)</f>
        <v>0</v>
      </c>
      <c r="BL630" s="18" t="s">
        <v>235</v>
      </c>
      <c r="BM630" s="213" t="s">
        <v>693</v>
      </c>
    </row>
    <row r="631" s="2" customFormat="1">
      <c r="A631" s="39"/>
      <c r="B631" s="40"/>
      <c r="C631" s="41"/>
      <c r="D631" s="215" t="s">
        <v>148</v>
      </c>
      <c r="E631" s="41"/>
      <c r="F631" s="216" t="s">
        <v>694</v>
      </c>
      <c r="G631" s="41"/>
      <c r="H631" s="41"/>
      <c r="I631" s="217"/>
      <c r="J631" s="41"/>
      <c r="K631" s="41"/>
      <c r="L631" s="45"/>
      <c r="M631" s="218"/>
      <c r="N631" s="219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148</v>
      </c>
      <c r="AU631" s="18" t="s">
        <v>82</v>
      </c>
    </row>
    <row r="632" s="13" customFormat="1">
      <c r="A632" s="13"/>
      <c r="B632" s="220"/>
      <c r="C632" s="221"/>
      <c r="D632" s="222" t="s">
        <v>150</v>
      </c>
      <c r="E632" s="223" t="s">
        <v>19</v>
      </c>
      <c r="F632" s="224" t="s">
        <v>495</v>
      </c>
      <c r="G632" s="221"/>
      <c r="H632" s="223" t="s">
        <v>19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0" t="s">
        <v>150</v>
      </c>
      <c r="AU632" s="230" t="s">
        <v>82</v>
      </c>
      <c r="AV632" s="13" t="s">
        <v>80</v>
      </c>
      <c r="AW632" s="13" t="s">
        <v>33</v>
      </c>
      <c r="AX632" s="13" t="s">
        <v>72</v>
      </c>
      <c r="AY632" s="230" t="s">
        <v>139</v>
      </c>
    </row>
    <row r="633" s="13" customFormat="1">
      <c r="A633" s="13"/>
      <c r="B633" s="220"/>
      <c r="C633" s="221"/>
      <c r="D633" s="222" t="s">
        <v>150</v>
      </c>
      <c r="E633" s="223" t="s">
        <v>19</v>
      </c>
      <c r="F633" s="224" t="s">
        <v>338</v>
      </c>
      <c r="G633" s="221"/>
      <c r="H633" s="223" t="s">
        <v>19</v>
      </c>
      <c r="I633" s="225"/>
      <c r="J633" s="221"/>
      <c r="K633" s="221"/>
      <c r="L633" s="226"/>
      <c r="M633" s="227"/>
      <c r="N633" s="228"/>
      <c r="O633" s="228"/>
      <c r="P633" s="228"/>
      <c r="Q633" s="228"/>
      <c r="R633" s="228"/>
      <c r="S633" s="228"/>
      <c r="T633" s="22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0" t="s">
        <v>150</v>
      </c>
      <c r="AU633" s="230" t="s">
        <v>82</v>
      </c>
      <c r="AV633" s="13" t="s">
        <v>80</v>
      </c>
      <c r="AW633" s="13" t="s">
        <v>33</v>
      </c>
      <c r="AX633" s="13" t="s">
        <v>72</v>
      </c>
      <c r="AY633" s="230" t="s">
        <v>139</v>
      </c>
    </row>
    <row r="634" s="14" customFormat="1">
      <c r="A634" s="14"/>
      <c r="B634" s="231"/>
      <c r="C634" s="232"/>
      <c r="D634" s="222" t="s">
        <v>150</v>
      </c>
      <c r="E634" s="233" t="s">
        <v>19</v>
      </c>
      <c r="F634" s="234" t="s">
        <v>668</v>
      </c>
      <c r="G634" s="232"/>
      <c r="H634" s="235">
        <v>55</v>
      </c>
      <c r="I634" s="236"/>
      <c r="J634" s="232"/>
      <c r="K634" s="232"/>
      <c r="L634" s="237"/>
      <c r="M634" s="238"/>
      <c r="N634" s="239"/>
      <c r="O634" s="239"/>
      <c r="P634" s="239"/>
      <c r="Q634" s="239"/>
      <c r="R634" s="239"/>
      <c r="S634" s="239"/>
      <c r="T634" s="240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1" t="s">
        <v>150</v>
      </c>
      <c r="AU634" s="241" t="s">
        <v>82</v>
      </c>
      <c r="AV634" s="14" t="s">
        <v>82</v>
      </c>
      <c r="AW634" s="14" t="s">
        <v>33</v>
      </c>
      <c r="AX634" s="14" t="s">
        <v>72</v>
      </c>
      <c r="AY634" s="241" t="s">
        <v>139</v>
      </c>
    </row>
    <row r="635" s="15" customFormat="1">
      <c r="A635" s="15"/>
      <c r="B635" s="242"/>
      <c r="C635" s="243"/>
      <c r="D635" s="222" t="s">
        <v>150</v>
      </c>
      <c r="E635" s="244" t="s">
        <v>19</v>
      </c>
      <c r="F635" s="245" t="s">
        <v>154</v>
      </c>
      <c r="G635" s="243"/>
      <c r="H635" s="246">
        <v>55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2" t="s">
        <v>150</v>
      </c>
      <c r="AU635" s="252" t="s">
        <v>82</v>
      </c>
      <c r="AV635" s="15" t="s">
        <v>146</v>
      </c>
      <c r="AW635" s="15" t="s">
        <v>33</v>
      </c>
      <c r="AX635" s="15" t="s">
        <v>80</v>
      </c>
      <c r="AY635" s="252" t="s">
        <v>139</v>
      </c>
    </row>
    <row r="636" s="2" customFormat="1" ht="24.15" customHeight="1">
      <c r="A636" s="39"/>
      <c r="B636" s="40"/>
      <c r="C636" s="202" t="s">
        <v>695</v>
      </c>
      <c r="D636" s="202" t="s">
        <v>141</v>
      </c>
      <c r="E636" s="203" t="s">
        <v>696</v>
      </c>
      <c r="F636" s="204" t="s">
        <v>697</v>
      </c>
      <c r="G636" s="205" t="s">
        <v>221</v>
      </c>
      <c r="H636" s="206">
        <v>170</v>
      </c>
      <c r="I636" s="207"/>
      <c r="J636" s="208">
        <f>ROUND(I636*H636,2)</f>
        <v>0</v>
      </c>
      <c r="K636" s="204" t="s">
        <v>145</v>
      </c>
      <c r="L636" s="45"/>
      <c r="M636" s="209" t="s">
        <v>19</v>
      </c>
      <c r="N636" s="210" t="s">
        <v>43</v>
      </c>
      <c r="O636" s="85"/>
      <c r="P636" s="211">
        <f>O636*H636</f>
        <v>0</v>
      </c>
      <c r="Q636" s="211">
        <v>0.01187</v>
      </c>
      <c r="R636" s="211">
        <f>Q636*H636</f>
        <v>2.0179</v>
      </c>
      <c r="S636" s="211">
        <v>0</v>
      </c>
      <c r="T636" s="212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13" t="s">
        <v>235</v>
      </c>
      <c r="AT636" s="213" t="s">
        <v>141</v>
      </c>
      <c r="AU636" s="213" t="s">
        <v>82</v>
      </c>
      <c r="AY636" s="18" t="s">
        <v>139</v>
      </c>
      <c r="BE636" s="214">
        <f>IF(N636="základní",J636,0)</f>
        <v>0</v>
      </c>
      <c r="BF636" s="214">
        <f>IF(N636="snížená",J636,0)</f>
        <v>0</v>
      </c>
      <c r="BG636" s="214">
        <f>IF(N636="zákl. přenesená",J636,0)</f>
        <v>0</v>
      </c>
      <c r="BH636" s="214">
        <f>IF(N636="sníž. přenesená",J636,0)</f>
        <v>0</v>
      </c>
      <c r="BI636" s="214">
        <f>IF(N636="nulová",J636,0)</f>
        <v>0</v>
      </c>
      <c r="BJ636" s="18" t="s">
        <v>80</v>
      </c>
      <c r="BK636" s="214">
        <f>ROUND(I636*H636,2)</f>
        <v>0</v>
      </c>
      <c r="BL636" s="18" t="s">
        <v>235</v>
      </c>
      <c r="BM636" s="213" t="s">
        <v>698</v>
      </c>
    </row>
    <row r="637" s="2" customFormat="1">
      <c r="A637" s="39"/>
      <c r="B637" s="40"/>
      <c r="C637" s="41"/>
      <c r="D637" s="215" t="s">
        <v>148</v>
      </c>
      <c r="E637" s="41"/>
      <c r="F637" s="216" t="s">
        <v>699</v>
      </c>
      <c r="G637" s="41"/>
      <c r="H637" s="41"/>
      <c r="I637" s="217"/>
      <c r="J637" s="41"/>
      <c r="K637" s="41"/>
      <c r="L637" s="45"/>
      <c r="M637" s="218"/>
      <c r="N637" s="219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148</v>
      </c>
      <c r="AU637" s="18" t="s">
        <v>82</v>
      </c>
    </row>
    <row r="638" s="13" customFormat="1">
      <c r="A638" s="13"/>
      <c r="B638" s="220"/>
      <c r="C638" s="221"/>
      <c r="D638" s="222" t="s">
        <v>150</v>
      </c>
      <c r="E638" s="223" t="s">
        <v>19</v>
      </c>
      <c r="F638" s="224" t="s">
        <v>495</v>
      </c>
      <c r="G638" s="221"/>
      <c r="H638" s="223" t="s">
        <v>19</v>
      </c>
      <c r="I638" s="225"/>
      <c r="J638" s="221"/>
      <c r="K638" s="221"/>
      <c r="L638" s="226"/>
      <c r="M638" s="227"/>
      <c r="N638" s="228"/>
      <c r="O638" s="228"/>
      <c r="P638" s="228"/>
      <c r="Q638" s="228"/>
      <c r="R638" s="228"/>
      <c r="S638" s="228"/>
      <c r="T638" s="22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0" t="s">
        <v>150</v>
      </c>
      <c r="AU638" s="230" t="s">
        <v>82</v>
      </c>
      <c r="AV638" s="13" t="s">
        <v>80</v>
      </c>
      <c r="AW638" s="13" t="s">
        <v>33</v>
      </c>
      <c r="AX638" s="13" t="s">
        <v>72</v>
      </c>
      <c r="AY638" s="230" t="s">
        <v>139</v>
      </c>
    </row>
    <row r="639" s="13" customFormat="1">
      <c r="A639" s="13"/>
      <c r="B639" s="220"/>
      <c r="C639" s="221"/>
      <c r="D639" s="222" t="s">
        <v>150</v>
      </c>
      <c r="E639" s="223" t="s">
        <v>19</v>
      </c>
      <c r="F639" s="224" t="s">
        <v>338</v>
      </c>
      <c r="G639" s="221"/>
      <c r="H639" s="223" t="s">
        <v>19</v>
      </c>
      <c r="I639" s="225"/>
      <c r="J639" s="221"/>
      <c r="K639" s="221"/>
      <c r="L639" s="226"/>
      <c r="M639" s="227"/>
      <c r="N639" s="228"/>
      <c r="O639" s="228"/>
      <c r="P639" s="228"/>
      <c r="Q639" s="228"/>
      <c r="R639" s="228"/>
      <c r="S639" s="228"/>
      <c r="T639" s="22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0" t="s">
        <v>150</v>
      </c>
      <c r="AU639" s="230" t="s">
        <v>82</v>
      </c>
      <c r="AV639" s="13" t="s">
        <v>80</v>
      </c>
      <c r="AW639" s="13" t="s">
        <v>33</v>
      </c>
      <c r="AX639" s="13" t="s">
        <v>72</v>
      </c>
      <c r="AY639" s="230" t="s">
        <v>139</v>
      </c>
    </row>
    <row r="640" s="14" customFormat="1">
      <c r="A640" s="14"/>
      <c r="B640" s="231"/>
      <c r="C640" s="232"/>
      <c r="D640" s="222" t="s">
        <v>150</v>
      </c>
      <c r="E640" s="233" t="s">
        <v>19</v>
      </c>
      <c r="F640" s="234" t="s">
        <v>689</v>
      </c>
      <c r="G640" s="232"/>
      <c r="H640" s="235">
        <v>170</v>
      </c>
      <c r="I640" s="236"/>
      <c r="J640" s="232"/>
      <c r="K640" s="232"/>
      <c r="L640" s="237"/>
      <c r="M640" s="238"/>
      <c r="N640" s="239"/>
      <c r="O640" s="239"/>
      <c r="P640" s="239"/>
      <c r="Q640" s="239"/>
      <c r="R640" s="239"/>
      <c r="S640" s="239"/>
      <c r="T640" s="24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1" t="s">
        <v>150</v>
      </c>
      <c r="AU640" s="241" t="s">
        <v>82</v>
      </c>
      <c r="AV640" s="14" t="s">
        <v>82</v>
      </c>
      <c r="AW640" s="14" t="s">
        <v>33</v>
      </c>
      <c r="AX640" s="14" t="s">
        <v>72</v>
      </c>
      <c r="AY640" s="241" t="s">
        <v>139</v>
      </c>
    </row>
    <row r="641" s="15" customFormat="1">
      <c r="A641" s="15"/>
      <c r="B641" s="242"/>
      <c r="C641" s="243"/>
      <c r="D641" s="222" t="s">
        <v>150</v>
      </c>
      <c r="E641" s="244" t="s">
        <v>19</v>
      </c>
      <c r="F641" s="245" t="s">
        <v>154</v>
      </c>
      <c r="G641" s="243"/>
      <c r="H641" s="246">
        <v>170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2" t="s">
        <v>150</v>
      </c>
      <c r="AU641" s="252" t="s">
        <v>82</v>
      </c>
      <c r="AV641" s="15" t="s">
        <v>146</v>
      </c>
      <c r="AW641" s="15" t="s">
        <v>33</v>
      </c>
      <c r="AX641" s="15" t="s">
        <v>80</v>
      </c>
      <c r="AY641" s="252" t="s">
        <v>139</v>
      </c>
    </row>
    <row r="642" s="2" customFormat="1" ht="24.15" customHeight="1">
      <c r="A642" s="39"/>
      <c r="B642" s="40"/>
      <c r="C642" s="202" t="s">
        <v>700</v>
      </c>
      <c r="D642" s="202" t="s">
        <v>141</v>
      </c>
      <c r="E642" s="203" t="s">
        <v>701</v>
      </c>
      <c r="F642" s="204" t="s">
        <v>702</v>
      </c>
      <c r="G642" s="205" t="s">
        <v>221</v>
      </c>
      <c r="H642" s="206">
        <v>60</v>
      </c>
      <c r="I642" s="207"/>
      <c r="J642" s="208">
        <f>ROUND(I642*H642,2)</f>
        <v>0</v>
      </c>
      <c r="K642" s="204" t="s">
        <v>145</v>
      </c>
      <c r="L642" s="45"/>
      <c r="M642" s="209" t="s">
        <v>19</v>
      </c>
      <c r="N642" s="210" t="s">
        <v>43</v>
      </c>
      <c r="O642" s="85"/>
      <c r="P642" s="211">
        <f>O642*H642</f>
        <v>0</v>
      </c>
      <c r="Q642" s="211">
        <v>0.0016999999999999999</v>
      </c>
      <c r="R642" s="211">
        <f>Q642*H642</f>
        <v>0.10199999999999999</v>
      </c>
      <c r="S642" s="211">
        <v>0</v>
      </c>
      <c r="T642" s="212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13" t="s">
        <v>235</v>
      </c>
      <c r="AT642" s="213" t="s">
        <v>141</v>
      </c>
      <c r="AU642" s="213" t="s">
        <v>82</v>
      </c>
      <c r="AY642" s="18" t="s">
        <v>139</v>
      </c>
      <c r="BE642" s="214">
        <f>IF(N642="základní",J642,0)</f>
        <v>0</v>
      </c>
      <c r="BF642" s="214">
        <f>IF(N642="snížená",J642,0)</f>
        <v>0</v>
      </c>
      <c r="BG642" s="214">
        <f>IF(N642="zákl. přenesená",J642,0)</f>
        <v>0</v>
      </c>
      <c r="BH642" s="214">
        <f>IF(N642="sníž. přenesená",J642,0)</f>
        <v>0</v>
      </c>
      <c r="BI642" s="214">
        <f>IF(N642="nulová",J642,0)</f>
        <v>0</v>
      </c>
      <c r="BJ642" s="18" t="s">
        <v>80</v>
      </c>
      <c r="BK642" s="214">
        <f>ROUND(I642*H642,2)</f>
        <v>0</v>
      </c>
      <c r="BL642" s="18" t="s">
        <v>235</v>
      </c>
      <c r="BM642" s="213" t="s">
        <v>703</v>
      </c>
    </row>
    <row r="643" s="2" customFormat="1">
      <c r="A643" s="39"/>
      <c r="B643" s="40"/>
      <c r="C643" s="41"/>
      <c r="D643" s="215" t="s">
        <v>148</v>
      </c>
      <c r="E643" s="41"/>
      <c r="F643" s="216" t="s">
        <v>704</v>
      </c>
      <c r="G643" s="41"/>
      <c r="H643" s="41"/>
      <c r="I643" s="217"/>
      <c r="J643" s="41"/>
      <c r="K643" s="41"/>
      <c r="L643" s="45"/>
      <c r="M643" s="218"/>
      <c r="N643" s="219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148</v>
      </c>
      <c r="AU643" s="18" t="s">
        <v>82</v>
      </c>
    </row>
    <row r="644" s="13" customFormat="1">
      <c r="A644" s="13"/>
      <c r="B644" s="220"/>
      <c r="C644" s="221"/>
      <c r="D644" s="222" t="s">
        <v>150</v>
      </c>
      <c r="E644" s="223" t="s">
        <v>19</v>
      </c>
      <c r="F644" s="224" t="s">
        <v>151</v>
      </c>
      <c r="G644" s="221"/>
      <c r="H644" s="223" t="s">
        <v>19</v>
      </c>
      <c r="I644" s="225"/>
      <c r="J644" s="221"/>
      <c r="K644" s="221"/>
      <c r="L644" s="226"/>
      <c r="M644" s="227"/>
      <c r="N644" s="228"/>
      <c r="O644" s="228"/>
      <c r="P644" s="228"/>
      <c r="Q644" s="228"/>
      <c r="R644" s="228"/>
      <c r="S644" s="228"/>
      <c r="T644" s="22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0" t="s">
        <v>150</v>
      </c>
      <c r="AU644" s="230" t="s">
        <v>82</v>
      </c>
      <c r="AV644" s="13" t="s">
        <v>80</v>
      </c>
      <c r="AW644" s="13" t="s">
        <v>33</v>
      </c>
      <c r="AX644" s="13" t="s">
        <v>72</v>
      </c>
      <c r="AY644" s="230" t="s">
        <v>139</v>
      </c>
    </row>
    <row r="645" s="13" customFormat="1">
      <c r="A645" s="13"/>
      <c r="B645" s="220"/>
      <c r="C645" s="221"/>
      <c r="D645" s="222" t="s">
        <v>150</v>
      </c>
      <c r="E645" s="223" t="s">
        <v>19</v>
      </c>
      <c r="F645" s="224" t="s">
        <v>303</v>
      </c>
      <c r="G645" s="221"/>
      <c r="H645" s="223" t="s">
        <v>19</v>
      </c>
      <c r="I645" s="225"/>
      <c r="J645" s="221"/>
      <c r="K645" s="221"/>
      <c r="L645" s="226"/>
      <c r="M645" s="227"/>
      <c r="N645" s="228"/>
      <c r="O645" s="228"/>
      <c r="P645" s="228"/>
      <c r="Q645" s="228"/>
      <c r="R645" s="228"/>
      <c r="S645" s="228"/>
      <c r="T645" s="22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0" t="s">
        <v>150</v>
      </c>
      <c r="AU645" s="230" t="s">
        <v>82</v>
      </c>
      <c r="AV645" s="13" t="s">
        <v>80</v>
      </c>
      <c r="AW645" s="13" t="s">
        <v>33</v>
      </c>
      <c r="AX645" s="13" t="s">
        <v>72</v>
      </c>
      <c r="AY645" s="230" t="s">
        <v>139</v>
      </c>
    </row>
    <row r="646" s="14" customFormat="1">
      <c r="A646" s="14"/>
      <c r="B646" s="231"/>
      <c r="C646" s="232"/>
      <c r="D646" s="222" t="s">
        <v>150</v>
      </c>
      <c r="E646" s="233" t="s">
        <v>19</v>
      </c>
      <c r="F646" s="234" t="s">
        <v>682</v>
      </c>
      <c r="G646" s="232"/>
      <c r="H646" s="235">
        <v>20</v>
      </c>
      <c r="I646" s="236"/>
      <c r="J646" s="232"/>
      <c r="K646" s="232"/>
      <c r="L646" s="237"/>
      <c r="M646" s="238"/>
      <c r="N646" s="239"/>
      <c r="O646" s="239"/>
      <c r="P646" s="239"/>
      <c r="Q646" s="239"/>
      <c r="R646" s="239"/>
      <c r="S646" s="239"/>
      <c r="T646" s="24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1" t="s">
        <v>150</v>
      </c>
      <c r="AU646" s="241" t="s">
        <v>82</v>
      </c>
      <c r="AV646" s="14" t="s">
        <v>82</v>
      </c>
      <c r="AW646" s="14" t="s">
        <v>33</v>
      </c>
      <c r="AX646" s="14" t="s">
        <v>72</v>
      </c>
      <c r="AY646" s="241" t="s">
        <v>139</v>
      </c>
    </row>
    <row r="647" s="13" customFormat="1">
      <c r="A647" s="13"/>
      <c r="B647" s="220"/>
      <c r="C647" s="221"/>
      <c r="D647" s="222" t="s">
        <v>150</v>
      </c>
      <c r="E647" s="223" t="s">
        <v>19</v>
      </c>
      <c r="F647" s="224" t="s">
        <v>336</v>
      </c>
      <c r="G647" s="221"/>
      <c r="H647" s="223" t="s">
        <v>19</v>
      </c>
      <c r="I647" s="225"/>
      <c r="J647" s="221"/>
      <c r="K647" s="221"/>
      <c r="L647" s="226"/>
      <c r="M647" s="227"/>
      <c r="N647" s="228"/>
      <c r="O647" s="228"/>
      <c r="P647" s="228"/>
      <c r="Q647" s="228"/>
      <c r="R647" s="228"/>
      <c r="S647" s="228"/>
      <c r="T647" s="22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0" t="s">
        <v>150</v>
      </c>
      <c r="AU647" s="230" t="s">
        <v>82</v>
      </c>
      <c r="AV647" s="13" t="s">
        <v>80</v>
      </c>
      <c r="AW647" s="13" t="s">
        <v>33</v>
      </c>
      <c r="AX647" s="13" t="s">
        <v>72</v>
      </c>
      <c r="AY647" s="230" t="s">
        <v>139</v>
      </c>
    </row>
    <row r="648" s="14" customFormat="1">
      <c r="A648" s="14"/>
      <c r="B648" s="231"/>
      <c r="C648" s="232"/>
      <c r="D648" s="222" t="s">
        <v>150</v>
      </c>
      <c r="E648" s="233" t="s">
        <v>19</v>
      </c>
      <c r="F648" s="234" t="s">
        <v>675</v>
      </c>
      <c r="G648" s="232"/>
      <c r="H648" s="235">
        <v>40</v>
      </c>
      <c r="I648" s="236"/>
      <c r="J648" s="232"/>
      <c r="K648" s="232"/>
      <c r="L648" s="237"/>
      <c r="M648" s="238"/>
      <c r="N648" s="239"/>
      <c r="O648" s="239"/>
      <c r="P648" s="239"/>
      <c r="Q648" s="239"/>
      <c r="R648" s="239"/>
      <c r="S648" s="239"/>
      <c r="T648" s="24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1" t="s">
        <v>150</v>
      </c>
      <c r="AU648" s="241" t="s">
        <v>82</v>
      </c>
      <c r="AV648" s="14" t="s">
        <v>82</v>
      </c>
      <c r="AW648" s="14" t="s">
        <v>33</v>
      </c>
      <c r="AX648" s="14" t="s">
        <v>72</v>
      </c>
      <c r="AY648" s="241" t="s">
        <v>139</v>
      </c>
    </row>
    <row r="649" s="15" customFormat="1">
      <c r="A649" s="15"/>
      <c r="B649" s="242"/>
      <c r="C649" s="243"/>
      <c r="D649" s="222" t="s">
        <v>150</v>
      </c>
      <c r="E649" s="244" t="s">
        <v>19</v>
      </c>
      <c r="F649" s="245" t="s">
        <v>154</v>
      </c>
      <c r="G649" s="243"/>
      <c r="H649" s="246">
        <v>60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2" t="s">
        <v>150</v>
      </c>
      <c r="AU649" s="252" t="s">
        <v>82</v>
      </c>
      <c r="AV649" s="15" t="s">
        <v>146</v>
      </c>
      <c r="AW649" s="15" t="s">
        <v>33</v>
      </c>
      <c r="AX649" s="15" t="s">
        <v>80</v>
      </c>
      <c r="AY649" s="252" t="s">
        <v>139</v>
      </c>
    </row>
    <row r="650" s="2" customFormat="1" ht="24.15" customHeight="1">
      <c r="A650" s="39"/>
      <c r="B650" s="40"/>
      <c r="C650" s="202" t="s">
        <v>705</v>
      </c>
      <c r="D650" s="202" t="s">
        <v>141</v>
      </c>
      <c r="E650" s="203" t="s">
        <v>706</v>
      </c>
      <c r="F650" s="204" t="s">
        <v>707</v>
      </c>
      <c r="G650" s="205" t="s">
        <v>221</v>
      </c>
      <c r="H650" s="206">
        <v>10</v>
      </c>
      <c r="I650" s="207"/>
      <c r="J650" s="208">
        <f>ROUND(I650*H650,2)</f>
        <v>0</v>
      </c>
      <c r="K650" s="204" t="s">
        <v>145</v>
      </c>
      <c r="L650" s="45"/>
      <c r="M650" s="209" t="s">
        <v>19</v>
      </c>
      <c r="N650" s="210" t="s">
        <v>43</v>
      </c>
      <c r="O650" s="85"/>
      <c r="P650" s="211">
        <f>O650*H650</f>
        <v>0</v>
      </c>
      <c r="Q650" s="211">
        <v>0.0051399999999999996</v>
      </c>
      <c r="R650" s="211">
        <f>Q650*H650</f>
        <v>0.051399999999999994</v>
      </c>
      <c r="S650" s="211">
        <v>0</v>
      </c>
      <c r="T650" s="212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13" t="s">
        <v>235</v>
      </c>
      <c r="AT650" s="213" t="s">
        <v>141</v>
      </c>
      <c r="AU650" s="213" t="s">
        <v>82</v>
      </c>
      <c r="AY650" s="18" t="s">
        <v>139</v>
      </c>
      <c r="BE650" s="214">
        <f>IF(N650="základní",J650,0)</f>
        <v>0</v>
      </c>
      <c r="BF650" s="214">
        <f>IF(N650="snížená",J650,0)</f>
        <v>0</v>
      </c>
      <c r="BG650" s="214">
        <f>IF(N650="zákl. přenesená",J650,0)</f>
        <v>0</v>
      </c>
      <c r="BH650" s="214">
        <f>IF(N650="sníž. přenesená",J650,0)</f>
        <v>0</v>
      </c>
      <c r="BI650" s="214">
        <f>IF(N650="nulová",J650,0)</f>
        <v>0</v>
      </c>
      <c r="BJ650" s="18" t="s">
        <v>80</v>
      </c>
      <c r="BK650" s="214">
        <f>ROUND(I650*H650,2)</f>
        <v>0</v>
      </c>
      <c r="BL650" s="18" t="s">
        <v>235</v>
      </c>
      <c r="BM650" s="213" t="s">
        <v>708</v>
      </c>
    </row>
    <row r="651" s="2" customFormat="1">
      <c r="A651" s="39"/>
      <c r="B651" s="40"/>
      <c r="C651" s="41"/>
      <c r="D651" s="215" t="s">
        <v>148</v>
      </c>
      <c r="E651" s="41"/>
      <c r="F651" s="216" t="s">
        <v>709</v>
      </c>
      <c r="G651" s="41"/>
      <c r="H651" s="41"/>
      <c r="I651" s="217"/>
      <c r="J651" s="41"/>
      <c r="K651" s="41"/>
      <c r="L651" s="45"/>
      <c r="M651" s="218"/>
      <c r="N651" s="219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148</v>
      </c>
      <c r="AU651" s="18" t="s">
        <v>82</v>
      </c>
    </row>
    <row r="652" s="13" customFormat="1">
      <c r="A652" s="13"/>
      <c r="B652" s="220"/>
      <c r="C652" s="221"/>
      <c r="D652" s="222" t="s">
        <v>150</v>
      </c>
      <c r="E652" s="223" t="s">
        <v>19</v>
      </c>
      <c r="F652" s="224" t="s">
        <v>151</v>
      </c>
      <c r="G652" s="221"/>
      <c r="H652" s="223" t="s">
        <v>19</v>
      </c>
      <c r="I652" s="225"/>
      <c r="J652" s="221"/>
      <c r="K652" s="221"/>
      <c r="L652" s="226"/>
      <c r="M652" s="227"/>
      <c r="N652" s="228"/>
      <c r="O652" s="228"/>
      <c r="P652" s="228"/>
      <c r="Q652" s="228"/>
      <c r="R652" s="228"/>
      <c r="S652" s="228"/>
      <c r="T652" s="22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0" t="s">
        <v>150</v>
      </c>
      <c r="AU652" s="230" t="s">
        <v>82</v>
      </c>
      <c r="AV652" s="13" t="s">
        <v>80</v>
      </c>
      <c r="AW652" s="13" t="s">
        <v>33</v>
      </c>
      <c r="AX652" s="13" t="s">
        <v>72</v>
      </c>
      <c r="AY652" s="230" t="s">
        <v>139</v>
      </c>
    </row>
    <row r="653" s="13" customFormat="1">
      <c r="A653" s="13"/>
      <c r="B653" s="220"/>
      <c r="C653" s="221"/>
      <c r="D653" s="222" t="s">
        <v>150</v>
      </c>
      <c r="E653" s="223" t="s">
        <v>19</v>
      </c>
      <c r="F653" s="224" t="s">
        <v>303</v>
      </c>
      <c r="G653" s="221"/>
      <c r="H653" s="223" t="s">
        <v>19</v>
      </c>
      <c r="I653" s="225"/>
      <c r="J653" s="221"/>
      <c r="K653" s="221"/>
      <c r="L653" s="226"/>
      <c r="M653" s="227"/>
      <c r="N653" s="228"/>
      <c r="O653" s="228"/>
      <c r="P653" s="228"/>
      <c r="Q653" s="228"/>
      <c r="R653" s="228"/>
      <c r="S653" s="228"/>
      <c r="T653" s="22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0" t="s">
        <v>150</v>
      </c>
      <c r="AU653" s="230" t="s">
        <v>82</v>
      </c>
      <c r="AV653" s="13" t="s">
        <v>80</v>
      </c>
      <c r="AW653" s="13" t="s">
        <v>33</v>
      </c>
      <c r="AX653" s="13" t="s">
        <v>72</v>
      </c>
      <c r="AY653" s="230" t="s">
        <v>139</v>
      </c>
    </row>
    <row r="654" s="14" customFormat="1">
      <c r="A654" s="14"/>
      <c r="B654" s="231"/>
      <c r="C654" s="232"/>
      <c r="D654" s="222" t="s">
        <v>150</v>
      </c>
      <c r="E654" s="233" t="s">
        <v>19</v>
      </c>
      <c r="F654" s="234" t="s">
        <v>641</v>
      </c>
      <c r="G654" s="232"/>
      <c r="H654" s="235">
        <v>10</v>
      </c>
      <c r="I654" s="236"/>
      <c r="J654" s="232"/>
      <c r="K654" s="232"/>
      <c r="L654" s="237"/>
      <c r="M654" s="238"/>
      <c r="N654" s="239"/>
      <c r="O654" s="239"/>
      <c r="P654" s="239"/>
      <c r="Q654" s="239"/>
      <c r="R654" s="239"/>
      <c r="S654" s="239"/>
      <c r="T654" s="24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1" t="s">
        <v>150</v>
      </c>
      <c r="AU654" s="241" t="s">
        <v>82</v>
      </c>
      <c r="AV654" s="14" t="s">
        <v>82</v>
      </c>
      <c r="AW654" s="14" t="s">
        <v>33</v>
      </c>
      <c r="AX654" s="14" t="s">
        <v>72</v>
      </c>
      <c r="AY654" s="241" t="s">
        <v>139</v>
      </c>
    </row>
    <row r="655" s="15" customFormat="1">
      <c r="A655" s="15"/>
      <c r="B655" s="242"/>
      <c r="C655" s="243"/>
      <c r="D655" s="222" t="s">
        <v>150</v>
      </c>
      <c r="E655" s="244" t="s">
        <v>19</v>
      </c>
      <c r="F655" s="245" t="s">
        <v>154</v>
      </c>
      <c r="G655" s="243"/>
      <c r="H655" s="246">
        <v>10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52" t="s">
        <v>150</v>
      </c>
      <c r="AU655" s="252" t="s">
        <v>82</v>
      </c>
      <c r="AV655" s="15" t="s">
        <v>146</v>
      </c>
      <c r="AW655" s="15" t="s">
        <v>33</v>
      </c>
      <c r="AX655" s="15" t="s">
        <v>80</v>
      </c>
      <c r="AY655" s="252" t="s">
        <v>139</v>
      </c>
    </row>
    <row r="656" s="2" customFormat="1" ht="24.15" customHeight="1">
      <c r="A656" s="39"/>
      <c r="B656" s="40"/>
      <c r="C656" s="202" t="s">
        <v>710</v>
      </c>
      <c r="D656" s="202" t="s">
        <v>141</v>
      </c>
      <c r="E656" s="203" t="s">
        <v>711</v>
      </c>
      <c r="F656" s="204" t="s">
        <v>712</v>
      </c>
      <c r="G656" s="205" t="s">
        <v>221</v>
      </c>
      <c r="H656" s="206">
        <v>20</v>
      </c>
      <c r="I656" s="207"/>
      <c r="J656" s="208">
        <f>ROUND(I656*H656,2)</f>
        <v>0</v>
      </c>
      <c r="K656" s="204" t="s">
        <v>145</v>
      </c>
      <c r="L656" s="45"/>
      <c r="M656" s="209" t="s">
        <v>19</v>
      </c>
      <c r="N656" s="210" t="s">
        <v>43</v>
      </c>
      <c r="O656" s="85"/>
      <c r="P656" s="211">
        <f>O656*H656</f>
        <v>0</v>
      </c>
      <c r="Q656" s="211">
        <v>0.00594</v>
      </c>
      <c r="R656" s="211">
        <f>Q656*H656</f>
        <v>0.1188</v>
      </c>
      <c r="S656" s="211">
        <v>0</v>
      </c>
      <c r="T656" s="212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13" t="s">
        <v>235</v>
      </c>
      <c r="AT656" s="213" t="s">
        <v>141</v>
      </c>
      <c r="AU656" s="213" t="s">
        <v>82</v>
      </c>
      <c r="AY656" s="18" t="s">
        <v>139</v>
      </c>
      <c r="BE656" s="214">
        <f>IF(N656="základní",J656,0)</f>
        <v>0</v>
      </c>
      <c r="BF656" s="214">
        <f>IF(N656="snížená",J656,0)</f>
        <v>0</v>
      </c>
      <c r="BG656" s="214">
        <f>IF(N656="zákl. přenesená",J656,0)</f>
        <v>0</v>
      </c>
      <c r="BH656" s="214">
        <f>IF(N656="sníž. přenesená",J656,0)</f>
        <v>0</v>
      </c>
      <c r="BI656" s="214">
        <f>IF(N656="nulová",J656,0)</f>
        <v>0</v>
      </c>
      <c r="BJ656" s="18" t="s">
        <v>80</v>
      </c>
      <c r="BK656" s="214">
        <f>ROUND(I656*H656,2)</f>
        <v>0</v>
      </c>
      <c r="BL656" s="18" t="s">
        <v>235</v>
      </c>
      <c r="BM656" s="213" t="s">
        <v>713</v>
      </c>
    </row>
    <row r="657" s="2" customFormat="1">
      <c r="A657" s="39"/>
      <c r="B657" s="40"/>
      <c r="C657" s="41"/>
      <c r="D657" s="215" t="s">
        <v>148</v>
      </c>
      <c r="E657" s="41"/>
      <c r="F657" s="216" t="s">
        <v>714</v>
      </c>
      <c r="G657" s="41"/>
      <c r="H657" s="41"/>
      <c r="I657" s="217"/>
      <c r="J657" s="41"/>
      <c r="K657" s="41"/>
      <c r="L657" s="45"/>
      <c r="M657" s="218"/>
      <c r="N657" s="219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148</v>
      </c>
      <c r="AU657" s="18" t="s">
        <v>82</v>
      </c>
    </row>
    <row r="658" s="13" customFormat="1">
      <c r="A658" s="13"/>
      <c r="B658" s="220"/>
      <c r="C658" s="221"/>
      <c r="D658" s="222" t="s">
        <v>150</v>
      </c>
      <c r="E658" s="223" t="s">
        <v>19</v>
      </c>
      <c r="F658" s="224" t="s">
        <v>151</v>
      </c>
      <c r="G658" s="221"/>
      <c r="H658" s="223" t="s">
        <v>19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0" t="s">
        <v>150</v>
      </c>
      <c r="AU658" s="230" t="s">
        <v>82</v>
      </c>
      <c r="AV658" s="13" t="s">
        <v>80</v>
      </c>
      <c r="AW658" s="13" t="s">
        <v>33</v>
      </c>
      <c r="AX658" s="13" t="s">
        <v>72</v>
      </c>
      <c r="AY658" s="230" t="s">
        <v>139</v>
      </c>
    </row>
    <row r="659" s="13" customFormat="1">
      <c r="A659" s="13"/>
      <c r="B659" s="220"/>
      <c r="C659" s="221"/>
      <c r="D659" s="222" t="s">
        <v>150</v>
      </c>
      <c r="E659" s="223" t="s">
        <v>19</v>
      </c>
      <c r="F659" s="224" t="s">
        <v>303</v>
      </c>
      <c r="G659" s="221"/>
      <c r="H659" s="223" t="s">
        <v>19</v>
      </c>
      <c r="I659" s="225"/>
      <c r="J659" s="221"/>
      <c r="K659" s="221"/>
      <c r="L659" s="226"/>
      <c r="M659" s="227"/>
      <c r="N659" s="228"/>
      <c r="O659" s="228"/>
      <c r="P659" s="228"/>
      <c r="Q659" s="228"/>
      <c r="R659" s="228"/>
      <c r="S659" s="228"/>
      <c r="T659" s="22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0" t="s">
        <v>150</v>
      </c>
      <c r="AU659" s="230" t="s">
        <v>82</v>
      </c>
      <c r="AV659" s="13" t="s">
        <v>80</v>
      </c>
      <c r="AW659" s="13" t="s">
        <v>33</v>
      </c>
      <c r="AX659" s="13" t="s">
        <v>72</v>
      </c>
      <c r="AY659" s="230" t="s">
        <v>139</v>
      </c>
    </row>
    <row r="660" s="14" customFormat="1">
      <c r="A660" s="14"/>
      <c r="B660" s="231"/>
      <c r="C660" s="232"/>
      <c r="D660" s="222" t="s">
        <v>150</v>
      </c>
      <c r="E660" s="233" t="s">
        <v>19</v>
      </c>
      <c r="F660" s="234" t="s">
        <v>682</v>
      </c>
      <c r="G660" s="232"/>
      <c r="H660" s="235">
        <v>20</v>
      </c>
      <c r="I660" s="236"/>
      <c r="J660" s="232"/>
      <c r="K660" s="232"/>
      <c r="L660" s="237"/>
      <c r="M660" s="238"/>
      <c r="N660" s="239"/>
      <c r="O660" s="239"/>
      <c r="P660" s="239"/>
      <c r="Q660" s="239"/>
      <c r="R660" s="239"/>
      <c r="S660" s="239"/>
      <c r="T660" s="24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1" t="s">
        <v>150</v>
      </c>
      <c r="AU660" s="241" t="s">
        <v>82</v>
      </c>
      <c r="AV660" s="14" t="s">
        <v>82</v>
      </c>
      <c r="AW660" s="14" t="s">
        <v>33</v>
      </c>
      <c r="AX660" s="14" t="s">
        <v>72</v>
      </c>
      <c r="AY660" s="241" t="s">
        <v>139</v>
      </c>
    </row>
    <row r="661" s="15" customFormat="1">
      <c r="A661" s="15"/>
      <c r="B661" s="242"/>
      <c r="C661" s="243"/>
      <c r="D661" s="222" t="s">
        <v>150</v>
      </c>
      <c r="E661" s="244" t="s">
        <v>19</v>
      </c>
      <c r="F661" s="245" t="s">
        <v>154</v>
      </c>
      <c r="G661" s="243"/>
      <c r="H661" s="246">
        <v>20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52" t="s">
        <v>150</v>
      </c>
      <c r="AU661" s="252" t="s">
        <v>82</v>
      </c>
      <c r="AV661" s="15" t="s">
        <v>146</v>
      </c>
      <c r="AW661" s="15" t="s">
        <v>33</v>
      </c>
      <c r="AX661" s="15" t="s">
        <v>80</v>
      </c>
      <c r="AY661" s="252" t="s">
        <v>139</v>
      </c>
    </row>
    <row r="662" s="2" customFormat="1" ht="24.15" customHeight="1">
      <c r="A662" s="39"/>
      <c r="B662" s="40"/>
      <c r="C662" s="202" t="s">
        <v>715</v>
      </c>
      <c r="D662" s="202" t="s">
        <v>141</v>
      </c>
      <c r="E662" s="203" t="s">
        <v>716</v>
      </c>
      <c r="F662" s="204" t="s">
        <v>717</v>
      </c>
      <c r="G662" s="205" t="s">
        <v>221</v>
      </c>
      <c r="H662" s="206">
        <v>10</v>
      </c>
      <c r="I662" s="207"/>
      <c r="J662" s="208">
        <f>ROUND(I662*H662,2)</f>
        <v>0</v>
      </c>
      <c r="K662" s="204" t="s">
        <v>145</v>
      </c>
      <c r="L662" s="45"/>
      <c r="M662" s="209" t="s">
        <v>19</v>
      </c>
      <c r="N662" s="210" t="s">
        <v>43</v>
      </c>
      <c r="O662" s="85"/>
      <c r="P662" s="211">
        <f>O662*H662</f>
        <v>0</v>
      </c>
      <c r="Q662" s="211">
        <v>0.013480000000000001</v>
      </c>
      <c r="R662" s="211">
        <f>Q662*H662</f>
        <v>0.1348</v>
      </c>
      <c r="S662" s="211">
        <v>0</v>
      </c>
      <c r="T662" s="212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13" t="s">
        <v>235</v>
      </c>
      <c r="AT662" s="213" t="s">
        <v>141</v>
      </c>
      <c r="AU662" s="213" t="s">
        <v>82</v>
      </c>
      <c r="AY662" s="18" t="s">
        <v>139</v>
      </c>
      <c r="BE662" s="214">
        <f>IF(N662="základní",J662,0)</f>
        <v>0</v>
      </c>
      <c r="BF662" s="214">
        <f>IF(N662="snížená",J662,0)</f>
        <v>0</v>
      </c>
      <c r="BG662" s="214">
        <f>IF(N662="zákl. přenesená",J662,0)</f>
        <v>0</v>
      </c>
      <c r="BH662" s="214">
        <f>IF(N662="sníž. přenesená",J662,0)</f>
        <v>0</v>
      </c>
      <c r="BI662" s="214">
        <f>IF(N662="nulová",J662,0)</f>
        <v>0</v>
      </c>
      <c r="BJ662" s="18" t="s">
        <v>80</v>
      </c>
      <c r="BK662" s="214">
        <f>ROUND(I662*H662,2)</f>
        <v>0</v>
      </c>
      <c r="BL662" s="18" t="s">
        <v>235</v>
      </c>
      <c r="BM662" s="213" t="s">
        <v>718</v>
      </c>
    </row>
    <row r="663" s="2" customFormat="1">
      <c r="A663" s="39"/>
      <c r="B663" s="40"/>
      <c r="C663" s="41"/>
      <c r="D663" s="215" t="s">
        <v>148</v>
      </c>
      <c r="E663" s="41"/>
      <c r="F663" s="216" t="s">
        <v>719</v>
      </c>
      <c r="G663" s="41"/>
      <c r="H663" s="41"/>
      <c r="I663" s="217"/>
      <c r="J663" s="41"/>
      <c r="K663" s="41"/>
      <c r="L663" s="45"/>
      <c r="M663" s="218"/>
      <c r="N663" s="219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148</v>
      </c>
      <c r="AU663" s="18" t="s">
        <v>82</v>
      </c>
    </row>
    <row r="664" s="13" customFormat="1">
      <c r="A664" s="13"/>
      <c r="B664" s="220"/>
      <c r="C664" s="221"/>
      <c r="D664" s="222" t="s">
        <v>150</v>
      </c>
      <c r="E664" s="223" t="s">
        <v>19</v>
      </c>
      <c r="F664" s="224" t="s">
        <v>151</v>
      </c>
      <c r="G664" s="221"/>
      <c r="H664" s="223" t="s">
        <v>19</v>
      </c>
      <c r="I664" s="225"/>
      <c r="J664" s="221"/>
      <c r="K664" s="221"/>
      <c r="L664" s="226"/>
      <c r="M664" s="227"/>
      <c r="N664" s="228"/>
      <c r="O664" s="228"/>
      <c r="P664" s="228"/>
      <c r="Q664" s="228"/>
      <c r="R664" s="228"/>
      <c r="S664" s="228"/>
      <c r="T664" s="22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0" t="s">
        <v>150</v>
      </c>
      <c r="AU664" s="230" t="s">
        <v>82</v>
      </c>
      <c r="AV664" s="13" t="s">
        <v>80</v>
      </c>
      <c r="AW664" s="13" t="s">
        <v>33</v>
      </c>
      <c r="AX664" s="13" t="s">
        <v>72</v>
      </c>
      <c r="AY664" s="230" t="s">
        <v>139</v>
      </c>
    </row>
    <row r="665" s="13" customFormat="1">
      <c r="A665" s="13"/>
      <c r="B665" s="220"/>
      <c r="C665" s="221"/>
      <c r="D665" s="222" t="s">
        <v>150</v>
      </c>
      <c r="E665" s="223" t="s">
        <v>19</v>
      </c>
      <c r="F665" s="224" t="s">
        <v>303</v>
      </c>
      <c r="G665" s="221"/>
      <c r="H665" s="223" t="s">
        <v>19</v>
      </c>
      <c r="I665" s="225"/>
      <c r="J665" s="221"/>
      <c r="K665" s="221"/>
      <c r="L665" s="226"/>
      <c r="M665" s="227"/>
      <c r="N665" s="228"/>
      <c r="O665" s="228"/>
      <c r="P665" s="228"/>
      <c r="Q665" s="228"/>
      <c r="R665" s="228"/>
      <c r="S665" s="228"/>
      <c r="T665" s="22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0" t="s">
        <v>150</v>
      </c>
      <c r="AU665" s="230" t="s">
        <v>82</v>
      </c>
      <c r="AV665" s="13" t="s">
        <v>80</v>
      </c>
      <c r="AW665" s="13" t="s">
        <v>33</v>
      </c>
      <c r="AX665" s="13" t="s">
        <v>72</v>
      </c>
      <c r="AY665" s="230" t="s">
        <v>139</v>
      </c>
    </row>
    <row r="666" s="14" customFormat="1">
      <c r="A666" s="14"/>
      <c r="B666" s="231"/>
      <c r="C666" s="232"/>
      <c r="D666" s="222" t="s">
        <v>150</v>
      </c>
      <c r="E666" s="233" t="s">
        <v>19</v>
      </c>
      <c r="F666" s="234" t="s">
        <v>641</v>
      </c>
      <c r="G666" s="232"/>
      <c r="H666" s="235">
        <v>10</v>
      </c>
      <c r="I666" s="236"/>
      <c r="J666" s="232"/>
      <c r="K666" s="232"/>
      <c r="L666" s="237"/>
      <c r="M666" s="238"/>
      <c r="N666" s="239"/>
      <c r="O666" s="239"/>
      <c r="P666" s="239"/>
      <c r="Q666" s="239"/>
      <c r="R666" s="239"/>
      <c r="S666" s="239"/>
      <c r="T666" s="240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1" t="s">
        <v>150</v>
      </c>
      <c r="AU666" s="241" t="s">
        <v>82</v>
      </c>
      <c r="AV666" s="14" t="s">
        <v>82</v>
      </c>
      <c r="AW666" s="14" t="s">
        <v>33</v>
      </c>
      <c r="AX666" s="14" t="s">
        <v>72</v>
      </c>
      <c r="AY666" s="241" t="s">
        <v>139</v>
      </c>
    </row>
    <row r="667" s="15" customFormat="1">
      <c r="A667" s="15"/>
      <c r="B667" s="242"/>
      <c r="C667" s="243"/>
      <c r="D667" s="222" t="s">
        <v>150</v>
      </c>
      <c r="E667" s="244" t="s">
        <v>19</v>
      </c>
      <c r="F667" s="245" t="s">
        <v>154</v>
      </c>
      <c r="G667" s="243"/>
      <c r="H667" s="246">
        <v>10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52" t="s">
        <v>150</v>
      </c>
      <c r="AU667" s="252" t="s">
        <v>82</v>
      </c>
      <c r="AV667" s="15" t="s">
        <v>146</v>
      </c>
      <c r="AW667" s="15" t="s">
        <v>33</v>
      </c>
      <c r="AX667" s="15" t="s">
        <v>80</v>
      </c>
      <c r="AY667" s="252" t="s">
        <v>139</v>
      </c>
    </row>
    <row r="668" s="2" customFormat="1" ht="24.15" customHeight="1">
      <c r="A668" s="39"/>
      <c r="B668" s="40"/>
      <c r="C668" s="202" t="s">
        <v>720</v>
      </c>
      <c r="D668" s="202" t="s">
        <v>141</v>
      </c>
      <c r="E668" s="203" t="s">
        <v>721</v>
      </c>
      <c r="F668" s="204" t="s">
        <v>722</v>
      </c>
      <c r="G668" s="205" t="s">
        <v>221</v>
      </c>
      <c r="H668" s="206">
        <v>5</v>
      </c>
      <c r="I668" s="207"/>
      <c r="J668" s="208">
        <f>ROUND(I668*H668,2)</f>
        <v>0</v>
      </c>
      <c r="K668" s="204" t="s">
        <v>145</v>
      </c>
      <c r="L668" s="45"/>
      <c r="M668" s="209" t="s">
        <v>19</v>
      </c>
      <c r="N668" s="210" t="s">
        <v>43</v>
      </c>
      <c r="O668" s="85"/>
      <c r="P668" s="211">
        <f>O668*H668</f>
        <v>0</v>
      </c>
      <c r="Q668" s="211">
        <v>0.01985</v>
      </c>
      <c r="R668" s="211">
        <f>Q668*H668</f>
        <v>0.099250000000000005</v>
      </c>
      <c r="S668" s="211">
        <v>0</v>
      </c>
      <c r="T668" s="212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13" t="s">
        <v>235</v>
      </c>
      <c r="AT668" s="213" t="s">
        <v>141</v>
      </c>
      <c r="AU668" s="213" t="s">
        <v>82</v>
      </c>
      <c r="AY668" s="18" t="s">
        <v>139</v>
      </c>
      <c r="BE668" s="214">
        <f>IF(N668="základní",J668,0)</f>
        <v>0</v>
      </c>
      <c r="BF668" s="214">
        <f>IF(N668="snížená",J668,0)</f>
        <v>0</v>
      </c>
      <c r="BG668" s="214">
        <f>IF(N668="zákl. přenesená",J668,0)</f>
        <v>0</v>
      </c>
      <c r="BH668" s="214">
        <f>IF(N668="sníž. přenesená",J668,0)</f>
        <v>0</v>
      </c>
      <c r="BI668" s="214">
        <f>IF(N668="nulová",J668,0)</f>
        <v>0</v>
      </c>
      <c r="BJ668" s="18" t="s">
        <v>80</v>
      </c>
      <c r="BK668" s="214">
        <f>ROUND(I668*H668,2)</f>
        <v>0</v>
      </c>
      <c r="BL668" s="18" t="s">
        <v>235</v>
      </c>
      <c r="BM668" s="213" t="s">
        <v>723</v>
      </c>
    </row>
    <row r="669" s="2" customFormat="1">
      <c r="A669" s="39"/>
      <c r="B669" s="40"/>
      <c r="C669" s="41"/>
      <c r="D669" s="215" t="s">
        <v>148</v>
      </c>
      <c r="E669" s="41"/>
      <c r="F669" s="216" t="s">
        <v>724</v>
      </c>
      <c r="G669" s="41"/>
      <c r="H669" s="41"/>
      <c r="I669" s="217"/>
      <c r="J669" s="41"/>
      <c r="K669" s="41"/>
      <c r="L669" s="45"/>
      <c r="M669" s="218"/>
      <c r="N669" s="219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148</v>
      </c>
      <c r="AU669" s="18" t="s">
        <v>82</v>
      </c>
    </row>
    <row r="670" s="13" customFormat="1">
      <c r="A670" s="13"/>
      <c r="B670" s="220"/>
      <c r="C670" s="221"/>
      <c r="D670" s="222" t="s">
        <v>150</v>
      </c>
      <c r="E670" s="223" t="s">
        <v>19</v>
      </c>
      <c r="F670" s="224" t="s">
        <v>151</v>
      </c>
      <c r="G670" s="221"/>
      <c r="H670" s="223" t="s">
        <v>19</v>
      </c>
      <c r="I670" s="225"/>
      <c r="J670" s="221"/>
      <c r="K670" s="221"/>
      <c r="L670" s="226"/>
      <c r="M670" s="227"/>
      <c r="N670" s="228"/>
      <c r="O670" s="228"/>
      <c r="P670" s="228"/>
      <c r="Q670" s="228"/>
      <c r="R670" s="228"/>
      <c r="S670" s="228"/>
      <c r="T670" s="22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0" t="s">
        <v>150</v>
      </c>
      <c r="AU670" s="230" t="s">
        <v>82</v>
      </c>
      <c r="AV670" s="13" t="s">
        <v>80</v>
      </c>
      <c r="AW670" s="13" t="s">
        <v>33</v>
      </c>
      <c r="AX670" s="13" t="s">
        <v>72</v>
      </c>
      <c r="AY670" s="230" t="s">
        <v>139</v>
      </c>
    </row>
    <row r="671" s="13" customFormat="1">
      <c r="A671" s="13"/>
      <c r="B671" s="220"/>
      <c r="C671" s="221"/>
      <c r="D671" s="222" t="s">
        <v>150</v>
      </c>
      <c r="E671" s="223" t="s">
        <v>19</v>
      </c>
      <c r="F671" s="224" t="s">
        <v>406</v>
      </c>
      <c r="G671" s="221"/>
      <c r="H671" s="223" t="s">
        <v>19</v>
      </c>
      <c r="I671" s="225"/>
      <c r="J671" s="221"/>
      <c r="K671" s="221"/>
      <c r="L671" s="226"/>
      <c r="M671" s="227"/>
      <c r="N671" s="228"/>
      <c r="O671" s="228"/>
      <c r="P671" s="228"/>
      <c r="Q671" s="228"/>
      <c r="R671" s="228"/>
      <c r="S671" s="228"/>
      <c r="T671" s="22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0" t="s">
        <v>150</v>
      </c>
      <c r="AU671" s="230" t="s">
        <v>82</v>
      </c>
      <c r="AV671" s="13" t="s">
        <v>80</v>
      </c>
      <c r="AW671" s="13" t="s">
        <v>33</v>
      </c>
      <c r="AX671" s="13" t="s">
        <v>72</v>
      </c>
      <c r="AY671" s="230" t="s">
        <v>139</v>
      </c>
    </row>
    <row r="672" s="14" customFormat="1">
      <c r="A672" s="14"/>
      <c r="B672" s="231"/>
      <c r="C672" s="232"/>
      <c r="D672" s="222" t="s">
        <v>150</v>
      </c>
      <c r="E672" s="233" t="s">
        <v>19</v>
      </c>
      <c r="F672" s="234" t="s">
        <v>725</v>
      </c>
      <c r="G672" s="232"/>
      <c r="H672" s="235">
        <v>5</v>
      </c>
      <c r="I672" s="236"/>
      <c r="J672" s="232"/>
      <c r="K672" s="232"/>
      <c r="L672" s="237"/>
      <c r="M672" s="238"/>
      <c r="N672" s="239"/>
      <c r="O672" s="239"/>
      <c r="P672" s="239"/>
      <c r="Q672" s="239"/>
      <c r="R672" s="239"/>
      <c r="S672" s="239"/>
      <c r="T672" s="24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1" t="s">
        <v>150</v>
      </c>
      <c r="AU672" s="241" t="s">
        <v>82</v>
      </c>
      <c r="AV672" s="14" t="s">
        <v>82</v>
      </c>
      <c r="AW672" s="14" t="s">
        <v>33</v>
      </c>
      <c r="AX672" s="14" t="s">
        <v>72</v>
      </c>
      <c r="AY672" s="241" t="s">
        <v>139</v>
      </c>
    </row>
    <row r="673" s="15" customFormat="1">
      <c r="A673" s="15"/>
      <c r="B673" s="242"/>
      <c r="C673" s="243"/>
      <c r="D673" s="222" t="s">
        <v>150</v>
      </c>
      <c r="E673" s="244" t="s">
        <v>19</v>
      </c>
      <c r="F673" s="245" t="s">
        <v>154</v>
      </c>
      <c r="G673" s="243"/>
      <c r="H673" s="246">
        <v>5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2" t="s">
        <v>150</v>
      </c>
      <c r="AU673" s="252" t="s">
        <v>82</v>
      </c>
      <c r="AV673" s="15" t="s">
        <v>146</v>
      </c>
      <c r="AW673" s="15" t="s">
        <v>33</v>
      </c>
      <c r="AX673" s="15" t="s">
        <v>80</v>
      </c>
      <c r="AY673" s="252" t="s">
        <v>139</v>
      </c>
    </row>
    <row r="674" s="2" customFormat="1" ht="24.15" customHeight="1">
      <c r="A674" s="39"/>
      <c r="B674" s="40"/>
      <c r="C674" s="202" t="s">
        <v>726</v>
      </c>
      <c r="D674" s="202" t="s">
        <v>141</v>
      </c>
      <c r="E674" s="203" t="s">
        <v>727</v>
      </c>
      <c r="F674" s="204" t="s">
        <v>728</v>
      </c>
      <c r="G674" s="205" t="s">
        <v>221</v>
      </c>
      <c r="H674" s="206">
        <v>60</v>
      </c>
      <c r="I674" s="207"/>
      <c r="J674" s="208">
        <f>ROUND(I674*H674,2)</f>
        <v>0</v>
      </c>
      <c r="K674" s="204" t="s">
        <v>145</v>
      </c>
      <c r="L674" s="45"/>
      <c r="M674" s="209" t="s">
        <v>19</v>
      </c>
      <c r="N674" s="210" t="s">
        <v>43</v>
      </c>
      <c r="O674" s="85"/>
      <c r="P674" s="211">
        <f>O674*H674</f>
        <v>0</v>
      </c>
      <c r="Q674" s="211">
        <v>0.031699999999999999</v>
      </c>
      <c r="R674" s="211">
        <f>Q674*H674</f>
        <v>1.9019999999999999</v>
      </c>
      <c r="S674" s="211">
        <v>0</v>
      </c>
      <c r="T674" s="212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13" t="s">
        <v>235</v>
      </c>
      <c r="AT674" s="213" t="s">
        <v>141</v>
      </c>
      <c r="AU674" s="213" t="s">
        <v>82</v>
      </c>
      <c r="AY674" s="18" t="s">
        <v>139</v>
      </c>
      <c r="BE674" s="214">
        <f>IF(N674="základní",J674,0)</f>
        <v>0</v>
      </c>
      <c r="BF674" s="214">
        <f>IF(N674="snížená",J674,0)</f>
        <v>0</v>
      </c>
      <c r="BG674" s="214">
        <f>IF(N674="zákl. přenesená",J674,0)</f>
        <v>0</v>
      </c>
      <c r="BH674" s="214">
        <f>IF(N674="sníž. přenesená",J674,0)</f>
        <v>0</v>
      </c>
      <c r="BI674" s="214">
        <f>IF(N674="nulová",J674,0)</f>
        <v>0</v>
      </c>
      <c r="BJ674" s="18" t="s">
        <v>80</v>
      </c>
      <c r="BK674" s="214">
        <f>ROUND(I674*H674,2)</f>
        <v>0</v>
      </c>
      <c r="BL674" s="18" t="s">
        <v>235</v>
      </c>
      <c r="BM674" s="213" t="s">
        <v>729</v>
      </c>
    </row>
    <row r="675" s="2" customFormat="1">
      <c r="A675" s="39"/>
      <c r="B675" s="40"/>
      <c r="C675" s="41"/>
      <c r="D675" s="215" t="s">
        <v>148</v>
      </c>
      <c r="E675" s="41"/>
      <c r="F675" s="216" t="s">
        <v>730</v>
      </c>
      <c r="G675" s="41"/>
      <c r="H675" s="41"/>
      <c r="I675" s="217"/>
      <c r="J675" s="41"/>
      <c r="K675" s="41"/>
      <c r="L675" s="45"/>
      <c r="M675" s="218"/>
      <c r="N675" s="219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148</v>
      </c>
      <c r="AU675" s="18" t="s">
        <v>82</v>
      </c>
    </row>
    <row r="676" s="13" customFormat="1">
      <c r="A676" s="13"/>
      <c r="B676" s="220"/>
      <c r="C676" s="221"/>
      <c r="D676" s="222" t="s">
        <v>150</v>
      </c>
      <c r="E676" s="223" t="s">
        <v>19</v>
      </c>
      <c r="F676" s="224" t="s">
        <v>151</v>
      </c>
      <c r="G676" s="221"/>
      <c r="H676" s="223" t="s">
        <v>19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0" t="s">
        <v>150</v>
      </c>
      <c r="AU676" s="230" t="s">
        <v>82</v>
      </c>
      <c r="AV676" s="13" t="s">
        <v>80</v>
      </c>
      <c r="AW676" s="13" t="s">
        <v>33</v>
      </c>
      <c r="AX676" s="13" t="s">
        <v>72</v>
      </c>
      <c r="AY676" s="230" t="s">
        <v>139</v>
      </c>
    </row>
    <row r="677" s="13" customFormat="1">
      <c r="A677" s="13"/>
      <c r="B677" s="220"/>
      <c r="C677" s="221"/>
      <c r="D677" s="222" t="s">
        <v>150</v>
      </c>
      <c r="E677" s="223" t="s">
        <v>19</v>
      </c>
      <c r="F677" s="224" t="s">
        <v>406</v>
      </c>
      <c r="G677" s="221"/>
      <c r="H677" s="223" t="s">
        <v>19</v>
      </c>
      <c r="I677" s="225"/>
      <c r="J677" s="221"/>
      <c r="K677" s="221"/>
      <c r="L677" s="226"/>
      <c r="M677" s="227"/>
      <c r="N677" s="228"/>
      <c r="O677" s="228"/>
      <c r="P677" s="228"/>
      <c r="Q677" s="228"/>
      <c r="R677" s="228"/>
      <c r="S677" s="228"/>
      <c r="T677" s="22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0" t="s">
        <v>150</v>
      </c>
      <c r="AU677" s="230" t="s">
        <v>82</v>
      </c>
      <c r="AV677" s="13" t="s">
        <v>80</v>
      </c>
      <c r="AW677" s="13" t="s">
        <v>33</v>
      </c>
      <c r="AX677" s="13" t="s">
        <v>72</v>
      </c>
      <c r="AY677" s="230" t="s">
        <v>139</v>
      </c>
    </row>
    <row r="678" s="14" customFormat="1">
      <c r="A678" s="14"/>
      <c r="B678" s="231"/>
      <c r="C678" s="232"/>
      <c r="D678" s="222" t="s">
        <v>150</v>
      </c>
      <c r="E678" s="233" t="s">
        <v>19</v>
      </c>
      <c r="F678" s="234" t="s">
        <v>224</v>
      </c>
      <c r="G678" s="232"/>
      <c r="H678" s="235">
        <v>30</v>
      </c>
      <c r="I678" s="236"/>
      <c r="J678" s="232"/>
      <c r="K678" s="232"/>
      <c r="L678" s="237"/>
      <c r="M678" s="238"/>
      <c r="N678" s="239"/>
      <c r="O678" s="239"/>
      <c r="P678" s="239"/>
      <c r="Q678" s="239"/>
      <c r="R678" s="239"/>
      <c r="S678" s="239"/>
      <c r="T678" s="24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1" t="s">
        <v>150</v>
      </c>
      <c r="AU678" s="241" t="s">
        <v>82</v>
      </c>
      <c r="AV678" s="14" t="s">
        <v>82</v>
      </c>
      <c r="AW678" s="14" t="s">
        <v>33</v>
      </c>
      <c r="AX678" s="14" t="s">
        <v>72</v>
      </c>
      <c r="AY678" s="241" t="s">
        <v>139</v>
      </c>
    </row>
    <row r="679" s="13" customFormat="1">
      <c r="A679" s="13"/>
      <c r="B679" s="220"/>
      <c r="C679" s="221"/>
      <c r="D679" s="222" t="s">
        <v>150</v>
      </c>
      <c r="E679" s="223" t="s">
        <v>19</v>
      </c>
      <c r="F679" s="224" t="s">
        <v>303</v>
      </c>
      <c r="G679" s="221"/>
      <c r="H679" s="223" t="s">
        <v>19</v>
      </c>
      <c r="I679" s="225"/>
      <c r="J679" s="221"/>
      <c r="K679" s="221"/>
      <c r="L679" s="226"/>
      <c r="M679" s="227"/>
      <c r="N679" s="228"/>
      <c r="O679" s="228"/>
      <c r="P679" s="228"/>
      <c r="Q679" s="228"/>
      <c r="R679" s="228"/>
      <c r="S679" s="228"/>
      <c r="T679" s="22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0" t="s">
        <v>150</v>
      </c>
      <c r="AU679" s="230" t="s">
        <v>82</v>
      </c>
      <c r="AV679" s="13" t="s">
        <v>80</v>
      </c>
      <c r="AW679" s="13" t="s">
        <v>33</v>
      </c>
      <c r="AX679" s="13" t="s">
        <v>72</v>
      </c>
      <c r="AY679" s="230" t="s">
        <v>139</v>
      </c>
    </row>
    <row r="680" s="14" customFormat="1">
      <c r="A680" s="14"/>
      <c r="B680" s="231"/>
      <c r="C680" s="232"/>
      <c r="D680" s="222" t="s">
        <v>150</v>
      </c>
      <c r="E680" s="233" t="s">
        <v>19</v>
      </c>
      <c r="F680" s="234" t="s">
        <v>224</v>
      </c>
      <c r="G680" s="232"/>
      <c r="H680" s="235">
        <v>30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1" t="s">
        <v>150</v>
      </c>
      <c r="AU680" s="241" t="s">
        <v>82</v>
      </c>
      <c r="AV680" s="14" t="s">
        <v>82</v>
      </c>
      <c r="AW680" s="14" t="s">
        <v>33</v>
      </c>
      <c r="AX680" s="14" t="s">
        <v>72</v>
      </c>
      <c r="AY680" s="241" t="s">
        <v>139</v>
      </c>
    </row>
    <row r="681" s="15" customFormat="1">
      <c r="A681" s="15"/>
      <c r="B681" s="242"/>
      <c r="C681" s="243"/>
      <c r="D681" s="222" t="s">
        <v>150</v>
      </c>
      <c r="E681" s="244" t="s">
        <v>19</v>
      </c>
      <c r="F681" s="245" t="s">
        <v>154</v>
      </c>
      <c r="G681" s="243"/>
      <c r="H681" s="246">
        <v>60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2" t="s">
        <v>150</v>
      </c>
      <c r="AU681" s="252" t="s">
        <v>82</v>
      </c>
      <c r="AV681" s="15" t="s">
        <v>146</v>
      </c>
      <c r="AW681" s="15" t="s">
        <v>33</v>
      </c>
      <c r="AX681" s="15" t="s">
        <v>80</v>
      </c>
      <c r="AY681" s="252" t="s">
        <v>139</v>
      </c>
    </row>
    <row r="682" s="2" customFormat="1" ht="24.15" customHeight="1">
      <c r="A682" s="39"/>
      <c r="B682" s="40"/>
      <c r="C682" s="202" t="s">
        <v>731</v>
      </c>
      <c r="D682" s="202" t="s">
        <v>141</v>
      </c>
      <c r="E682" s="203" t="s">
        <v>732</v>
      </c>
      <c r="F682" s="204" t="s">
        <v>733</v>
      </c>
      <c r="G682" s="205" t="s">
        <v>231</v>
      </c>
      <c r="H682" s="206">
        <v>585</v>
      </c>
      <c r="I682" s="207"/>
      <c r="J682" s="208">
        <f>ROUND(I682*H682,2)</f>
        <v>0</v>
      </c>
      <c r="K682" s="204" t="s">
        <v>145</v>
      </c>
      <c r="L682" s="45"/>
      <c r="M682" s="209" t="s">
        <v>19</v>
      </c>
      <c r="N682" s="210" t="s">
        <v>43</v>
      </c>
      <c r="O682" s="85"/>
      <c r="P682" s="211">
        <f>O682*H682</f>
        <v>0</v>
      </c>
      <c r="Q682" s="211">
        <v>0</v>
      </c>
      <c r="R682" s="211">
        <f>Q682*H682</f>
        <v>0</v>
      </c>
      <c r="S682" s="211">
        <v>0.00013999999999999999</v>
      </c>
      <c r="T682" s="212">
        <f>S682*H682</f>
        <v>0.081899999999999987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13" t="s">
        <v>235</v>
      </c>
      <c r="AT682" s="213" t="s">
        <v>141</v>
      </c>
      <c r="AU682" s="213" t="s">
        <v>82</v>
      </c>
      <c r="AY682" s="18" t="s">
        <v>139</v>
      </c>
      <c r="BE682" s="214">
        <f>IF(N682="základní",J682,0)</f>
        <v>0</v>
      </c>
      <c r="BF682" s="214">
        <f>IF(N682="snížená",J682,0)</f>
        <v>0</v>
      </c>
      <c r="BG682" s="214">
        <f>IF(N682="zákl. přenesená",J682,0)</f>
        <v>0</v>
      </c>
      <c r="BH682" s="214">
        <f>IF(N682="sníž. přenesená",J682,0)</f>
        <v>0</v>
      </c>
      <c r="BI682" s="214">
        <f>IF(N682="nulová",J682,0)</f>
        <v>0</v>
      </c>
      <c r="BJ682" s="18" t="s">
        <v>80</v>
      </c>
      <c r="BK682" s="214">
        <f>ROUND(I682*H682,2)</f>
        <v>0</v>
      </c>
      <c r="BL682" s="18" t="s">
        <v>235</v>
      </c>
      <c r="BM682" s="213" t="s">
        <v>734</v>
      </c>
    </row>
    <row r="683" s="2" customFormat="1">
      <c r="A683" s="39"/>
      <c r="B683" s="40"/>
      <c r="C683" s="41"/>
      <c r="D683" s="215" t="s">
        <v>148</v>
      </c>
      <c r="E683" s="41"/>
      <c r="F683" s="216" t="s">
        <v>735</v>
      </c>
      <c r="G683" s="41"/>
      <c r="H683" s="41"/>
      <c r="I683" s="217"/>
      <c r="J683" s="41"/>
      <c r="K683" s="41"/>
      <c r="L683" s="45"/>
      <c r="M683" s="218"/>
      <c r="N683" s="219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148</v>
      </c>
      <c r="AU683" s="18" t="s">
        <v>82</v>
      </c>
    </row>
    <row r="684" s="2" customFormat="1" ht="24.15" customHeight="1">
      <c r="A684" s="39"/>
      <c r="B684" s="40"/>
      <c r="C684" s="202" t="s">
        <v>736</v>
      </c>
      <c r="D684" s="202" t="s">
        <v>141</v>
      </c>
      <c r="E684" s="203" t="s">
        <v>737</v>
      </c>
      <c r="F684" s="204" t="s">
        <v>738</v>
      </c>
      <c r="G684" s="205" t="s">
        <v>231</v>
      </c>
      <c r="H684" s="206">
        <v>585</v>
      </c>
      <c r="I684" s="207"/>
      <c r="J684" s="208">
        <f>ROUND(I684*H684,2)</f>
        <v>0</v>
      </c>
      <c r="K684" s="204" t="s">
        <v>145</v>
      </c>
      <c r="L684" s="45"/>
      <c r="M684" s="209" t="s">
        <v>19</v>
      </c>
      <c r="N684" s="210" t="s">
        <v>43</v>
      </c>
      <c r="O684" s="85"/>
      <c r="P684" s="211">
        <f>O684*H684</f>
        <v>0</v>
      </c>
      <c r="Q684" s="211">
        <v>0</v>
      </c>
      <c r="R684" s="211">
        <f>Q684*H684</f>
        <v>0</v>
      </c>
      <c r="S684" s="211">
        <v>0.00031</v>
      </c>
      <c r="T684" s="212">
        <f>S684*H684</f>
        <v>0.18135000000000001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13" t="s">
        <v>235</v>
      </c>
      <c r="AT684" s="213" t="s">
        <v>141</v>
      </c>
      <c r="AU684" s="213" t="s">
        <v>82</v>
      </c>
      <c r="AY684" s="18" t="s">
        <v>139</v>
      </c>
      <c r="BE684" s="214">
        <f>IF(N684="základní",J684,0)</f>
        <v>0</v>
      </c>
      <c r="BF684" s="214">
        <f>IF(N684="snížená",J684,0)</f>
        <v>0</v>
      </c>
      <c r="BG684" s="214">
        <f>IF(N684="zákl. přenesená",J684,0)</f>
        <v>0</v>
      </c>
      <c r="BH684" s="214">
        <f>IF(N684="sníž. přenesená",J684,0)</f>
        <v>0</v>
      </c>
      <c r="BI684" s="214">
        <f>IF(N684="nulová",J684,0)</f>
        <v>0</v>
      </c>
      <c r="BJ684" s="18" t="s">
        <v>80</v>
      </c>
      <c r="BK684" s="214">
        <f>ROUND(I684*H684,2)</f>
        <v>0</v>
      </c>
      <c r="BL684" s="18" t="s">
        <v>235</v>
      </c>
      <c r="BM684" s="213" t="s">
        <v>739</v>
      </c>
    </row>
    <row r="685" s="2" customFormat="1">
      <c r="A685" s="39"/>
      <c r="B685" s="40"/>
      <c r="C685" s="41"/>
      <c r="D685" s="215" t="s">
        <v>148</v>
      </c>
      <c r="E685" s="41"/>
      <c r="F685" s="216" t="s">
        <v>740</v>
      </c>
      <c r="G685" s="41"/>
      <c r="H685" s="41"/>
      <c r="I685" s="217"/>
      <c r="J685" s="41"/>
      <c r="K685" s="41"/>
      <c r="L685" s="45"/>
      <c r="M685" s="218"/>
      <c r="N685" s="219"/>
      <c r="O685" s="85"/>
      <c r="P685" s="85"/>
      <c r="Q685" s="85"/>
      <c r="R685" s="85"/>
      <c r="S685" s="85"/>
      <c r="T685" s="86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148</v>
      </c>
      <c r="AU685" s="18" t="s">
        <v>82</v>
      </c>
    </row>
    <row r="686" s="2" customFormat="1" ht="21.75" customHeight="1">
      <c r="A686" s="39"/>
      <c r="B686" s="40"/>
      <c r="C686" s="202" t="s">
        <v>741</v>
      </c>
      <c r="D686" s="202" t="s">
        <v>141</v>
      </c>
      <c r="E686" s="203" t="s">
        <v>742</v>
      </c>
      <c r="F686" s="204" t="s">
        <v>743</v>
      </c>
      <c r="G686" s="205" t="s">
        <v>231</v>
      </c>
      <c r="H686" s="206">
        <v>585</v>
      </c>
      <c r="I686" s="207"/>
      <c r="J686" s="208">
        <f>ROUND(I686*H686,2)</f>
        <v>0</v>
      </c>
      <c r="K686" s="204" t="s">
        <v>145</v>
      </c>
      <c r="L686" s="45"/>
      <c r="M686" s="209" t="s">
        <v>19</v>
      </c>
      <c r="N686" s="210" t="s">
        <v>43</v>
      </c>
      <c r="O686" s="85"/>
      <c r="P686" s="211">
        <f>O686*H686</f>
        <v>0</v>
      </c>
      <c r="Q686" s="211">
        <v>3.0000000000000001E-05</v>
      </c>
      <c r="R686" s="211">
        <f>Q686*H686</f>
        <v>0.01755</v>
      </c>
      <c r="S686" s="211">
        <v>0.0056699999999999997</v>
      </c>
      <c r="T686" s="212">
        <f>S686*H686</f>
        <v>3.3169499999999998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13" t="s">
        <v>235</v>
      </c>
      <c r="AT686" s="213" t="s">
        <v>141</v>
      </c>
      <c r="AU686" s="213" t="s">
        <v>82</v>
      </c>
      <c r="AY686" s="18" t="s">
        <v>139</v>
      </c>
      <c r="BE686" s="214">
        <f>IF(N686="základní",J686,0)</f>
        <v>0</v>
      </c>
      <c r="BF686" s="214">
        <f>IF(N686="snížená",J686,0)</f>
        <v>0</v>
      </c>
      <c r="BG686" s="214">
        <f>IF(N686="zákl. přenesená",J686,0)</f>
        <v>0</v>
      </c>
      <c r="BH686" s="214">
        <f>IF(N686="sníž. přenesená",J686,0)</f>
        <v>0</v>
      </c>
      <c r="BI686" s="214">
        <f>IF(N686="nulová",J686,0)</f>
        <v>0</v>
      </c>
      <c r="BJ686" s="18" t="s">
        <v>80</v>
      </c>
      <c r="BK686" s="214">
        <f>ROUND(I686*H686,2)</f>
        <v>0</v>
      </c>
      <c r="BL686" s="18" t="s">
        <v>235</v>
      </c>
      <c r="BM686" s="213" t="s">
        <v>744</v>
      </c>
    </row>
    <row r="687" s="2" customFormat="1">
      <c r="A687" s="39"/>
      <c r="B687" s="40"/>
      <c r="C687" s="41"/>
      <c r="D687" s="215" t="s">
        <v>148</v>
      </c>
      <c r="E687" s="41"/>
      <c r="F687" s="216" t="s">
        <v>745</v>
      </c>
      <c r="G687" s="41"/>
      <c r="H687" s="41"/>
      <c r="I687" s="217"/>
      <c r="J687" s="41"/>
      <c r="K687" s="41"/>
      <c r="L687" s="45"/>
      <c r="M687" s="218"/>
      <c r="N687" s="219"/>
      <c r="O687" s="85"/>
      <c r="P687" s="85"/>
      <c r="Q687" s="85"/>
      <c r="R687" s="85"/>
      <c r="S687" s="85"/>
      <c r="T687" s="86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148</v>
      </c>
      <c r="AU687" s="18" t="s">
        <v>82</v>
      </c>
    </row>
    <row r="688" s="2" customFormat="1" ht="24.15" customHeight="1">
      <c r="A688" s="39"/>
      <c r="B688" s="40"/>
      <c r="C688" s="202" t="s">
        <v>746</v>
      </c>
      <c r="D688" s="202" t="s">
        <v>141</v>
      </c>
      <c r="E688" s="203" t="s">
        <v>747</v>
      </c>
      <c r="F688" s="204" t="s">
        <v>748</v>
      </c>
      <c r="G688" s="205" t="s">
        <v>174</v>
      </c>
      <c r="H688" s="206">
        <v>9.0009999999999994</v>
      </c>
      <c r="I688" s="207"/>
      <c r="J688" s="208">
        <f>ROUND(I688*H688,2)</f>
        <v>0</v>
      </c>
      <c r="K688" s="204" t="s">
        <v>145</v>
      </c>
      <c r="L688" s="45"/>
      <c r="M688" s="209" t="s">
        <v>19</v>
      </c>
      <c r="N688" s="210" t="s">
        <v>43</v>
      </c>
      <c r="O688" s="85"/>
      <c r="P688" s="211">
        <f>O688*H688</f>
        <v>0</v>
      </c>
      <c r="Q688" s="211">
        <v>0</v>
      </c>
      <c r="R688" s="211">
        <f>Q688*H688</f>
        <v>0</v>
      </c>
      <c r="S688" s="211">
        <v>0</v>
      </c>
      <c r="T688" s="212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13" t="s">
        <v>235</v>
      </c>
      <c r="AT688" s="213" t="s">
        <v>141</v>
      </c>
      <c r="AU688" s="213" t="s">
        <v>82</v>
      </c>
      <c r="AY688" s="18" t="s">
        <v>139</v>
      </c>
      <c r="BE688" s="214">
        <f>IF(N688="základní",J688,0)</f>
        <v>0</v>
      </c>
      <c r="BF688" s="214">
        <f>IF(N688="snížená",J688,0)</f>
        <v>0</v>
      </c>
      <c r="BG688" s="214">
        <f>IF(N688="zákl. přenesená",J688,0)</f>
        <v>0</v>
      </c>
      <c r="BH688" s="214">
        <f>IF(N688="sníž. přenesená",J688,0)</f>
        <v>0</v>
      </c>
      <c r="BI688" s="214">
        <f>IF(N688="nulová",J688,0)</f>
        <v>0</v>
      </c>
      <c r="BJ688" s="18" t="s">
        <v>80</v>
      </c>
      <c r="BK688" s="214">
        <f>ROUND(I688*H688,2)</f>
        <v>0</v>
      </c>
      <c r="BL688" s="18" t="s">
        <v>235</v>
      </c>
      <c r="BM688" s="213" t="s">
        <v>749</v>
      </c>
    </row>
    <row r="689" s="2" customFormat="1">
      <c r="A689" s="39"/>
      <c r="B689" s="40"/>
      <c r="C689" s="41"/>
      <c r="D689" s="215" t="s">
        <v>148</v>
      </c>
      <c r="E689" s="41"/>
      <c r="F689" s="216" t="s">
        <v>750</v>
      </c>
      <c r="G689" s="41"/>
      <c r="H689" s="41"/>
      <c r="I689" s="217"/>
      <c r="J689" s="41"/>
      <c r="K689" s="41"/>
      <c r="L689" s="45"/>
      <c r="M689" s="218"/>
      <c r="N689" s="219"/>
      <c r="O689" s="85"/>
      <c r="P689" s="85"/>
      <c r="Q689" s="85"/>
      <c r="R689" s="85"/>
      <c r="S689" s="85"/>
      <c r="T689" s="86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148</v>
      </c>
      <c r="AU689" s="18" t="s">
        <v>82</v>
      </c>
    </row>
    <row r="690" s="12" customFormat="1" ht="22.8" customHeight="1">
      <c r="A690" s="12"/>
      <c r="B690" s="186"/>
      <c r="C690" s="187"/>
      <c r="D690" s="188" t="s">
        <v>71</v>
      </c>
      <c r="E690" s="200" t="s">
        <v>751</v>
      </c>
      <c r="F690" s="200" t="s">
        <v>752</v>
      </c>
      <c r="G690" s="187"/>
      <c r="H690" s="187"/>
      <c r="I690" s="190"/>
      <c r="J690" s="201">
        <f>BK690</f>
        <v>0</v>
      </c>
      <c r="K690" s="187"/>
      <c r="L690" s="192"/>
      <c r="M690" s="193"/>
      <c r="N690" s="194"/>
      <c r="O690" s="194"/>
      <c r="P690" s="195">
        <f>SUM(P691:P901)</f>
        <v>0</v>
      </c>
      <c r="Q690" s="194"/>
      <c r="R690" s="195">
        <f>SUM(R691:R901)</f>
        <v>0.58572000000000013</v>
      </c>
      <c r="S690" s="194"/>
      <c r="T690" s="196">
        <f>SUM(T691:T901)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197" t="s">
        <v>82</v>
      </c>
      <c r="AT690" s="198" t="s">
        <v>71</v>
      </c>
      <c r="AU690" s="198" t="s">
        <v>80</v>
      </c>
      <c r="AY690" s="197" t="s">
        <v>139</v>
      </c>
      <c r="BK690" s="199">
        <f>SUM(BK691:BK901)</f>
        <v>0</v>
      </c>
    </row>
    <row r="691" s="2" customFormat="1" ht="16.5" customHeight="1">
      <c r="A691" s="39"/>
      <c r="B691" s="40"/>
      <c r="C691" s="202" t="s">
        <v>753</v>
      </c>
      <c r="D691" s="202" t="s">
        <v>141</v>
      </c>
      <c r="E691" s="203" t="s">
        <v>754</v>
      </c>
      <c r="F691" s="204" t="s">
        <v>755</v>
      </c>
      <c r="G691" s="205" t="s">
        <v>603</v>
      </c>
      <c r="H691" s="206">
        <v>1</v>
      </c>
      <c r="I691" s="207"/>
      <c r="J691" s="208">
        <f>ROUND(I691*H691,2)</f>
        <v>0</v>
      </c>
      <c r="K691" s="204" t="s">
        <v>145</v>
      </c>
      <c r="L691" s="45"/>
      <c r="M691" s="209" t="s">
        <v>19</v>
      </c>
      <c r="N691" s="210" t="s">
        <v>43</v>
      </c>
      <c r="O691" s="85"/>
      <c r="P691" s="211">
        <f>O691*H691</f>
        <v>0</v>
      </c>
      <c r="Q691" s="211">
        <v>0.0055300000000000002</v>
      </c>
      <c r="R691" s="211">
        <f>Q691*H691</f>
        <v>0.0055300000000000002</v>
      </c>
      <c r="S691" s="211">
        <v>0</v>
      </c>
      <c r="T691" s="212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13" t="s">
        <v>235</v>
      </c>
      <c r="AT691" s="213" t="s">
        <v>141</v>
      </c>
      <c r="AU691" s="213" t="s">
        <v>82</v>
      </c>
      <c r="AY691" s="18" t="s">
        <v>139</v>
      </c>
      <c r="BE691" s="214">
        <f>IF(N691="základní",J691,0)</f>
        <v>0</v>
      </c>
      <c r="BF691" s="214">
        <f>IF(N691="snížená",J691,0)</f>
        <v>0</v>
      </c>
      <c r="BG691" s="214">
        <f>IF(N691="zákl. přenesená",J691,0)</f>
        <v>0</v>
      </c>
      <c r="BH691" s="214">
        <f>IF(N691="sníž. přenesená",J691,0)</f>
        <v>0</v>
      </c>
      <c r="BI691" s="214">
        <f>IF(N691="nulová",J691,0)</f>
        <v>0</v>
      </c>
      <c r="BJ691" s="18" t="s">
        <v>80</v>
      </c>
      <c r="BK691" s="214">
        <f>ROUND(I691*H691,2)</f>
        <v>0</v>
      </c>
      <c r="BL691" s="18" t="s">
        <v>235</v>
      </c>
      <c r="BM691" s="213" t="s">
        <v>756</v>
      </c>
    </row>
    <row r="692" s="2" customFormat="1">
      <c r="A692" s="39"/>
      <c r="B692" s="40"/>
      <c r="C692" s="41"/>
      <c r="D692" s="215" t="s">
        <v>148</v>
      </c>
      <c r="E692" s="41"/>
      <c r="F692" s="216" t="s">
        <v>757</v>
      </c>
      <c r="G692" s="41"/>
      <c r="H692" s="41"/>
      <c r="I692" s="217"/>
      <c r="J692" s="41"/>
      <c r="K692" s="41"/>
      <c r="L692" s="45"/>
      <c r="M692" s="218"/>
      <c r="N692" s="219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148</v>
      </c>
      <c r="AU692" s="18" t="s">
        <v>82</v>
      </c>
    </row>
    <row r="693" s="13" customFormat="1">
      <c r="A693" s="13"/>
      <c r="B693" s="220"/>
      <c r="C693" s="221"/>
      <c r="D693" s="222" t="s">
        <v>150</v>
      </c>
      <c r="E693" s="223" t="s">
        <v>19</v>
      </c>
      <c r="F693" s="224" t="s">
        <v>495</v>
      </c>
      <c r="G693" s="221"/>
      <c r="H693" s="223" t="s">
        <v>19</v>
      </c>
      <c r="I693" s="225"/>
      <c r="J693" s="221"/>
      <c r="K693" s="221"/>
      <c r="L693" s="226"/>
      <c r="M693" s="227"/>
      <c r="N693" s="228"/>
      <c r="O693" s="228"/>
      <c r="P693" s="228"/>
      <c r="Q693" s="228"/>
      <c r="R693" s="228"/>
      <c r="S693" s="228"/>
      <c r="T693" s="22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0" t="s">
        <v>150</v>
      </c>
      <c r="AU693" s="230" t="s">
        <v>82</v>
      </c>
      <c r="AV693" s="13" t="s">
        <v>80</v>
      </c>
      <c r="AW693" s="13" t="s">
        <v>33</v>
      </c>
      <c r="AX693" s="13" t="s">
        <v>72</v>
      </c>
      <c r="AY693" s="230" t="s">
        <v>139</v>
      </c>
    </row>
    <row r="694" s="13" customFormat="1">
      <c r="A694" s="13"/>
      <c r="B694" s="220"/>
      <c r="C694" s="221"/>
      <c r="D694" s="222" t="s">
        <v>150</v>
      </c>
      <c r="E694" s="223" t="s">
        <v>19</v>
      </c>
      <c r="F694" s="224" t="s">
        <v>303</v>
      </c>
      <c r="G694" s="221"/>
      <c r="H694" s="223" t="s">
        <v>19</v>
      </c>
      <c r="I694" s="225"/>
      <c r="J694" s="221"/>
      <c r="K694" s="221"/>
      <c r="L694" s="226"/>
      <c r="M694" s="227"/>
      <c r="N694" s="228"/>
      <c r="O694" s="228"/>
      <c r="P694" s="228"/>
      <c r="Q694" s="228"/>
      <c r="R694" s="228"/>
      <c r="S694" s="228"/>
      <c r="T694" s="22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0" t="s">
        <v>150</v>
      </c>
      <c r="AU694" s="230" t="s">
        <v>82</v>
      </c>
      <c r="AV694" s="13" t="s">
        <v>80</v>
      </c>
      <c r="AW694" s="13" t="s">
        <v>33</v>
      </c>
      <c r="AX694" s="13" t="s">
        <v>72</v>
      </c>
      <c r="AY694" s="230" t="s">
        <v>139</v>
      </c>
    </row>
    <row r="695" s="14" customFormat="1">
      <c r="A695" s="14"/>
      <c r="B695" s="231"/>
      <c r="C695" s="232"/>
      <c r="D695" s="222" t="s">
        <v>150</v>
      </c>
      <c r="E695" s="233" t="s">
        <v>19</v>
      </c>
      <c r="F695" s="234" t="s">
        <v>80</v>
      </c>
      <c r="G695" s="232"/>
      <c r="H695" s="235">
        <v>1</v>
      </c>
      <c r="I695" s="236"/>
      <c r="J695" s="232"/>
      <c r="K695" s="232"/>
      <c r="L695" s="237"/>
      <c r="M695" s="238"/>
      <c r="N695" s="239"/>
      <c r="O695" s="239"/>
      <c r="P695" s="239"/>
      <c r="Q695" s="239"/>
      <c r="R695" s="239"/>
      <c r="S695" s="239"/>
      <c r="T695" s="240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1" t="s">
        <v>150</v>
      </c>
      <c r="AU695" s="241" t="s">
        <v>82</v>
      </c>
      <c r="AV695" s="14" t="s">
        <v>82</v>
      </c>
      <c r="AW695" s="14" t="s">
        <v>33</v>
      </c>
      <c r="AX695" s="14" t="s">
        <v>72</v>
      </c>
      <c r="AY695" s="241" t="s">
        <v>139</v>
      </c>
    </row>
    <row r="696" s="15" customFormat="1">
      <c r="A696" s="15"/>
      <c r="B696" s="242"/>
      <c r="C696" s="243"/>
      <c r="D696" s="222" t="s">
        <v>150</v>
      </c>
      <c r="E696" s="244" t="s">
        <v>19</v>
      </c>
      <c r="F696" s="245" t="s">
        <v>154</v>
      </c>
      <c r="G696" s="243"/>
      <c r="H696" s="246">
        <v>1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2" t="s">
        <v>150</v>
      </c>
      <c r="AU696" s="252" t="s">
        <v>82</v>
      </c>
      <c r="AV696" s="15" t="s">
        <v>146</v>
      </c>
      <c r="AW696" s="15" t="s">
        <v>33</v>
      </c>
      <c r="AX696" s="15" t="s">
        <v>80</v>
      </c>
      <c r="AY696" s="252" t="s">
        <v>139</v>
      </c>
    </row>
    <row r="697" s="2" customFormat="1" ht="16.5" customHeight="1">
      <c r="A697" s="39"/>
      <c r="B697" s="40"/>
      <c r="C697" s="253" t="s">
        <v>758</v>
      </c>
      <c r="D697" s="253" t="s">
        <v>189</v>
      </c>
      <c r="E697" s="254" t="s">
        <v>759</v>
      </c>
      <c r="F697" s="255" t="s">
        <v>760</v>
      </c>
      <c r="G697" s="256" t="s">
        <v>231</v>
      </c>
      <c r="H697" s="257">
        <v>1</v>
      </c>
      <c r="I697" s="258"/>
      <c r="J697" s="259">
        <f>ROUND(I697*H697,2)</f>
        <v>0</v>
      </c>
      <c r="K697" s="255" t="s">
        <v>519</v>
      </c>
      <c r="L697" s="260"/>
      <c r="M697" s="261" t="s">
        <v>19</v>
      </c>
      <c r="N697" s="262" t="s">
        <v>43</v>
      </c>
      <c r="O697" s="85"/>
      <c r="P697" s="211">
        <f>O697*H697</f>
        <v>0</v>
      </c>
      <c r="Q697" s="211">
        <v>0.0050000000000000001</v>
      </c>
      <c r="R697" s="211">
        <f>Q697*H697</f>
        <v>0.0050000000000000001</v>
      </c>
      <c r="S697" s="211">
        <v>0</v>
      </c>
      <c r="T697" s="212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13" t="s">
        <v>312</v>
      </c>
      <c r="AT697" s="213" t="s">
        <v>189</v>
      </c>
      <c r="AU697" s="213" t="s">
        <v>82</v>
      </c>
      <c r="AY697" s="18" t="s">
        <v>139</v>
      </c>
      <c r="BE697" s="214">
        <f>IF(N697="základní",J697,0)</f>
        <v>0</v>
      </c>
      <c r="BF697" s="214">
        <f>IF(N697="snížená",J697,0)</f>
        <v>0</v>
      </c>
      <c r="BG697" s="214">
        <f>IF(N697="zákl. přenesená",J697,0)</f>
        <v>0</v>
      </c>
      <c r="BH697" s="214">
        <f>IF(N697="sníž. přenesená",J697,0)</f>
        <v>0</v>
      </c>
      <c r="BI697" s="214">
        <f>IF(N697="nulová",J697,0)</f>
        <v>0</v>
      </c>
      <c r="BJ697" s="18" t="s">
        <v>80</v>
      </c>
      <c r="BK697" s="214">
        <f>ROUND(I697*H697,2)</f>
        <v>0</v>
      </c>
      <c r="BL697" s="18" t="s">
        <v>235</v>
      </c>
      <c r="BM697" s="213" t="s">
        <v>761</v>
      </c>
    </row>
    <row r="698" s="2" customFormat="1" ht="16.5" customHeight="1">
      <c r="A698" s="39"/>
      <c r="B698" s="40"/>
      <c r="C698" s="202" t="s">
        <v>762</v>
      </c>
      <c r="D698" s="202" t="s">
        <v>141</v>
      </c>
      <c r="E698" s="203" t="s">
        <v>754</v>
      </c>
      <c r="F698" s="204" t="s">
        <v>755</v>
      </c>
      <c r="G698" s="205" t="s">
        <v>603</v>
      </c>
      <c r="H698" s="206">
        <v>5</v>
      </c>
      <c r="I698" s="207"/>
      <c r="J698" s="208">
        <f>ROUND(I698*H698,2)</f>
        <v>0</v>
      </c>
      <c r="K698" s="204" t="s">
        <v>145</v>
      </c>
      <c r="L698" s="45"/>
      <c r="M698" s="209" t="s">
        <v>19</v>
      </c>
      <c r="N698" s="210" t="s">
        <v>43</v>
      </c>
      <c r="O698" s="85"/>
      <c r="P698" s="211">
        <f>O698*H698</f>
        <v>0</v>
      </c>
      <c r="Q698" s="211">
        <v>0.0055300000000000002</v>
      </c>
      <c r="R698" s="211">
        <f>Q698*H698</f>
        <v>0.027650000000000001</v>
      </c>
      <c r="S698" s="211">
        <v>0</v>
      </c>
      <c r="T698" s="212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13" t="s">
        <v>235</v>
      </c>
      <c r="AT698" s="213" t="s">
        <v>141</v>
      </c>
      <c r="AU698" s="213" t="s">
        <v>82</v>
      </c>
      <c r="AY698" s="18" t="s">
        <v>139</v>
      </c>
      <c r="BE698" s="214">
        <f>IF(N698="základní",J698,0)</f>
        <v>0</v>
      </c>
      <c r="BF698" s="214">
        <f>IF(N698="snížená",J698,0)</f>
        <v>0</v>
      </c>
      <c r="BG698" s="214">
        <f>IF(N698="zákl. přenesená",J698,0)</f>
        <v>0</v>
      </c>
      <c r="BH698" s="214">
        <f>IF(N698="sníž. přenesená",J698,0)</f>
        <v>0</v>
      </c>
      <c r="BI698" s="214">
        <f>IF(N698="nulová",J698,0)</f>
        <v>0</v>
      </c>
      <c r="BJ698" s="18" t="s">
        <v>80</v>
      </c>
      <c r="BK698" s="214">
        <f>ROUND(I698*H698,2)</f>
        <v>0</v>
      </c>
      <c r="BL698" s="18" t="s">
        <v>235</v>
      </c>
      <c r="BM698" s="213" t="s">
        <v>763</v>
      </c>
    </row>
    <row r="699" s="2" customFormat="1">
      <c r="A699" s="39"/>
      <c r="B699" s="40"/>
      <c r="C699" s="41"/>
      <c r="D699" s="215" t="s">
        <v>148</v>
      </c>
      <c r="E699" s="41"/>
      <c r="F699" s="216" t="s">
        <v>757</v>
      </c>
      <c r="G699" s="41"/>
      <c r="H699" s="41"/>
      <c r="I699" s="217"/>
      <c r="J699" s="41"/>
      <c r="K699" s="41"/>
      <c r="L699" s="45"/>
      <c r="M699" s="218"/>
      <c r="N699" s="219"/>
      <c r="O699" s="85"/>
      <c r="P699" s="85"/>
      <c r="Q699" s="85"/>
      <c r="R699" s="85"/>
      <c r="S699" s="85"/>
      <c r="T699" s="86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148</v>
      </c>
      <c r="AU699" s="18" t="s">
        <v>82</v>
      </c>
    </row>
    <row r="700" s="13" customFormat="1">
      <c r="A700" s="13"/>
      <c r="B700" s="220"/>
      <c r="C700" s="221"/>
      <c r="D700" s="222" t="s">
        <v>150</v>
      </c>
      <c r="E700" s="223" t="s">
        <v>19</v>
      </c>
      <c r="F700" s="224" t="s">
        <v>338</v>
      </c>
      <c r="G700" s="221"/>
      <c r="H700" s="223" t="s">
        <v>19</v>
      </c>
      <c r="I700" s="225"/>
      <c r="J700" s="221"/>
      <c r="K700" s="221"/>
      <c r="L700" s="226"/>
      <c r="M700" s="227"/>
      <c r="N700" s="228"/>
      <c r="O700" s="228"/>
      <c r="P700" s="228"/>
      <c r="Q700" s="228"/>
      <c r="R700" s="228"/>
      <c r="S700" s="228"/>
      <c r="T700" s="22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0" t="s">
        <v>150</v>
      </c>
      <c r="AU700" s="230" t="s">
        <v>82</v>
      </c>
      <c r="AV700" s="13" t="s">
        <v>80</v>
      </c>
      <c r="AW700" s="13" t="s">
        <v>33</v>
      </c>
      <c r="AX700" s="13" t="s">
        <v>72</v>
      </c>
      <c r="AY700" s="230" t="s">
        <v>139</v>
      </c>
    </row>
    <row r="701" s="14" customFormat="1">
      <c r="A701" s="14"/>
      <c r="B701" s="231"/>
      <c r="C701" s="232"/>
      <c r="D701" s="222" t="s">
        <v>150</v>
      </c>
      <c r="E701" s="233" t="s">
        <v>19</v>
      </c>
      <c r="F701" s="234" t="s">
        <v>171</v>
      </c>
      <c r="G701" s="232"/>
      <c r="H701" s="235">
        <v>5</v>
      </c>
      <c r="I701" s="236"/>
      <c r="J701" s="232"/>
      <c r="K701" s="232"/>
      <c r="L701" s="237"/>
      <c r="M701" s="238"/>
      <c r="N701" s="239"/>
      <c r="O701" s="239"/>
      <c r="P701" s="239"/>
      <c r="Q701" s="239"/>
      <c r="R701" s="239"/>
      <c r="S701" s="239"/>
      <c r="T701" s="24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1" t="s">
        <v>150</v>
      </c>
      <c r="AU701" s="241" t="s">
        <v>82</v>
      </c>
      <c r="AV701" s="14" t="s">
        <v>82</v>
      </c>
      <c r="AW701" s="14" t="s">
        <v>33</v>
      </c>
      <c r="AX701" s="14" t="s">
        <v>72</v>
      </c>
      <c r="AY701" s="241" t="s">
        <v>139</v>
      </c>
    </row>
    <row r="702" s="15" customFormat="1">
      <c r="A702" s="15"/>
      <c r="B702" s="242"/>
      <c r="C702" s="243"/>
      <c r="D702" s="222" t="s">
        <v>150</v>
      </c>
      <c r="E702" s="244" t="s">
        <v>19</v>
      </c>
      <c r="F702" s="245" t="s">
        <v>154</v>
      </c>
      <c r="G702" s="243"/>
      <c r="H702" s="246">
        <v>5</v>
      </c>
      <c r="I702" s="247"/>
      <c r="J702" s="243"/>
      <c r="K702" s="243"/>
      <c r="L702" s="248"/>
      <c r="M702" s="249"/>
      <c r="N702" s="250"/>
      <c r="O702" s="250"/>
      <c r="P702" s="250"/>
      <c r="Q702" s="250"/>
      <c r="R702" s="250"/>
      <c r="S702" s="250"/>
      <c r="T702" s="251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2" t="s">
        <v>150</v>
      </c>
      <c r="AU702" s="252" t="s">
        <v>82</v>
      </c>
      <c r="AV702" s="15" t="s">
        <v>146</v>
      </c>
      <c r="AW702" s="15" t="s">
        <v>33</v>
      </c>
      <c r="AX702" s="15" t="s">
        <v>80</v>
      </c>
      <c r="AY702" s="252" t="s">
        <v>139</v>
      </c>
    </row>
    <row r="703" s="2" customFormat="1" ht="16.5" customHeight="1">
      <c r="A703" s="39"/>
      <c r="B703" s="40"/>
      <c r="C703" s="253" t="s">
        <v>764</v>
      </c>
      <c r="D703" s="253" t="s">
        <v>189</v>
      </c>
      <c r="E703" s="254" t="s">
        <v>765</v>
      </c>
      <c r="F703" s="255" t="s">
        <v>766</v>
      </c>
      <c r="G703" s="256" t="s">
        <v>231</v>
      </c>
      <c r="H703" s="257">
        <v>5</v>
      </c>
      <c r="I703" s="258"/>
      <c r="J703" s="259">
        <f>ROUND(I703*H703,2)</f>
        <v>0</v>
      </c>
      <c r="K703" s="255" t="s">
        <v>145</v>
      </c>
      <c r="L703" s="260"/>
      <c r="M703" s="261" t="s">
        <v>19</v>
      </c>
      <c r="N703" s="262" t="s">
        <v>43</v>
      </c>
      <c r="O703" s="85"/>
      <c r="P703" s="211">
        <f>O703*H703</f>
        <v>0</v>
      </c>
      <c r="Q703" s="211">
        <v>0.010500000000000001</v>
      </c>
      <c r="R703" s="211">
        <f>Q703*H703</f>
        <v>0.052500000000000005</v>
      </c>
      <c r="S703" s="211">
        <v>0</v>
      </c>
      <c r="T703" s="212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13" t="s">
        <v>312</v>
      </c>
      <c r="AT703" s="213" t="s">
        <v>189</v>
      </c>
      <c r="AU703" s="213" t="s">
        <v>82</v>
      </c>
      <c r="AY703" s="18" t="s">
        <v>139</v>
      </c>
      <c r="BE703" s="214">
        <f>IF(N703="základní",J703,0)</f>
        <v>0</v>
      </c>
      <c r="BF703" s="214">
        <f>IF(N703="snížená",J703,0)</f>
        <v>0</v>
      </c>
      <c r="BG703" s="214">
        <f>IF(N703="zákl. přenesená",J703,0)</f>
        <v>0</v>
      </c>
      <c r="BH703" s="214">
        <f>IF(N703="sníž. přenesená",J703,0)</f>
        <v>0</v>
      </c>
      <c r="BI703" s="214">
        <f>IF(N703="nulová",J703,0)</f>
        <v>0</v>
      </c>
      <c r="BJ703" s="18" t="s">
        <v>80</v>
      </c>
      <c r="BK703" s="214">
        <f>ROUND(I703*H703,2)</f>
        <v>0</v>
      </c>
      <c r="BL703" s="18" t="s">
        <v>235</v>
      </c>
      <c r="BM703" s="213" t="s">
        <v>767</v>
      </c>
    </row>
    <row r="704" s="2" customFormat="1" ht="16.5" customHeight="1">
      <c r="A704" s="39"/>
      <c r="B704" s="40"/>
      <c r="C704" s="202" t="s">
        <v>768</v>
      </c>
      <c r="D704" s="202" t="s">
        <v>141</v>
      </c>
      <c r="E704" s="203" t="s">
        <v>769</v>
      </c>
      <c r="F704" s="204" t="s">
        <v>770</v>
      </c>
      <c r="G704" s="205" t="s">
        <v>603</v>
      </c>
      <c r="H704" s="206">
        <v>3</v>
      </c>
      <c r="I704" s="207"/>
      <c r="J704" s="208">
        <f>ROUND(I704*H704,2)</f>
        <v>0</v>
      </c>
      <c r="K704" s="204" t="s">
        <v>145</v>
      </c>
      <c r="L704" s="45"/>
      <c r="M704" s="209" t="s">
        <v>19</v>
      </c>
      <c r="N704" s="210" t="s">
        <v>43</v>
      </c>
      <c r="O704" s="85"/>
      <c r="P704" s="211">
        <f>O704*H704</f>
        <v>0</v>
      </c>
      <c r="Q704" s="211">
        <v>0.0070400000000000003</v>
      </c>
      <c r="R704" s="211">
        <f>Q704*H704</f>
        <v>0.02112</v>
      </c>
      <c r="S704" s="211">
        <v>0</v>
      </c>
      <c r="T704" s="212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13" t="s">
        <v>235</v>
      </c>
      <c r="AT704" s="213" t="s">
        <v>141</v>
      </c>
      <c r="AU704" s="213" t="s">
        <v>82</v>
      </c>
      <c r="AY704" s="18" t="s">
        <v>139</v>
      </c>
      <c r="BE704" s="214">
        <f>IF(N704="základní",J704,0)</f>
        <v>0</v>
      </c>
      <c r="BF704" s="214">
        <f>IF(N704="snížená",J704,0)</f>
        <v>0</v>
      </c>
      <c r="BG704" s="214">
        <f>IF(N704="zákl. přenesená",J704,0)</f>
        <v>0</v>
      </c>
      <c r="BH704" s="214">
        <f>IF(N704="sníž. přenesená",J704,0)</f>
        <v>0</v>
      </c>
      <c r="BI704" s="214">
        <f>IF(N704="nulová",J704,0)</f>
        <v>0</v>
      </c>
      <c r="BJ704" s="18" t="s">
        <v>80</v>
      </c>
      <c r="BK704" s="214">
        <f>ROUND(I704*H704,2)</f>
        <v>0</v>
      </c>
      <c r="BL704" s="18" t="s">
        <v>235</v>
      </c>
      <c r="BM704" s="213" t="s">
        <v>771</v>
      </c>
    </row>
    <row r="705" s="2" customFormat="1">
      <c r="A705" s="39"/>
      <c r="B705" s="40"/>
      <c r="C705" s="41"/>
      <c r="D705" s="215" t="s">
        <v>148</v>
      </c>
      <c r="E705" s="41"/>
      <c r="F705" s="216" t="s">
        <v>772</v>
      </c>
      <c r="G705" s="41"/>
      <c r="H705" s="41"/>
      <c r="I705" s="217"/>
      <c r="J705" s="41"/>
      <c r="K705" s="41"/>
      <c r="L705" s="45"/>
      <c r="M705" s="218"/>
      <c r="N705" s="219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148</v>
      </c>
      <c r="AU705" s="18" t="s">
        <v>82</v>
      </c>
    </row>
    <row r="706" s="13" customFormat="1">
      <c r="A706" s="13"/>
      <c r="B706" s="220"/>
      <c r="C706" s="221"/>
      <c r="D706" s="222" t="s">
        <v>150</v>
      </c>
      <c r="E706" s="223" t="s">
        <v>19</v>
      </c>
      <c r="F706" s="224" t="s">
        <v>495</v>
      </c>
      <c r="G706" s="221"/>
      <c r="H706" s="223" t="s">
        <v>19</v>
      </c>
      <c r="I706" s="225"/>
      <c r="J706" s="221"/>
      <c r="K706" s="221"/>
      <c r="L706" s="226"/>
      <c r="M706" s="227"/>
      <c r="N706" s="228"/>
      <c r="O706" s="228"/>
      <c r="P706" s="228"/>
      <c r="Q706" s="228"/>
      <c r="R706" s="228"/>
      <c r="S706" s="228"/>
      <c r="T706" s="22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0" t="s">
        <v>150</v>
      </c>
      <c r="AU706" s="230" t="s">
        <v>82</v>
      </c>
      <c r="AV706" s="13" t="s">
        <v>80</v>
      </c>
      <c r="AW706" s="13" t="s">
        <v>33</v>
      </c>
      <c r="AX706" s="13" t="s">
        <v>72</v>
      </c>
      <c r="AY706" s="230" t="s">
        <v>139</v>
      </c>
    </row>
    <row r="707" s="13" customFormat="1">
      <c r="A707" s="13"/>
      <c r="B707" s="220"/>
      <c r="C707" s="221"/>
      <c r="D707" s="222" t="s">
        <v>150</v>
      </c>
      <c r="E707" s="223" t="s">
        <v>19</v>
      </c>
      <c r="F707" s="224" t="s">
        <v>303</v>
      </c>
      <c r="G707" s="221"/>
      <c r="H707" s="223" t="s">
        <v>19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0" t="s">
        <v>150</v>
      </c>
      <c r="AU707" s="230" t="s">
        <v>82</v>
      </c>
      <c r="AV707" s="13" t="s">
        <v>80</v>
      </c>
      <c r="AW707" s="13" t="s">
        <v>33</v>
      </c>
      <c r="AX707" s="13" t="s">
        <v>72</v>
      </c>
      <c r="AY707" s="230" t="s">
        <v>139</v>
      </c>
    </row>
    <row r="708" s="14" customFormat="1">
      <c r="A708" s="14"/>
      <c r="B708" s="231"/>
      <c r="C708" s="232"/>
      <c r="D708" s="222" t="s">
        <v>150</v>
      </c>
      <c r="E708" s="233" t="s">
        <v>19</v>
      </c>
      <c r="F708" s="234" t="s">
        <v>159</v>
      </c>
      <c r="G708" s="232"/>
      <c r="H708" s="235">
        <v>3</v>
      </c>
      <c r="I708" s="236"/>
      <c r="J708" s="232"/>
      <c r="K708" s="232"/>
      <c r="L708" s="237"/>
      <c r="M708" s="238"/>
      <c r="N708" s="239"/>
      <c r="O708" s="239"/>
      <c r="P708" s="239"/>
      <c r="Q708" s="239"/>
      <c r="R708" s="239"/>
      <c r="S708" s="239"/>
      <c r="T708" s="24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1" t="s">
        <v>150</v>
      </c>
      <c r="AU708" s="241" t="s">
        <v>82</v>
      </c>
      <c r="AV708" s="14" t="s">
        <v>82</v>
      </c>
      <c r="AW708" s="14" t="s">
        <v>33</v>
      </c>
      <c r="AX708" s="14" t="s">
        <v>72</v>
      </c>
      <c r="AY708" s="241" t="s">
        <v>139</v>
      </c>
    </row>
    <row r="709" s="15" customFormat="1">
      <c r="A709" s="15"/>
      <c r="B709" s="242"/>
      <c r="C709" s="243"/>
      <c r="D709" s="222" t="s">
        <v>150</v>
      </c>
      <c r="E709" s="244" t="s">
        <v>19</v>
      </c>
      <c r="F709" s="245" t="s">
        <v>154</v>
      </c>
      <c r="G709" s="243"/>
      <c r="H709" s="246">
        <v>3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2" t="s">
        <v>150</v>
      </c>
      <c r="AU709" s="252" t="s">
        <v>82</v>
      </c>
      <c r="AV709" s="15" t="s">
        <v>146</v>
      </c>
      <c r="AW709" s="15" t="s">
        <v>33</v>
      </c>
      <c r="AX709" s="15" t="s">
        <v>80</v>
      </c>
      <c r="AY709" s="252" t="s">
        <v>139</v>
      </c>
    </row>
    <row r="710" s="2" customFormat="1" ht="16.5" customHeight="1">
      <c r="A710" s="39"/>
      <c r="B710" s="40"/>
      <c r="C710" s="253" t="s">
        <v>773</v>
      </c>
      <c r="D710" s="253" t="s">
        <v>189</v>
      </c>
      <c r="E710" s="254" t="s">
        <v>774</v>
      </c>
      <c r="F710" s="255" t="s">
        <v>775</v>
      </c>
      <c r="G710" s="256" t="s">
        <v>231</v>
      </c>
      <c r="H710" s="257">
        <v>3</v>
      </c>
      <c r="I710" s="258"/>
      <c r="J710" s="259">
        <f>ROUND(I710*H710,2)</f>
        <v>0</v>
      </c>
      <c r="K710" s="255" t="s">
        <v>519</v>
      </c>
      <c r="L710" s="260"/>
      <c r="M710" s="261" t="s">
        <v>19</v>
      </c>
      <c r="N710" s="262" t="s">
        <v>43</v>
      </c>
      <c r="O710" s="85"/>
      <c r="P710" s="211">
        <f>O710*H710</f>
        <v>0</v>
      </c>
      <c r="Q710" s="211">
        <v>0.01</v>
      </c>
      <c r="R710" s="211">
        <f>Q710*H710</f>
        <v>0.029999999999999999</v>
      </c>
      <c r="S710" s="211">
        <v>0</v>
      </c>
      <c r="T710" s="212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13" t="s">
        <v>312</v>
      </c>
      <c r="AT710" s="213" t="s">
        <v>189</v>
      </c>
      <c r="AU710" s="213" t="s">
        <v>82</v>
      </c>
      <c r="AY710" s="18" t="s">
        <v>139</v>
      </c>
      <c r="BE710" s="214">
        <f>IF(N710="základní",J710,0)</f>
        <v>0</v>
      </c>
      <c r="BF710" s="214">
        <f>IF(N710="snížená",J710,0)</f>
        <v>0</v>
      </c>
      <c r="BG710" s="214">
        <f>IF(N710="zákl. přenesená",J710,0)</f>
        <v>0</v>
      </c>
      <c r="BH710" s="214">
        <f>IF(N710="sníž. přenesená",J710,0)</f>
        <v>0</v>
      </c>
      <c r="BI710" s="214">
        <f>IF(N710="nulová",J710,0)</f>
        <v>0</v>
      </c>
      <c r="BJ710" s="18" t="s">
        <v>80</v>
      </c>
      <c r="BK710" s="214">
        <f>ROUND(I710*H710,2)</f>
        <v>0</v>
      </c>
      <c r="BL710" s="18" t="s">
        <v>235</v>
      </c>
      <c r="BM710" s="213" t="s">
        <v>776</v>
      </c>
    </row>
    <row r="711" s="2" customFormat="1" ht="16.5" customHeight="1">
      <c r="A711" s="39"/>
      <c r="B711" s="40"/>
      <c r="C711" s="202" t="s">
        <v>777</v>
      </c>
      <c r="D711" s="202" t="s">
        <v>141</v>
      </c>
      <c r="E711" s="203" t="s">
        <v>778</v>
      </c>
      <c r="F711" s="204" t="s">
        <v>779</v>
      </c>
      <c r="G711" s="205" t="s">
        <v>603</v>
      </c>
      <c r="H711" s="206">
        <v>1</v>
      </c>
      <c r="I711" s="207"/>
      <c r="J711" s="208">
        <f>ROUND(I711*H711,2)</f>
        <v>0</v>
      </c>
      <c r="K711" s="204" t="s">
        <v>145</v>
      </c>
      <c r="L711" s="45"/>
      <c r="M711" s="209" t="s">
        <v>19</v>
      </c>
      <c r="N711" s="210" t="s">
        <v>43</v>
      </c>
      <c r="O711" s="85"/>
      <c r="P711" s="211">
        <f>O711*H711</f>
        <v>0</v>
      </c>
      <c r="Q711" s="211">
        <v>0.01149</v>
      </c>
      <c r="R711" s="211">
        <f>Q711*H711</f>
        <v>0.01149</v>
      </c>
      <c r="S711" s="211">
        <v>0</v>
      </c>
      <c r="T711" s="212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13" t="s">
        <v>235</v>
      </c>
      <c r="AT711" s="213" t="s">
        <v>141</v>
      </c>
      <c r="AU711" s="213" t="s">
        <v>82</v>
      </c>
      <c r="AY711" s="18" t="s">
        <v>139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18" t="s">
        <v>80</v>
      </c>
      <c r="BK711" s="214">
        <f>ROUND(I711*H711,2)</f>
        <v>0</v>
      </c>
      <c r="BL711" s="18" t="s">
        <v>235</v>
      </c>
      <c r="BM711" s="213" t="s">
        <v>780</v>
      </c>
    </row>
    <row r="712" s="2" customFormat="1">
      <c r="A712" s="39"/>
      <c r="B712" s="40"/>
      <c r="C712" s="41"/>
      <c r="D712" s="215" t="s">
        <v>148</v>
      </c>
      <c r="E712" s="41"/>
      <c r="F712" s="216" t="s">
        <v>781</v>
      </c>
      <c r="G712" s="41"/>
      <c r="H712" s="41"/>
      <c r="I712" s="217"/>
      <c r="J712" s="41"/>
      <c r="K712" s="41"/>
      <c r="L712" s="45"/>
      <c r="M712" s="218"/>
      <c r="N712" s="219"/>
      <c r="O712" s="85"/>
      <c r="P712" s="85"/>
      <c r="Q712" s="85"/>
      <c r="R712" s="85"/>
      <c r="S712" s="85"/>
      <c r="T712" s="86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148</v>
      </c>
      <c r="AU712" s="18" t="s">
        <v>82</v>
      </c>
    </row>
    <row r="713" s="13" customFormat="1">
      <c r="A713" s="13"/>
      <c r="B713" s="220"/>
      <c r="C713" s="221"/>
      <c r="D713" s="222" t="s">
        <v>150</v>
      </c>
      <c r="E713" s="223" t="s">
        <v>19</v>
      </c>
      <c r="F713" s="224" t="s">
        <v>495</v>
      </c>
      <c r="G713" s="221"/>
      <c r="H713" s="223" t="s">
        <v>19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0" t="s">
        <v>150</v>
      </c>
      <c r="AU713" s="230" t="s">
        <v>82</v>
      </c>
      <c r="AV713" s="13" t="s">
        <v>80</v>
      </c>
      <c r="AW713" s="13" t="s">
        <v>33</v>
      </c>
      <c r="AX713" s="13" t="s">
        <v>72</v>
      </c>
      <c r="AY713" s="230" t="s">
        <v>139</v>
      </c>
    </row>
    <row r="714" s="13" customFormat="1">
      <c r="A714" s="13"/>
      <c r="B714" s="220"/>
      <c r="C714" s="221"/>
      <c r="D714" s="222" t="s">
        <v>150</v>
      </c>
      <c r="E714" s="223" t="s">
        <v>19</v>
      </c>
      <c r="F714" s="224" t="s">
        <v>303</v>
      </c>
      <c r="G714" s="221"/>
      <c r="H714" s="223" t="s">
        <v>19</v>
      </c>
      <c r="I714" s="225"/>
      <c r="J714" s="221"/>
      <c r="K714" s="221"/>
      <c r="L714" s="226"/>
      <c r="M714" s="227"/>
      <c r="N714" s="228"/>
      <c r="O714" s="228"/>
      <c r="P714" s="228"/>
      <c r="Q714" s="228"/>
      <c r="R714" s="228"/>
      <c r="S714" s="228"/>
      <c r="T714" s="22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0" t="s">
        <v>150</v>
      </c>
      <c r="AU714" s="230" t="s">
        <v>82</v>
      </c>
      <c r="AV714" s="13" t="s">
        <v>80</v>
      </c>
      <c r="AW714" s="13" t="s">
        <v>33</v>
      </c>
      <c r="AX714" s="13" t="s">
        <v>72</v>
      </c>
      <c r="AY714" s="230" t="s">
        <v>139</v>
      </c>
    </row>
    <row r="715" s="14" customFormat="1">
      <c r="A715" s="14"/>
      <c r="B715" s="231"/>
      <c r="C715" s="232"/>
      <c r="D715" s="222" t="s">
        <v>150</v>
      </c>
      <c r="E715" s="233" t="s">
        <v>19</v>
      </c>
      <c r="F715" s="234" t="s">
        <v>80</v>
      </c>
      <c r="G715" s="232"/>
      <c r="H715" s="235">
        <v>1</v>
      </c>
      <c r="I715" s="236"/>
      <c r="J715" s="232"/>
      <c r="K715" s="232"/>
      <c r="L715" s="237"/>
      <c r="M715" s="238"/>
      <c r="N715" s="239"/>
      <c r="O715" s="239"/>
      <c r="P715" s="239"/>
      <c r="Q715" s="239"/>
      <c r="R715" s="239"/>
      <c r="S715" s="239"/>
      <c r="T715" s="24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1" t="s">
        <v>150</v>
      </c>
      <c r="AU715" s="241" t="s">
        <v>82</v>
      </c>
      <c r="AV715" s="14" t="s">
        <v>82</v>
      </c>
      <c r="AW715" s="14" t="s">
        <v>33</v>
      </c>
      <c r="AX715" s="14" t="s">
        <v>72</v>
      </c>
      <c r="AY715" s="241" t="s">
        <v>139</v>
      </c>
    </row>
    <row r="716" s="15" customFormat="1">
      <c r="A716" s="15"/>
      <c r="B716" s="242"/>
      <c r="C716" s="243"/>
      <c r="D716" s="222" t="s">
        <v>150</v>
      </c>
      <c r="E716" s="244" t="s">
        <v>19</v>
      </c>
      <c r="F716" s="245" t="s">
        <v>154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52" t="s">
        <v>150</v>
      </c>
      <c r="AU716" s="252" t="s">
        <v>82</v>
      </c>
      <c r="AV716" s="15" t="s">
        <v>146</v>
      </c>
      <c r="AW716" s="15" t="s">
        <v>33</v>
      </c>
      <c r="AX716" s="15" t="s">
        <v>80</v>
      </c>
      <c r="AY716" s="252" t="s">
        <v>139</v>
      </c>
    </row>
    <row r="717" s="2" customFormat="1" ht="16.5" customHeight="1">
      <c r="A717" s="39"/>
      <c r="B717" s="40"/>
      <c r="C717" s="253" t="s">
        <v>782</v>
      </c>
      <c r="D717" s="253" t="s">
        <v>189</v>
      </c>
      <c r="E717" s="254" t="s">
        <v>783</v>
      </c>
      <c r="F717" s="255" t="s">
        <v>784</v>
      </c>
      <c r="G717" s="256" t="s">
        <v>231</v>
      </c>
      <c r="H717" s="257">
        <v>1</v>
      </c>
      <c r="I717" s="258"/>
      <c r="J717" s="259">
        <f>ROUND(I717*H717,2)</f>
        <v>0</v>
      </c>
      <c r="K717" s="255" t="s">
        <v>519</v>
      </c>
      <c r="L717" s="260"/>
      <c r="M717" s="261" t="s">
        <v>19</v>
      </c>
      <c r="N717" s="262" t="s">
        <v>43</v>
      </c>
      <c r="O717" s="85"/>
      <c r="P717" s="211">
        <f>O717*H717</f>
        <v>0</v>
      </c>
      <c r="Q717" s="211">
        <v>0.01</v>
      </c>
      <c r="R717" s="211">
        <f>Q717*H717</f>
        <v>0.01</v>
      </c>
      <c r="S717" s="211">
        <v>0</v>
      </c>
      <c r="T717" s="212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13" t="s">
        <v>312</v>
      </c>
      <c r="AT717" s="213" t="s">
        <v>189</v>
      </c>
      <c r="AU717" s="213" t="s">
        <v>82</v>
      </c>
      <c r="AY717" s="18" t="s">
        <v>139</v>
      </c>
      <c r="BE717" s="214">
        <f>IF(N717="základní",J717,0)</f>
        <v>0</v>
      </c>
      <c r="BF717" s="214">
        <f>IF(N717="snížená",J717,0)</f>
        <v>0</v>
      </c>
      <c r="BG717" s="214">
        <f>IF(N717="zákl. přenesená",J717,0)</f>
        <v>0</v>
      </c>
      <c r="BH717" s="214">
        <f>IF(N717="sníž. přenesená",J717,0)</f>
        <v>0</v>
      </c>
      <c r="BI717" s="214">
        <f>IF(N717="nulová",J717,0)</f>
        <v>0</v>
      </c>
      <c r="BJ717" s="18" t="s">
        <v>80</v>
      </c>
      <c r="BK717" s="214">
        <f>ROUND(I717*H717,2)</f>
        <v>0</v>
      </c>
      <c r="BL717" s="18" t="s">
        <v>235</v>
      </c>
      <c r="BM717" s="213" t="s">
        <v>785</v>
      </c>
    </row>
    <row r="718" s="2" customFormat="1" ht="16.5" customHeight="1">
      <c r="A718" s="39"/>
      <c r="B718" s="40"/>
      <c r="C718" s="202" t="s">
        <v>786</v>
      </c>
      <c r="D718" s="202" t="s">
        <v>141</v>
      </c>
      <c r="E718" s="203" t="s">
        <v>787</v>
      </c>
      <c r="F718" s="204" t="s">
        <v>788</v>
      </c>
      <c r="G718" s="205" t="s">
        <v>603</v>
      </c>
      <c r="H718" s="206">
        <v>1</v>
      </c>
      <c r="I718" s="207"/>
      <c r="J718" s="208">
        <f>ROUND(I718*H718,2)</f>
        <v>0</v>
      </c>
      <c r="K718" s="204" t="s">
        <v>145</v>
      </c>
      <c r="L718" s="45"/>
      <c r="M718" s="209" t="s">
        <v>19</v>
      </c>
      <c r="N718" s="210" t="s">
        <v>43</v>
      </c>
      <c r="O718" s="85"/>
      <c r="P718" s="211">
        <f>O718*H718</f>
        <v>0</v>
      </c>
      <c r="Q718" s="211">
        <v>0.01362</v>
      </c>
      <c r="R718" s="211">
        <f>Q718*H718</f>
        <v>0.01362</v>
      </c>
      <c r="S718" s="211">
        <v>0</v>
      </c>
      <c r="T718" s="212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13" t="s">
        <v>235</v>
      </c>
      <c r="AT718" s="213" t="s">
        <v>141</v>
      </c>
      <c r="AU718" s="213" t="s">
        <v>82</v>
      </c>
      <c r="AY718" s="18" t="s">
        <v>139</v>
      </c>
      <c r="BE718" s="214">
        <f>IF(N718="základní",J718,0)</f>
        <v>0</v>
      </c>
      <c r="BF718" s="214">
        <f>IF(N718="snížená",J718,0)</f>
        <v>0</v>
      </c>
      <c r="BG718" s="214">
        <f>IF(N718="zákl. přenesená",J718,0)</f>
        <v>0</v>
      </c>
      <c r="BH718" s="214">
        <f>IF(N718="sníž. přenesená",J718,0)</f>
        <v>0</v>
      </c>
      <c r="BI718" s="214">
        <f>IF(N718="nulová",J718,0)</f>
        <v>0</v>
      </c>
      <c r="BJ718" s="18" t="s">
        <v>80</v>
      </c>
      <c r="BK718" s="214">
        <f>ROUND(I718*H718,2)</f>
        <v>0</v>
      </c>
      <c r="BL718" s="18" t="s">
        <v>235</v>
      </c>
      <c r="BM718" s="213" t="s">
        <v>789</v>
      </c>
    </row>
    <row r="719" s="2" customFormat="1">
      <c r="A719" s="39"/>
      <c r="B719" s="40"/>
      <c r="C719" s="41"/>
      <c r="D719" s="215" t="s">
        <v>148</v>
      </c>
      <c r="E719" s="41"/>
      <c r="F719" s="216" t="s">
        <v>790</v>
      </c>
      <c r="G719" s="41"/>
      <c r="H719" s="41"/>
      <c r="I719" s="217"/>
      <c r="J719" s="41"/>
      <c r="K719" s="41"/>
      <c r="L719" s="45"/>
      <c r="M719" s="218"/>
      <c r="N719" s="219"/>
      <c r="O719" s="85"/>
      <c r="P719" s="85"/>
      <c r="Q719" s="85"/>
      <c r="R719" s="85"/>
      <c r="S719" s="85"/>
      <c r="T719" s="86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148</v>
      </c>
      <c r="AU719" s="18" t="s">
        <v>82</v>
      </c>
    </row>
    <row r="720" s="13" customFormat="1">
      <c r="A720" s="13"/>
      <c r="B720" s="220"/>
      <c r="C720" s="221"/>
      <c r="D720" s="222" t="s">
        <v>150</v>
      </c>
      <c r="E720" s="223" t="s">
        <v>19</v>
      </c>
      <c r="F720" s="224" t="s">
        <v>495</v>
      </c>
      <c r="G720" s="221"/>
      <c r="H720" s="223" t="s">
        <v>19</v>
      </c>
      <c r="I720" s="225"/>
      <c r="J720" s="221"/>
      <c r="K720" s="221"/>
      <c r="L720" s="226"/>
      <c r="M720" s="227"/>
      <c r="N720" s="228"/>
      <c r="O720" s="228"/>
      <c r="P720" s="228"/>
      <c r="Q720" s="228"/>
      <c r="R720" s="228"/>
      <c r="S720" s="228"/>
      <c r="T720" s="22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0" t="s">
        <v>150</v>
      </c>
      <c r="AU720" s="230" t="s">
        <v>82</v>
      </c>
      <c r="AV720" s="13" t="s">
        <v>80</v>
      </c>
      <c r="AW720" s="13" t="s">
        <v>33</v>
      </c>
      <c r="AX720" s="13" t="s">
        <v>72</v>
      </c>
      <c r="AY720" s="230" t="s">
        <v>139</v>
      </c>
    </row>
    <row r="721" s="13" customFormat="1">
      <c r="A721" s="13"/>
      <c r="B721" s="220"/>
      <c r="C721" s="221"/>
      <c r="D721" s="222" t="s">
        <v>150</v>
      </c>
      <c r="E721" s="223" t="s">
        <v>19</v>
      </c>
      <c r="F721" s="224" t="s">
        <v>303</v>
      </c>
      <c r="G721" s="221"/>
      <c r="H721" s="223" t="s">
        <v>19</v>
      </c>
      <c r="I721" s="225"/>
      <c r="J721" s="221"/>
      <c r="K721" s="221"/>
      <c r="L721" s="226"/>
      <c r="M721" s="227"/>
      <c r="N721" s="228"/>
      <c r="O721" s="228"/>
      <c r="P721" s="228"/>
      <c r="Q721" s="228"/>
      <c r="R721" s="228"/>
      <c r="S721" s="228"/>
      <c r="T721" s="229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0" t="s">
        <v>150</v>
      </c>
      <c r="AU721" s="230" t="s">
        <v>82</v>
      </c>
      <c r="AV721" s="13" t="s">
        <v>80</v>
      </c>
      <c r="AW721" s="13" t="s">
        <v>33</v>
      </c>
      <c r="AX721" s="13" t="s">
        <v>72</v>
      </c>
      <c r="AY721" s="230" t="s">
        <v>139</v>
      </c>
    </row>
    <row r="722" s="14" customFormat="1">
      <c r="A722" s="14"/>
      <c r="B722" s="231"/>
      <c r="C722" s="232"/>
      <c r="D722" s="222" t="s">
        <v>150</v>
      </c>
      <c r="E722" s="233" t="s">
        <v>19</v>
      </c>
      <c r="F722" s="234" t="s">
        <v>80</v>
      </c>
      <c r="G722" s="232"/>
      <c r="H722" s="235">
        <v>1</v>
      </c>
      <c r="I722" s="236"/>
      <c r="J722" s="232"/>
      <c r="K722" s="232"/>
      <c r="L722" s="237"/>
      <c r="M722" s="238"/>
      <c r="N722" s="239"/>
      <c r="O722" s="239"/>
      <c r="P722" s="239"/>
      <c r="Q722" s="239"/>
      <c r="R722" s="239"/>
      <c r="S722" s="239"/>
      <c r="T722" s="24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1" t="s">
        <v>150</v>
      </c>
      <c r="AU722" s="241" t="s">
        <v>82</v>
      </c>
      <c r="AV722" s="14" t="s">
        <v>82</v>
      </c>
      <c r="AW722" s="14" t="s">
        <v>33</v>
      </c>
      <c r="AX722" s="14" t="s">
        <v>72</v>
      </c>
      <c r="AY722" s="241" t="s">
        <v>139</v>
      </c>
    </row>
    <row r="723" s="15" customFormat="1">
      <c r="A723" s="15"/>
      <c r="B723" s="242"/>
      <c r="C723" s="243"/>
      <c r="D723" s="222" t="s">
        <v>150</v>
      </c>
      <c r="E723" s="244" t="s">
        <v>19</v>
      </c>
      <c r="F723" s="245" t="s">
        <v>154</v>
      </c>
      <c r="G723" s="243"/>
      <c r="H723" s="246">
        <v>1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52" t="s">
        <v>150</v>
      </c>
      <c r="AU723" s="252" t="s">
        <v>82</v>
      </c>
      <c r="AV723" s="15" t="s">
        <v>146</v>
      </c>
      <c r="AW723" s="15" t="s">
        <v>33</v>
      </c>
      <c r="AX723" s="15" t="s">
        <v>80</v>
      </c>
      <c r="AY723" s="252" t="s">
        <v>139</v>
      </c>
    </row>
    <row r="724" s="2" customFormat="1" ht="16.5" customHeight="1">
      <c r="A724" s="39"/>
      <c r="B724" s="40"/>
      <c r="C724" s="253" t="s">
        <v>791</v>
      </c>
      <c r="D724" s="253" t="s">
        <v>189</v>
      </c>
      <c r="E724" s="254" t="s">
        <v>792</v>
      </c>
      <c r="F724" s="255" t="s">
        <v>793</v>
      </c>
      <c r="G724" s="256" t="s">
        <v>231</v>
      </c>
      <c r="H724" s="257">
        <v>1</v>
      </c>
      <c r="I724" s="258"/>
      <c r="J724" s="259">
        <f>ROUND(I724*H724,2)</f>
        <v>0</v>
      </c>
      <c r="K724" s="255" t="s">
        <v>519</v>
      </c>
      <c r="L724" s="260"/>
      <c r="M724" s="261" t="s">
        <v>19</v>
      </c>
      <c r="N724" s="262" t="s">
        <v>43</v>
      </c>
      <c r="O724" s="85"/>
      <c r="P724" s="211">
        <f>O724*H724</f>
        <v>0</v>
      </c>
      <c r="Q724" s="211">
        <v>0.014999999999999999</v>
      </c>
      <c r="R724" s="211">
        <f>Q724*H724</f>
        <v>0.014999999999999999</v>
      </c>
      <c r="S724" s="211">
        <v>0</v>
      </c>
      <c r="T724" s="212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13" t="s">
        <v>312</v>
      </c>
      <c r="AT724" s="213" t="s">
        <v>189</v>
      </c>
      <c r="AU724" s="213" t="s">
        <v>82</v>
      </c>
      <c r="AY724" s="18" t="s">
        <v>139</v>
      </c>
      <c r="BE724" s="214">
        <f>IF(N724="základní",J724,0)</f>
        <v>0</v>
      </c>
      <c r="BF724" s="214">
        <f>IF(N724="snížená",J724,0)</f>
        <v>0</v>
      </c>
      <c r="BG724" s="214">
        <f>IF(N724="zákl. přenesená",J724,0)</f>
        <v>0</v>
      </c>
      <c r="BH724" s="214">
        <f>IF(N724="sníž. přenesená",J724,0)</f>
        <v>0</v>
      </c>
      <c r="BI724" s="214">
        <f>IF(N724="nulová",J724,0)</f>
        <v>0</v>
      </c>
      <c r="BJ724" s="18" t="s">
        <v>80</v>
      </c>
      <c r="BK724" s="214">
        <f>ROUND(I724*H724,2)</f>
        <v>0</v>
      </c>
      <c r="BL724" s="18" t="s">
        <v>235</v>
      </c>
      <c r="BM724" s="213" t="s">
        <v>794</v>
      </c>
    </row>
    <row r="725" s="2" customFormat="1" ht="16.5" customHeight="1">
      <c r="A725" s="39"/>
      <c r="B725" s="40"/>
      <c r="C725" s="202" t="s">
        <v>795</v>
      </c>
      <c r="D725" s="202" t="s">
        <v>141</v>
      </c>
      <c r="E725" s="203" t="s">
        <v>796</v>
      </c>
      <c r="F725" s="204" t="s">
        <v>797</v>
      </c>
      <c r="G725" s="205" t="s">
        <v>603</v>
      </c>
      <c r="H725" s="206">
        <v>2</v>
      </c>
      <c r="I725" s="207"/>
      <c r="J725" s="208">
        <f>ROUND(I725*H725,2)</f>
        <v>0</v>
      </c>
      <c r="K725" s="204" t="s">
        <v>145</v>
      </c>
      <c r="L725" s="45"/>
      <c r="M725" s="209" t="s">
        <v>19</v>
      </c>
      <c r="N725" s="210" t="s">
        <v>43</v>
      </c>
      <c r="O725" s="85"/>
      <c r="P725" s="211">
        <f>O725*H725</f>
        <v>0</v>
      </c>
      <c r="Q725" s="211">
        <v>0.0044600000000000004</v>
      </c>
      <c r="R725" s="211">
        <f>Q725*H725</f>
        <v>0.0089200000000000008</v>
      </c>
      <c r="S725" s="211">
        <v>0</v>
      </c>
      <c r="T725" s="212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13" t="s">
        <v>235</v>
      </c>
      <c r="AT725" s="213" t="s">
        <v>141</v>
      </c>
      <c r="AU725" s="213" t="s">
        <v>82</v>
      </c>
      <c r="AY725" s="18" t="s">
        <v>139</v>
      </c>
      <c r="BE725" s="214">
        <f>IF(N725="základní",J725,0)</f>
        <v>0</v>
      </c>
      <c r="BF725" s="214">
        <f>IF(N725="snížená",J725,0)</f>
        <v>0</v>
      </c>
      <c r="BG725" s="214">
        <f>IF(N725="zákl. přenesená",J725,0)</f>
        <v>0</v>
      </c>
      <c r="BH725" s="214">
        <f>IF(N725="sníž. přenesená",J725,0)</f>
        <v>0</v>
      </c>
      <c r="BI725" s="214">
        <f>IF(N725="nulová",J725,0)</f>
        <v>0</v>
      </c>
      <c r="BJ725" s="18" t="s">
        <v>80</v>
      </c>
      <c r="BK725" s="214">
        <f>ROUND(I725*H725,2)</f>
        <v>0</v>
      </c>
      <c r="BL725" s="18" t="s">
        <v>235</v>
      </c>
      <c r="BM725" s="213" t="s">
        <v>798</v>
      </c>
    </row>
    <row r="726" s="2" customFormat="1">
      <c r="A726" s="39"/>
      <c r="B726" s="40"/>
      <c r="C726" s="41"/>
      <c r="D726" s="215" t="s">
        <v>148</v>
      </c>
      <c r="E726" s="41"/>
      <c r="F726" s="216" t="s">
        <v>799</v>
      </c>
      <c r="G726" s="41"/>
      <c r="H726" s="41"/>
      <c r="I726" s="217"/>
      <c r="J726" s="41"/>
      <c r="K726" s="41"/>
      <c r="L726" s="45"/>
      <c r="M726" s="218"/>
      <c r="N726" s="219"/>
      <c r="O726" s="85"/>
      <c r="P726" s="85"/>
      <c r="Q726" s="85"/>
      <c r="R726" s="85"/>
      <c r="S726" s="85"/>
      <c r="T726" s="86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148</v>
      </c>
      <c r="AU726" s="18" t="s">
        <v>82</v>
      </c>
    </row>
    <row r="727" s="13" customFormat="1">
      <c r="A727" s="13"/>
      <c r="B727" s="220"/>
      <c r="C727" s="221"/>
      <c r="D727" s="222" t="s">
        <v>150</v>
      </c>
      <c r="E727" s="223" t="s">
        <v>19</v>
      </c>
      <c r="F727" s="224" t="s">
        <v>338</v>
      </c>
      <c r="G727" s="221"/>
      <c r="H727" s="223" t="s">
        <v>19</v>
      </c>
      <c r="I727" s="225"/>
      <c r="J727" s="221"/>
      <c r="K727" s="221"/>
      <c r="L727" s="226"/>
      <c r="M727" s="227"/>
      <c r="N727" s="228"/>
      <c r="O727" s="228"/>
      <c r="P727" s="228"/>
      <c r="Q727" s="228"/>
      <c r="R727" s="228"/>
      <c r="S727" s="228"/>
      <c r="T727" s="22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0" t="s">
        <v>150</v>
      </c>
      <c r="AU727" s="230" t="s">
        <v>82</v>
      </c>
      <c r="AV727" s="13" t="s">
        <v>80</v>
      </c>
      <c r="AW727" s="13" t="s">
        <v>33</v>
      </c>
      <c r="AX727" s="13" t="s">
        <v>72</v>
      </c>
      <c r="AY727" s="230" t="s">
        <v>139</v>
      </c>
    </row>
    <row r="728" s="14" customFormat="1">
      <c r="A728" s="14"/>
      <c r="B728" s="231"/>
      <c r="C728" s="232"/>
      <c r="D728" s="222" t="s">
        <v>150</v>
      </c>
      <c r="E728" s="233" t="s">
        <v>19</v>
      </c>
      <c r="F728" s="234" t="s">
        <v>82</v>
      </c>
      <c r="G728" s="232"/>
      <c r="H728" s="235">
        <v>2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1" t="s">
        <v>150</v>
      </c>
      <c r="AU728" s="241" t="s">
        <v>82</v>
      </c>
      <c r="AV728" s="14" t="s">
        <v>82</v>
      </c>
      <c r="AW728" s="14" t="s">
        <v>33</v>
      </c>
      <c r="AX728" s="14" t="s">
        <v>72</v>
      </c>
      <c r="AY728" s="241" t="s">
        <v>139</v>
      </c>
    </row>
    <row r="729" s="15" customFormat="1">
      <c r="A729" s="15"/>
      <c r="B729" s="242"/>
      <c r="C729" s="243"/>
      <c r="D729" s="222" t="s">
        <v>150</v>
      </c>
      <c r="E729" s="244" t="s">
        <v>19</v>
      </c>
      <c r="F729" s="245" t="s">
        <v>154</v>
      </c>
      <c r="G729" s="243"/>
      <c r="H729" s="246">
        <v>2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52" t="s">
        <v>150</v>
      </c>
      <c r="AU729" s="252" t="s">
        <v>82</v>
      </c>
      <c r="AV729" s="15" t="s">
        <v>146</v>
      </c>
      <c r="AW729" s="15" t="s">
        <v>33</v>
      </c>
      <c r="AX729" s="15" t="s">
        <v>80</v>
      </c>
      <c r="AY729" s="252" t="s">
        <v>139</v>
      </c>
    </row>
    <row r="730" s="2" customFormat="1" ht="16.5" customHeight="1">
      <c r="A730" s="39"/>
      <c r="B730" s="40"/>
      <c r="C730" s="202" t="s">
        <v>800</v>
      </c>
      <c r="D730" s="202" t="s">
        <v>141</v>
      </c>
      <c r="E730" s="203" t="s">
        <v>801</v>
      </c>
      <c r="F730" s="204" t="s">
        <v>802</v>
      </c>
      <c r="G730" s="205" t="s">
        <v>603</v>
      </c>
      <c r="H730" s="206">
        <v>1</v>
      </c>
      <c r="I730" s="207"/>
      <c r="J730" s="208">
        <f>ROUND(I730*H730,2)</f>
        <v>0</v>
      </c>
      <c r="K730" s="204" t="s">
        <v>145</v>
      </c>
      <c r="L730" s="45"/>
      <c r="M730" s="209" t="s">
        <v>19</v>
      </c>
      <c r="N730" s="210" t="s">
        <v>43</v>
      </c>
      <c r="O730" s="85"/>
      <c r="P730" s="211">
        <f>O730*H730</f>
        <v>0</v>
      </c>
      <c r="Q730" s="211">
        <v>0.01057</v>
      </c>
      <c r="R730" s="211">
        <f>Q730*H730</f>
        <v>0.01057</v>
      </c>
      <c r="S730" s="211">
        <v>0</v>
      </c>
      <c r="T730" s="212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13" t="s">
        <v>235</v>
      </c>
      <c r="AT730" s="213" t="s">
        <v>141</v>
      </c>
      <c r="AU730" s="213" t="s">
        <v>82</v>
      </c>
      <c r="AY730" s="18" t="s">
        <v>139</v>
      </c>
      <c r="BE730" s="214">
        <f>IF(N730="základní",J730,0)</f>
        <v>0</v>
      </c>
      <c r="BF730" s="214">
        <f>IF(N730="snížená",J730,0)</f>
        <v>0</v>
      </c>
      <c r="BG730" s="214">
        <f>IF(N730="zákl. přenesená",J730,0)</f>
        <v>0</v>
      </c>
      <c r="BH730" s="214">
        <f>IF(N730="sníž. přenesená",J730,0)</f>
        <v>0</v>
      </c>
      <c r="BI730" s="214">
        <f>IF(N730="nulová",J730,0)</f>
        <v>0</v>
      </c>
      <c r="BJ730" s="18" t="s">
        <v>80</v>
      </c>
      <c r="BK730" s="214">
        <f>ROUND(I730*H730,2)</f>
        <v>0</v>
      </c>
      <c r="BL730" s="18" t="s">
        <v>235</v>
      </c>
      <c r="BM730" s="213" t="s">
        <v>803</v>
      </c>
    </row>
    <row r="731" s="2" customFormat="1">
      <c r="A731" s="39"/>
      <c r="B731" s="40"/>
      <c r="C731" s="41"/>
      <c r="D731" s="215" t="s">
        <v>148</v>
      </c>
      <c r="E731" s="41"/>
      <c r="F731" s="216" t="s">
        <v>804</v>
      </c>
      <c r="G731" s="41"/>
      <c r="H731" s="41"/>
      <c r="I731" s="217"/>
      <c r="J731" s="41"/>
      <c r="K731" s="41"/>
      <c r="L731" s="45"/>
      <c r="M731" s="218"/>
      <c r="N731" s="219"/>
      <c r="O731" s="85"/>
      <c r="P731" s="85"/>
      <c r="Q731" s="85"/>
      <c r="R731" s="85"/>
      <c r="S731" s="85"/>
      <c r="T731" s="86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148</v>
      </c>
      <c r="AU731" s="18" t="s">
        <v>82</v>
      </c>
    </row>
    <row r="732" s="13" customFormat="1">
      <c r="A732" s="13"/>
      <c r="B732" s="220"/>
      <c r="C732" s="221"/>
      <c r="D732" s="222" t="s">
        <v>150</v>
      </c>
      <c r="E732" s="223" t="s">
        <v>19</v>
      </c>
      <c r="F732" s="224" t="s">
        <v>495</v>
      </c>
      <c r="G732" s="221"/>
      <c r="H732" s="223" t="s">
        <v>19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9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0" t="s">
        <v>150</v>
      </c>
      <c r="AU732" s="230" t="s">
        <v>82</v>
      </c>
      <c r="AV732" s="13" t="s">
        <v>80</v>
      </c>
      <c r="AW732" s="13" t="s">
        <v>33</v>
      </c>
      <c r="AX732" s="13" t="s">
        <v>72</v>
      </c>
      <c r="AY732" s="230" t="s">
        <v>139</v>
      </c>
    </row>
    <row r="733" s="13" customFormat="1">
      <c r="A733" s="13"/>
      <c r="B733" s="220"/>
      <c r="C733" s="221"/>
      <c r="D733" s="222" t="s">
        <v>150</v>
      </c>
      <c r="E733" s="223" t="s">
        <v>19</v>
      </c>
      <c r="F733" s="224" t="s">
        <v>303</v>
      </c>
      <c r="G733" s="221"/>
      <c r="H733" s="223" t="s">
        <v>19</v>
      </c>
      <c r="I733" s="225"/>
      <c r="J733" s="221"/>
      <c r="K733" s="221"/>
      <c r="L733" s="226"/>
      <c r="M733" s="227"/>
      <c r="N733" s="228"/>
      <c r="O733" s="228"/>
      <c r="P733" s="228"/>
      <c r="Q733" s="228"/>
      <c r="R733" s="228"/>
      <c r="S733" s="228"/>
      <c r="T733" s="22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0" t="s">
        <v>150</v>
      </c>
      <c r="AU733" s="230" t="s">
        <v>82</v>
      </c>
      <c r="AV733" s="13" t="s">
        <v>80</v>
      </c>
      <c r="AW733" s="13" t="s">
        <v>33</v>
      </c>
      <c r="AX733" s="13" t="s">
        <v>72</v>
      </c>
      <c r="AY733" s="230" t="s">
        <v>139</v>
      </c>
    </row>
    <row r="734" s="14" customFormat="1">
      <c r="A734" s="14"/>
      <c r="B734" s="231"/>
      <c r="C734" s="232"/>
      <c r="D734" s="222" t="s">
        <v>150</v>
      </c>
      <c r="E734" s="233" t="s">
        <v>19</v>
      </c>
      <c r="F734" s="234" t="s">
        <v>80</v>
      </c>
      <c r="G734" s="232"/>
      <c r="H734" s="235">
        <v>1</v>
      </c>
      <c r="I734" s="236"/>
      <c r="J734" s="232"/>
      <c r="K734" s="232"/>
      <c r="L734" s="237"/>
      <c r="M734" s="238"/>
      <c r="N734" s="239"/>
      <c r="O734" s="239"/>
      <c r="P734" s="239"/>
      <c r="Q734" s="239"/>
      <c r="R734" s="239"/>
      <c r="S734" s="239"/>
      <c r="T734" s="24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1" t="s">
        <v>150</v>
      </c>
      <c r="AU734" s="241" t="s">
        <v>82</v>
      </c>
      <c r="AV734" s="14" t="s">
        <v>82</v>
      </c>
      <c r="AW734" s="14" t="s">
        <v>33</v>
      </c>
      <c r="AX734" s="14" t="s">
        <v>72</v>
      </c>
      <c r="AY734" s="241" t="s">
        <v>139</v>
      </c>
    </row>
    <row r="735" s="15" customFormat="1">
      <c r="A735" s="15"/>
      <c r="B735" s="242"/>
      <c r="C735" s="243"/>
      <c r="D735" s="222" t="s">
        <v>150</v>
      </c>
      <c r="E735" s="244" t="s">
        <v>19</v>
      </c>
      <c r="F735" s="245" t="s">
        <v>154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2" t="s">
        <v>150</v>
      </c>
      <c r="AU735" s="252" t="s">
        <v>82</v>
      </c>
      <c r="AV735" s="15" t="s">
        <v>146</v>
      </c>
      <c r="AW735" s="15" t="s">
        <v>33</v>
      </c>
      <c r="AX735" s="15" t="s">
        <v>80</v>
      </c>
      <c r="AY735" s="252" t="s">
        <v>139</v>
      </c>
    </row>
    <row r="736" s="2" customFormat="1" ht="16.5" customHeight="1">
      <c r="A736" s="39"/>
      <c r="B736" s="40"/>
      <c r="C736" s="253" t="s">
        <v>805</v>
      </c>
      <c r="D736" s="253" t="s">
        <v>189</v>
      </c>
      <c r="E736" s="254" t="s">
        <v>806</v>
      </c>
      <c r="F736" s="255" t="s">
        <v>807</v>
      </c>
      <c r="G736" s="256" t="s">
        <v>231</v>
      </c>
      <c r="H736" s="257">
        <v>1</v>
      </c>
      <c r="I736" s="258"/>
      <c r="J736" s="259">
        <f>ROUND(I736*H736,2)</f>
        <v>0</v>
      </c>
      <c r="K736" s="255" t="s">
        <v>519</v>
      </c>
      <c r="L736" s="260"/>
      <c r="M736" s="261" t="s">
        <v>19</v>
      </c>
      <c r="N736" s="262" t="s">
        <v>43</v>
      </c>
      <c r="O736" s="85"/>
      <c r="P736" s="211">
        <f>O736*H736</f>
        <v>0</v>
      </c>
      <c r="Q736" s="211">
        <v>0.0050000000000000001</v>
      </c>
      <c r="R736" s="211">
        <f>Q736*H736</f>
        <v>0.0050000000000000001</v>
      </c>
      <c r="S736" s="211">
        <v>0</v>
      </c>
      <c r="T736" s="212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13" t="s">
        <v>312</v>
      </c>
      <c r="AT736" s="213" t="s">
        <v>189</v>
      </c>
      <c r="AU736" s="213" t="s">
        <v>82</v>
      </c>
      <c r="AY736" s="18" t="s">
        <v>139</v>
      </c>
      <c r="BE736" s="214">
        <f>IF(N736="základní",J736,0)</f>
        <v>0</v>
      </c>
      <c r="BF736" s="214">
        <f>IF(N736="snížená",J736,0)</f>
        <v>0</v>
      </c>
      <c r="BG736" s="214">
        <f>IF(N736="zákl. přenesená",J736,0)</f>
        <v>0</v>
      </c>
      <c r="BH736" s="214">
        <f>IF(N736="sníž. přenesená",J736,0)</f>
        <v>0</v>
      </c>
      <c r="BI736" s="214">
        <f>IF(N736="nulová",J736,0)</f>
        <v>0</v>
      </c>
      <c r="BJ736" s="18" t="s">
        <v>80</v>
      </c>
      <c r="BK736" s="214">
        <f>ROUND(I736*H736,2)</f>
        <v>0</v>
      </c>
      <c r="BL736" s="18" t="s">
        <v>235</v>
      </c>
      <c r="BM736" s="213" t="s">
        <v>808</v>
      </c>
    </row>
    <row r="737" s="2" customFormat="1" ht="16.5" customHeight="1">
      <c r="A737" s="39"/>
      <c r="B737" s="40"/>
      <c r="C737" s="202" t="s">
        <v>809</v>
      </c>
      <c r="D737" s="202" t="s">
        <v>141</v>
      </c>
      <c r="E737" s="203" t="s">
        <v>810</v>
      </c>
      <c r="F737" s="204" t="s">
        <v>811</v>
      </c>
      <c r="G737" s="205" t="s">
        <v>603</v>
      </c>
      <c r="H737" s="206">
        <v>1</v>
      </c>
      <c r="I737" s="207"/>
      <c r="J737" s="208">
        <f>ROUND(I737*H737,2)</f>
        <v>0</v>
      </c>
      <c r="K737" s="204" t="s">
        <v>145</v>
      </c>
      <c r="L737" s="45"/>
      <c r="M737" s="209" t="s">
        <v>19</v>
      </c>
      <c r="N737" s="210" t="s">
        <v>43</v>
      </c>
      <c r="O737" s="85"/>
      <c r="P737" s="211">
        <f>O737*H737</f>
        <v>0</v>
      </c>
      <c r="Q737" s="211">
        <v>0.013089999999999999</v>
      </c>
      <c r="R737" s="211">
        <f>Q737*H737</f>
        <v>0.013089999999999999</v>
      </c>
      <c r="S737" s="211">
        <v>0</v>
      </c>
      <c r="T737" s="212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13" t="s">
        <v>235</v>
      </c>
      <c r="AT737" s="213" t="s">
        <v>141</v>
      </c>
      <c r="AU737" s="213" t="s">
        <v>82</v>
      </c>
      <c r="AY737" s="18" t="s">
        <v>139</v>
      </c>
      <c r="BE737" s="214">
        <f>IF(N737="základní",J737,0)</f>
        <v>0</v>
      </c>
      <c r="BF737" s="214">
        <f>IF(N737="snížená",J737,0)</f>
        <v>0</v>
      </c>
      <c r="BG737" s="214">
        <f>IF(N737="zákl. přenesená",J737,0)</f>
        <v>0</v>
      </c>
      <c r="BH737" s="214">
        <f>IF(N737="sníž. přenesená",J737,0)</f>
        <v>0</v>
      </c>
      <c r="BI737" s="214">
        <f>IF(N737="nulová",J737,0)</f>
        <v>0</v>
      </c>
      <c r="BJ737" s="18" t="s">
        <v>80</v>
      </c>
      <c r="BK737" s="214">
        <f>ROUND(I737*H737,2)</f>
        <v>0</v>
      </c>
      <c r="BL737" s="18" t="s">
        <v>235</v>
      </c>
      <c r="BM737" s="213" t="s">
        <v>812</v>
      </c>
    </row>
    <row r="738" s="2" customFormat="1">
      <c r="A738" s="39"/>
      <c r="B738" s="40"/>
      <c r="C738" s="41"/>
      <c r="D738" s="215" t="s">
        <v>148</v>
      </c>
      <c r="E738" s="41"/>
      <c r="F738" s="216" t="s">
        <v>813</v>
      </c>
      <c r="G738" s="41"/>
      <c r="H738" s="41"/>
      <c r="I738" s="217"/>
      <c r="J738" s="41"/>
      <c r="K738" s="41"/>
      <c r="L738" s="45"/>
      <c r="M738" s="218"/>
      <c r="N738" s="219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148</v>
      </c>
      <c r="AU738" s="18" t="s">
        <v>82</v>
      </c>
    </row>
    <row r="739" s="13" customFormat="1">
      <c r="A739" s="13"/>
      <c r="B739" s="220"/>
      <c r="C739" s="221"/>
      <c r="D739" s="222" t="s">
        <v>150</v>
      </c>
      <c r="E739" s="223" t="s">
        <v>19</v>
      </c>
      <c r="F739" s="224" t="s">
        <v>495</v>
      </c>
      <c r="G739" s="221"/>
      <c r="H739" s="223" t="s">
        <v>19</v>
      </c>
      <c r="I739" s="225"/>
      <c r="J739" s="221"/>
      <c r="K739" s="221"/>
      <c r="L739" s="226"/>
      <c r="M739" s="227"/>
      <c r="N739" s="228"/>
      <c r="O739" s="228"/>
      <c r="P739" s="228"/>
      <c r="Q739" s="228"/>
      <c r="R739" s="228"/>
      <c r="S739" s="228"/>
      <c r="T739" s="22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0" t="s">
        <v>150</v>
      </c>
      <c r="AU739" s="230" t="s">
        <v>82</v>
      </c>
      <c r="AV739" s="13" t="s">
        <v>80</v>
      </c>
      <c r="AW739" s="13" t="s">
        <v>33</v>
      </c>
      <c r="AX739" s="13" t="s">
        <v>72</v>
      </c>
      <c r="AY739" s="230" t="s">
        <v>139</v>
      </c>
    </row>
    <row r="740" s="13" customFormat="1">
      <c r="A740" s="13"/>
      <c r="B740" s="220"/>
      <c r="C740" s="221"/>
      <c r="D740" s="222" t="s">
        <v>150</v>
      </c>
      <c r="E740" s="223" t="s">
        <v>19</v>
      </c>
      <c r="F740" s="224" t="s">
        <v>303</v>
      </c>
      <c r="G740" s="221"/>
      <c r="H740" s="223" t="s">
        <v>19</v>
      </c>
      <c r="I740" s="225"/>
      <c r="J740" s="221"/>
      <c r="K740" s="221"/>
      <c r="L740" s="226"/>
      <c r="M740" s="227"/>
      <c r="N740" s="228"/>
      <c r="O740" s="228"/>
      <c r="P740" s="228"/>
      <c r="Q740" s="228"/>
      <c r="R740" s="228"/>
      <c r="S740" s="228"/>
      <c r="T740" s="22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0" t="s">
        <v>150</v>
      </c>
      <c r="AU740" s="230" t="s">
        <v>82</v>
      </c>
      <c r="AV740" s="13" t="s">
        <v>80</v>
      </c>
      <c r="AW740" s="13" t="s">
        <v>33</v>
      </c>
      <c r="AX740" s="13" t="s">
        <v>72</v>
      </c>
      <c r="AY740" s="230" t="s">
        <v>139</v>
      </c>
    </row>
    <row r="741" s="14" customFormat="1">
      <c r="A741" s="14"/>
      <c r="B741" s="231"/>
      <c r="C741" s="232"/>
      <c r="D741" s="222" t="s">
        <v>150</v>
      </c>
      <c r="E741" s="233" t="s">
        <v>19</v>
      </c>
      <c r="F741" s="234" t="s">
        <v>80</v>
      </c>
      <c r="G741" s="232"/>
      <c r="H741" s="235">
        <v>1</v>
      </c>
      <c r="I741" s="236"/>
      <c r="J741" s="232"/>
      <c r="K741" s="232"/>
      <c r="L741" s="237"/>
      <c r="M741" s="238"/>
      <c r="N741" s="239"/>
      <c r="O741" s="239"/>
      <c r="P741" s="239"/>
      <c r="Q741" s="239"/>
      <c r="R741" s="239"/>
      <c r="S741" s="239"/>
      <c r="T741" s="24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1" t="s">
        <v>150</v>
      </c>
      <c r="AU741" s="241" t="s">
        <v>82</v>
      </c>
      <c r="AV741" s="14" t="s">
        <v>82</v>
      </c>
      <c r="AW741" s="14" t="s">
        <v>33</v>
      </c>
      <c r="AX741" s="14" t="s">
        <v>72</v>
      </c>
      <c r="AY741" s="241" t="s">
        <v>139</v>
      </c>
    </row>
    <row r="742" s="15" customFormat="1">
      <c r="A742" s="15"/>
      <c r="B742" s="242"/>
      <c r="C742" s="243"/>
      <c r="D742" s="222" t="s">
        <v>150</v>
      </c>
      <c r="E742" s="244" t="s">
        <v>19</v>
      </c>
      <c r="F742" s="245" t="s">
        <v>154</v>
      </c>
      <c r="G742" s="243"/>
      <c r="H742" s="246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52" t="s">
        <v>150</v>
      </c>
      <c r="AU742" s="252" t="s">
        <v>82</v>
      </c>
      <c r="AV742" s="15" t="s">
        <v>146</v>
      </c>
      <c r="AW742" s="15" t="s">
        <v>33</v>
      </c>
      <c r="AX742" s="15" t="s">
        <v>80</v>
      </c>
      <c r="AY742" s="252" t="s">
        <v>139</v>
      </c>
    </row>
    <row r="743" s="2" customFormat="1" ht="16.5" customHeight="1">
      <c r="A743" s="39"/>
      <c r="B743" s="40"/>
      <c r="C743" s="202" t="s">
        <v>814</v>
      </c>
      <c r="D743" s="202" t="s">
        <v>141</v>
      </c>
      <c r="E743" s="203" t="s">
        <v>815</v>
      </c>
      <c r="F743" s="204" t="s">
        <v>816</v>
      </c>
      <c r="G743" s="205" t="s">
        <v>603</v>
      </c>
      <c r="H743" s="206">
        <v>2</v>
      </c>
      <c r="I743" s="207"/>
      <c r="J743" s="208">
        <f>ROUND(I743*H743,2)</f>
        <v>0</v>
      </c>
      <c r="K743" s="204" t="s">
        <v>145</v>
      </c>
      <c r="L743" s="45"/>
      <c r="M743" s="209" t="s">
        <v>19</v>
      </c>
      <c r="N743" s="210" t="s">
        <v>43</v>
      </c>
      <c r="O743" s="85"/>
      <c r="P743" s="211">
        <f>O743*H743</f>
        <v>0</v>
      </c>
      <c r="Q743" s="211">
        <v>0.016799999999999999</v>
      </c>
      <c r="R743" s="211">
        <f>Q743*H743</f>
        <v>0.033599999999999998</v>
      </c>
      <c r="S743" s="211">
        <v>0</v>
      </c>
      <c r="T743" s="212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13" t="s">
        <v>235</v>
      </c>
      <c r="AT743" s="213" t="s">
        <v>141</v>
      </c>
      <c r="AU743" s="213" t="s">
        <v>82</v>
      </c>
      <c r="AY743" s="18" t="s">
        <v>139</v>
      </c>
      <c r="BE743" s="214">
        <f>IF(N743="základní",J743,0)</f>
        <v>0</v>
      </c>
      <c r="BF743" s="214">
        <f>IF(N743="snížená",J743,0)</f>
        <v>0</v>
      </c>
      <c r="BG743" s="214">
        <f>IF(N743="zákl. přenesená",J743,0)</f>
        <v>0</v>
      </c>
      <c r="BH743" s="214">
        <f>IF(N743="sníž. přenesená",J743,0)</f>
        <v>0</v>
      </c>
      <c r="BI743" s="214">
        <f>IF(N743="nulová",J743,0)</f>
        <v>0</v>
      </c>
      <c r="BJ743" s="18" t="s">
        <v>80</v>
      </c>
      <c r="BK743" s="214">
        <f>ROUND(I743*H743,2)</f>
        <v>0</v>
      </c>
      <c r="BL743" s="18" t="s">
        <v>235</v>
      </c>
      <c r="BM743" s="213" t="s">
        <v>817</v>
      </c>
    </row>
    <row r="744" s="2" customFormat="1">
      <c r="A744" s="39"/>
      <c r="B744" s="40"/>
      <c r="C744" s="41"/>
      <c r="D744" s="215" t="s">
        <v>148</v>
      </c>
      <c r="E744" s="41"/>
      <c r="F744" s="216" t="s">
        <v>818</v>
      </c>
      <c r="G744" s="41"/>
      <c r="H744" s="41"/>
      <c r="I744" s="217"/>
      <c r="J744" s="41"/>
      <c r="K744" s="41"/>
      <c r="L744" s="45"/>
      <c r="M744" s="218"/>
      <c r="N744" s="219"/>
      <c r="O744" s="85"/>
      <c r="P744" s="85"/>
      <c r="Q744" s="85"/>
      <c r="R744" s="85"/>
      <c r="S744" s="85"/>
      <c r="T744" s="86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148</v>
      </c>
      <c r="AU744" s="18" t="s">
        <v>82</v>
      </c>
    </row>
    <row r="745" s="13" customFormat="1">
      <c r="A745" s="13"/>
      <c r="B745" s="220"/>
      <c r="C745" s="221"/>
      <c r="D745" s="222" t="s">
        <v>150</v>
      </c>
      <c r="E745" s="223" t="s">
        <v>19</v>
      </c>
      <c r="F745" s="224" t="s">
        <v>495</v>
      </c>
      <c r="G745" s="221"/>
      <c r="H745" s="223" t="s">
        <v>19</v>
      </c>
      <c r="I745" s="225"/>
      <c r="J745" s="221"/>
      <c r="K745" s="221"/>
      <c r="L745" s="226"/>
      <c r="M745" s="227"/>
      <c r="N745" s="228"/>
      <c r="O745" s="228"/>
      <c r="P745" s="228"/>
      <c r="Q745" s="228"/>
      <c r="R745" s="228"/>
      <c r="S745" s="228"/>
      <c r="T745" s="22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0" t="s">
        <v>150</v>
      </c>
      <c r="AU745" s="230" t="s">
        <v>82</v>
      </c>
      <c r="AV745" s="13" t="s">
        <v>80</v>
      </c>
      <c r="AW745" s="13" t="s">
        <v>33</v>
      </c>
      <c r="AX745" s="13" t="s">
        <v>72</v>
      </c>
      <c r="AY745" s="230" t="s">
        <v>139</v>
      </c>
    </row>
    <row r="746" s="13" customFormat="1">
      <c r="A746" s="13"/>
      <c r="B746" s="220"/>
      <c r="C746" s="221"/>
      <c r="D746" s="222" t="s">
        <v>150</v>
      </c>
      <c r="E746" s="223" t="s">
        <v>19</v>
      </c>
      <c r="F746" s="224" t="s">
        <v>303</v>
      </c>
      <c r="G746" s="221"/>
      <c r="H746" s="223" t="s">
        <v>19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0" t="s">
        <v>150</v>
      </c>
      <c r="AU746" s="230" t="s">
        <v>82</v>
      </c>
      <c r="AV746" s="13" t="s">
        <v>80</v>
      </c>
      <c r="AW746" s="13" t="s">
        <v>33</v>
      </c>
      <c r="AX746" s="13" t="s">
        <v>72</v>
      </c>
      <c r="AY746" s="230" t="s">
        <v>139</v>
      </c>
    </row>
    <row r="747" s="14" customFormat="1">
      <c r="A747" s="14"/>
      <c r="B747" s="231"/>
      <c r="C747" s="232"/>
      <c r="D747" s="222" t="s">
        <v>150</v>
      </c>
      <c r="E747" s="233" t="s">
        <v>19</v>
      </c>
      <c r="F747" s="234" t="s">
        <v>82</v>
      </c>
      <c r="G747" s="232"/>
      <c r="H747" s="235">
        <v>2</v>
      </c>
      <c r="I747" s="236"/>
      <c r="J747" s="232"/>
      <c r="K747" s="232"/>
      <c r="L747" s="237"/>
      <c r="M747" s="238"/>
      <c r="N747" s="239"/>
      <c r="O747" s="239"/>
      <c r="P747" s="239"/>
      <c r="Q747" s="239"/>
      <c r="R747" s="239"/>
      <c r="S747" s="239"/>
      <c r="T747" s="24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1" t="s">
        <v>150</v>
      </c>
      <c r="AU747" s="241" t="s">
        <v>82</v>
      </c>
      <c r="AV747" s="14" t="s">
        <v>82</v>
      </c>
      <c r="AW747" s="14" t="s">
        <v>33</v>
      </c>
      <c r="AX747" s="14" t="s">
        <v>72</v>
      </c>
      <c r="AY747" s="241" t="s">
        <v>139</v>
      </c>
    </row>
    <row r="748" s="15" customFormat="1">
      <c r="A748" s="15"/>
      <c r="B748" s="242"/>
      <c r="C748" s="243"/>
      <c r="D748" s="222" t="s">
        <v>150</v>
      </c>
      <c r="E748" s="244" t="s">
        <v>19</v>
      </c>
      <c r="F748" s="245" t="s">
        <v>154</v>
      </c>
      <c r="G748" s="243"/>
      <c r="H748" s="246">
        <v>2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2" t="s">
        <v>150</v>
      </c>
      <c r="AU748" s="252" t="s">
        <v>82</v>
      </c>
      <c r="AV748" s="15" t="s">
        <v>146</v>
      </c>
      <c r="AW748" s="15" t="s">
        <v>33</v>
      </c>
      <c r="AX748" s="15" t="s">
        <v>80</v>
      </c>
      <c r="AY748" s="252" t="s">
        <v>139</v>
      </c>
    </row>
    <row r="749" s="2" customFormat="1" ht="16.5" customHeight="1">
      <c r="A749" s="39"/>
      <c r="B749" s="40"/>
      <c r="C749" s="202" t="s">
        <v>819</v>
      </c>
      <c r="D749" s="202" t="s">
        <v>141</v>
      </c>
      <c r="E749" s="203" t="s">
        <v>820</v>
      </c>
      <c r="F749" s="204" t="s">
        <v>821</v>
      </c>
      <c r="G749" s="205" t="s">
        <v>603</v>
      </c>
      <c r="H749" s="206">
        <v>1</v>
      </c>
      <c r="I749" s="207"/>
      <c r="J749" s="208">
        <f>ROUND(I749*H749,2)</f>
        <v>0</v>
      </c>
      <c r="K749" s="204" t="s">
        <v>145</v>
      </c>
      <c r="L749" s="45"/>
      <c r="M749" s="209" t="s">
        <v>19</v>
      </c>
      <c r="N749" s="210" t="s">
        <v>43</v>
      </c>
      <c r="O749" s="85"/>
      <c r="P749" s="211">
        <f>O749*H749</f>
        <v>0</v>
      </c>
      <c r="Q749" s="211">
        <v>0.039870000000000003</v>
      </c>
      <c r="R749" s="211">
        <f>Q749*H749</f>
        <v>0.039870000000000003</v>
      </c>
      <c r="S749" s="211">
        <v>0</v>
      </c>
      <c r="T749" s="212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13" t="s">
        <v>235</v>
      </c>
      <c r="AT749" s="213" t="s">
        <v>141</v>
      </c>
      <c r="AU749" s="213" t="s">
        <v>82</v>
      </c>
      <c r="AY749" s="18" t="s">
        <v>139</v>
      </c>
      <c r="BE749" s="214">
        <f>IF(N749="základní",J749,0)</f>
        <v>0</v>
      </c>
      <c r="BF749" s="214">
        <f>IF(N749="snížená",J749,0)</f>
        <v>0</v>
      </c>
      <c r="BG749" s="214">
        <f>IF(N749="zákl. přenesená",J749,0)</f>
        <v>0</v>
      </c>
      <c r="BH749" s="214">
        <f>IF(N749="sníž. přenesená",J749,0)</f>
        <v>0</v>
      </c>
      <c r="BI749" s="214">
        <f>IF(N749="nulová",J749,0)</f>
        <v>0</v>
      </c>
      <c r="BJ749" s="18" t="s">
        <v>80</v>
      </c>
      <c r="BK749" s="214">
        <f>ROUND(I749*H749,2)</f>
        <v>0</v>
      </c>
      <c r="BL749" s="18" t="s">
        <v>235</v>
      </c>
      <c r="BM749" s="213" t="s">
        <v>822</v>
      </c>
    </row>
    <row r="750" s="2" customFormat="1">
      <c r="A750" s="39"/>
      <c r="B750" s="40"/>
      <c r="C750" s="41"/>
      <c r="D750" s="215" t="s">
        <v>148</v>
      </c>
      <c r="E750" s="41"/>
      <c r="F750" s="216" t="s">
        <v>823</v>
      </c>
      <c r="G750" s="41"/>
      <c r="H750" s="41"/>
      <c r="I750" s="217"/>
      <c r="J750" s="41"/>
      <c r="K750" s="41"/>
      <c r="L750" s="45"/>
      <c r="M750" s="218"/>
      <c r="N750" s="219"/>
      <c r="O750" s="85"/>
      <c r="P750" s="85"/>
      <c r="Q750" s="85"/>
      <c r="R750" s="85"/>
      <c r="S750" s="85"/>
      <c r="T750" s="86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148</v>
      </c>
      <c r="AU750" s="18" t="s">
        <v>82</v>
      </c>
    </row>
    <row r="751" s="13" customFormat="1">
      <c r="A751" s="13"/>
      <c r="B751" s="220"/>
      <c r="C751" s="221"/>
      <c r="D751" s="222" t="s">
        <v>150</v>
      </c>
      <c r="E751" s="223" t="s">
        <v>19</v>
      </c>
      <c r="F751" s="224" t="s">
        <v>495</v>
      </c>
      <c r="G751" s="221"/>
      <c r="H751" s="223" t="s">
        <v>19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9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0" t="s">
        <v>150</v>
      </c>
      <c r="AU751" s="230" t="s">
        <v>82</v>
      </c>
      <c r="AV751" s="13" t="s">
        <v>80</v>
      </c>
      <c r="AW751" s="13" t="s">
        <v>33</v>
      </c>
      <c r="AX751" s="13" t="s">
        <v>72</v>
      </c>
      <c r="AY751" s="230" t="s">
        <v>139</v>
      </c>
    </row>
    <row r="752" s="13" customFormat="1">
      <c r="A752" s="13"/>
      <c r="B752" s="220"/>
      <c r="C752" s="221"/>
      <c r="D752" s="222" t="s">
        <v>150</v>
      </c>
      <c r="E752" s="223" t="s">
        <v>19</v>
      </c>
      <c r="F752" s="224" t="s">
        <v>303</v>
      </c>
      <c r="G752" s="221"/>
      <c r="H752" s="223" t="s">
        <v>19</v>
      </c>
      <c r="I752" s="225"/>
      <c r="J752" s="221"/>
      <c r="K752" s="221"/>
      <c r="L752" s="226"/>
      <c r="M752" s="227"/>
      <c r="N752" s="228"/>
      <c r="O752" s="228"/>
      <c r="P752" s="228"/>
      <c r="Q752" s="228"/>
      <c r="R752" s="228"/>
      <c r="S752" s="228"/>
      <c r="T752" s="22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0" t="s">
        <v>150</v>
      </c>
      <c r="AU752" s="230" t="s">
        <v>82</v>
      </c>
      <c r="AV752" s="13" t="s">
        <v>80</v>
      </c>
      <c r="AW752" s="13" t="s">
        <v>33</v>
      </c>
      <c r="AX752" s="13" t="s">
        <v>72</v>
      </c>
      <c r="AY752" s="230" t="s">
        <v>139</v>
      </c>
    </row>
    <row r="753" s="14" customFormat="1">
      <c r="A753" s="14"/>
      <c r="B753" s="231"/>
      <c r="C753" s="232"/>
      <c r="D753" s="222" t="s">
        <v>150</v>
      </c>
      <c r="E753" s="233" t="s">
        <v>19</v>
      </c>
      <c r="F753" s="234" t="s">
        <v>80</v>
      </c>
      <c r="G753" s="232"/>
      <c r="H753" s="235">
        <v>1</v>
      </c>
      <c r="I753" s="236"/>
      <c r="J753" s="232"/>
      <c r="K753" s="232"/>
      <c r="L753" s="237"/>
      <c r="M753" s="238"/>
      <c r="N753" s="239"/>
      <c r="O753" s="239"/>
      <c r="P753" s="239"/>
      <c r="Q753" s="239"/>
      <c r="R753" s="239"/>
      <c r="S753" s="239"/>
      <c r="T753" s="24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1" t="s">
        <v>150</v>
      </c>
      <c r="AU753" s="241" t="s">
        <v>82</v>
      </c>
      <c r="AV753" s="14" t="s">
        <v>82</v>
      </c>
      <c r="AW753" s="14" t="s">
        <v>33</v>
      </c>
      <c r="AX753" s="14" t="s">
        <v>72</v>
      </c>
      <c r="AY753" s="241" t="s">
        <v>139</v>
      </c>
    </row>
    <row r="754" s="15" customFormat="1">
      <c r="A754" s="15"/>
      <c r="B754" s="242"/>
      <c r="C754" s="243"/>
      <c r="D754" s="222" t="s">
        <v>150</v>
      </c>
      <c r="E754" s="244" t="s">
        <v>19</v>
      </c>
      <c r="F754" s="245" t="s">
        <v>154</v>
      </c>
      <c r="G754" s="243"/>
      <c r="H754" s="246">
        <v>1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52" t="s">
        <v>150</v>
      </c>
      <c r="AU754" s="252" t="s">
        <v>82</v>
      </c>
      <c r="AV754" s="15" t="s">
        <v>146</v>
      </c>
      <c r="AW754" s="15" t="s">
        <v>33</v>
      </c>
      <c r="AX754" s="15" t="s">
        <v>80</v>
      </c>
      <c r="AY754" s="252" t="s">
        <v>139</v>
      </c>
    </row>
    <row r="755" s="2" customFormat="1" ht="16.5" customHeight="1">
      <c r="A755" s="39"/>
      <c r="B755" s="40"/>
      <c r="C755" s="202" t="s">
        <v>824</v>
      </c>
      <c r="D755" s="202" t="s">
        <v>141</v>
      </c>
      <c r="E755" s="203" t="s">
        <v>825</v>
      </c>
      <c r="F755" s="204" t="s">
        <v>826</v>
      </c>
      <c r="G755" s="205" t="s">
        <v>603</v>
      </c>
      <c r="H755" s="206">
        <v>2</v>
      </c>
      <c r="I755" s="207"/>
      <c r="J755" s="208">
        <f>ROUND(I755*H755,2)</f>
        <v>0</v>
      </c>
      <c r="K755" s="204" t="s">
        <v>145</v>
      </c>
      <c r="L755" s="45"/>
      <c r="M755" s="209" t="s">
        <v>19</v>
      </c>
      <c r="N755" s="210" t="s">
        <v>43</v>
      </c>
      <c r="O755" s="85"/>
      <c r="P755" s="211">
        <f>O755*H755</f>
        <v>0</v>
      </c>
      <c r="Q755" s="211">
        <v>0.012579999999999999</v>
      </c>
      <c r="R755" s="211">
        <f>Q755*H755</f>
        <v>0.025159999999999998</v>
      </c>
      <c r="S755" s="211">
        <v>0</v>
      </c>
      <c r="T755" s="212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13" t="s">
        <v>235</v>
      </c>
      <c r="AT755" s="213" t="s">
        <v>141</v>
      </c>
      <c r="AU755" s="213" t="s">
        <v>82</v>
      </c>
      <c r="AY755" s="18" t="s">
        <v>139</v>
      </c>
      <c r="BE755" s="214">
        <f>IF(N755="základní",J755,0)</f>
        <v>0</v>
      </c>
      <c r="BF755" s="214">
        <f>IF(N755="snížená",J755,0)</f>
        <v>0</v>
      </c>
      <c r="BG755" s="214">
        <f>IF(N755="zákl. přenesená",J755,0)</f>
        <v>0</v>
      </c>
      <c r="BH755" s="214">
        <f>IF(N755="sníž. přenesená",J755,0)</f>
        <v>0</v>
      </c>
      <c r="BI755" s="214">
        <f>IF(N755="nulová",J755,0)</f>
        <v>0</v>
      </c>
      <c r="BJ755" s="18" t="s">
        <v>80</v>
      </c>
      <c r="BK755" s="214">
        <f>ROUND(I755*H755,2)</f>
        <v>0</v>
      </c>
      <c r="BL755" s="18" t="s">
        <v>235</v>
      </c>
      <c r="BM755" s="213" t="s">
        <v>827</v>
      </c>
    </row>
    <row r="756" s="2" customFormat="1">
      <c r="A756" s="39"/>
      <c r="B756" s="40"/>
      <c r="C756" s="41"/>
      <c r="D756" s="215" t="s">
        <v>148</v>
      </c>
      <c r="E756" s="41"/>
      <c r="F756" s="216" t="s">
        <v>828</v>
      </c>
      <c r="G756" s="41"/>
      <c r="H756" s="41"/>
      <c r="I756" s="217"/>
      <c r="J756" s="41"/>
      <c r="K756" s="41"/>
      <c r="L756" s="45"/>
      <c r="M756" s="218"/>
      <c r="N756" s="219"/>
      <c r="O756" s="85"/>
      <c r="P756" s="85"/>
      <c r="Q756" s="85"/>
      <c r="R756" s="85"/>
      <c r="S756" s="85"/>
      <c r="T756" s="86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148</v>
      </c>
      <c r="AU756" s="18" t="s">
        <v>82</v>
      </c>
    </row>
    <row r="757" s="13" customFormat="1">
      <c r="A757" s="13"/>
      <c r="B757" s="220"/>
      <c r="C757" s="221"/>
      <c r="D757" s="222" t="s">
        <v>150</v>
      </c>
      <c r="E757" s="223" t="s">
        <v>19</v>
      </c>
      <c r="F757" s="224" t="s">
        <v>495</v>
      </c>
      <c r="G757" s="221"/>
      <c r="H757" s="223" t="s">
        <v>19</v>
      </c>
      <c r="I757" s="225"/>
      <c r="J757" s="221"/>
      <c r="K757" s="221"/>
      <c r="L757" s="226"/>
      <c r="M757" s="227"/>
      <c r="N757" s="228"/>
      <c r="O757" s="228"/>
      <c r="P757" s="228"/>
      <c r="Q757" s="228"/>
      <c r="R757" s="228"/>
      <c r="S757" s="228"/>
      <c r="T757" s="22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0" t="s">
        <v>150</v>
      </c>
      <c r="AU757" s="230" t="s">
        <v>82</v>
      </c>
      <c r="AV757" s="13" t="s">
        <v>80</v>
      </c>
      <c r="AW757" s="13" t="s">
        <v>33</v>
      </c>
      <c r="AX757" s="13" t="s">
        <v>72</v>
      </c>
      <c r="AY757" s="230" t="s">
        <v>139</v>
      </c>
    </row>
    <row r="758" s="13" customFormat="1">
      <c r="A758" s="13"/>
      <c r="B758" s="220"/>
      <c r="C758" s="221"/>
      <c r="D758" s="222" t="s">
        <v>150</v>
      </c>
      <c r="E758" s="223" t="s">
        <v>19</v>
      </c>
      <c r="F758" s="224" t="s">
        <v>303</v>
      </c>
      <c r="G758" s="221"/>
      <c r="H758" s="223" t="s">
        <v>19</v>
      </c>
      <c r="I758" s="225"/>
      <c r="J758" s="221"/>
      <c r="K758" s="221"/>
      <c r="L758" s="226"/>
      <c r="M758" s="227"/>
      <c r="N758" s="228"/>
      <c r="O758" s="228"/>
      <c r="P758" s="228"/>
      <c r="Q758" s="228"/>
      <c r="R758" s="228"/>
      <c r="S758" s="228"/>
      <c r="T758" s="22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0" t="s">
        <v>150</v>
      </c>
      <c r="AU758" s="230" t="s">
        <v>82</v>
      </c>
      <c r="AV758" s="13" t="s">
        <v>80</v>
      </c>
      <c r="AW758" s="13" t="s">
        <v>33</v>
      </c>
      <c r="AX758" s="13" t="s">
        <v>72</v>
      </c>
      <c r="AY758" s="230" t="s">
        <v>139</v>
      </c>
    </row>
    <row r="759" s="14" customFormat="1">
      <c r="A759" s="14"/>
      <c r="B759" s="231"/>
      <c r="C759" s="232"/>
      <c r="D759" s="222" t="s">
        <v>150</v>
      </c>
      <c r="E759" s="233" t="s">
        <v>19</v>
      </c>
      <c r="F759" s="234" t="s">
        <v>82</v>
      </c>
      <c r="G759" s="232"/>
      <c r="H759" s="235">
        <v>2</v>
      </c>
      <c r="I759" s="236"/>
      <c r="J759" s="232"/>
      <c r="K759" s="232"/>
      <c r="L759" s="237"/>
      <c r="M759" s="238"/>
      <c r="N759" s="239"/>
      <c r="O759" s="239"/>
      <c r="P759" s="239"/>
      <c r="Q759" s="239"/>
      <c r="R759" s="239"/>
      <c r="S759" s="239"/>
      <c r="T759" s="24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1" t="s">
        <v>150</v>
      </c>
      <c r="AU759" s="241" t="s">
        <v>82</v>
      </c>
      <c r="AV759" s="14" t="s">
        <v>82</v>
      </c>
      <c r="AW759" s="14" t="s">
        <v>33</v>
      </c>
      <c r="AX759" s="14" t="s">
        <v>72</v>
      </c>
      <c r="AY759" s="241" t="s">
        <v>139</v>
      </c>
    </row>
    <row r="760" s="15" customFormat="1">
      <c r="A760" s="15"/>
      <c r="B760" s="242"/>
      <c r="C760" s="243"/>
      <c r="D760" s="222" t="s">
        <v>150</v>
      </c>
      <c r="E760" s="244" t="s">
        <v>19</v>
      </c>
      <c r="F760" s="245" t="s">
        <v>154</v>
      </c>
      <c r="G760" s="243"/>
      <c r="H760" s="246">
        <v>2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52" t="s">
        <v>150</v>
      </c>
      <c r="AU760" s="252" t="s">
        <v>82</v>
      </c>
      <c r="AV760" s="15" t="s">
        <v>146</v>
      </c>
      <c r="AW760" s="15" t="s">
        <v>33</v>
      </c>
      <c r="AX760" s="15" t="s">
        <v>80</v>
      </c>
      <c r="AY760" s="252" t="s">
        <v>139</v>
      </c>
    </row>
    <row r="761" s="2" customFormat="1" ht="16.5" customHeight="1">
      <c r="A761" s="39"/>
      <c r="B761" s="40"/>
      <c r="C761" s="202" t="s">
        <v>829</v>
      </c>
      <c r="D761" s="202" t="s">
        <v>141</v>
      </c>
      <c r="E761" s="203" t="s">
        <v>830</v>
      </c>
      <c r="F761" s="204" t="s">
        <v>831</v>
      </c>
      <c r="G761" s="205" t="s">
        <v>603</v>
      </c>
      <c r="H761" s="206">
        <v>1</v>
      </c>
      <c r="I761" s="207"/>
      <c r="J761" s="208">
        <f>ROUND(I761*H761,2)</f>
        <v>0</v>
      </c>
      <c r="K761" s="204" t="s">
        <v>145</v>
      </c>
      <c r="L761" s="45"/>
      <c r="M761" s="209" t="s">
        <v>19</v>
      </c>
      <c r="N761" s="210" t="s">
        <v>43</v>
      </c>
      <c r="O761" s="85"/>
      <c r="P761" s="211">
        <f>O761*H761</f>
        <v>0</v>
      </c>
      <c r="Q761" s="211">
        <v>0.027320000000000001</v>
      </c>
      <c r="R761" s="211">
        <f>Q761*H761</f>
        <v>0.027320000000000001</v>
      </c>
      <c r="S761" s="211">
        <v>0</v>
      </c>
      <c r="T761" s="212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13" t="s">
        <v>235</v>
      </c>
      <c r="AT761" s="213" t="s">
        <v>141</v>
      </c>
      <c r="AU761" s="213" t="s">
        <v>82</v>
      </c>
      <c r="AY761" s="18" t="s">
        <v>139</v>
      </c>
      <c r="BE761" s="214">
        <f>IF(N761="základní",J761,0)</f>
        <v>0</v>
      </c>
      <c r="BF761" s="214">
        <f>IF(N761="snížená",J761,0)</f>
        <v>0</v>
      </c>
      <c r="BG761" s="214">
        <f>IF(N761="zákl. přenesená",J761,0)</f>
        <v>0</v>
      </c>
      <c r="BH761" s="214">
        <f>IF(N761="sníž. přenesená",J761,0)</f>
        <v>0</v>
      </c>
      <c r="BI761" s="214">
        <f>IF(N761="nulová",J761,0)</f>
        <v>0</v>
      </c>
      <c r="BJ761" s="18" t="s">
        <v>80</v>
      </c>
      <c r="BK761" s="214">
        <f>ROUND(I761*H761,2)</f>
        <v>0</v>
      </c>
      <c r="BL761" s="18" t="s">
        <v>235</v>
      </c>
      <c r="BM761" s="213" t="s">
        <v>832</v>
      </c>
    </row>
    <row r="762" s="2" customFormat="1">
      <c r="A762" s="39"/>
      <c r="B762" s="40"/>
      <c r="C762" s="41"/>
      <c r="D762" s="215" t="s">
        <v>148</v>
      </c>
      <c r="E762" s="41"/>
      <c r="F762" s="216" t="s">
        <v>833</v>
      </c>
      <c r="G762" s="41"/>
      <c r="H762" s="41"/>
      <c r="I762" s="217"/>
      <c r="J762" s="41"/>
      <c r="K762" s="41"/>
      <c r="L762" s="45"/>
      <c r="M762" s="218"/>
      <c r="N762" s="219"/>
      <c r="O762" s="85"/>
      <c r="P762" s="85"/>
      <c r="Q762" s="85"/>
      <c r="R762" s="85"/>
      <c r="S762" s="85"/>
      <c r="T762" s="86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148</v>
      </c>
      <c r="AU762" s="18" t="s">
        <v>82</v>
      </c>
    </row>
    <row r="763" s="13" customFormat="1">
      <c r="A763" s="13"/>
      <c r="B763" s="220"/>
      <c r="C763" s="221"/>
      <c r="D763" s="222" t="s">
        <v>150</v>
      </c>
      <c r="E763" s="223" t="s">
        <v>19</v>
      </c>
      <c r="F763" s="224" t="s">
        <v>495</v>
      </c>
      <c r="G763" s="221"/>
      <c r="H763" s="223" t="s">
        <v>19</v>
      </c>
      <c r="I763" s="225"/>
      <c r="J763" s="221"/>
      <c r="K763" s="221"/>
      <c r="L763" s="226"/>
      <c r="M763" s="227"/>
      <c r="N763" s="228"/>
      <c r="O763" s="228"/>
      <c r="P763" s="228"/>
      <c r="Q763" s="228"/>
      <c r="R763" s="228"/>
      <c r="S763" s="228"/>
      <c r="T763" s="22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0" t="s">
        <v>150</v>
      </c>
      <c r="AU763" s="230" t="s">
        <v>82</v>
      </c>
      <c r="AV763" s="13" t="s">
        <v>80</v>
      </c>
      <c r="AW763" s="13" t="s">
        <v>33</v>
      </c>
      <c r="AX763" s="13" t="s">
        <v>72</v>
      </c>
      <c r="AY763" s="230" t="s">
        <v>139</v>
      </c>
    </row>
    <row r="764" s="13" customFormat="1">
      <c r="A764" s="13"/>
      <c r="B764" s="220"/>
      <c r="C764" s="221"/>
      <c r="D764" s="222" t="s">
        <v>150</v>
      </c>
      <c r="E764" s="223" t="s">
        <v>19</v>
      </c>
      <c r="F764" s="224" t="s">
        <v>303</v>
      </c>
      <c r="G764" s="221"/>
      <c r="H764" s="223" t="s">
        <v>19</v>
      </c>
      <c r="I764" s="225"/>
      <c r="J764" s="221"/>
      <c r="K764" s="221"/>
      <c r="L764" s="226"/>
      <c r="M764" s="227"/>
      <c r="N764" s="228"/>
      <c r="O764" s="228"/>
      <c r="P764" s="228"/>
      <c r="Q764" s="228"/>
      <c r="R764" s="228"/>
      <c r="S764" s="228"/>
      <c r="T764" s="22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0" t="s">
        <v>150</v>
      </c>
      <c r="AU764" s="230" t="s">
        <v>82</v>
      </c>
      <c r="AV764" s="13" t="s">
        <v>80</v>
      </c>
      <c r="AW764" s="13" t="s">
        <v>33</v>
      </c>
      <c r="AX764" s="13" t="s">
        <v>72</v>
      </c>
      <c r="AY764" s="230" t="s">
        <v>139</v>
      </c>
    </row>
    <row r="765" s="14" customFormat="1">
      <c r="A765" s="14"/>
      <c r="B765" s="231"/>
      <c r="C765" s="232"/>
      <c r="D765" s="222" t="s">
        <v>150</v>
      </c>
      <c r="E765" s="233" t="s">
        <v>19</v>
      </c>
      <c r="F765" s="234" t="s">
        <v>80</v>
      </c>
      <c r="G765" s="232"/>
      <c r="H765" s="235">
        <v>1</v>
      </c>
      <c r="I765" s="236"/>
      <c r="J765" s="232"/>
      <c r="K765" s="232"/>
      <c r="L765" s="237"/>
      <c r="M765" s="238"/>
      <c r="N765" s="239"/>
      <c r="O765" s="239"/>
      <c r="P765" s="239"/>
      <c r="Q765" s="239"/>
      <c r="R765" s="239"/>
      <c r="S765" s="239"/>
      <c r="T765" s="24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1" t="s">
        <v>150</v>
      </c>
      <c r="AU765" s="241" t="s">
        <v>82</v>
      </c>
      <c r="AV765" s="14" t="s">
        <v>82</v>
      </c>
      <c r="AW765" s="14" t="s">
        <v>33</v>
      </c>
      <c r="AX765" s="14" t="s">
        <v>72</v>
      </c>
      <c r="AY765" s="241" t="s">
        <v>139</v>
      </c>
    </row>
    <row r="766" s="15" customFormat="1">
      <c r="A766" s="15"/>
      <c r="B766" s="242"/>
      <c r="C766" s="243"/>
      <c r="D766" s="222" t="s">
        <v>150</v>
      </c>
      <c r="E766" s="244" t="s">
        <v>19</v>
      </c>
      <c r="F766" s="245" t="s">
        <v>154</v>
      </c>
      <c r="G766" s="243"/>
      <c r="H766" s="246">
        <v>1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2" t="s">
        <v>150</v>
      </c>
      <c r="AU766" s="252" t="s">
        <v>82</v>
      </c>
      <c r="AV766" s="15" t="s">
        <v>146</v>
      </c>
      <c r="AW766" s="15" t="s">
        <v>33</v>
      </c>
      <c r="AX766" s="15" t="s">
        <v>80</v>
      </c>
      <c r="AY766" s="252" t="s">
        <v>139</v>
      </c>
    </row>
    <row r="767" s="2" customFormat="1" ht="21.75" customHeight="1">
      <c r="A767" s="39"/>
      <c r="B767" s="40"/>
      <c r="C767" s="202" t="s">
        <v>834</v>
      </c>
      <c r="D767" s="202" t="s">
        <v>141</v>
      </c>
      <c r="E767" s="203" t="s">
        <v>835</v>
      </c>
      <c r="F767" s="204" t="s">
        <v>836</v>
      </c>
      <c r="G767" s="205" t="s">
        <v>603</v>
      </c>
      <c r="H767" s="206">
        <v>3</v>
      </c>
      <c r="I767" s="207"/>
      <c r="J767" s="208">
        <f>ROUND(I767*H767,2)</f>
        <v>0</v>
      </c>
      <c r="K767" s="204" t="s">
        <v>145</v>
      </c>
      <c r="L767" s="45"/>
      <c r="M767" s="209" t="s">
        <v>19</v>
      </c>
      <c r="N767" s="210" t="s">
        <v>43</v>
      </c>
      <c r="O767" s="85"/>
      <c r="P767" s="211">
        <f>O767*H767</f>
        <v>0</v>
      </c>
      <c r="Q767" s="211">
        <v>0.0072100000000000003</v>
      </c>
      <c r="R767" s="211">
        <f>Q767*H767</f>
        <v>0.02163</v>
      </c>
      <c r="S767" s="211">
        <v>0</v>
      </c>
      <c r="T767" s="212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13" t="s">
        <v>235</v>
      </c>
      <c r="AT767" s="213" t="s">
        <v>141</v>
      </c>
      <c r="AU767" s="213" t="s">
        <v>82</v>
      </c>
      <c r="AY767" s="18" t="s">
        <v>139</v>
      </c>
      <c r="BE767" s="214">
        <f>IF(N767="základní",J767,0)</f>
        <v>0</v>
      </c>
      <c r="BF767" s="214">
        <f>IF(N767="snížená",J767,0)</f>
        <v>0</v>
      </c>
      <c r="BG767" s="214">
        <f>IF(N767="zákl. přenesená",J767,0)</f>
        <v>0</v>
      </c>
      <c r="BH767" s="214">
        <f>IF(N767="sníž. přenesená",J767,0)</f>
        <v>0</v>
      </c>
      <c r="BI767" s="214">
        <f>IF(N767="nulová",J767,0)</f>
        <v>0</v>
      </c>
      <c r="BJ767" s="18" t="s">
        <v>80</v>
      </c>
      <c r="BK767" s="214">
        <f>ROUND(I767*H767,2)</f>
        <v>0</v>
      </c>
      <c r="BL767" s="18" t="s">
        <v>235</v>
      </c>
      <c r="BM767" s="213" t="s">
        <v>837</v>
      </c>
    </row>
    <row r="768" s="2" customFormat="1">
      <c r="A768" s="39"/>
      <c r="B768" s="40"/>
      <c r="C768" s="41"/>
      <c r="D768" s="215" t="s">
        <v>148</v>
      </c>
      <c r="E768" s="41"/>
      <c r="F768" s="216" t="s">
        <v>838</v>
      </c>
      <c r="G768" s="41"/>
      <c r="H768" s="41"/>
      <c r="I768" s="217"/>
      <c r="J768" s="41"/>
      <c r="K768" s="41"/>
      <c r="L768" s="45"/>
      <c r="M768" s="218"/>
      <c r="N768" s="219"/>
      <c r="O768" s="85"/>
      <c r="P768" s="85"/>
      <c r="Q768" s="85"/>
      <c r="R768" s="85"/>
      <c r="S768" s="85"/>
      <c r="T768" s="86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148</v>
      </c>
      <c r="AU768" s="18" t="s">
        <v>82</v>
      </c>
    </row>
    <row r="769" s="13" customFormat="1">
      <c r="A769" s="13"/>
      <c r="B769" s="220"/>
      <c r="C769" s="221"/>
      <c r="D769" s="222" t="s">
        <v>150</v>
      </c>
      <c r="E769" s="223" t="s">
        <v>19</v>
      </c>
      <c r="F769" s="224" t="s">
        <v>495</v>
      </c>
      <c r="G769" s="221"/>
      <c r="H769" s="223" t="s">
        <v>19</v>
      </c>
      <c r="I769" s="225"/>
      <c r="J769" s="221"/>
      <c r="K769" s="221"/>
      <c r="L769" s="226"/>
      <c r="M769" s="227"/>
      <c r="N769" s="228"/>
      <c r="O769" s="228"/>
      <c r="P769" s="228"/>
      <c r="Q769" s="228"/>
      <c r="R769" s="228"/>
      <c r="S769" s="228"/>
      <c r="T769" s="22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0" t="s">
        <v>150</v>
      </c>
      <c r="AU769" s="230" t="s">
        <v>82</v>
      </c>
      <c r="AV769" s="13" t="s">
        <v>80</v>
      </c>
      <c r="AW769" s="13" t="s">
        <v>33</v>
      </c>
      <c r="AX769" s="13" t="s">
        <v>72</v>
      </c>
      <c r="AY769" s="230" t="s">
        <v>139</v>
      </c>
    </row>
    <row r="770" s="13" customFormat="1">
      <c r="A770" s="13"/>
      <c r="B770" s="220"/>
      <c r="C770" s="221"/>
      <c r="D770" s="222" t="s">
        <v>150</v>
      </c>
      <c r="E770" s="223" t="s">
        <v>19</v>
      </c>
      <c r="F770" s="224" t="s">
        <v>303</v>
      </c>
      <c r="G770" s="221"/>
      <c r="H770" s="223" t="s">
        <v>19</v>
      </c>
      <c r="I770" s="225"/>
      <c r="J770" s="221"/>
      <c r="K770" s="221"/>
      <c r="L770" s="226"/>
      <c r="M770" s="227"/>
      <c r="N770" s="228"/>
      <c r="O770" s="228"/>
      <c r="P770" s="228"/>
      <c r="Q770" s="228"/>
      <c r="R770" s="228"/>
      <c r="S770" s="228"/>
      <c r="T770" s="22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0" t="s">
        <v>150</v>
      </c>
      <c r="AU770" s="230" t="s">
        <v>82</v>
      </c>
      <c r="AV770" s="13" t="s">
        <v>80</v>
      </c>
      <c r="AW770" s="13" t="s">
        <v>33</v>
      </c>
      <c r="AX770" s="13" t="s">
        <v>72</v>
      </c>
      <c r="AY770" s="230" t="s">
        <v>139</v>
      </c>
    </row>
    <row r="771" s="14" customFormat="1">
      <c r="A771" s="14"/>
      <c r="B771" s="231"/>
      <c r="C771" s="232"/>
      <c r="D771" s="222" t="s">
        <v>150</v>
      </c>
      <c r="E771" s="233" t="s">
        <v>19</v>
      </c>
      <c r="F771" s="234" t="s">
        <v>159</v>
      </c>
      <c r="G771" s="232"/>
      <c r="H771" s="235">
        <v>3</v>
      </c>
      <c r="I771" s="236"/>
      <c r="J771" s="232"/>
      <c r="K771" s="232"/>
      <c r="L771" s="237"/>
      <c r="M771" s="238"/>
      <c r="N771" s="239"/>
      <c r="O771" s="239"/>
      <c r="P771" s="239"/>
      <c r="Q771" s="239"/>
      <c r="R771" s="239"/>
      <c r="S771" s="239"/>
      <c r="T771" s="24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1" t="s">
        <v>150</v>
      </c>
      <c r="AU771" s="241" t="s">
        <v>82</v>
      </c>
      <c r="AV771" s="14" t="s">
        <v>82</v>
      </c>
      <c r="AW771" s="14" t="s">
        <v>33</v>
      </c>
      <c r="AX771" s="14" t="s">
        <v>72</v>
      </c>
      <c r="AY771" s="241" t="s">
        <v>139</v>
      </c>
    </row>
    <row r="772" s="15" customFormat="1">
      <c r="A772" s="15"/>
      <c r="B772" s="242"/>
      <c r="C772" s="243"/>
      <c r="D772" s="222" t="s">
        <v>150</v>
      </c>
      <c r="E772" s="244" t="s">
        <v>19</v>
      </c>
      <c r="F772" s="245" t="s">
        <v>154</v>
      </c>
      <c r="G772" s="243"/>
      <c r="H772" s="246">
        <v>3</v>
      </c>
      <c r="I772" s="247"/>
      <c r="J772" s="243"/>
      <c r="K772" s="243"/>
      <c r="L772" s="248"/>
      <c r="M772" s="249"/>
      <c r="N772" s="250"/>
      <c r="O772" s="250"/>
      <c r="P772" s="250"/>
      <c r="Q772" s="250"/>
      <c r="R772" s="250"/>
      <c r="S772" s="250"/>
      <c r="T772" s="251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2" t="s">
        <v>150</v>
      </c>
      <c r="AU772" s="252" t="s">
        <v>82</v>
      </c>
      <c r="AV772" s="15" t="s">
        <v>146</v>
      </c>
      <c r="AW772" s="15" t="s">
        <v>33</v>
      </c>
      <c r="AX772" s="15" t="s">
        <v>80</v>
      </c>
      <c r="AY772" s="252" t="s">
        <v>139</v>
      </c>
    </row>
    <row r="773" s="2" customFormat="1" ht="21.75" customHeight="1">
      <c r="A773" s="39"/>
      <c r="B773" s="40"/>
      <c r="C773" s="202" t="s">
        <v>839</v>
      </c>
      <c r="D773" s="202" t="s">
        <v>141</v>
      </c>
      <c r="E773" s="203" t="s">
        <v>840</v>
      </c>
      <c r="F773" s="204" t="s">
        <v>841</v>
      </c>
      <c r="G773" s="205" t="s">
        <v>603</v>
      </c>
      <c r="H773" s="206">
        <v>7</v>
      </c>
      <c r="I773" s="207"/>
      <c r="J773" s="208">
        <f>ROUND(I773*H773,2)</f>
        <v>0</v>
      </c>
      <c r="K773" s="204" t="s">
        <v>145</v>
      </c>
      <c r="L773" s="45"/>
      <c r="M773" s="209" t="s">
        <v>19</v>
      </c>
      <c r="N773" s="210" t="s">
        <v>43</v>
      </c>
      <c r="O773" s="85"/>
      <c r="P773" s="211">
        <f>O773*H773</f>
        <v>0</v>
      </c>
      <c r="Q773" s="211">
        <v>0.00911</v>
      </c>
      <c r="R773" s="211">
        <f>Q773*H773</f>
        <v>0.063769999999999993</v>
      </c>
      <c r="S773" s="211">
        <v>0</v>
      </c>
      <c r="T773" s="212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13" t="s">
        <v>235</v>
      </c>
      <c r="AT773" s="213" t="s">
        <v>141</v>
      </c>
      <c r="AU773" s="213" t="s">
        <v>82</v>
      </c>
      <c r="AY773" s="18" t="s">
        <v>139</v>
      </c>
      <c r="BE773" s="214">
        <f>IF(N773="základní",J773,0)</f>
        <v>0</v>
      </c>
      <c r="BF773" s="214">
        <f>IF(N773="snížená",J773,0)</f>
        <v>0</v>
      </c>
      <c r="BG773" s="214">
        <f>IF(N773="zákl. přenesená",J773,0)</f>
        <v>0</v>
      </c>
      <c r="BH773" s="214">
        <f>IF(N773="sníž. přenesená",J773,0)</f>
        <v>0</v>
      </c>
      <c r="BI773" s="214">
        <f>IF(N773="nulová",J773,0)</f>
        <v>0</v>
      </c>
      <c r="BJ773" s="18" t="s">
        <v>80</v>
      </c>
      <c r="BK773" s="214">
        <f>ROUND(I773*H773,2)</f>
        <v>0</v>
      </c>
      <c r="BL773" s="18" t="s">
        <v>235</v>
      </c>
      <c r="BM773" s="213" t="s">
        <v>842</v>
      </c>
    </row>
    <row r="774" s="2" customFormat="1">
      <c r="A774" s="39"/>
      <c r="B774" s="40"/>
      <c r="C774" s="41"/>
      <c r="D774" s="215" t="s">
        <v>148</v>
      </c>
      <c r="E774" s="41"/>
      <c r="F774" s="216" t="s">
        <v>843</v>
      </c>
      <c r="G774" s="41"/>
      <c r="H774" s="41"/>
      <c r="I774" s="217"/>
      <c r="J774" s="41"/>
      <c r="K774" s="41"/>
      <c r="L774" s="45"/>
      <c r="M774" s="218"/>
      <c r="N774" s="219"/>
      <c r="O774" s="85"/>
      <c r="P774" s="85"/>
      <c r="Q774" s="85"/>
      <c r="R774" s="85"/>
      <c r="S774" s="85"/>
      <c r="T774" s="86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148</v>
      </c>
      <c r="AU774" s="18" t="s">
        <v>82</v>
      </c>
    </row>
    <row r="775" s="13" customFormat="1">
      <c r="A775" s="13"/>
      <c r="B775" s="220"/>
      <c r="C775" s="221"/>
      <c r="D775" s="222" t="s">
        <v>150</v>
      </c>
      <c r="E775" s="223" t="s">
        <v>19</v>
      </c>
      <c r="F775" s="224" t="s">
        <v>495</v>
      </c>
      <c r="G775" s="221"/>
      <c r="H775" s="223" t="s">
        <v>19</v>
      </c>
      <c r="I775" s="225"/>
      <c r="J775" s="221"/>
      <c r="K775" s="221"/>
      <c r="L775" s="226"/>
      <c r="M775" s="227"/>
      <c r="N775" s="228"/>
      <c r="O775" s="228"/>
      <c r="P775" s="228"/>
      <c r="Q775" s="228"/>
      <c r="R775" s="228"/>
      <c r="S775" s="228"/>
      <c r="T775" s="22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0" t="s">
        <v>150</v>
      </c>
      <c r="AU775" s="230" t="s">
        <v>82</v>
      </c>
      <c r="AV775" s="13" t="s">
        <v>80</v>
      </c>
      <c r="AW775" s="13" t="s">
        <v>33</v>
      </c>
      <c r="AX775" s="13" t="s">
        <v>72</v>
      </c>
      <c r="AY775" s="230" t="s">
        <v>139</v>
      </c>
    </row>
    <row r="776" s="13" customFormat="1">
      <c r="A776" s="13"/>
      <c r="B776" s="220"/>
      <c r="C776" s="221"/>
      <c r="D776" s="222" t="s">
        <v>150</v>
      </c>
      <c r="E776" s="223" t="s">
        <v>19</v>
      </c>
      <c r="F776" s="224" t="s">
        <v>303</v>
      </c>
      <c r="G776" s="221"/>
      <c r="H776" s="223" t="s">
        <v>19</v>
      </c>
      <c r="I776" s="225"/>
      <c r="J776" s="221"/>
      <c r="K776" s="221"/>
      <c r="L776" s="226"/>
      <c r="M776" s="227"/>
      <c r="N776" s="228"/>
      <c r="O776" s="228"/>
      <c r="P776" s="228"/>
      <c r="Q776" s="228"/>
      <c r="R776" s="228"/>
      <c r="S776" s="228"/>
      <c r="T776" s="22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0" t="s">
        <v>150</v>
      </c>
      <c r="AU776" s="230" t="s">
        <v>82</v>
      </c>
      <c r="AV776" s="13" t="s">
        <v>80</v>
      </c>
      <c r="AW776" s="13" t="s">
        <v>33</v>
      </c>
      <c r="AX776" s="13" t="s">
        <v>72</v>
      </c>
      <c r="AY776" s="230" t="s">
        <v>139</v>
      </c>
    </row>
    <row r="777" s="14" customFormat="1">
      <c r="A777" s="14"/>
      <c r="B777" s="231"/>
      <c r="C777" s="232"/>
      <c r="D777" s="222" t="s">
        <v>150</v>
      </c>
      <c r="E777" s="233" t="s">
        <v>19</v>
      </c>
      <c r="F777" s="234" t="s">
        <v>184</v>
      </c>
      <c r="G777" s="232"/>
      <c r="H777" s="235">
        <v>7</v>
      </c>
      <c r="I777" s="236"/>
      <c r="J777" s="232"/>
      <c r="K777" s="232"/>
      <c r="L777" s="237"/>
      <c r="M777" s="238"/>
      <c r="N777" s="239"/>
      <c r="O777" s="239"/>
      <c r="P777" s="239"/>
      <c r="Q777" s="239"/>
      <c r="R777" s="239"/>
      <c r="S777" s="239"/>
      <c r="T777" s="240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1" t="s">
        <v>150</v>
      </c>
      <c r="AU777" s="241" t="s">
        <v>82</v>
      </c>
      <c r="AV777" s="14" t="s">
        <v>82</v>
      </c>
      <c r="AW777" s="14" t="s">
        <v>33</v>
      </c>
      <c r="AX777" s="14" t="s">
        <v>72</v>
      </c>
      <c r="AY777" s="241" t="s">
        <v>139</v>
      </c>
    </row>
    <row r="778" s="15" customFormat="1">
      <c r="A778" s="15"/>
      <c r="B778" s="242"/>
      <c r="C778" s="243"/>
      <c r="D778" s="222" t="s">
        <v>150</v>
      </c>
      <c r="E778" s="244" t="s">
        <v>19</v>
      </c>
      <c r="F778" s="245" t="s">
        <v>154</v>
      </c>
      <c r="G778" s="243"/>
      <c r="H778" s="246">
        <v>7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2" t="s">
        <v>150</v>
      </c>
      <c r="AU778" s="252" t="s">
        <v>82</v>
      </c>
      <c r="AV778" s="15" t="s">
        <v>146</v>
      </c>
      <c r="AW778" s="15" t="s">
        <v>33</v>
      </c>
      <c r="AX778" s="15" t="s">
        <v>80</v>
      </c>
      <c r="AY778" s="252" t="s">
        <v>139</v>
      </c>
    </row>
    <row r="779" s="2" customFormat="1" ht="21.75" customHeight="1">
      <c r="A779" s="39"/>
      <c r="B779" s="40"/>
      <c r="C779" s="202" t="s">
        <v>844</v>
      </c>
      <c r="D779" s="202" t="s">
        <v>141</v>
      </c>
      <c r="E779" s="203" t="s">
        <v>845</v>
      </c>
      <c r="F779" s="204" t="s">
        <v>846</v>
      </c>
      <c r="G779" s="205" t="s">
        <v>603</v>
      </c>
      <c r="H779" s="206">
        <v>3</v>
      </c>
      <c r="I779" s="207"/>
      <c r="J779" s="208">
        <f>ROUND(I779*H779,2)</f>
        <v>0</v>
      </c>
      <c r="K779" s="204" t="s">
        <v>145</v>
      </c>
      <c r="L779" s="45"/>
      <c r="M779" s="209" t="s">
        <v>19</v>
      </c>
      <c r="N779" s="210" t="s">
        <v>43</v>
      </c>
      <c r="O779" s="85"/>
      <c r="P779" s="211">
        <f>O779*H779</f>
        <v>0</v>
      </c>
      <c r="Q779" s="211">
        <v>0.017489999999999999</v>
      </c>
      <c r="R779" s="211">
        <f>Q779*H779</f>
        <v>0.052469999999999996</v>
      </c>
      <c r="S779" s="211">
        <v>0</v>
      </c>
      <c r="T779" s="212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13" t="s">
        <v>235</v>
      </c>
      <c r="AT779" s="213" t="s">
        <v>141</v>
      </c>
      <c r="AU779" s="213" t="s">
        <v>82</v>
      </c>
      <c r="AY779" s="18" t="s">
        <v>139</v>
      </c>
      <c r="BE779" s="214">
        <f>IF(N779="základní",J779,0)</f>
        <v>0</v>
      </c>
      <c r="BF779" s="214">
        <f>IF(N779="snížená",J779,0)</f>
        <v>0</v>
      </c>
      <c r="BG779" s="214">
        <f>IF(N779="zákl. přenesená",J779,0)</f>
        <v>0</v>
      </c>
      <c r="BH779" s="214">
        <f>IF(N779="sníž. přenesená",J779,0)</f>
        <v>0</v>
      </c>
      <c r="BI779" s="214">
        <f>IF(N779="nulová",J779,0)</f>
        <v>0</v>
      </c>
      <c r="BJ779" s="18" t="s">
        <v>80</v>
      </c>
      <c r="BK779" s="214">
        <f>ROUND(I779*H779,2)</f>
        <v>0</v>
      </c>
      <c r="BL779" s="18" t="s">
        <v>235</v>
      </c>
      <c r="BM779" s="213" t="s">
        <v>847</v>
      </c>
    </row>
    <row r="780" s="2" customFormat="1">
      <c r="A780" s="39"/>
      <c r="B780" s="40"/>
      <c r="C780" s="41"/>
      <c r="D780" s="215" t="s">
        <v>148</v>
      </c>
      <c r="E780" s="41"/>
      <c r="F780" s="216" t="s">
        <v>848</v>
      </c>
      <c r="G780" s="41"/>
      <c r="H780" s="41"/>
      <c r="I780" s="217"/>
      <c r="J780" s="41"/>
      <c r="K780" s="41"/>
      <c r="L780" s="45"/>
      <c r="M780" s="218"/>
      <c r="N780" s="219"/>
      <c r="O780" s="85"/>
      <c r="P780" s="85"/>
      <c r="Q780" s="85"/>
      <c r="R780" s="85"/>
      <c r="S780" s="85"/>
      <c r="T780" s="86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148</v>
      </c>
      <c r="AU780" s="18" t="s">
        <v>82</v>
      </c>
    </row>
    <row r="781" s="13" customFormat="1">
      <c r="A781" s="13"/>
      <c r="B781" s="220"/>
      <c r="C781" s="221"/>
      <c r="D781" s="222" t="s">
        <v>150</v>
      </c>
      <c r="E781" s="223" t="s">
        <v>19</v>
      </c>
      <c r="F781" s="224" t="s">
        <v>495</v>
      </c>
      <c r="G781" s="221"/>
      <c r="H781" s="223" t="s">
        <v>19</v>
      </c>
      <c r="I781" s="225"/>
      <c r="J781" s="221"/>
      <c r="K781" s="221"/>
      <c r="L781" s="226"/>
      <c r="M781" s="227"/>
      <c r="N781" s="228"/>
      <c r="O781" s="228"/>
      <c r="P781" s="228"/>
      <c r="Q781" s="228"/>
      <c r="R781" s="228"/>
      <c r="S781" s="228"/>
      <c r="T781" s="22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0" t="s">
        <v>150</v>
      </c>
      <c r="AU781" s="230" t="s">
        <v>82</v>
      </c>
      <c r="AV781" s="13" t="s">
        <v>80</v>
      </c>
      <c r="AW781" s="13" t="s">
        <v>33</v>
      </c>
      <c r="AX781" s="13" t="s">
        <v>72</v>
      </c>
      <c r="AY781" s="230" t="s">
        <v>139</v>
      </c>
    </row>
    <row r="782" s="13" customFormat="1">
      <c r="A782" s="13"/>
      <c r="B782" s="220"/>
      <c r="C782" s="221"/>
      <c r="D782" s="222" t="s">
        <v>150</v>
      </c>
      <c r="E782" s="223" t="s">
        <v>19</v>
      </c>
      <c r="F782" s="224" t="s">
        <v>303</v>
      </c>
      <c r="G782" s="221"/>
      <c r="H782" s="223" t="s">
        <v>19</v>
      </c>
      <c r="I782" s="225"/>
      <c r="J782" s="221"/>
      <c r="K782" s="221"/>
      <c r="L782" s="226"/>
      <c r="M782" s="227"/>
      <c r="N782" s="228"/>
      <c r="O782" s="228"/>
      <c r="P782" s="228"/>
      <c r="Q782" s="228"/>
      <c r="R782" s="228"/>
      <c r="S782" s="228"/>
      <c r="T782" s="22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0" t="s">
        <v>150</v>
      </c>
      <c r="AU782" s="230" t="s">
        <v>82</v>
      </c>
      <c r="AV782" s="13" t="s">
        <v>80</v>
      </c>
      <c r="AW782" s="13" t="s">
        <v>33</v>
      </c>
      <c r="AX782" s="13" t="s">
        <v>72</v>
      </c>
      <c r="AY782" s="230" t="s">
        <v>139</v>
      </c>
    </row>
    <row r="783" s="14" customFormat="1">
      <c r="A783" s="14"/>
      <c r="B783" s="231"/>
      <c r="C783" s="232"/>
      <c r="D783" s="222" t="s">
        <v>150</v>
      </c>
      <c r="E783" s="233" t="s">
        <v>19</v>
      </c>
      <c r="F783" s="234" t="s">
        <v>159</v>
      </c>
      <c r="G783" s="232"/>
      <c r="H783" s="235">
        <v>3</v>
      </c>
      <c r="I783" s="236"/>
      <c r="J783" s="232"/>
      <c r="K783" s="232"/>
      <c r="L783" s="237"/>
      <c r="M783" s="238"/>
      <c r="N783" s="239"/>
      <c r="O783" s="239"/>
      <c r="P783" s="239"/>
      <c r="Q783" s="239"/>
      <c r="R783" s="239"/>
      <c r="S783" s="239"/>
      <c r="T783" s="24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1" t="s">
        <v>150</v>
      </c>
      <c r="AU783" s="241" t="s">
        <v>82</v>
      </c>
      <c r="AV783" s="14" t="s">
        <v>82</v>
      </c>
      <c r="AW783" s="14" t="s">
        <v>33</v>
      </c>
      <c r="AX783" s="14" t="s">
        <v>72</v>
      </c>
      <c r="AY783" s="241" t="s">
        <v>139</v>
      </c>
    </row>
    <row r="784" s="15" customFormat="1">
      <c r="A784" s="15"/>
      <c r="B784" s="242"/>
      <c r="C784" s="243"/>
      <c r="D784" s="222" t="s">
        <v>150</v>
      </c>
      <c r="E784" s="244" t="s">
        <v>19</v>
      </c>
      <c r="F784" s="245" t="s">
        <v>154</v>
      </c>
      <c r="G784" s="243"/>
      <c r="H784" s="246">
        <v>3</v>
      </c>
      <c r="I784" s="247"/>
      <c r="J784" s="243"/>
      <c r="K784" s="243"/>
      <c r="L784" s="248"/>
      <c r="M784" s="249"/>
      <c r="N784" s="250"/>
      <c r="O784" s="250"/>
      <c r="P784" s="250"/>
      <c r="Q784" s="250"/>
      <c r="R784" s="250"/>
      <c r="S784" s="250"/>
      <c r="T784" s="251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2" t="s">
        <v>150</v>
      </c>
      <c r="AU784" s="252" t="s">
        <v>82</v>
      </c>
      <c r="AV784" s="15" t="s">
        <v>146</v>
      </c>
      <c r="AW784" s="15" t="s">
        <v>33</v>
      </c>
      <c r="AX784" s="15" t="s">
        <v>80</v>
      </c>
      <c r="AY784" s="252" t="s">
        <v>139</v>
      </c>
    </row>
    <row r="785" s="2" customFormat="1" ht="16.5" customHeight="1">
      <c r="A785" s="39"/>
      <c r="B785" s="40"/>
      <c r="C785" s="202" t="s">
        <v>849</v>
      </c>
      <c r="D785" s="202" t="s">
        <v>141</v>
      </c>
      <c r="E785" s="203" t="s">
        <v>850</v>
      </c>
      <c r="F785" s="204" t="s">
        <v>851</v>
      </c>
      <c r="G785" s="205" t="s">
        <v>231</v>
      </c>
      <c r="H785" s="206">
        <v>2</v>
      </c>
      <c r="I785" s="207"/>
      <c r="J785" s="208">
        <f>ROUND(I785*H785,2)</f>
        <v>0</v>
      </c>
      <c r="K785" s="204" t="s">
        <v>145</v>
      </c>
      <c r="L785" s="45"/>
      <c r="M785" s="209" t="s">
        <v>19</v>
      </c>
      <c r="N785" s="210" t="s">
        <v>43</v>
      </c>
      <c r="O785" s="85"/>
      <c r="P785" s="211">
        <f>O785*H785</f>
        <v>0</v>
      </c>
      <c r="Q785" s="211">
        <v>8.0000000000000007E-05</v>
      </c>
      <c r="R785" s="211">
        <f>Q785*H785</f>
        <v>0.00016000000000000001</v>
      </c>
      <c r="S785" s="211">
        <v>0</v>
      </c>
      <c r="T785" s="212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13" t="s">
        <v>235</v>
      </c>
      <c r="AT785" s="213" t="s">
        <v>141</v>
      </c>
      <c r="AU785" s="213" t="s">
        <v>82</v>
      </c>
      <c r="AY785" s="18" t="s">
        <v>139</v>
      </c>
      <c r="BE785" s="214">
        <f>IF(N785="základní",J785,0)</f>
        <v>0</v>
      </c>
      <c r="BF785" s="214">
        <f>IF(N785="snížená",J785,0)</f>
        <v>0</v>
      </c>
      <c r="BG785" s="214">
        <f>IF(N785="zákl. přenesená",J785,0)</f>
        <v>0</v>
      </c>
      <c r="BH785" s="214">
        <f>IF(N785="sníž. přenesená",J785,0)</f>
        <v>0</v>
      </c>
      <c r="BI785" s="214">
        <f>IF(N785="nulová",J785,0)</f>
        <v>0</v>
      </c>
      <c r="BJ785" s="18" t="s">
        <v>80</v>
      </c>
      <c r="BK785" s="214">
        <f>ROUND(I785*H785,2)</f>
        <v>0</v>
      </c>
      <c r="BL785" s="18" t="s">
        <v>235</v>
      </c>
      <c r="BM785" s="213" t="s">
        <v>852</v>
      </c>
    </row>
    <row r="786" s="2" customFormat="1">
      <c r="A786" s="39"/>
      <c r="B786" s="40"/>
      <c r="C786" s="41"/>
      <c r="D786" s="215" t="s">
        <v>148</v>
      </c>
      <c r="E786" s="41"/>
      <c r="F786" s="216" t="s">
        <v>853</v>
      </c>
      <c r="G786" s="41"/>
      <c r="H786" s="41"/>
      <c r="I786" s="217"/>
      <c r="J786" s="41"/>
      <c r="K786" s="41"/>
      <c r="L786" s="45"/>
      <c r="M786" s="218"/>
      <c r="N786" s="219"/>
      <c r="O786" s="85"/>
      <c r="P786" s="85"/>
      <c r="Q786" s="85"/>
      <c r="R786" s="85"/>
      <c r="S786" s="85"/>
      <c r="T786" s="86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148</v>
      </c>
      <c r="AU786" s="18" t="s">
        <v>82</v>
      </c>
    </row>
    <row r="787" s="13" customFormat="1">
      <c r="A787" s="13"/>
      <c r="B787" s="220"/>
      <c r="C787" s="221"/>
      <c r="D787" s="222" t="s">
        <v>150</v>
      </c>
      <c r="E787" s="223" t="s">
        <v>19</v>
      </c>
      <c r="F787" s="224" t="s">
        <v>495</v>
      </c>
      <c r="G787" s="221"/>
      <c r="H787" s="223" t="s">
        <v>19</v>
      </c>
      <c r="I787" s="225"/>
      <c r="J787" s="221"/>
      <c r="K787" s="221"/>
      <c r="L787" s="226"/>
      <c r="M787" s="227"/>
      <c r="N787" s="228"/>
      <c r="O787" s="228"/>
      <c r="P787" s="228"/>
      <c r="Q787" s="228"/>
      <c r="R787" s="228"/>
      <c r="S787" s="228"/>
      <c r="T787" s="22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0" t="s">
        <v>150</v>
      </c>
      <c r="AU787" s="230" t="s">
        <v>82</v>
      </c>
      <c r="AV787" s="13" t="s">
        <v>80</v>
      </c>
      <c r="AW787" s="13" t="s">
        <v>33</v>
      </c>
      <c r="AX787" s="13" t="s">
        <v>72</v>
      </c>
      <c r="AY787" s="230" t="s">
        <v>139</v>
      </c>
    </row>
    <row r="788" s="13" customFormat="1">
      <c r="A788" s="13"/>
      <c r="B788" s="220"/>
      <c r="C788" s="221"/>
      <c r="D788" s="222" t="s">
        <v>150</v>
      </c>
      <c r="E788" s="223" t="s">
        <v>19</v>
      </c>
      <c r="F788" s="224" t="s">
        <v>303</v>
      </c>
      <c r="G788" s="221"/>
      <c r="H788" s="223" t="s">
        <v>19</v>
      </c>
      <c r="I788" s="225"/>
      <c r="J788" s="221"/>
      <c r="K788" s="221"/>
      <c r="L788" s="226"/>
      <c r="M788" s="227"/>
      <c r="N788" s="228"/>
      <c r="O788" s="228"/>
      <c r="P788" s="228"/>
      <c r="Q788" s="228"/>
      <c r="R788" s="228"/>
      <c r="S788" s="228"/>
      <c r="T788" s="22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0" t="s">
        <v>150</v>
      </c>
      <c r="AU788" s="230" t="s">
        <v>82</v>
      </c>
      <c r="AV788" s="13" t="s">
        <v>80</v>
      </c>
      <c r="AW788" s="13" t="s">
        <v>33</v>
      </c>
      <c r="AX788" s="13" t="s">
        <v>72</v>
      </c>
      <c r="AY788" s="230" t="s">
        <v>139</v>
      </c>
    </row>
    <row r="789" s="14" customFormat="1">
      <c r="A789" s="14"/>
      <c r="B789" s="231"/>
      <c r="C789" s="232"/>
      <c r="D789" s="222" t="s">
        <v>150</v>
      </c>
      <c r="E789" s="233" t="s">
        <v>19</v>
      </c>
      <c r="F789" s="234" t="s">
        <v>82</v>
      </c>
      <c r="G789" s="232"/>
      <c r="H789" s="235">
        <v>2</v>
      </c>
      <c r="I789" s="236"/>
      <c r="J789" s="232"/>
      <c r="K789" s="232"/>
      <c r="L789" s="237"/>
      <c r="M789" s="238"/>
      <c r="N789" s="239"/>
      <c r="O789" s="239"/>
      <c r="P789" s="239"/>
      <c r="Q789" s="239"/>
      <c r="R789" s="239"/>
      <c r="S789" s="239"/>
      <c r="T789" s="240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1" t="s">
        <v>150</v>
      </c>
      <c r="AU789" s="241" t="s">
        <v>82</v>
      </c>
      <c r="AV789" s="14" t="s">
        <v>82</v>
      </c>
      <c r="AW789" s="14" t="s">
        <v>33</v>
      </c>
      <c r="AX789" s="14" t="s">
        <v>72</v>
      </c>
      <c r="AY789" s="241" t="s">
        <v>139</v>
      </c>
    </row>
    <row r="790" s="15" customFormat="1">
      <c r="A790" s="15"/>
      <c r="B790" s="242"/>
      <c r="C790" s="243"/>
      <c r="D790" s="222" t="s">
        <v>150</v>
      </c>
      <c r="E790" s="244" t="s">
        <v>19</v>
      </c>
      <c r="F790" s="245" t="s">
        <v>154</v>
      </c>
      <c r="G790" s="243"/>
      <c r="H790" s="246">
        <v>2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2" t="s">
        <v>150</v>
      </c>
      <c r="AU790" s="252" t="s">
        <v>82</v>
      </c>
      <c r="AV790" s="15" t="s">
        <v>146</v>
      </c>
      <c r="AW790" s="15" t="s">
        <v>33</v>
      </c>
      <c r="AX790" s="15" t="s">
        <v>80</v>
      </c>
      <c r="AY790" s="252" t="s">
        <v>139</v>
      </c>
    </row>
    <row r="791" s="2" customFormat="1" ht="16.5" customHeight="1">
      <c r="A791" s="39"/>
      <c r="B791" s="40"/>
      <c r="C791" s="253" t="s">
        <v>854</v>
      </c>
      <c r="D791" s="253" t="s">
        <v>189</v>
      </c>
      <c r="E791" s="254" t="s">
        <v>855</v>
      </c>
      <c r="F791" s="255" t="s">
        <v>856</v>
      </c>
      <c r="G791" s="256" t="s">
        <v>231</v>
      </c>
      <c r="H791" s="257">
        <v>2</v>
      </c>
      <c r="I791" s="258"/>
      <c r="J791" s="259">
        <f>ROUND(I791*H791,2)</f>
        <v>0</v>
      </c>
      <c r="K791" s="255" t="s">
        <v>519</v>
      </c>
      <c r="L791" s="260"/>
      <c r="M791" s="261" t="s">
        <v>19</v>
      </c>
      <c r="N791" s="262" t="s">
        <v>43</v>
      </c>
      <c r="O791" s="85"/>
      <c r="P791" s="211">
        <f>O791*H791</f>
        <v>0</v>
      </c>
      <c r="Q791" s="211">
        <v>0.0030000000000000001</v>
      </c>
      <c r="R791" s="211">
        <f>Q791*H791</f>
        <v>0.0060000000000000001</v>
      </c>
      <c r="S791" s="211">
        <v>0</v>
      </c>
      <c r="T791" s="212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13" t="s">
        <v>312</v>
      </c>
      <c r="AT791" s="213" t="s">
        <v>189</v>
      </c>
      <c r="AU791" s="213" t="s">
        <v>82</v>
      </c>
      <c r="AY791" s="18" t="s">
        <v>139</v>
      </c>
      <c r="BE791" s="214">
        <f>IF(N791="základní",J791,0)</f>
        <v>0</v>
      </c>
      <c r="BF791" s="214">
        <f>IF(N791="snížená",J791,0)</f>
        <v>0</v>
      </c>
      <c r="BG791" s="214">
        <f>IF(N791="zákl. přenesená",J791,0)</f>
        <v>0</v>
      </c>
      <c r="BH791" s="214">
        <f>IF(N791="sníž. přenesená",J791,0)</f>
        <v>0</v>
      </c>
      <c r="BI791" s="214">
        <f>IF(N791="nulová",J791,0)</f>
        <v>0</v>
      </c>
      <c r="BJ791" s="18" t="s">
        <v>80</v>
      </c>
      <c r="BK791" s="214">
        <f>ROUND(I791*H791,2)</f>
        <v>0</v>
      </c>
      <c r="BL791" s="18" t="s">
        <v>235</v>
      </c>
      <c r="BM791" s="213" t="s">
        <v>857</v>
      </c>
    </row>
    <row r="792" s="2" customFormat="1" ht="16.5" customHeight="1">
      <c r="A792" s="39"/>
      <c r="B792" s="40"/>
      <c r="C792" s="202" t="s">
        <v>858</v>
      </c>
      <c r="D792" s="202" t="s">
        <v>141</v>
      </c>
      <c r="E792" s="203" t="s">
        <v>850</v>
      </c>
      <c r="F792" s="204" t="s">
        <v>851</v>
      </c>
      <c r="G792" s="205" t="s">
        <v>231</v>
      </c>
      <c r="H792" s="206">
        <v>2</v>
      </c>
      <c r="I792" s="207"/>
      <c r="J792" s="208">
        <f>ROUND(I792*H792,2)</f>
        <v>0</v>
      </c>
      <c r="K792" s="204" t="s">
        <v>145</v>
      </c>
      <c r="L792" s="45"/>
      <c r="M792" s="209" t="s">
        <v>19</v>
      </c>
      <c r="N792" s="210" t="s">
        <v>43</v>
      </c>
      <c r="O792" s="85"/>
      <c r="P792" s="211">
        <f>O792*H792</f>
        <v>0</v>
      </c>
      <c r="Q792" s="211">
        <v>8.0000000000000007E-05</v>
      </c>
      <c r="R792" s="211">
        <f>Q792*H792</f>
        <v>0.00016000000000000001</v>
      </c>
      <c r="S792" s="211">
        <v>0</v>
      </c>
      <c r="T792" s="212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13" t="s">
        <v>235</v>
      </c>
      <c r="AT792" s="213" t="s">
        <v>141</v>
      </c>
      <c r="AU792" s="213" t="s">
        <v>82</v>
      </c>
      <c r="AY792" s="18" t="s">
        <v>139</v>
      </c>
      <c r="BE792" s="214">
        <f>IF(N792="základní",J792,0)</f>
        <v>0</v>
      </c>
      <c r="BF792" s="214">
        <f>IF(N792="snížená",J792,0)</f>
        <v>0</v>
      </c>
      <c r="BG792" s="214">
        <f>IF(N792="zákl. přenesená",J792,0)</f>
        <v>0</v>
      </c>
      <c r="BH792" s="214">
        <f>IF(N792="sníž. přenesená",J792,0)</f>
        <v>0</v>
      </c>
      <c r="BI792" s="214">
        <f>IF(N792="nulová",J792,0)</f>
        <v>0</v>
      </c>
      <c r="BJ792" s="18" t="s">
        <v>80</v>
      </c>
      <c r="BK792" s="214">
        <f>ROUND(I792*H792,2)</f>
        <v>0</v>
      </c>
      <c r="BL792" s="18" t="s">
        <v>235</v>
      </c>
      <c r="BM792" s="213" t="s">
        <v>859</v>
      </c>
    </row>
    <row r="793" s="2" customFormat="1">
      <c r="A793" s="39"/>
      <c r="B793" s="40"/>
      <c r="C793" s="41"/>
      <c r="D793" s="215" t="s">
        <v>148</v>
      </c>
      <c r="E793" s="41"/>
      <c r="F793" s="216" t="s">
        <v>853</v>
      </c>
      <c r="G793" s="41"/>
      <c r="H793" s="41"/>
      <c r="I793" s="217"/>
      <c r="J793" s="41"/>
      <c r="K793" s="41"/>
      <c r="L793" s="45"/>
      <c r="M793" s="218"/>
      <c r="N793" s="219"/>
      <c r="O793" s="85"/>
      <c r="P793" s="85"/>
      <c r="Q793" s="85"/>
      <c r="R793" s="85"/>
      <c r="S793" s="85"/>
      <c r="T793" s="86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148</v>
      </c>
      <c r="AU793" s="18" t="s">
        <v>82</v>
      </c>
    </row>
    <row r="794" s="13" customFormat="1">
      <c r="A794" s="13"/>
      <c r="B794" s="220"/>
      <c r="C794" s="221"/>
      <c r="D794" s="222" t="s">
        <v>150</v>
      </c>
      <c r="E794" s="223" t="s">
        <v>19</v>
      </c>
      <c r="F794" s="224" t="s">
        <v>495</v>
      </c>
      <c r="G794" s="221"/>
      <c r="H794" s="223" t="s">
        <v>19</v>
      </c>
      <c r="I794" s="225"/>
      <c r="J794" s="221"/>
      <c r="K794" s="221"/>
      <c r="L794" s="226"/>
      <c r="M794" s="227"/>
      <c r="N794" s="228"/>
      <c r="O794" s="228"/>
      <c r="P794" s="228"/>
      <c r="Q794" s="228"/>
      <c r="R794" s="228"/>
      <c r="S794" s="228"/>
      <c r="T794" s="22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0" t="s">
        <v>150</v>
      </c>
      <c r="AU794" s="230" t="s">
        <v>82</v>
      </c>
      <c r="AV794" s="13" t="s">
        <v>80</v>
      </c>
      <c r="AW794" s="13" t="s">
        <v>33</v>
      </c>
      <c r="AX794" s="13" t="s">
        <v>72</v>
      </c>
      <c r="AY794" s="230" t="s">
        <v>139</v>
      </c>
    </row>
    <row r="795" s="13" customFormat="1">
      <c r="A795" s="13"/>
      <c r="B795" s="220"/>
      <c r="C795" s="221"/>
      <c r="D795" s="222" t="s">
        <v>150</v>
      </c>
      <c r="E795" s="223" t="s">
        <v>19</v>
      </c>
      <c r="F795" s="224" t="s">
        <v>303</v>
      </c>
      <c r="G795" s="221"/>
      <c r="H795" s="223" t="s">
        <v>19</v>
      </c>
      <c r="I795" s="225"/>
      <c r="J795" s="221"/>
      <c r="K795" s="221"/>
      <c r="L795" s="226"/>
      <c r="M795" s="227"/>
      <c r="N795" s="228"/>
      <c r="O795" s="228"/>
      <c r="P795" s="228"/>
      <c r="Q795" s="228"/>
      <c r="R795" s="228"/>
      <c r="S795" s="228"/>
      <c r="T795" s="22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0" t="s">
        <v>150</v>
      </c>
      <c r="AU795" s="230" t="s">
        <v>82</v>
      </c>
      <c r="AV795" s="13" t="s">
        <v>80</v>
      </c>
      <c r="AW795" s="13" t="s">
        <v>33</v>
      </c>
      <c r="AX795" s="13" t="s">
        <v>72</v>
      </c>
      <c r="AY795" s="230" t="s">
        <v>139</v>
      </c>
    </row>
    <row r="796" s="14" customFormat="1">
      <c r="A796" s="14"/>
      <c r="B796" s="231"/>
      <c r="C796" s="232"/>
      <c r="D796" s="222" t="s">
        <v>150</v>
      </c>
      <c r="E796" s="233" t="s">
        <v>19</v>
      </c>
      <c r="F796" s="234" t="s">
        <v>82</v>
      </c>
      <c r="G796" s="232"/>
      <c r="H796" s="235">
        <v>2</v>
      </c>
      <c r="I796" s="236"/>
      <c r="J796" s="232"/>
      <c r="K796" s="232"/>
      <c r="L796" s="237"/>
      <c r="M796" s="238"/>
      <c r="N796" s="239"/>
      <c r="O796" s="239"/>
      <c r="P796" s="239"/>
      <c r="Q796" s="239"/>
      <c r="R796" s="239"/>
      <c r="S796" s="239"/>
      <c r="T796" s="24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1" t="s">
        <v>150</v>
      </c>
      <c r="AU796" s="241" t="s">
        <v>82</v>
      </c>
      <c r="AV796" s="14" t="s">
        <v>82</v>
      </c>
      <c r="AW796" s="14" t="s">
        <v>33</v>
      </c>
      <c r="AX796" s="14" t="s">
        <v>72</v>
      </c>
      <c r="AY796" s="241" t="s">
        <v>139</v>
      </c>
    </row>
    <row r="797" s="15" customFormat="1">
      <c r="A797" s="15"/>
      <c r="B797" s="242"/>
      <c r="C797" s="243"/>
      <c r="D797" s="222" t="s">
        <v>150</v>
      </c>
      <c r="E797" s="244" t="s">
        <v>19</v>
      </c>
      <c r="F797" s="245" t="s">
        <v>154</v>
      </c>
      <c r="G797" s="243"/>
      <c r="H797" s="246">
        <v>2</v>
      </c>
      <c r="I797" s="247"/>
      <c r="J797" s="243"/>
      <c r="K797" s="243"/>
      <c r="L797" s="248"/>
      <c r="M797" s="249"/>
      <c r="N797" s="250"/>
      <c r="O797" s="250"/>
      <c r="P797" s="250"/>
      <c r="Q797" s="250"/>
      <c r="R797" s="250"/>
      <c r="S797" s="250"/>
      <c r="T797" s="251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2" t="s">
        <v>150</v>
      </c>
      <c r="AU797" s="252" t="s">
        <v>82</v>
      </c>
      <c r="AV797" s="15" t="s">
        <v>146</v>
      </c>
      <c r="AW797" s="15" t="s">
        <v>33</v>
      </c>
      <c r="AX797" s="15" t="s">
        <v>80</v>
      </c>
      <c r="AY797" s="252" t="s">
        <v>139</v>
      </c>
    </row>
    <row r="798" s="2" customFormat="1" ht="16.5" customHeight="1">
      <c r="A798" s="39"/>
      <c r="B798" s="40"/>
      <c r="C798" s="253" t="s">
        <v>860</v>
      </c>
      <c r="D798" s="253" t="s">
        <v>189</v>
      </c>
      <c r="E798" s="254" t="s">
        <v>861</v>
      </c>
      <c r="F798" s="255" t="s">
        <v>862</v>
      </c>
      <c r="G798" s="256" t="s">
        <v>863</v>
      </c>
      <c r="H798" s="257">
        <v>2</v>
      </c>
      <c r="I798" s="258"/>
      <c r="J798" s="259">
        <f>ROUND(I798*H798,2)</f>
        <v>0</v>
      </c>
      <c r="K798" s="255" t="s">
        <v>519</v>
      </c>
      <c r="L798" s="260"/>
      <c r="M798" s="261" t="s">
        <v>19</v>
      </c>
      <c r="N798" s="262" t="s">
        <v>43</v>
      </c>
      <c r="O798" s="85"/>
      <c r="P798" s="211">
        <f>O798*H798</f>
        <v>0</v>
      </c>
      <c r="Q798" s="211">
        <v>0.001</v>
      </c>
      <c r="R798" s="211">
        <f>Q798*H798</f>
        <v>0.002</v>
      </c>
      <c r="S798" s="211">
        <v>0</v>
      </c>
      <c r="T798" s="212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13" t="s">
        <v>312</v>
      </c>
      <c r="AT798" s="213" t="s">
        <v>189</v>
      </c>
      <c r="AU798" s="213" t="s">
        <v>82</v>
      </c>
      <c r="AY798" s="18" t="s">
        <v>139</v>
      </c>
      <c r="BE798" s="214">
        <f>IF(N798="základní",J798,0)</f>
        <v>0</v>
      </c>
      <c r="BF798" s="214">
        <f>IF(N798="snížená",J798,0)</f>
        <v>0</v>
      </c>
      <c r="BG798" s="214">
        <f>IF(N798="zákl. přenesená",J798,0)</f>
        <v>0</v>
      </c>
      <c r="BH798" s="214">
        <f>IF(N798="sníž. přenesená",J798,0)</f>
        <v>0</v>
      </c>
      <c r="BI798" s="214">
        <f>IF(N798="nulová",J798,0)</f>
        <v>0</v>
      </c>
      <c r="BJ798" s="18" t="s">
        <v>80</v>
      </c>
      <c r="BK798" s="214">
        <f>ROUND(I798*H798,2)</f>
        <v>0</v>
      </c>
      <c r="BL798" s="18" t="s">
        <v>235</v>
      </c>
      <c r="BM798" s="213" t="s">
        <v>864</v>
      </c>
    </row>
    <row r="799" s="2" customFormat="1" ht="16.5" customHeight="1">
      <c r="A799" s="39"/>
      <c r="B799" s="40"/>
      <c r="C799" s="202" t="s">
        <v>865</v>
      </c>
      <c r="D799" s="202" t="s">
        <v>141</v>
      </c>
      <c r="E799" s="203" t="s">
        <v>850</v>
      </c>
      <c r="F799" s="204" t="s">
        <v>851</v>
      </c>
      <c r="G799" s="205" t="s">
        <v>231</v>
      </c>
      <c r="H799" s="206">
        <v>14</v>
      </c>
      <c r="I799" s="207"/>
      <c r="J799" s="208">
        <f>ROUND(I799*H799,2)</f>
        <v>0</v>
      </c>
      <c r="K799" s="204" t="s">
        <v>145</v>
      </c>
      <c r="L799" s="45"/>
      <c r="M799" s="209" t="s">
        <v>19</v>
      </c>
      <c r="N799" s="210" t="s">
        <v>43</v>
      </c>
      <c r="O799" s="85"/>
      <c r="P799" s="211">
        <f>O799*H799</f>
        <v>0</v>
      </c>
      <c r="Q799" s="211">
        <v>8.0000000000000007E-05</v>
      </c>
      <c r="R799" s="211">
        <f>Q799*H799</f>
        <v>0.0011200000000000001</v>
      </c>
      <c r="S799" s="211">
        <v>0</v>
      </c>
      <c r="T799" s="212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13" t="s">
        <v>235</v>
      </c>
      <c r="AT799" s="213" t="s">
        <v>141</v>
      </c>
      <c r="AU799" s="213" t="s">
        <v>82</v>
      </c>
      <c r="AY799" s="18" t="s">
        <v>139</v>
      </c>
      <c r="BE799" s="214">
        <f>IF(N799="základní",J799,0)</f>
        <v>0</v>
      </c>
      <c r="BF799" s="214">
        <f>IF(N799="snížená",J799,0)</f>
        <v>0</v>
      </c>
      <c r="BG799" s="214">
        <f>IF(N799="zákl. přenesená",J799,0)</f>
        <v>0</v>
      </c>
      <c r="BH799" s="214">
        <f>IF(N799="sníž. přenesená",J799,0)</f>
        <v>0</v>
      </c>
      <c r="BI799" s="214">
        <f>IF(N799="nulová",J799,0)</f>
        <v>0</v>
      </c>
      <c r="BJ799" s="18" t="s">
        <v>80</v>
      </c>
      <c r="BK799" s="214">
        <f>ROUND(I799*H799,2)</f>
        <v>0</v>
      </c>
      <c r="BL799" s="18" t="s">
        <v>235</v>
      </c>
      <c r="BM799" s="213" t="s">
        <v>866</v>
      </c>
    </row>
    <row r="800" s="2" customFormat="1">
      <c r="A800" s="39"/>
      <c r="B800" s="40"/>
      <c r="C800" s="41"/>
      <c r="D800" s="215" t="s">
        <v>148</v>
      </c>
      <c r="E800" s="41"/>
      <c r="F800" s="216" t="s">
        <v>853</v>
      </c>
      <c r="G800" s="41"/>
      <c r="H800" s="41"/>
      <c r="I800" s="217"/>
      <c r="J800" s="41"/>
      <c r="K800" s="41"/>
      <c r="L800" s="45"/>
      <c r="M800" s="218"/>
      <c r="N800" s="219"/>
      <c r="O800" s="85"/>
      <c r="P800" s="85"/>
      <c r="Q800" s="85"/>
      <c r="R800" s="85"/>
      <c r="S800" s="85"/>
      <c r="T800" s="86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148</v>
      </c>
      <c r="AU800" s="18" t="s">
        <v>82</v>
      </c>
    </row>
    <row r="801" s="13" customFormat="1">
      <c r="A801" s="13"/>
      <c r="B801" s="220"/>
      <c r="C801" s="221"/>
      <c r="D801" s="222" t="s">
        <v>150</v>
      </c>
      <c r="E801" s="223" t="s">
        <v>19</v>
      </c>
      <c r="F801" s="224" t="s">
        <v>495</v>
      </c>
      <c r="G801" s="221"/>
      <c r="H801" s="223" t="s">
        <v>19</v>
      </c>
      <c r="I801" s="225"/>
      <c r="J801" s="221"/>
      <c r="K801" s="221"/>
      <c r="L801" s="226"/>
      <c r="M801" s="227"/>
      <c r="N801" s="228"/>
      <c r="O801" s="228"/>
      <c r="P801" s="228"/>
      <c r="Q801" s="228"/>
      <c r="R801" s="228"/>
      <c r="S801" s="228"/>
      <c r="T801" s="22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0" t="s">
        <v>150</v>
      </c>
      <c r="AU801" s="230" t="s">
        <v>82</v>
      </c>
      <c r="AV801" s="13" t="s">
        <v>80</v>
      </c>
      <c r="AW801" s="13" t="s">
        <v>33</v>
      </c>
      <c r="AX801" s="13" t="s">
        <v>72</v>
      </c>
      <c r="AY801" s="230" t="s">
        <v>139</v>
      </c>
    </row>
    <row r="802" s="13" customFormat="1">
      <c r="A802" s="13"/>
      <c r="B802" s="220"/>
      <c r="C802" s="221"/>
      <c r="D802" s="222" t="s">
        <v>150</v>
      </c>
      <c r="E802" s="223" t="s">
        <v>19</v>
      </c>
      <c r="F802" s="224" t="s">
        <v>303</v>
      </c>
      <c r="G802" s="221"/>
      <c r="H802" s="223" t="s">
        <v>19</v>
      </c>
      <c r="I802" s="225"/>
      <c r="J802" s="221"/>
      <c r="K802" s="221"/>
      <c r="L802" s="226"/>
      <c r="M802" s="227"/>
      <c r="N802" s="228"/>
      <c r="O802" s="228"/>
      <c r="P802" s="228"/>
      <c r="Q802" s="228"/>
      <c r="R802" s="228"/>
      <c r="S802" s="228"/>
      <c r="T802" s="22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0" t="s">
        <v>150</v>
      </c>
      <c r="AU802" s="230" t="s">
        <v>82</v>
      </c>
      <c r="AV802" s="13" t="s">
        <v>80</v>
      </c>
      <c r="AW802" s="13" t="s">
        <v>33</v>
      </c>
      <c r="AX802" s="13" t="s">
        <v>72</v>
      </c>
      <c r="AY802" s="230" t="s">
        <v>139</v>
      </c>
    </row>
    <row r="803" s="14" customFormat="1">
      <c r="A803" s="14"/>
      <c r="B803" s="231"/>
      <c r="C803" s="232"/>
      <c r="D803" s="222" t="s">
        <v>150</v>
      </c>
      <c r="E803" s="233" t="s">
        <v>19</v>
      </c>
      <c r="F803" s="234" t="s">
        <v>225</v>
      </c>
      <c r="G803" s="232"/>
      <c r="H803" s="235">
        <v>14</v>
      </c>
      <c r="I803" s="236"/>
      <c r="J803" s="232"/>
      <c r="K803" s="232"/>
      <c r="L803" s="237"/>
      <c r="M803" s="238"/>
      <c r="N803" s="239"/>
      <c r="O803" s="239"/>
      <c r="P803" s="239"/>
      <c r="Q803" s="239"/>
      <c r="R803" s="239"/>
      <c r="S803" s="239"/>
      <c r="T803" s="240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1" t="s">
        <v>150</v>
      </c>
      <c r="AU803" s="241" t="s">
        <v>82</v>
      </c>
      <c r="AV803" s="14" t="s">
        <v>82</v>
      </c>
      <c r="AW803" s="14" t="s">
        <v>33</v>
      </c>
      <c r="AX803" s="14" t="s">
        <v>72</v>
      </c>
      <c r="AY803" s="241" t="s">
        <v>139</v>
      </c>
    </row>
    <row r="804" s="15" customFormat="1">
      <c r="A804" s="15"/>
      <c r="B804" s="242"/>
      <c r="C804" s="243"/>
      <c r="D804" s="222" t="s">
        <v>150</v>
      </c>
      <c r="E804" s="244" t="s">
        <v>19</v>
      </c>
      <c r="F804" s="245" t="s">
        <v>154</v>
      </c>
      <c r="G804" s="243"/>
      <c r="H804" s="246">
        <v>14</v>
      </c>
      <c r="I804" s="247"/>
      <c r="J804" s="243"/>
      <c r="K804" s="243"/>
      <c r="L804" s="248"/>
      <c r="M804" s="249"/>
      <c r="N804" s="250"/>
      <c r="O804" s="250"/>
      <c r="P804" s="250"/>
      <c r="Q804" s="250"/>
      <c r="R804" s="250"/>
      <c r="S804" s="250"/>
      <c r="T804" s="251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2" t="s">
        <v>150</v>
      </c>
      <c r="AU804" s="252" t="s">
        <v>82</v>
      </c>
      <c r="AV804" s="15" t="s">
        <v>146</v>
      </c>
      <c r="AW804" s="15" t="s">
        <v>33</v>
      </c>
      <c r="AX804" s="15" t="s">
        <v>80</v>
      </c>
      <c r="AY804" s="252" t="s">
        <v>139</v>
      </c>
    </row>
    <row r="805" s="2" customFormat="1" ht="16.5" customHeight="1">
      <c r="A805" s="39"/>
      <c r="B805" s="40"/>
      <c r="C805" s="253" t="s">
        <v>867</v>
      </c>
      <c r="D805" s="253" t="s">
        <v>189</v>
      </c>
      <c r="E805" s="254" t="s">
        <v>868</v>
      </c>
      <c r="F805" s="255" t="s">
        <v>869</v>
      </c>
      <c r="G805" s="256" t="s">
        <v>231</v>
      </c>
      <c r="H805" s="257">
        <v>14</v>
      </c>
      <c r="I805" s="258"/>
      <c r="J805" s="259">
        <f>ROUND(I805*H805,2)</f>
        <v>0</v>
      </c>
      <c r="K805" s="255" t="s">
        <v>519</v>
      </c>
      <c r="L805" s="260"/>
      <c r="M805" s="261" t="s">
        <v>19</v>
      </c>
      <c r="N805" s="262" t="s">
        <v>43</v>
      </c>
      <c r="O805" s="85"/>
      <c r="P805" s="211">
        <f>O805*H805</f>
        <v>0</v>
      </c>
      <c r="Q805" s="211">
        <v>0.00050000000000000001</v>
      </c>
      <c r="R805" s="211">
        <f>Q805*H805</f>
        <v>0.0070000000000000001</v>
      </c>
      <c r="S805" s="211">
        <v>0</v>
      </c>
      <c r="T805" s="212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13" t="s">
        <v>312</v>
      </c>
      <c r="AT805" s="213" t="s">
        <v>189</v>
      </c>
      <c r="AU805" s="213" t="s">
        <v>82</v>
      </c>
      <c r="AY805" s="18" t="s">
        <v>139</v>
      </c>
      <c r="BE805" s="214">
        <f>IF(N805="základní",J805,0)</f>
        <v>0</v>
      </c>
      <c r="BF805" s="214">
        <f>IF(N805="snížená",J805,0)</f>
        <v>0</v>
      </c>
      <c r="BG805" s="214">
        <f>IF(N805="zákl. přenesená",J805,0)</f>
        <v>0</v>
      </c>
      <c r="BH805" s="214">
        <f>IF(N805="sníž. přenesená",J805,0)</f>
        <v>0</v>
      </c>
      <c r="BI805" s="214">
        <f>IF(N805="nulová",J805,0)</f>
        <v>0</v>
      </c>
      <c r="BJ805" s="18" t="s">
        <v>80</v>
      </c>
      <c r="BK805" s="214">
        <f>ROUND(I805*H805,2)</f>
        <v>0</v>
      </c>
      <c r="BL805" s="18" t="s">
        <v>235</v>
      </c>
      <c r="BM805" s="213" t="s">
        <v>870</v>
      </c>
    </row>
    <row r="806" s="2" customFormat="1" ht="16.5" customHeight="1">
      <c r="A806" s="39"/>
      <c r="B806" s="40"/>
      <c r="C806" s="202" t="s">
        <v>871</v>
      </c>
      <c r="D806" s="202" t="s">
        <v>141</v>
      </c>
      <c r="E806" s="203" t="s">
        <v>872</v>
      </c>
      <c r="F806" s="204" t="s">
        <v>873</v>
      </c>
      <c r="G806" s="205" t="s">
        <v>231</v>
      </c>
      <c r="H806" s="206">
        <v>3</v>
      </c>
      <c r="I806" s="207"/>
      <c r="J806" s="208">
        <f>ROUND(I806*H806,2)</f>
        <v>0</v>
      </c>
      <c r="K806" s="204" t="s">
        <v>145</v>
      </c>
      <c r="L806" s="45"/>
      <c r="M806" s="209" t="s">
        <v>19</v>
      </c>
      <c r="N806" s="210" t="s">
        <v>43</v>
      </c>
      <c r="O806" s="85"/>
      <c r="P806" s="211">
        <f>O806*H806</f>
        <v>0</v>
      </c>
      <c r="Q806" s="211">
        <v>0.00013999999999999999</v>
      </c>
      <c r="R806" s="211">
        <f>Q806*H806</f>
        <v>0.00041999999999999996</v>
      </c>
      <c r="S806" s="211">
        <v>0</v>
      </c>
      <c r="T806" s="212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13" t="s">
        <v>235</v>
      </c>
      <c r="AT806" s="213" t="s">
        <v>141</v>
      </c>
      <c r="AU806" s="213" t="s">
        <v>82</v>
      </c>
      <c r="AY806" s="18" t="s">
        <v>139</v>
      </c>
      <c r="BE806" s="214">
        <f>IF(N806="základní",J806,0)</f>
        <v>0</v>
      </c>
      <c r="BF806" s="214">
        <f>IF(N806="snížená",J806,0)</f>
        <v>0</v>
      </c>
      <c r="BG806" s="214">
        <f>IF(N806="zákl. přenesená",J806,0)</f>
        <v>0</v>
      </c>
      <c r="BH806" s="214">
        <f>IF(N806="sníž. přenesená",J806,0)</f>
        <v>0</v>
      </c>
      <c r="BI806" s="214">
        <f>IF(N806="nulová",J806,0)</f>
        <v>0</v>
      </c>
      <c r="BJ806" s="18" t="s">
        <v>80</v>
      </c>
      <c r="BK806" s="214">
        <f>ROUND(I806*H806,2)</f>
        <v>0</v>
      </c>
      <c r="BL806" s="18" t="s">
        <v>235</v>
      </c>
      <c r="BM806" s="213" t="s">
        <v>874</v>
      </c>
    </row>
    <row r="807" s="2" customFormat="1">
      <c r="A807" s="39"/>
      <c r="B807" s="40"/>
      <c r="C807" s="41"/>
      <c r="D807" s="215" t="s">
        <v>148</v>
      </c>
      <c r="E807" s="41"/>
      <c r="F807" s="216" t="s">
        <v>875</v>
      </c>
      <c r="G807" s="41"/>
      <c r="H807" s="41"/>
      <c r="I807" s="217"/>
      <c r="J807" s="41"/>
      <c r="K807" s="41"/>
      <c r="L807" s="45"/>
      <c r="M807" s="218"/>
      <c r="N807" s="219"/>
      <c r="O807" s="85"/>
      <c r="P807" s="85"/>
      <c r="Q807" s="85"/>
      <c r="R807" s="85"/>
      <c r="S807" s="85"/>
      <c r="T807" s="86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148</v>
      </c>
      <c r="AU807" s="18" t="s">
        <v>82</v>
      </c>
    </row>
    <row r="808" s="13" customFormat="1">
      <c r="A808" s="13"/>
      <c r="B808" s="220"/>
      <c r="C808" s="221"/>
      <c r="D808" s="222" t="s">
        <v>150</v>
      </c>
      <c r="E808" s="223" t="s">
        <v>19</v>
      </c>
      <c r="F808" s="224" t="s">
        <v>495</v>
      </c>
      <c r="G808" s="221"/>
      <c r="H808" s="223" t="s">
        <v>19</v>
      </c>
      <c r="I808" s="225"/>
      <c r="J808" s="221"/>
      <c r="K808" s="221"/>
      <c r="L808" s="226"/>
      <c r="M808" s="227"/>
      <c r="N808" s="228"/>
      <c r="O808" s="228"/>
      <c r="P808" s="228"/>
      <c r="Q808" s="228"/>
      <c r="R808" s="228"/>
      <c r="S808" s="228"/>
      <c r="T808" s="22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0" t="s">
        <v>150</v>
      </c>
      <c r="AU808" s="230" t="s">
        <v>82</v>
      </c>
      <c r="AV808" s="13" t="s">
        <v>80</v>
      </c>
      <c r="AW808" s="13" t="s">
        <v>33</v>
      </c>
      <c r="AX808" s="13" t="s">
        <v>72</v>
      </c>
      <c r="AY808" s="230" t="s">
        <v>139</v>
      </c>
    </row>
    <row r="809" s="13" customFormat="1">
      <c r="A809" s="13"/>
      <c r="B809" s="220"/>
      <c r="C809" s="221"/>
      <c r="D809" s="222" t="s">
        <v>150</v>
      </c>
      <c r="E809" s="223" t="s">
        <v>19</v>
      </c>
      <c r="F809" s="224" t="s">
        <v>303</v>
      </c>
      <c r="G809" s="221"/>
      <c r="H809" s="223" t="s">
        <v>19</v>
      </c>
      <c r="I809" s="225"/>
      <c r="J809" s="221"/>
      <c r="K809" s="221"/>
      <c r="L809" s="226"/>
      <c r="M809" s="227"/>
      <c r="N809" s="228"/>
      <c r="O809" s="228"/>
      <c r="P809" s="228"/>
      <c r="Q809" s="228"/>
      <c r="R809" s="228"/>
      <c r="S809" s="228"/>
      <c r="T809" s="22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0" t="s">
        <v>150</v>
      </c>
      <c r="AU809" s="230" t="s">
        <v>82</v>
      </c>
      <c r="AV809" s="13" t="s">
        <v>80</v>
      </c>
      <c r="AW809" s="13" t="s">
        <v>33</v>
      </c>
      <c r="AX809" s="13" t="s">
        <v>72</v>
      </c>
      <c r="AY809" s="230" t="s">
        <v>139</v>
      </c>
    </row>
    <row r="810" s="14" customFormat="1">
      <c r="A810" s="14"/>
      <c r="B810" s="231"/>
      <c r="C810" s="232"/>
      <c r="D810" s="222" t="s">
        <v>150</v>
      </c>
      <c r="E810" s="233" t="s">
        <v>19</v>
      </c>
      <c r="F810" s="234" t="s">
        <v>159</v>
      </c>
      <c r="G810" s="232"/>
      <c r="H810" s="235">
        <v>3</v>
      </c>
      <c r="I810" s="236"/>
      <c r="J810" s="232"/>
      <c r="K810" s="232"/>
      <c r="L810" s="237"/>
      <c r="M810" s="238"/>
      <c r="N810" s="239"/>
      <c r="O810" s="239"/>
      <c r="P810" s="239"/>
      <c r="Q810" s="239"/>
      <c r="R810" s="239"/>
      <c r="S810" s="239"/>
      <c r="T810" s="24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1" t="s">
        <v>150</v>
      </c>
      <c r="AU810" s="241" t="s">
        <v>82</v>
      </c>
      <c r="AV810" s="14" t="s">
        <v>82</v>
      </c>
      <c r="AW810" s="14" t="s">
        <v>33</v>
      </c>
      <c r="AX810" s="14" t="s">
        <v>72</v>
      </c>
      <c r="AY810" s="241" t="s">
        <v>139</v>
      </c>
    </row>
    <row r="811" s="15" customFormat="1">
      <c r="A811" s="15"/>
      <c r="B811" s="242"/>
      <c r="C811" s="243"/>
      <c r="D811" s="222" t="s">
        <v>150</v>
      </c>
      <c r="E811" s="244" t="s">
        <v>19</v>
      </c>
      <c r="F811" s="245" t="s">
        <v>154</v>
      </c>
      <c r="G811" s="243"/>
      <c r="H811" s="246">
        <v>3</v>
      </c>
      <c r="I811" s="247"/>
      <c r="J811" s="243"/>
      <c r="K811" s="243"/>
      <c r="L811" s="248"/>
      <c r="M811" s="249"/>
      <c r="N811" s="250"/>
      <c r="O811" s="250"/>
      <c r="P811" s="250"/>
      <c r="Q811" s="250"/>
      <c r="R811" s="250"/>
      <c r="S811" s="250"/>
      <c r="T811" s="251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2" t="s">
        <v>150</v>
      </c>
      <c r="AU811" s="252" t="s">
        <v>82</v>
      </c>
      <c r="AV811" s="15" t="s">
        <v>146</v>
      </c>
      <c r="AW811" s="15" t="s">
        <v>33</v>
      </c>
      <c r="AX811" s="15" t="s">
        <v>80</v>
      </c>
      <c r="AY811" s="252" t="s">
        <v>139</v>
      </c>
    </row>
    <row r="812" s="2" customFormat="1" ht="16.5" customHeight="1">
      <c r="A812" s="39"/>
      <c r="B812" s="40"/>
      <c r="C812" s="253" t="s">
        <v>876</v>
      </c>
      <c r="D812" s="253" t="s">
        <v>189</v>
      </c>
      <c r="E812" s="254" t="s">
        <v>877</v>
      </c>
      <c r="F812" s="255" t="s">
        <v>878</v>
      </c>
      <c r="G812" s="256" t="s">
        <v>231</v>
      </c>
      <c r="H812" s="257">
        <v>3</v>
      </c>
      <c r="I812" s="258"/>
      <c r="J812" s="259">
        <f>ROUND(I812*H812,2)</f>
        <v>0</v>
      </c>
      <c r="K812" s="255" t="s">
        <v>519</v>
      </c>
      <c r="L812" s="260"/>
      <c r="M812" s="261" t="s">
        <v>19</v>
      </c>
      <c r="N812" s="262" t="s">
        <v>43</v>
      </c>
      <c r="O812" s="85"/>
      <c r="P812" s="211">
        <f>O812*H812</f>
        <v>0</v>
      </c>
      <c r="Q812" s="211">
        <v>0.0050000000000000001</v>
      </c>
      <c r="R812" s="211">
        <f>Q812*H812</f>
        <v>0.014999999999999999</v>
      </c>
      <c r="S812" s="211">
        <v>0</v>
      </c>
      <c r="T812" s="212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13" t="s">
        <v>312</v>
      </c>
      <c r="AT812" s="213" t="s">
        <v>189</v>
      </c>
      <c r="AU812" s="213" t="s">
        <v>82</v>
      </c>
      <c r="AY812" s="18" t="s">
        <v>139</v>
      </c>
      <c r="BE812" s="214">
        <f>IF(N812="základní",J812,0)</f>
        <v>0</v>
      </c>
      <c r="BF812" s="214">
        <f>IF(N812="snížená",J812,0)</f>
        <v>0</v>
      </c>
      <c r="BG812" s="214">
        <f>IF(N812="zákl. přenesená",J812,0)</f>
        <v>0</v>
      </c>
      <c r="BH812" s="214">
        <f>IF(N812="sníž. přenesená",J812,0)</f>
        <v>0</v>
      </c>
      <c r="BI812" s="214">
        <f>IF(N812="nulová",J812,0)</f>
        <v>0</v>
      </c>
      <c r="BJ812" s="18" t="s">
        <v>80</v>
      </c>
      <c r="BK812" s="214">
        <f>ROUND(I812*H812,2)</f>
        <v>0</v>
      </c>
      <c r="BL812" s="18" t="s">
        <v>235</v>
      </c>
      <c r="BM812" s="213" t="s">
        <v>879</v>
      </c>
    </row>
    <row r="813" s="2" customFormat="1" ht="16.5" customHeight="1">
      <c r="A813" s="39"/>
      <c r="B813" s="40"/>
      <c r="C813" s="202" t="s">
        <v>880</v>
      </c>
      <c r="D813" s="202" t="s">
        <v>141</v>
      </c>
      <c r="E813" s="203" t="s">
        <v>881</v>
      </c>
      <c r="F813" s="204" t="s">
        <v>882</v>
      </c>
      <c r="G813" s="205" t="s">
        <v>231</v>
      </c>
      <c r="H813" s="206">
        <v>18</v>
      </c>
      <c r="I813" s="207"/>
      <c r="J813" s="208">
        <f>ROUND(I813*H813,2)</f>
        <v>0</v>
      </c>
      <c r="K813" s="204" t="s">
        <v>145</v>
      </c>
      <c r="L813" s="45"/>
      <c r="M813" s="209" t="s">
        <v>19</v>
      </c>
      <c r="N813" s="210" t="s">
        <v>43</v>
      </c>
      <c r="O813" s="85"/>
      <c r="P813" s="211">
        <f>O813*H813</f>
        <v>0</v>
      </c>
      <c r="Q813" s="211">
        <v>0.00024000000000000001</v>
      </c>
      <c r="R813" s="211">
        <f>Q813*H813</f>
        <v>0.0043200000000000001</v>
      </c>
      <c r="S813" s="211">
        <v>0</v>
      </c>
      <c r="T813" s="212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13" t="s">
        <v>235</v>
      </c>
      <c r="AT813" s="213" t="s">
        <v>141</v>
      </c>
      <c r="AU813" s="213" t="s">
        <v>82</v>
      </c>
      <c r="AY813" s="18" t="s">
        <v>139</v>
      </c>
      <c r="BE813" s="214">
        <f>IF(N813="základní",J813,0)</f>
        <v>0</v>
      </c>
      <c r="BF813" s="214">
        <f>IF(N813="snížená",J813,0)</f>
        <v>0</v>
      </c>
      <c r="BG813" s="214">
        <f>IF(N813="zákl. přenesená",J813,0)</f>
        <v>0</v>
      </c>
      <c r="BH813" s="214">
        <f>IF(N813="sníž. přenesená",J813,0)</f>
        <v>0</v>
      </c>
      <c r="BI813" s="214">
        <f>IF(N813="nulová",J813,0)</f>
        <v>0</v>
      </c>
      <c r="BJ813" s="18" t="s">
        <v>80</v>
      </c>
      <c r="BK813" s="214">
        <f>ROUND(I813*H813,2)</f>
        <v>0</v>
      </c>
      <c r="BL813" s="18" t="s">
        <v>235</v>
      </c>
      <c r="BM813" s="213" t="s">
        <v>883</v>
      </c>
    </row>
    <row r="814" s="2" customFormat="1">
      <c r="A814" s="39"/>
      <c r="B814" s="40"/>
      <c r="C814" s="41"/>
      <c r="D814" s="215" t="s">
        <v>148</v>
      </c>
      <c r="E814" s="41"/>
      <c r="F814" s="216" t="s">
        <v>884</v>
      </c>
      <c r="G814" s="41"/>
      <c r="H814" s="41"/>
      <c r="I814" s="217"/>
      <c r="J814" s="41"/>
      <c r="K814" s="41"/>
      <c r="L814" s="45"/>
      <c r="M814" s="218"/>
      <c r="N814" s="219"/>
      <c r="O814" s="85"/>
      <c r="P814" s="85"/>
      <c r="Q814" s="85"/>
      <c r="R814" s="85"/>
      <c r="S814" s="85"/>
      <c r="T814" s="86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148</v>
      </c>
      <c r="AU814" s="18" t="s">
        <v>82</v>
      </c>
    </row>
    <row r="815" s="13" customFormat="1">
      <c r="A815" s="13"/>
      <c r="B815" s="220"/>
      <c r="C815" s="221"/>
      <c r="D815" s="222" t="s">
        <v>150</v>
      </c>
      <c r="E815" s="223" t="s">
        <v>19</v>
      </c>
      <c r="F815" s="224" t="s">
        <v>495</v>
      </c>
      <c r="G815" s="221"/>
      <c r="H815" s="223" t="s">
        <v>19</v>
      </c>
      <c r="I815" s="225"/>
      <c r="J815" s="221"/>
      <c r="K815" s="221"/>
      <c r="L815" s="226"/>
      <c r="M815" s="227"/>
      <c r="N815" s="228"/>
      <c r="O815" s="228"/>
      <c r="P815" s="228"/>
      <c r="Q815" s="228"/>
      <c r="R815" s="228"/>
      <c r="S815" s="228"/>
      <c r="T815" s="22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0" t="s">
        <v>150</v>
      </c>
      <c r="AU815" s="230" t="s">
        <v>82</v>
      </c>
      <c r="AV815" s="13" t="s">
        <v>80</v>
      </c>
      <c r="AW815" s="13" t="s">
        <v>33</v>
      </c>
      <c r="AX815" s="13" t="s">
        <v>72</v>
      </c>
      <c r="AY815" s="230" t="s">
        <v>139</v>
      </c>
    </row>
    <row r="816" s="13" customFormat="1">
      <c r="A816" s="13"/>
      <c r="B816" s="220"/>
      <c r="C816" s="221"/>
      <c r="D816" s="222" t="s">
        <v>150</v>
      </c>
      <c r="E816" s="223" t="s">
        <v>19</v>
      </c>
      <c r="F816" s="224" t="s">
        <v>152</v>
      </c>
      <c r="G816" s="221"/>
      <c r="H816" s="223" t="s">
        <v>19</v>
      </c>
      <c r="I816" s="225"/>
      <c r="J816" s="221"/>
      <c r="K816" s="221"/>
      <c r="L816" s="226"/>
      <c r="M816" s="227"/>
      <c r="N816" s="228"/>
      <c r="O816" s="228"/>
      <c r="P816" s="228"/>
      <c r="Q816" s="228"/>
      <c r="R816" s="228"/>
      <c r="S816" s="228"/>
      <c r="T816" s="22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0" t="s">
        <v>150</v>
      </c>
      <c r="AU816" s="230" t="s">
        <v>82</v>
      </c>
      <c r="AV816" s="13" t="s">
        <v>80</v>
      </c>
      <c r="AW816" s="13" t="s">
        <v>33</v>
      </c>
      <c r="AX816" s="13" t="s">
        <v>72</v>
      </c>
      <c r="AY816" s="230" t="s">
        <v>139</v>
      </c>
    </row>
    <row r="817" s="14" customFormat="1">
      <c r="A817" s="14"/>
      <c r="B817" s="231"/>
      <c r="C817" s="232"/>
      <c r="D817" s="222" t="s">
        <v>150</v>
      </c>
      <c r="E817" s="233" t="s">
        <v>19</v>
      </c>
      <c r="F817" s="234" t="s">
        <v>146</v>
      </c>
      <c r="G817" s="232"/>
      <c r="H817" s="235">
        <v>4</v>
      </c>
      <c r="I817" s="236"/>
      <c r="J817" s="232"/>
      <c r="K817" s="232"/>
      <c r="L817" s="237"/>
      <c r="M817" s="238"/>
      <c r="N817" s="239"/>
      <c r="O817" s="239"/>
      <c r="P817" s="239"/>
      <c r="Q817" s="239"/>
      <c r="R817" s="239"/>
      <c r="S817" s="239"/>
      <c r="T817" s="24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1" t="s">
        <v>150</v>
      </c>
      <c r="AU817" s="241" t="s">
        <v>82</v>
      </c>
      <c r="AV817" s="14" t="s">
        <v>82</v>
      </c>
      <c r="AW817" s="14" t="s">
        <v>33</v>
      </c>
      <c r="AX817" s="14" t="s">
        <v>72</v>
      </c>
      <c r="AY817" s="241" t="s">
        <v>139</v>
      </c>
    </row>
    <row r="818" s="13" customFormat="1">
      <c r="A818" s="13"/>
      <c r="B818" s="220"/>
      <c r="C818" s="221"/>
      <c r="D818" s="222" t="s">
        <v>150</v>
      </c>
      <c r="E818" s="223" t="s">
        <v>19</v>
      </c>
      <c r="F818" s="224" t="s">
        <v>330</v>
      </c>
      <c r="G818" s="221"/>
      <c r="H818" s="223" t="s">
        <v>19</v>
      </c>
      <c r="I818" s="225"/>
      <c r="J818" s="221"/>
      <c r="K818" s="221"/>
      <c r="L818" s="226"/>
      <c r="M818" s="227"/>
      <c r="N818" s="228"/>
      <c r="O818" s="228"/>
      <c r="P818" s="228"/>
      <c r="Q818" s="228"/>
      <c r="R818" s="228"/>
      <c r="S818" s="228"/>
      <c r="T818" s="22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0" t="s">
        <v>150</v>
      </c>
      <c r="AU818" s="230" t="s">
        <v>82</v>
      </c>
      <c r="AV818" s="13" t="s">
        <v>80</v>
      </c>
      <c r="AW818" s="13" t="s">
        <v>33</v>
      </c>
      <c r="AX818" s="13" t="s">
        <v>72</v>
      </c>
      <c r="AY818" s="230" t="s">
        <v>139</v>
      </c>
    </row>
    <row r="819" s="14" customFormat="1">
      <c r="A819" s="14"/>
      <c r="B819" s="231"/>
      <c r="C819" s="232"/>
      <c r="D819" s="222" t="s">
        <v>150</v>
      </c>
      <c r="E819" s="233" t="s">
        <v>19</v>
      </c>
      <c r="F819" s="234" t="s">
        <v>82</v>
      </c>
      <c r="G819" s="232"/>
      <c r="H819" s="235">
        <v>2</v>
      </c>
      <c r="I819" s="236"/>
      <c r="J819" s="232"/>
      <c r="K819" s="232"/>
      <c r="L819" s="237"/>
      <c r="M819" s="238"/>
      <c r="N819" s="239"/>
      <c r="O819" s="239"/>
      <c r="P819" s="239"/>
      <c r="Q819" s="239"/>
      <c r="R819" s="239"/>
      <c r="S819" s="239"/>
      <c r="T819" s="24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1" t="s">
        <v>150</v>
      </c>
      <c r="AU819" s="241" t="s">
        <v>82</v>
      </c>
      <c r="AV819" s="14" t="s">
        <v>82</v>
      </c>
      <c r="AW819" s="14" t="s">
        <v>33</v>
      </c>
      <c r="AX819" s="14" t="s">
        <v>72</v>
      </c>
      <c r="AY819" s="241" t="s">
        <v>139</v>
      </c>
    </row>
    <row r="820" s="13" customFormat="1">
      <c r="A820" s="13"/>
      <c r="B820" s="220"/>
      <c r="C820" s="221"/>
      <c r="D820" s="222" t="s">
        <v>150</v>
      </c>
      <c r="E820" s="223" t="s">
        <v>19</v>
      </c>
      <c r="F820" s="224" t="s">
        <v>332</v>
      </c>
      <c r="G820" s="221"/>
      <c r="H820" s="223" t="s">
        <v>19</v>
      </c>
      <c r="I820" s="225"/>
      <c r="J820" s="221"/>
      <c r="K820" s="221"/>
      <c r="L820" s="226"/>
      <c r="M820" s="227"/>
      <c r="N820" s="228"/>
      <c r="O820" s="228"/>
      <c r="P820" s="228"/>
      <c r="Q820" s="228"/>
      <c r="R820" s="228"/>
      <c r="S820" s="228"/>
      <c r="T820" s="22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0" t="s">
        <v>150</v>
      </c>
      <c r="AU820" s="230" t="s">
        <v>82</v>
      </c>
      <c r="AV820" s="13" t="s">
        <v>80</v>
      </c>
      <c r="AW820" s="13" t="s">
        <v>33</v>
      </c>
      <c r="AX820" s="13" t="s">
        <v>72</v>
      </c>
      <c r="AY820" s="230" t="s">
        <v>139</v>
      </c>
    </row>
    <row r="821" s="14" customFormat="1">
      <c r="A821" s="14"/>
      <c r="B821" s="231"/>
      <c r="C821" s="232"/>
      <c r="D821" s="222" t="s">
        <v>150</v>
      </c>
      <c r="E821" s="233" t="s">
        <v>19</v>
      </c>
      <c r="F821" s="234" t="s">
        <v>146</v>
      </c>
      <c r="G821" s="232"/>
      <c r="H821" s="235">
        <v>4</v>
      </c>
      <c r="I821" s="236"/>
      <c r="J821" s="232"/>
      <c r="K821" s="232"/>
      <c r="L821" s="237"/>
      <c r="M821" s="238"/>
      <c r="N821" s="239"/>
      <c r="O821" s="239"/>
      <c r="P821" s="239"/>
      <c r="Q821" s="239"/>
      <c r="R821" s="239"/>
      <c r="S821" s="239"/>
      <c r="T821" s="24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1" t="s">
        <v>150</v>
      </c>
      <c r="AU821" s="241" t="s">
        <v>82</v>
      </c>
      <c r="AV821" s="14" t="s">
        <v>82</v>
      </c>
      <c r="AW821" s="14" t="s">
        <v>33</v>
      </c>
      <c r="AX821" s="14" t="s">
        <v>72</v>
      </c>
      <c r="AY821" s="241" t="s">
        <v>139</v>
      </c>
    </row>
    <row r="822" s="13" customFormat="1">
      <c r="A822" s="13"/>
      <c r="B822" s="220"/>
      <c r="C822" s="221"/>
      <c r="D822" s="222" t="s">
        <v>150</v>
      </c>
      <c r="E822" s="223" t="s">
        <v>19</v>
      </c>
      <c r="F822" s="224" t="s">
        <v>338</v>
      </c>
      <c r="G822" s="221"/>
      <c r="H822" s="223" t="s">
        <v>19</v>
      </c>
      <c r="I822" s="225"/>
      <c r="J822" s="221"/>
      <c r="K822" s="221"/>
      <c r="L822" s="226"/>
      <c r="M822" s="227"/>
      <c r="N822" s="228"/>
      <c r="O822" s="228"/>
      <c r="P822" s="228"/>
      <c r="Q822" s="228"/>
      <c r="R822" s="228"/>
      <c r="S822" s="228"/>
      <c r="T822" s="22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0" t="s">
        <v>150</v>
      </c>
      <c r="AU822" s="230" t="s">
        <v>82</v>
      </c>
      <c r="AV822" s="13" t="s">
        <v>80</v>
      </c>
      <c r="AW822" s="13" t="s">
        <v>33</v>
      </c>
      <c r="AX822" s="13" t="s">
        <v>72</v>
      </c>
      <c r="AY822" s="230" t="s">
        <v>139</v>
      </c>
    </row>
    <row r="823" s="14" customFormat="1">
      <c r="A823" s="14"/>
      <c r="B823" s="231"/>
      <c r="C823" s="232"/>
      <c r="D823" s="222" t="s">
        <v>150</v>
      </c>
      <c r="E823" s="233" t="s">
        <v>19</v>
      </c>
      <c r="F823" s="234" t="s">
        <v>88</v>
      </c>
      <c r="G823" s="232"/>
      <c r="H823" s="235">
        <v>8</v>
      </c>
      <c r="I823" s="236"/>
      <c r="J823" s="232"/>
      <c r="K823" s="232"/>
      <c r="L823" s="237"/>
      <c r="M823" s="238"/>
      <c r="N823" s="239"/>
      <c r="O823" s="239"/>
      <c r="P823" s="239"/>
      <c r="Q823" s="239"/>
      <c r="R823" s="239"/>
      <c r="S823" s="239"/>
      <c r="T823" s="240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1" t="s">
        <v>150</v>
      </c>
      <c r="AU823" s="241" t="s">
        <v>82</v>
      </c>
      <c r="AV823" s="14" t="s">
        <v>82</v>
      </c>
      <c r="AW823" s="14" t="s">
        <v>33</v>
      </c>
      <c r="AX823" s="14" t="s">
        <v>72</v>
      </c>
      <c r="AY823" s="241" t="s">
        <v>139</v>
      </c>
    </row>
    <row r="824" s="15" customFormat="1">
      <c r="A824" s="15"/>
      <c r="B824" s="242"/>
      <c r="C824" s="243"/>
      <c r="D824" s="222" t="s">
        <v>150</v>
      </c>
      <c r="E824" s="244" t="s">
        <v>19</v>
      </c>
      <c r="F824" s="245" t="s">
        <v>154</v>
      </c>
      <c r="G824" s="243"/>
      <c r="H824" s="246">
        <v>18</v>
      </c>
      <c r="I824" s="247"/>
      <c r="J824" s="243"/>
      <c r="K824" s="243"/>
      <c r="L824" s="248"/>
      <c r="M824" s="249"/>
      <c r="N824" s="250"/>
      <c r="O824" s="250"/>
      <c r="P824" s="250"/>
      <c r="Q824" s="250"/>
      <c r="R824" s="250"/>
      <c r="S824" s="250"/>
      <c r="T824" s="251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2" t="s">
        <v>150</v>
      </c>
      <c r="AU824" s="252" t="s">
        <v>82</v>
      </c>
      <c r="AV824" s="15" t="s">
        <v>146</v>
      </c>
      <c r="AW824" s="15" t="s">
        <v>33</v>
      </c>
      <c r="AX824" s="15" t="s">
        <v>80</v>
      </c>
      <c r="AY824" s="252" t="s">
        <v>139</v>
      </c>
    </row>
    <row r="825" s="2" customFormat="1" ht="16.5" customHeight="1">
      <c r="A825" s="39"/>
      <c r="B825" s="40"/>
      <c r="C825" s="202" t="s">
        <v>885</v>
      </c>
      <c r="D825" s="202" t="s">
        <v>141</v>
      </c>
      <c r="E825" s="203" t="s">
        <v>886</v>
      </c>
      <c r="F825" s="204" t="s">
        <v>887</v>
      </c>
      <c r="G825" s="205" t="s">
        <v>231</v>
      </c>
      <c r="H825" s="206">
        <v>30</v>
      </c>
      <c r="I825" s="207"/>
      <c r="J825" s="208">
        <f>ROUND(I825*H825,2)</f>
        <v>0</v>
      </c>
      <c r="K825" s="204" t="s">
        <v>145</v>
      </c>
      <c r="L825" s="45"/>
      <c r="M825" s="209" t="s">
        <v>19</v>
      </c>
      <c r="N825" s="210" t="s">
        <v>43</v>
      </c>
      <c r="O825" s="85"/>
      <c r="P825" s="211">
        <f>O825*H825</f>
        <v>0</v>
      </c>
      <c r="Q825" s="211">
        <v>0.00051999999999999995</v>
      </c>
      <c r="R825" s="211">
        <f>Q825*H825</f>
        <v>0.015599999999999999</v>
      </c>
      <c r="S825" s="211">
        <v>0</v>
      </c>
      <c r="T825" s="212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13" t="s">
        <v>235</v>
      </c>
      <c r="AT825" s="213" t="s">
        <v>141</v>
      </c>
      <c r="AU825" s="213" t="s">
        <v>82</v>
      </c>
      <c r="AY825" s="18" t="s">
        <v>139</v>
      </c>
      <c r="BE825" s="214">
        <f>IF(N825="základní",J825,0)</f>
        <v>0</v>
      </c>
      <c r="BF825" s="214">
        <f>IF(N825="snížená",J825,0)</f>
        <v>0</v>
      </c>
      <c r="BG825" s="214">
        <f>IF(N825="zákl. přenesená",J825,0)</f>
        <v>0</v>
      </c>
      <c r="BH825" s="214">
        <f>IF(N825="sníž. přenesená",J825,0)</f>
        <v>0</v>
      </c>
      <c r="BI825" s="214">
        <f>IF(N825="nulová",J825,0)</f>
        <v>0</v>
      </c>
      <c r="BJ825" s="18" t="s">
        <v>80</v>
      </c>
      <c r="BK825" s="214">
        <f>ROUND(I825*H825,2)</f>
        <v>0</v>
      </c>
      <c r="BL825" s="18" t="s">
        <v>235</v>
      </c>
      <c r="BM825" s="213" t="s">
        <v>888</v>
      </c>
    </row>
    <row r="826" s="2" customFormat="1">
      <c r="A826" s="39"/>
      <c r="B826" s="40"/>
      <c r="C826" s="41"/>
      <c r="D826" s="215" t="s">
        <v>148</v>
      </c>
      <c r="E826" s="41"/>
      <c r="F826" s="216" t="s">
        <v>889</v>
      </c>
      <c r="G826" s="41"/>
      <c r="H826" s="41"/>
      <c r="I826" s="217"/>
      <c r="J826" s="41"/>
      <c r="K826" s="41"/>
      <c r="L826" s="45"/>
      <c r="M826" s="218"/>
      <c r="N826" s="219"/>
      <c r="O826" s="85"/>
      <c r="P826" s="85"/>
      <c r="Q826" s="85"/>
      <c r="R826" s="85"/>
      <c r="S826" s="85"/>
      <c r="T826" s="86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148</v>
      </c>
      <c r="AU826" s="18" t="s">
        <v>82</v>
      </c>
    </row>
    <row r="827" s="13" customFormat="1">
      <c r="A827" s="13"/>
      <c r="B827" s="220"/>
      <c r="C827" s="221"/>
      <c r="D827" s="222" t="s">
        <v>150</v>
      </c>
      <c r="E827" s="223" t="s">
        <v>19</v>
      </c>
      <c r="F827" s="224" t="s">
        <v>495</v>
      </c>
      <c r="G827" s="221"/>
      <c r="H827" s="223" t="s">
        <v>19</v>
      </c>
      <c r="I827" s="225"/>
      <c r="J827" s="221"/>
      <c r="K827" s="221"/>
      <c r="L827" s="226"/>
      <c r="M827" s="227"/>
      <c r="N827" s="228"/>
      <c r="O827" s="228"/>
      <c r="P827" s="228"/>
      <c r="Q827" s="228"/>
      <c r="R827" s="228"/>
      <c r="S827" s="228"/>
      <c r="T827" s="22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0" t="s">
        <v>150</v>
      </c>
      <c r="AU827" s="230" t="s">
        <v>82</v>
      </c>
      <c r="AV827" s="13" t="s">
        <v>80</v>
      </c>
      <c r="AW827" s="13" t="s">
        <v>33</v>
      </c>
      <c r="AX827" s="13" t="s">
        <v>72</v>
      </c>
      <c r="AY827" s="230" t="s">
        <v>139</v>
      </c>
    </row>
    <row r="828" s="13" customFormat="1">
      <c r="A828" s="13"/>
      <c r="B828" s="220"/>
      <c r="C828" s="221"/>
      <c r="D828" s="222" t="s">
        <v>150</v>
      </c>
      <c r="E828" s="223" t="s">
        <v>19</v>
      </c>
      <c r="F828" s="224" t="s">
        <v>303</v>
      </c>
      <c r="G828" s="221"/>
      <c r="H828" s="223" t="s">
        <v>19</v>
      </c>
      <c r="I828" s="225"/>
      <c r="J828" s="221"/>
      <c r="K828" s="221"/>
      <c r="L828" s="226"/>
      <c r="M828" s="227"/>
      <c r="N828" s="228"/>
      <c r="O828" s="228"/>
      <c r="P828" s="228"/>
      <c r="Q828" s="228"/>
      <c r="R828" s="228"/>
      <c r="S828" s="228"/>
      <c r="T828" s="229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0" t="s">
        <v>150</v>
      </c>
      <c r="AU828" s="230" t="s">
        <v>82</v>
      </c>
      <c r="AV828" s="13" t="s">
        <v>80</v>
      </c>
      <c r="AW828" s="13" t="s">
        <v>33</v>
      </c>
      <c r="AX828" s="13" t="s">
        <v>72</v>
      </c>
      <c r="AY828" s="230" t="s">
        <v>139</v>
      </c>
    </row>
    <row r="829" s="14" customFormat="1">
      <c r="A829" s="14"/>
      <c r="B829" s="231"/>
      <c r="C829" s="232"/>
      <c r="D829" s="222" t="s">
        <v>150</v>
      </c>
      <c r="E829" s="233" t="s">
        <v>19</v>
      </c>
      <c r="F829" s="234" t="s">
        <v>82</v>
      </c>
      <c r="G829" s="232"/>
      <c r="H829" s="235">
        <v>2</v>
      </c>
      <c r="I829" s="236"/>
      <c r="J829" s="232"/>
      <c r="K829" s="232"/>
      <c r="L829" s="237"/>
      <c r="M829" s="238"/>
      <c r="N829" s="239"/>
      <c r="O829" s="239"/>
      <c r="P829" s="239"/>
      <c r="Q829" s="239"/>
      <c r="R829" s="239"/>
      <c r="S829" s="239"/>
      <c r="T829" s="240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1" t="s">
        <v>150</v>
      </c>
      <c r="AU829" s="241" t="s">
        <v>82</v>
      </c>
      <c r="AV829" s="14" t="s">
        <v>82</v>
      </c>
      <c r="AW829" s="14" t="s">
        <v>33</v>
      </c>
      <c r="AX829" s="14" t="s">
        <v>72</v>
      </c>
      <c r="AY829" s="241" t="s">
        <v>139</v>
      </c>
    </row>
    <row r="830" s="13" customFormat="1">
      <c r="A830" s="13"/>
      <c r="B830" s="220"/>
      <c r="C830" s="221"/>
      <c r="D830" s="222" t="s">
        <v>150</v>
      </c>
      <c r="E830" s="223" t="s">
        <v>19</v>
      </c>
      <c r="F830" s="224" t="s">
        <v>152</v>
      </c>
      <c r="G830" s="221"/>
      <c r="H830" s="223" t="s">
        <v>19</v>
      </c>
      <c r="I830" s="225"/>
      <c r="J830" s="221"/>
      <c r="K830" s="221"/>
      <c r="L830" s="226"/>
      <c r="M830" s="227"/>
      <c r="N830" s="228"/>
      <c r="O830" s="228"/>
      <c r="P830" s="228"/>
      <c r="Q830" s="228"/>
      <c r="R830" s="228"/>
      <c r="S830" s="228"/>
      <c r="T830" s="22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30" t="s">
        <v>150</v>
      </c>
      <c r="AU830" s="230" t="s">
        <v>82</v>
      </c>
      <c r="AV830" s="13" t="s">
        <v>80</v>
      </c>
      <c r="AW830" s="13" t="s">
        <v>33</v>
      </c>
      <c r="AX830" s="13" t="s">
        <v>72</v>
      </c>
      <c r="AY830" s="230" t="s">
        <v>139</v>
      </c>
    </row>
    <row r="831" s="14" customFormat="1">
      <c r="A831" s="14"/>
      <c r="B831" s="231"/>
      <c r="C831" s="232"/>
      <c r="D831" s="222" t="s">
        <v>150</v>
      </c>
      <c r="E831" s="233" t="s">
        <v>19</v>
      </c>
      <c r="F831" s="234" t="s">
        <v>146</v>
      </c>
      <c r="G831" s="232"/>
      <c r="H831" s="235">
        <v>4</v>
      </c>
      <c r="I831" s="236"/>
      <c r="J831" s="232"/>
      <c r="K831" s="232"/>
      <c r="L831" s="237"/>
      <c r="M831" s="238"/>
      <c r="N831" s="239"/>
      <c r="O831" s="239"/>
      <c r="P831" s="239"/>
      <c r="Q831" s="239"/>
      <c r="R831" s="239"/>
      <c r="S831" s="239"/>
      <c r="T831" s="24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1" t="s">
        <v>150</v>
      </c>
      <c r="AU831" s="241" t="s">
        <v>82</v>
      </c>
      <c r="AV831" s="14" t="s">
        <v>82</v>
      </c>
      <c r="AW831" s="14" t="s">
        <v>33</v>
      </c>
      <c r="AX831" s="14" t="s">
        <v>72</v>
      </c>
      <c r="AY831" s="241" t="s">
        <v>139</v>
      </c>
    </row>
    <row r="832" s="13" customFormat="1">
      <c r="A832" s="13"/>
      <c r="B832" s="220"/>
      <c r="C832" s="221"/>
      <c r="D832" s="222" t="s">
        <v>150</v>
      </c>
      <c r="E832" s="223" t="s">
        <v>19</v>
      </c>
      <c r="F832" s="224" t="s">
        <v>330</v>
      </c>
      <c r="G832" s="221"/>
      <c r="H832" s="223" t="s">
        <v>19</v>
      </c>
      <c r="I832" s="225"/>
      <c r="J832" s="221"/>
      <c r="K832" s="221"/>
      <c r="L832" s="226"/>
      <c r="M832" s="227"/>
      <c r="N832" s="228"/>
      <c r="O832" s="228"/>
      <c r="P832" s="228"/>
      <c r="Q832" s="228"/>
      <c r="R832" s="228"/>
      <c r="S832" s="228"/>
      <c r="T832" s="22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0" t="s">
        <v>150</v>
      </c>
      <c r="AU832" s="230" t="s">
        <v>82</v>
      </c>
      <c r="AV832" s="13" t="s">
        <v>80</v>
      </c>
      <c r="AW832" s="13" t="s">
        <v>33</v>
      </c>
      <c r="AX832" s="13" t="s">
        <v>72</v>
      </c>
      <c r="AY832" s="230" t="s">
        <v>139</v>
      </c>
    </row>
    <row r="833" s="14" customFormat="1">
      <c r="A833" s="14"/>
      <c r="B833" s="231"/>
      <c r="C833" s="232"/>
      <c r="D833" s="222" t="s">
        <v>150</v>
      </c>
      <c r="E833" s="233" t="s">
        <v>19</v>
      </c>
      <c r="F833" s="234" t="s">
        <v>159</v>
      </c>
      <c r="G833" s="232"/>
      <c r="H833" s="235">
        <v>3</v>
      </c>
      <c r="I833" s="236"/>
      <c r="J833" s="232"/>
      <c r="K833" s="232"/>
      <c r="L833" s="237"/>
      <c r="M833" s="238"/>
      <c r="N833" s="239"/>
      <c r="O833" s="239"/>
      <c r="P833" s="239"/>
      <c r="Q833" s="239"/>
      <c r="R833" s="239"/>
      <c r="S833" s="239"/>
      <c r="T833" s="24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1" t="s">
        <v>150</v>
      </c>
      <c r="AU833" s="241" t="s">
        <v>82</v>
      </c>
      <c r="AV833" s="14" t="s">
        <v>82</v>
      </c>
      <c r="AW833" s="14" t="s">
        <v>33</v>
      </c>
      <c r="AX833" s="14" t="s">
        <v>72</v>
      </c>
      <c r="AY833" s="241" t="s">
        <v>139</v>
      </c>
    </row>
    <row r="834" s="13" customFormat="1">
      <c r="A834" s="13"/>
      <c r="B834" s="220"/>
      <c r="C834" s="221"/>
      <c r="D834" s="222" t="s">
        <v>150</v>
      </c>
      <c r="E834" s="223" t="s">
        <v>19</v>
      </c>
      <c r="F834" s="224" t="s">
        <v>332</v>
      </c>
      <c r="G834" s="221"/>
      <c r="H834" s="223" t="s">
        <v>19</v>
      </c>
      <c r="I834" s="225"/>
      <c r="J834" s="221"/>
      <c r="K834" s="221"/>
      <c r="L834" s="226"/>
      <c r="M834" s="227"/>
      <c r="N834" s="228"/>
      <c r="O834" s="228"/>
      <c r="P834" s="228"/>
      <c r="Q834" s="228"/>
      <c r="R834" s="228"/>
      <c r="S834" s="228"/>
      <c r="T834" s="229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0" t="s">
        <v>150</v>
      </c>
      <c r="AU834" s="230" t="s">
        <v>82</v>
      </c>
      <c r="AV834" s="13" t="s">
        <v>80</v>
      </c>
      <c r="AW834" s="13" t="s">
        <v>33</v>
      </c>
      <c r="AX834" s="13" t="s">
        <v>72</v>
      </c>
      <c r="AY834" s="230" t="s">
        <v>139</v>
      </c>
    </row>
    <row r="835" s="14" customFormat="1">
      <c r="A835" s="14"/>
      <c r="B835" s="231"/>
      <c r="C835" s="232"/>
      <c r="D835" s="222" t="s">
        <v>150</v>
      </c>
      <c r="E835" s="233" t="s">
        <v>19</v>
      </c>
      <c r="F835" s="234" t="s">
        <v>146</v>
      </c>
      <c r="G835" s="232"/>
      <c r="H835" s="235">
        <v>4</v>
      </c>
      <c r="I835" s="236"/>
      <c r="J835" s="232"/>
      <c r="K835" s="232"/>
      <c r="L835" s="237"/>
      <c r="M835" s="238"/>
      <c r="N835" s="239"/>
      <c r="O835" s="239"/>
      <c r="P835" s="239"/>
      <c r="Q835" s="239"/>
      <c r="R835" s="239"/>
      <c r="S835" s="239"/>
      <c r="T835" s="24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1" t="s">
        <v>150</v>
      </c>
      <c r="AU835" s="241" t="s">
        <v>82</v>
      </c>
      <c r="AV835" s="14" t="s">
        <v>82</v>
      </c>
      <c r="AW835" s="14" t="s">
        <v>33</v>
      </c>
      <c r="AX835" s="14" t="s">
        <v>72</v>
      </c>
      <c r="AY835" s="241" t="s">
        <v>139</v>
      </c>
    </row>
    <row r="836" s="13" customFormat="1">
      <c r="A836" s="13"/>
      <c r="B836" s="220"/>
      <c r="C836" s="221"/>
      <c r="D836" s="222" t="s">
        <v>150</v>
      </c>
      <c r="E836" s="223" t="s">
        <v>19</v>
      </c>
      <c r="F836" s="224" t="s">
        <v>338</v>
      </c>
      <c r="G836" s="221"/>
      <c r="H836" s="223" t="s">
        <v>19</v>
      </c>
      <c r="I836" s="225"/>
      <c r="J836" s="221"/>
      <c r="K836" s="221"/>
      <c r="L836" s="226"/>
      <c r="M836" s="227"/>
      <c r="N836" s="228"/>
      <c r="O836" s="228"/>
      <c r="P836" s="228"/>
      <c r="Q836" s="228"/>
      <c r="R836" s="228"/>
      <c r="S836" s="228"/>
      <c r="T836" s="22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0" t="s">
        <v>150</v>
      </c>
      <c r="AU836" s="230" t="s">
        <v>82</v>
      </c>
      <c r="AV836" s="13" t="s">
        <v>80</v>
      </c>
      <c r="AW836" s="13" t="s">
        <v>33</v>
      </c>
      <c r="AX836" s="13" t="s">
        <v>72</v>
      </c>
      <c r="AY836" s="230" t="s">
        <v>139</v>
      </c>
    </row>
    <row r="837" s="14" customFormat="1">
      <c r="A837" s="14"/>
      <c r="B837" s="231"/>
      <c r="C837" s="232"/>
      <c r="D837" s="222" t="s">
        <v>150</v>
      </c>
      <c r="E837" s="233" t="s">
        <v>19</v>
      </c>
      <c r="F837" s="234" t="s">
        <v>240</v>
      </c>
      <c r="G837" s="232"/>
      <c r="H837" s="235">
        <v>17</v>
      </c>
      <c r="I837" s="236"/>
      <c r="J837" s="232"/>
      <c r="K837" s="232"/>
      <c r="L837" s="237"/>
      <c r="M837" s="238"/>
      <c r="N837" s="239"/>
      <c r="O837" s="239"/>
      <c r="P837" s="239"/>
      <c r="Q837" s="239"/>
      <c r="R837" s="239"/>
      <c r="S837" s="239"/>
      <c r="T837" s="240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1" t="s">
        <v>150</v>
      </c>
      <c r="AU837" s="241" t="s">
        <v>82</v>
      </c>
      <c r="AV837" s="14" t="s">
        <v>82</v>
      </c>
      <c r="AW837" s="14" t="s">
        <v>33</v>
      </c>
      <c r="AX837" s="14" t="s">
        <v>72</v>
      </c>
      <c r="AY837" s="241" t="s">
        <v>139</v>
      </c>
    </row>
    <row r="838" s="15" customFormat="1">
      <c r="A838" s="15"/>
      <c r="B838" s="242"/>
      <c r="C838" s="243"/>
      <c r="D838" s="222" t="s">
        <v>150</v>
      </c>
      <c r="E838" s="244" t="s">
        <v>19</v>
      </c>
      <c r="F838" s="245" t="s">
        <v>154</v>
      </c>
      <c r="G838" s="243"/>
      <c r="H838" s="246">
        <v>30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52" t="s">
        <v>150</v>
      </c>
      <c r="AU838" s="252" t="s">
        <v>82</v>
      </c>
      <c r="AV838" s="15" t="s">
        <v>146</v>
      </c>
      <c r="AW838" s="15" t="s">
        <v>33</v>
      </c>
      <c r="AX838" s="15" t="s">
        <v>80</v>
      </c>
      <c r="AY838" s="252" t="s">
        <v>139</v>
      </c>
    </row>
    <row r="839" s="2" customFormat="1" ht="16.5" customHeight="1">
      <c r="A839" s="39"/>
      <c r="B839" s="40"/>
      <c r="C839" s="202" t="s">
        <v>890</v>
      </c>
      <c r="D839" s="202" t="s">
        <v>141</v>
      </c>
      <c r="E839" s="203" t="s">
        <v>891</v>
      </c>
      <c r="F839" s="204" t="s">
        <v>892</v>
      </c>
      <c r="G839" s="205" t="s">
        <v>231</v>
      </c>
      <c r="H839" s="206">
        <v>32</v>
      </c>
      <c r="I839" s="207"/>
      <c r="J839" s="208">
        <f>ROUND(I839*H839,2)</f>
        <v>0</v>
      </c>
      <c r="K839" s="204" t="s">
        <v>145</v>
      </c>
      <c r="L839" s="45"/>
      <c r="M839" s="209" t="s">
        <v>19</v>
      </c>
      <c r="N839" s="210" t="s">
        <v>43</v>
      </c>
      <c r="O839" s="85"/>
      <c r="P839" s="211">
        <f>O839*H839</f>
        <v>0</v>
      </c>
      <c r="Q839" s="211">
        <v>0.00022000000000000001</v>
      </c>
      <c r="R839" s="211">
        <f>Q839*H839</f>
        <v>0.0070400000000000003</v>
      </c>
      <c r="S839" s="211">
        <v>0</v>
      </c>
      <c r="T839" s="212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13" t="s">
        <v>235</v>
      </c>
      <c r="AT839" s="213" t="s">
        <v>141</v>
      </c>
      <c r="AU839" s="213" t="s">
        <v>82</v>
      </c>
      <c r="AY839" s="18" t="s">
        <v>139</v>
      </c>
      <c r="BE839" s="214">
        <f>IF(N839="základní",J839,0)</f>
        <v>0</v>
      </c>
      <c r="BF839" s="214">
        <f>IF(N839="snížená",J839,0)</f>
        <v>0</v>
      </c>
      <c r="BG839" s="214">
        <f>IF(N839="zákl. přenesená",J839,0)</f>
        <v>0</v>
      </c>
      <c r="BH839" s="214">
        <f>IF(N839="sníž. přenesená",J839,0)</f>
        <v>0</v>
      </c>
      <c r="BI839" s="214">
        <f>IF(N839="nulová",J839,0)</f>
        <v>0</v>
      </c>
      <c r="BJ839" s="18" t="s">
        <v>80</v>
      </c>
      <c r="BK839" s="214">
        <f>ROUND(I839*H839,2)</f>
        <v>0</v>
      </c>
      <c r="BL839" s="18" t="s">
        <v>235</v>
      </c>
      <c r="BM839" s="213" t="s">
        <v>893</v>
      </c>
    </row>
    <row r="840" s="2" customFormat="1">
      <c r="A840" s="39"/>
      <c r="B840" s="40"/>
      <c r="C840" s="41"/>
      <c r="D840" s="215" t="s">
        <v>148</v>
      </c>
      <c r="E840" s="41"/>
      <c r="F840" s="216" t="s">
        <v>894</v>
      </c>
      <c r="G840" s="41"/>
      <c r="H840" s="41"/>
      <c r="I840" s="217"/>
      <c r="J840" s="41"/>
      <c r="K840" s="41"/>
      <c r="L840" s="45"/>
      <c r="M840" s="218"/>
      <c r="N840" s="219"/>
      <c r="O840" s="85"/>
      <c r="P840" s="85"/>
      <c r="Q840" s="85"/>
      <c r="R840" s="85"/>
      <c r="S840" s="85"/>
      <c r="T840" s="86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148</v>
      </c>
      <c r="AU840" s="18" t="s">
        <v>82</v>
      </c>
    </row>
    <row r="841" s="13" customFormat="1">
      <c r="A841" s="13"/>
      <c r="B841" s="220"/>
      <c r="C841" s="221"/>
      <c r="D841" s="222" t="s">
        <v>150</v>
      </c>
      <c r="E841" s="223" t="s">
        <v>19</v>
      </c>
      <c r="F841" s="224" t="s">
        <v>495</v>
      </c>
      <c r="G841" s="221"/>
      <c r="H841" s="223" t="s">
        <v>19</v>
      </c>
      <c r="I841" s="225"/>
      <c r="J841" s="221"/>
      <c r="K841" s="221"/>
      <c r="L841" s="226"/>
      <c r="M841" s="227"/>
      <c r="N841" s="228"/>
      <c r="O841" s="228"/>
      <c r="P841" s="228"/>
      <c r="Q841" s="228"/>
      <c r="R841" s="228"/>
      <c r="S841" s="228"/>
      <c r="T841" s="22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0" t="s">
        <v>150</v>
      </c>
      <c r="AU841" s="230" t="s">
        <v>82</v>
      </c>
      <c r="AV841" s="13" t="s">
        <v>80</v>
      </c>
      <c r="AW841" s="13" t="s">
        <v>33</v>
      </c>
      <c r="AX841" s="13" t="s">
        <v>72</v>
      </c>
      <c r="AY841" s="230" t="s">
        <v>139</v>
      </c>
    </row>
    <row r="842" s="13" customFormat="1">
      <c r="A842" s="13"/>
      <c r="B842" s="220"/>
      <c r="C842" s="221"/>
      <c r="D842" s="222" t="s">
        <v>150</v>
      </c>
      <c r="E842" s="223" t="s">
        <v>19</v>
      </c>
      <c r="F842" s="224" t="s">
        <v>303</v>
      </c>
      <c r="G842" s="221"/>
      <c r="H842" s="223" t="s">
        <v>19</v>
      </c>
      <c r="I842" s="225"/>
      <c r="J842" s="221"/>
      <c r="K842" s="221"/>
      <c r="L842" s="226"/>
      <c r="M842" s="227"/>
      <c r="N842" s="228"/>
      <c r="O842" s="228"/>
      <c r="P842" s="228"/>
      <c r="Q842" s="228"/>
      <c r="R842" s="228"/>
      <c r="S842" s="228"/>
      <c r="T842" s="22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0" t="s">
        <v>150</v>
      </c>
      <c r="AU842" s="230" t="s">
        <v>82</v>
      </c>
      <c r="AV842" s="13" t="s">
        <v>80</v>
      </c>
      <c r="AW842" s="13" t="s">
        <v>33</v>
      </c>
      <c r="AX842" s="13" t="s">
        <v>72</v>
      </c>
      <c r="AY842" s="230" t="s">
        <v>139</v>
      </c>
    </row>
    <row r="843" s="14" customFormat="1">
      <c r="A843" s="14"/>
      <c r="B843" s="231"/>
      <c r="C843" s="232"/>
      <c r="D843" s="222" t="s">
        <v>150</v>
      </c>
      <c r="E843" s="233" t="s">
        <v>19</v>
      </c>
      <c r="F843" s="234" t="s">
        <v>225</v>
      </c>
      <c r="G843" s="232"/>
      <c r="H843" s="235">
        <v>14</v>
      </c>
      <c r="I843" s="236"/>
      <c r="J843" s="232"/>
      <c r="K843" s="232"/>
      <c r="L843" s="237"/>
      <c r="M843" s="238"/>
      <c r="N843" s="239"/>
      <c r="O843" s="239"/>
      <c r="P843" s="239"/>
      <c r="Q843" s="239"/>
      <c r="R843" s="239"/>
      <c r="S843" s="239"/>
      <c r="T843" s="24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41" t="s">
        <v>150</v>
      </c>
      <c r="AU843" s="241" t="s">
        <v>82</v>
      </c>
      <c r="AV843" s="14" t="s">
        <v>82</v>
      </c>
      <c r="AW843" s="14" t="s">
        <v>33</v>
      </c>
      <c r="AX843" s="14" t="s">
        <v>72</v>
      </c>
      <c r="AY843" s="241" t="s">
        <v>139</v>
      </c>
    </row>
    <row r="844" s="13" customFormat="1">
      <c r="A844" s="13"/>
      <c r="B844" s="220"/>
      <c r="C844" s="221"/>
      <c r="D844" s="222" t="s">
        <v>150</v>
      </c>
      <c r="E844" s="223" t="s">
        <v>19</v>
      </c>
      <c r="F844" s="224" t="s">
        <v>152</v>
      </c>
      <c r="G844" s="221"/>
      <c r="H844" s="223" t="s">
        <v>19</v>
      </c>
      <c r="I844" s="225"/>
      <c r="J844" s="221"/>
      <c r="K844" s="221"/>
      <c r="L844" s="226"/>
      <c r="M844" s="227"/>
      <c r="N844" s="228"/>
      <c r="O844" s="228"/>
      <c r="P844" s="228"/>
      <c r="Q844" s="228"/>
      <c r="R844" s="228"/>
      <c r="S844" s="228"/>
      <c r="T844" s="22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0" t="s">
        <v>150</v>
      </c>
      <c r="AU844" s="230" t="s">
        <v>82</v>
      </c>
      <c r="AV844" s="13" t="s">
        <v>80</v>
      </c>
      <c r="AW844" s="13" t="s">
        <v>33</v>
      </c>
      <c r="AX844" s="13" t="s">
        <v>72</v>
      </c>
      <c r="AY844" s="230" t="s">
        <v>139</v>
      </c>
    </row>
    <row r="845" s="14" customFormat="1">
      <c r="A845" s="14"/>
      <c r="B845" s="231"/>
      <c r="C845" s="232"/>
      <c r="D845" s="222" t="s">
        <v>150</v>
      </c>
      <c r="E845" s="233" t="s">
        <v>19</v>
      </c>
      <c r="F845" s="234" t="s">
        <v>146</v>
      </c>
      <c r="G845" s="232"/>
      <c r="H845" s="235">
        <v>4</v>
      </c>
      <c r="I845" s="236"/>
      <c r="J845" s="232"/>
      <c r="K845" s="232"/>
      <c r="L845" s="237"/>
      <c r="M845" s="238"/>
      <c r="N845" s="239"/>
      <c r="O845" s="239"/>
      <c r="P845" s="239"/>
      <c r="Q845" s="239"/>
      <c r="R845" s="239"/>
      <c r="S845" s="239"/>
      <c r="T845" s="24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1" t="s">
        <v>150</v>
      </c>
      <c r="AU845" s="241" t="s">
        <v>82</v>
      </c>
      <c r="AV845" s="14" t="s">
        <v>82</v>
      </c>
      <c r="AW845" s="14" t="s">
        <v>33</v>
      </c>
      <c r="AX845" s="14" t="s">
        <v>72</v>
      </c>
      <c r="AY845" s="241" t="s">
        <v>139</v>
      </c>
    </row>
    <row r="846" s="13" customFormat="1">
      <c r="A846" s="13"/>
      <c r="B846" s="220"/>
      <c r="C846" s="221"/>
      <c r="D846" s="222" t="s">
        <v>150</v>
      </c>
      <c r="E846" s="223" t="s">
        <v>19</v>
      </c>
      <c r="F846" s="224" t="s">
        <v>330</v>
      </c>
      <c r="G846" s="221"/>
      <c r="H846" s="223" t="s">
        <v>19</v>
      </c>
      <c r="I846" s="225"/>
      <c r="J846" s="221"/>
      <c r="K846" s="221"/>
      <c r="L846" s="226"/>
      <c r="M846" s="227"/>
      <c r="N846" s="228"/>
      <c r="O846" s="228"/>
      <c r="P846" s="228"/>
      <c r="Q846" s="228"/>
      <c r="R846" s="228"/>
      <c r="S846" s="228"/>
      <c r="T846" s="22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0" t="s">
        <v>150</v>
      </c>
      <c r="AU846" s="230" t="s">
        <v>82</v>
      </c>
      <c r="AV846" s="13" t="s">
        <v>80</v>
      </c>
      <c r="AW846" s="13" t="s">
        <v>33</v>
      </c>
      <c r="AX846" s="13" t="s">
        <v>72</v>
      </c>
      <c r="AY846" s="230" t="s">
        <v>139</v>
      </c>
    </row>
    <row r="847" s="14" customFormat="1">
      <c r="A847" s="14"/>
      <c r="B847" s="231"/>
      <c r="C847" s="232"/>
      <c r="D847" s="222" t="s">
        <v>150</v>
      </c>
      <c r="E847" s="233" t="s">
        <v>19</v>
      </c>
      <c r="F847" s="234" t="s">
        <v>82</v>
      </c>
      <c r="G847" s="232"/>
      <c r="H847" s="235">
        <v>2</v>
      </c>
      <c r="I847" s="236"/>
      <c r="J847" s="232"/>
      <c r="K847" s="232"/>
      <c r="L847" s="237"/>
      <c r="M847" s="238"/>
      <c r="N847" s="239"/>
      <c r="O847" s="239"/>
      <c r="P847" s="239"/>
      <c r="Q847" s="239"/>
      <c r="R847" s="239"/>
      <c r="S847" s="239"/>
      <c r="T847" s="24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1" t="s">
        <v>150</v>
      </c>
      <c r="AU847" s="241" t="s">
        <v>82</v>
      </c>
      <c r="AV847" s="14" t="s">
        <v>82</v>
      </c>
      <c r="AW847" s="14" t="s">
        <v>33</v>
      </c>
      <c r="AX847" s="14" t="s">
        <v>72</v>
      </c>
      <c r="AY847" s="241" t="s">
        <v>139</v>
      </c>
    </row>
    <row r="848" s="13" customFormat="1">
      <c r="A848" s="13"/>
      <c r="B848" s="220"/>
      <c r="C848" s="221"/>
      <c r="D848" s="222" t="s">
        <v>150</v>
      </c>
      <c r="E848" s="223" t="s">
        <v>19</v>
      </c>
      <c r="F848" s="224" t="s">
        <v>332</v>
      </c>
      <c r="G848" s="221"/>
      <c r="H848" s="223" t="s">
        <v>19</v>
      </c>
      <c r="I848" s="225"/>
      <c r="J848" s="221"/>
      <c r="K848" s="221"/>
      <c r="L848" s="226"/>
      <c r="M848" s="227"/>
      <c r="N848" s="228"/>
      <c r="O848" s="228"/>
      <c r="P848" s="228"/>
      <c r="Q848" s="228"/>
      <c r="R848" s="228"/>
      <c r="S848" s="228"/>
      <c r="T848" s="22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0" t="s">
        <v>150</v>
      </c>
      <c r="AU848" s="230" t="s">
        <v>82</v>
      </c>
      <c r="AV848" s="13" t="s">
        <v>80</v>
      </c>
      <c r="AW848" s="13" t="s">
        <v>33</v>
      </c>
      <c r="AX848" s="13" t="s">
        <v>72</v>
      </c>
      <c r="AY848" s="230" t="s">
        <v>139</v>
      </c>
    </row>
    <row r="849" s="14" customFormat="1">
      <c r="A849" s="14"/>
      <c r="B849" s="231"/>
      <c r="C849" s="232"/>
      <c r="D849" s="222" t="s">
        <v>150</v>
      </c>
      <c r="E849" s="233" t="s">
        <v>19</v>
      </c>
      <c r="F849" s="234" t="s">
        <v>146</v>
      </c>
      <c r="G849" s="232"/>
      <c r="H849" s="235">
        <v>4</v>
      </c>
      <c r="I849" s="236"/>
      <c r="J849" s="232"/>
      <c r="K849" s="232"/>
      <c r="L849" s="237"/>
      <c r="M849" s="238"/>
      <c r="N849" s="239"/>
      <c r="O849" s="239"/>
      <c r="P849" s="239"/>
      <c r="Q849" s="239"/>
      <c r="R849" s="239"/>
      <c r="S849" s="239"/>
      <c r="T849" s="24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1" t="s">
        <v>150</v>
      </c>
      <c r="AU849" s="241" t="s">
        <v>82</v>
      </c>
      <c r="AV849" s="14" t="s">
        <v>82</v>
      </c>
      <c r="AW849" s="14" t="s">
        <v>33</v>
      </c>
      <c r="AX849" s="14" t="s">
        <v>72</v>
      </c>
      <c r="AY849" s="241" t="s">
        <v>139</v>
      </c>
    </row>
    <row r="850" s="13" customFormat="1">
      <c r="A850" s="13"/>
      <c r="B850" s="220"/>
      <c r="C850" s="221"/>
      <c r="D850" s="222" t="s">
        <v>150</v>
      </c>
      <c r="E850" s="223" t="s">
        <v>19</v>
      </c>
      <c r="F850" s="224" t="s">
        <v>338</v>
      </c>
      <c r="G850" s="221"/>
      <c r="H850" s="223" t="s">
        <v>19</v>
      </c>
      <c r="I850" s="225"/>
      <c r="J850" s="221"/>
      <c r="K850" s="221"/>
      <c r="L850" s="226"/>
      <c r="M850" s="227"/>
      <c r="N850" s="228"/>
      <c r="O850" s="228"/>
      <c r="P850" s="228"/>
      <c r="Q850" s="228"/>
      <c r="R850" s="228"/>
      <c r="S850" s="228"/>
      <c r="T850" s="22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0" t="s">
        <v>150</v>
      </c>
      <c r="AU850" s="230" t="s">
        <v>82</v>
      </c>
      <c r="AV850" s="13" t="s">
        <v>80</v>
      </c>
      <c r="AW850" s="13" t="s">
        <v>33</v>
      </c>
      <c r="AX850" s="13" t="s">
        <v>72</v>
      </c>
      <c r="AY850" s="230" t="s">
        <v>139</v>
      </c>
    </row>
    <row r="851" s="14" customFormat="1">
      <c r="A851" s="14"/>
      <c r="B851" s="231"/>
      <c r="C851" s="232"/>
      <c r="D851" s="222" t="s">
        <v>150</v>
      </c>
      <c r="E851" s="233" t="s">
        <v>19</v>
      </c>
      <c r="F851" s="234" t="s">
        <v>88</v>
      </c>
      <c r="G851" s="232"/>
      <c r="H851" s="235">
        <v>8</v>
      </c>
      <c r="I851" s="236"/>
      <c r="J851" s="232"/>
      <c r="K851" s="232"/>
      <c r="L851" s="237"/>
      <c r="M851" s="238"/>
      <c r="N851" s="239"/>
      <c r="O851" s="239"/>
      <c r="P851" s="239"/>
      <c r="Q851" s="239"/>
      <c r="R851" s="239"/>
      <c r="S851" s="239"/>
      <c r="T851" s="24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41" t="s">
        <v>150</v>
      </c>
      <c r="AU851" s="241" t="s">
        <v>82</v>
      </c>
      <c r="AV851" s="14" t="s">
        <v>82</v>
      </c>
      <c r="AW851" s="14" t="s">
        <v>33</v>
      </c>
      <c r="AX851" s="14" t="s">
        <v>72</v>
      </c>
      <c r="AY851" s="241" t="s">
        <v>139</v>
      </c>
    </row>
    <row r="852" s="15" customFormat="1">
      <c r="A852" s="15"/>
      <c r="B852" s="242"/>
      <c r="C852" s="243"/>
      <c r="D852" s="222" t="s">
        <v>150</v>
      </c>
      <c r="E852" s="244" t="s">
        <v>19</v>
      </c>
      <c r="F852" s="245" t="s">
        <v>154</v>
      </c>
      <c r="G852" s="243"/>
      <c r="H852" s="246">
        <v>32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52" t="s">
        <v>150</v>
      </c>
      <c r="AU852" s="252" t="s">
        <v>82</v>
      </c>
      <c r="AV852" s="15" t="s">
        <v>146</v>
      </c>
      <c r="AW852" s="15" t="s">
        <v>33</v>
      </c>
      <c r="AX852" s="15" t="s">
        <v>80</v>
      </c>
      <c r="AY852" s="252" t="s">
        <v>139</v>
      </c>
    </row>
    <row r="853" s="2" customFormat="1" ht="16.5" customHeight="1">
      <c r="A853" s="39"/>
      <c r="B853" s="40"/>
      <c r="C853" s="202" t="s">
        <v>895</v>
      </c>
      <c r="D853" s="202" t="s">
        <v>141</v>
      </c>
      <c r="E853" s="203" t="s">
        <v>896</v>
      </c>
      <c r="F853" s="204" t="s">
        <v>897</v>
      </c>
      <c r="G853" s="205" t="s">
        <v>231</v>
      </c>
      <c r="H853" s="206">
        <v>2</v>
      </c>
      <c r="I853" s="207"/>
      <c r="J853" s="208">
        <f>ROUND(I853*H853,2)</f>
        <v>0</v>
      </c>
      <c r="K853" s="204" t="s">
        <v>145</v>
      </c>
      <c r="L853" s="45"/>
      <c r="M853" s="209" t="s">
        <v>19</v>
      </c>
      <c r="N853" s="210" t="s">
        <v>43</v>
      </c>
      <c r="O853" s="85"/>
      <c r="P853" s="211">
        <f>O853*H853</f>
        <v>0</v>
      </c>
      <c r="Q853" s="211">
        <v>0.00019000000000000001</v>
      </c>
      <c r="R853" s="211">
        <f>Q853*H853</f>
        <v>0.00038000000000000002</v>
      </c>
      <c r="S853" s="211">
        <v>0</v>
      </c>
      <c r="T853" s="212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13" t="s">
        <v>235</v>
      </c>
      <c r="AT853" s="213" t="s">
        <v>141</v>
      </c>
      <c r="AU853" s="213" t="s">
        <v>82</v>
      </c>
      <c r="AY853" s="18" t="s">
        <v>139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18" t="s">
        <v>80</v>
      </c>
      <c r="BK853" s="214">
        <f>ROUND(I853*H853,2)</f>
        <v>0</v>
      </c>
      <c r="BL853" s="18" t="s">
        <v>235</v>
      </c>
      <c r="BM853" s="213" t="s">
        <v>898</v>
      </c>
    </row>
    <row r="854" s="2" customFormat="1">
      <c r="A854" s="39"/>
      <c r="B854" s="40"/>
      <c r="C854" s="41"/>
      <c r="D854" s="215" t="s">
        <v>148</v>
      </c>
      <c r="E854" s="41"/>
      <c r="F854" s="216" t="s">
        <v>899</v>
      </c>
      <c r="G854" s="41"/>
      <c r="H854" s="41"/>
      <c r="I854" s="217"/>
      <c r="J854" s="41"/>
      <c r="K854" s="41"/>
      <c r="L854" s="45"/>
      <c r="M854" s="218"/>
      <c r="N854" s="219"/>
      <c r="O854" s="85"/>
      <c r="P854" s="85"/>
      <c r="Q854" s="85"/>
      <c r="R854" s="85"/>
      <c r="S854" s="85"/>
      <c r="T854" s="86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148</v>
      </c>
      <c r="AU854" s="18" t="s">
        <v>82</v>
      </c>
    </row>
    <row r="855" s="13" customFormat="1">
      <c r="A855" s="13"/>
      <c r="B855" s="220"/>
      <c r="C855" s="221"/>
      <c r="D855" s="222" t="s">
        <v>150</v>
      </c>
      <c r="E855" s="223" t="s">
        <v>19</v>
      </c>
      <c r="F855" s="224" t="s">
        <v>495</v>
      </c>
      <c r="G855" s="221"/>
      <c r="H855" s="223" t="s">
        <v>19</v>
      </c>
      <c r="I855" s="225"/>
      <c r="J855" s="221"/>
      <c r="K855" s="221"/>
      <c r="L855" s="226"/>
      <c r="M855" s="227"/>
      <c r="N855" s="228"/>
      <c r="O855" s="228"/>
      <c r="P855" s="228"/>
      <c r="Q855" s="228"/>
      <c r="R855" s="228"/>
      <c r="S855" s="228"/>
      <c r="T855" s="22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0" t="s">
        <v>150</v>
      </c>
      <c r="AU855" s="230" t="s">
        <v>82</v>
      </c>
      <c r="AV855" s="13" t="s">
        <v>80</v>
      </c>
      <c r="AW855" s="13" t="s">
        <v>33</v>
      </c>
      <c r="AX855" s="13" t="s">
        <v>72</v>
      </c>
      <c r="AY855" s="230" t="s">
        <v>139</v>
      </c>
    </row>
    <row r="856" s="13" customFormat="1">
      <c r="A856" s="13"/>
      <c r="B856" s="220"/>
      <c r="C856" s="221"/>
      <c r="D856" s="222" t="s">
        <v>150</v>
      </c>
      <c r="E856" s="223" t="s">
        <v>19</v>
      </c>
      <c r="F856" s="224" t="s">
        <v>303</v>
      </c>
      <c r="G856" s="221"/>
      <c r="H856" s="223" t="s">
        <v>19</v>
      </c>
      <c r="I856" s="225"/>
      <c r="J856" s="221"/>
      <c r="K856" s="221"/>
      <c r="L856" s="226"/>
      <c r="M856" s="227"/>
      <c r="N856" s="228"/>
      <c r="O856" s="228"/>
      <c r="P856" s="228"/>
      <c r="Q856" s="228"/>
      <c r="R856" s="228"/>
      <c r="S856" s="228"/>
      <c r="T856" s="22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0" t="s">
        <v>150</v>
      </c>
      <c r="AU856" s="230" t="s">
        <v>82</v>
      </c>
      <c r="AV856" s="13" t="s">
        <v>80</v>
      </c>
      <c r="AW856" s="13" t="s">
        <v>33</v>
      </c>
      <c r="AX856" s="13" t="s">
        <v>72</v>
      </c>
      <c r="AY856" s="230" t="s">
        <v>139</v>
      </c>
    </row>
    <row r="857" s="14" customFormat="1">
      <c r="A857" s="14"/>
      <c r="B857" s="231"/>
      <c r="C857" s="232"/>
      <c r="D857" s="222" t="s">
        <v>150</v>
      </c>
      <c r="E857" s="233" t="s">
        <v>19</v>
      </c>
      <c r="F857" s="234" t="s">
        <v>82</v>
      </c>
      <c r="G857" s="232"/>
      <c r="H857" s="235">
        <v>2</v>
      </c>
      <c r="I857" s="236"/>
      <c r="J857" s="232"/>
      <c r="K857" s="232"/>
      <c r="L857" s="237"/>
      <c r="M857" s="238"/>
      <c r="N857" s="239"/>
      <c r="O857" s="239"/>
      <c r="P857" s="239"/>
      <c r="Q857" s="239"/>
      <c r="R857" s="239"/>
      <c r="S857" s="239"/>
      <c r="T857" s="24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1" t="s">
        <v>150</v>
      </c>
      <c r="AU857" s="241" t="s">
        <v>82</v>
      </c>
      <c r="AV857" s="14" t="s">
        <v>82</v>
      </c>
      <c r="AW857" s="14" t="s">
        <v>33</v>
      </c>
      <c r="AX857" s="14" t="s">
        <v>72</v>
      </c>
      <c r="AY857" s="241" t="s">
        <v>139</v>
      </c>
    </row>
    <row r="858" s="15" customFormat="1">
      <c r="A858" s="15"/>
      <c r="B858" s="242"/>
      <c r="C858" s="243"/>
      <c r="D858" s="222" t="s">
        <v>150</v>
      </c>
      <c r="E858" s="244" t="s">
        <v>19</v>
      </c>
      <c r="F858" s="245" t="s">
        <v>154</v>
      </c>
      <c r="G858" s="243"/>
      <c r="H858" s="246">
        <v>2</v>
      </c>
      <c r="I858" s="247"/>
      <c r="J858" s="243"/>
      <c r="K858" s="243"/>
      <c r="L858" s="248"/>
      <c r="M858" s="249"/>
      <c r="N858" s="250"/>
      <c r="O858" s="250"/>
      <c r="P858" s="250"/>
      <c r="Q858" s="250"/>
      <c r="R858" s="250"/>
      <c r="S858" s="250"/>
      <c r="T858" s="251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52" t="s">
        <v>150</v>
      </c>
      <c r="AU858" s="252" t="s">
        <v>82</v>
      </c>
      <c r="AV858" s="15" t="s">
        <v>146</v>
      </c>
      <c r="AW858" s="15" t="s">
        <v>33</v>
      </c>
      <c r="AX858" s="15" t="s">
        <v>80</v>
      </c>
      <c r="AY858" s="252" t="s">
        <v>139</v>
      </c>
    </row>
    <row r="859" s="2" customFormat="1" ht="16.5" customHeight="1">
      <c r="A859" s="39"/>
      <c r="B859" s="40"/>
      <c r="C859" s="202" t="s">
        <v>900</v>
      </c>
      <c r="D859" s="202" t="s">
        <v>141</v>
      </c>
      <c r="E859" s="203" t="s">
        <v>901</v>
      </c>
      <c r="F859" s="204" t="s">
        <v>902</v>
      </c>
      <c r="G859" s="205" t="s">
        <v>231</v>
      </c>
      <c r="H859" s="206">
        <v>6</v>
      </c>
      <c r="I859" s="207"/>
      <c r="J859" s="208">
        <f>ROUND(I859*H859,2)</f>
        <v>0</v>
      </c>
      <c r="K859" s="204" t="s">
        <v>145</v>
      </c>
      <c r="L859" s="45"/>
      <c r="M859" s="209" t="s">
        <v>19</v>
      </c>
      <c r="N859" s="210" t="s">
        <v>43</v>
      </c>
      <c r="O859" s="85"/>
      <c r="P859" s="211">
        <f>O859*H859</f>
        <v>0</v>
      </c>
      <c r="Q859" s="211">
        <v>0.00021000000000000001</v>
      </c>
      <c r="R859" s="211">
        <f>Q859*H859</f>
        <v>0.0012600000000000001</v>
      </c>
      <c r="S859" s="211">
        <v>0</v>
      </c>
      <c r="T859" s="212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13" t="s">
        <v>235</v>
      </c>
      <c r="AT859" s="213" t="s">
        <v>141</v>
      </c>
      <c r="AU859" s="213" t="s">
        <v>82</v>
      </c>
      <c r="AY859" s="18" t="s">
        <v>139</v>
      </c>
      <c r="BE859" s="214">
        <f>IF(N859="základní",J859,0)</f>
        <v>0</v>
      </c>
      <c r="BF859" s="214">
        <f>IF(N859="snížená",J859,0)</f>
        <v>0</v>
      </c>
      <c r="BG859" s="214">
        <f>IF(N859="zákl. přenesená",J859,0)</f>
        <v>0</v>
      </c>
      <c r="BH859" s="214">
        <f>IF(N859="sníž. přenesená",J859,0)</f>
        <v>0</v>
      </c>
      <c r="BI859" s="214">
        <f>IF(N859="nulová",J859,0)</f>
        <v>0</v>
      </c>
      <c r="BJ859" s="18" t="s">
        <v>80</v>
      </c>
      <c r="BK859" s="214">
        <f>ROUND(I859*H859,2)</f>
        <v>0</v>
      </c>
      <c r="BL859" s="18" t="s">
        <v>235</v>
      </c>
      <c r="BM859" s="213" t="s">
        <v>903</v>
      </c>
    </row>
    <row r="860" s="2" customFormat="1">
      <c r="A860" s="39"/>
      <c r="B860" s="40"/>
      <c r="C860" s="41"/>
      <c r="D860" s="215" t="s">
        <v>148</v>
      </c>
      <c r="E860" s="41"/>
      <c r="F860" s="216" t="s">
        <v>904</v>
      </c>
      <c r="G860" s="41"/>
      <c r="H860" s="41"/>
      <c r="I860" s="217"/>
      <c r="J860" s="41"/>
      <c r="K860" s="41"/>
      <c r="L860" s="45"/>
      <c r="M860" s="218"/>
      <c r="N860" s="219"/>
      <c r="O860" s="85"/>
      <c r="P860" s="85"/>
      <c r="Q860" s="85"/>
      <c r="R860" s="85"/>
      <c r="S860" s="85"/>
      <c r="T860" s="86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148</v>
      </c>
      <c r="AU860" s="18" t="s">
        <v>82</v>
      </c>
    </row>
    <row r="861" s="13" customFormat="1">
      <c r="A861" s="13"/>
      <c r="B861" s="220"/>
      <c r="C861" s="221"/>
      <c r="D861" s="222" t="s">
        <v>150</v>
      </c>
      <c r="E861" s="223" t="s">
        <v>19</v>
      </c>
      <c r="F861" s="224" t="s">
        <v>495</v>
      </c>
      <c r="G861" s="221"/>
      <c r="H861" s="223" t="s">
        <v>19</v>
      </c>
      <c r="I861" s="225"/>
      <c r="J861" s="221"/>
      <c r="K861" s="221"/>
      <c r="L861" s="226"/>
      <c r="M861" s="227"/>
      <c r="N861" s="228"/>
      <c r="O861" s="228"/>
      <c r="P861" s="228"/>
      <c r="Q861" s="228"/>
      <c r="R861" s="228"/>
      <c r="S861" s="228"/>
      <c r="T861" s="22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0" t="s">
        <v>150</v>
      </c>
      <c r="AU861" s="230" t="s">
        <v>82</v>
      </c>
      <c r="AV861" s="13" t="s">
        <v>80</v>
      </c>
      <c r="AW861" s="13" t="s">
        <v>33</v>
      </c>
      <c r="AX861" s="13" t="s">
        <v>72</v>
      </c>
      <c r="AY861" s="230" t="s">
        <v>139</v>
      </c>
    </row>
    <row r="862" s="13" customFormat="1">
      <c r="A862" s="13"/>
      <c r="B862" s="220"/>
      <c r="C862" s="221"/>
      <c r="D862" s="222" t="s">
        <v>150</v>
      </c>
      <c r="E862" s="223" t="s">
        <v>19</v>
      </c>
      <c r="F862" s="224" t="s">
        <v>303</v>
      </c>
      <c r="G862" s="221"/>
      <c r="H862" s="223" t="s">
        <v>19</v>
      </c>
      <c r="I862" s="225"/>
      <c r="J862" s="221"/>
      <c r="K862" s="221"/>
      <c r="L862" s="226"/>
      <c r="M862" s="227"/>
      <c r="N862" s="228"/>
      <c r="O862" s="228"/>
      <c r="P862" s="228"/>
      <c r="Q862" s="228"/>
      <c r="R862" s="228"/>
      <c r="S862" s="228"/>
      <c r="T862" s="22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0" t="s">
        <v>150</v>
      </c>
      <c r="AU862" s="230" t="s">
        <v>82</v>
      </c>
      <c r="AV862" s="13" t="s">
        <v>80</v>
      </c>
      <c r="AW862" s="13" t="s">
        <v>33</v>
      </c>
      <c r="AX862" s="13" t="s">
        <v>72</v>
      </c>
      <c r="AY862" s="230" t="s">
        <v>139</v>
      </c>
    </row>
    <row r="863" s="14" customFormat="1">
      <c r="A863" s="14"/>
      <c r="B863" s="231"/>
      <c r="C863" s="232"/>
      <c r="D863" s="222" t="s">
        <v>150</v>
      </c>
      <c r="E863" s="233" t="s">
        <v>19</v>
      </c>
      <c r="F863" s="234" t="s">
        <v>178</v>
      </c>
      <c r="G863" s="232"/>
      <c r="H863" s="235">
        <v>6</v>
      </c>
      <c r="I863" s="236"/>
      <c r="J863" s="232"/>
      <c r="K863" s="232"/>
      <c r="L863" s="237"/>
      <c r="M863" s="238"/>
      <c r="N863" s="239"/>
      <c r="O863" s="239"/>
      <c r="P863" s="239"/>
      <c r="Q863" s="239"/>
      <c r="R863" s="239"/>
      <c r="S863" s="239"/>
      <c r="T863" s="24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1" t="s">
        <v>150</v>
      </c>
      <c r="AU863" s="241" t="s">
        <v>82</v>
      </c>
      <c r="AV863" s="14" t="s">
        <v>82</v>
      </c>
      <c r="AW863" s="14" t="s">
        <v>33</v>
      </c>
      <c r="AX863" s="14" t="s">
        <v>72</v>
      </c>
      <c r="AY863" s="241" t="s">
        <v>139</v>
      </c>
    </row>
    <row r="864" s="15" customFormat="1">
      <c r="A864" s="15"/>
      <c r="B864" s="242"/>
      <c r="C864" s="243"/>
      <c r="D864" s="222" t="s">
        <v>150</v>
      </c>
      <c r="E864" s="244" t="s">
        <v>19</v>
      </c>
      <c r="F864" s="245" t="s">
        <v>154</v>
      </c>
      <c r="G864" s="243"/>
      <c r="H864" s="246">
        <v>6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2" t="s">
        <v>150</v>
      </c>
      <c r="AU864" s="252" t="s">
        <v>82</v>
      </c>
      <c r="AV864" s="15" t="s">
        <v>146</v>
      </c>
      <c r="AW864" s="15" t="s">
        <v>33</v>
      </c>
      <c r="AX864" s="15" t="s">
        <v>80</v>
      </c>
      <c r="AY864" s="252" t="s">
        <v>139</v>
      </c>
    </row>
    <row r="865" s="2" customFormat="1" ht="16.5" customHeight="1">
      <c r="A865" s="39"/>
      <c r="B865" s="40"/>
      <c r="C865" s="202" t="s">
        <v>905</v>
      </c>
      <c r="D865" s="202" t="s">
        <v>141</v>
      </c>
      <c r="E865" s="203" t="s">
        <v>906</v>
      </c>
      <c r="F865" s="204" t="s">
        <v>907</v>
      </c>
      <c r="G865" s="205" t="s">
        <v>231</v>
      </c>
      <c r="H865" s="206">
        <v>28</v>
      </c>
      <c r="I865" s="207"/>
      <c r="J865" s="208">
        <f>ROUND(I865*H865,2)</f>
        <v>0</v>
      </c>
      <c r="K865" s="204" t="s">
        <v>145</v>
      </c>
      <c r="L865" s="45"/>
      <c r="M865" s="209" t="s">
        <v>19</v>
      </c>
      <c r="N865" s="210" t="s">
        <v>43</v>
      </c>
      <c r="O865" s="85"/>
      <c r="P865" s="211">
        <f>O865*H865</f>
        <v>0</v>
      </c>
      <c r="Q865" s="211">
        <v>0.00034000000000000002</v>
      </c>
      <c r="R865" s="211">
        <f>Q865*H865</f>
        <v>0.0095200000000000007</v>
      </c>
      <c r="S865" s="211">
        <v>0</v>
      </c>
      <c r="T865" s="212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13" t="s">
        <v>235</v>
      </c>
      <c r="AT865" s="213" t="s">
        <v>141</v>
      </c>
      <c r="AU865" s="213" t="s">
        <v>82</v>
      </c>
      <c r="AY865" s="18" t="s">
        <v>139</v>
      </c>
      <c r="BE865" s="214">
        <f>IF(N865="základní",J865,0)</f>
        <v>0</v>
      </c>
      <c r="BF865" s="214">
        <f>IF(N865="snížená",J865,0)</f>
        <v>0</v>
      </c>
      <c r="BG865" s="214">
        <f>IF(N865="zákl. přenesená",J865,0)</f>
        <v>0</v>
      </c>
      <c r="BH865" s="214">
        <f>IF(N865="sníž. přenesená",J865,0)</f>
        <v>0</v>
      </c>
      <c r="BI865" s="214">
        <f>IF(N865="nulová",J865,0)</f>
        <v>0</v>
      </c>
      <c r="BJ865" s="18" t="s">
        <v>80</v>
      </c>
      <c r="BK865" s="214">
        <f>ROUND(I865*H865,2)</f>
        <v>0</v>
      </c>
      <c r="BL865" s="18" t="s">
        <v>235</v>
      </c>
      <c r="BM865" s="213" t="s">
        <v>908</v>
      </c>
    </row>
    <row r="866" s="2" customFormat="1">
      <c r="A866" s="39"/>
      <c r="B866" s="40"/>
      <c r="C866" s="41"/>
      <c r="D866" s="215" t="s">
        <v>148</v>
      </c>
      <c r="E866" s="41"/>
      <c r="F866" s="216" t="s">
        <v>909</v>
      </c>
      <c r="G866" s="41"/>
      <c r="H866" s="41"/>
      <c r="I866" s="217"/>
      <c r="J866" s="41"/>
      <c r="K866" s="41"/>
      <c r="L866" s="45"/>
      <c r="M866" s="218"/>
      <c r="N866" s="219"/>
      <c r="O866" s="85"/>
      <c r="P866" s="85"/>
      <c r="Q866" s="85"/>
      <c r="R866" s="85"/>
      <c r="S866" s="85"/>
      <c r="T866" s="86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148</v>
      </c>
      <c r="AU866" s="18" t="s">
        <v>82</v>
      </c>
    </row>
    <row r="867" s="13" customFormat="1">
      <c r="A867" s="13"/>
      <c r="B867" s="220"/>
      <c r="C867" s="221"/>
      <c r="D867" s="222" t="s">
        <v>150</v>
      </c>
      <c r="E867" s="223" t="s">
        <v>19</v>
      </c>
      <c r="F867" s="224" t="s">
        <v>495</v>
      </c>
      <c r="G867" s="221"/>
      <c r="H867" s="223" t="s">
        <v>19</v>
      </c>
      <c r="I867" s="225"/>
      <c r="J867" s="221"/>
      <c r="K867" s="221"/>
      <c r="L867" s="226"/>
      <c r="M867" s="227"/>
      <c r="N867" s="228"/>
      <c r="O867" s="228"/>
      <c r="P867" s="228"/>
      <c r="Q867" s="228"/>
      <c r="R867" s="228"/>
      <c r="S867" s="228"/>
      <c r="T867" s="229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0" t="s">
        <v>150</v>
      </c>
      <c r="AU867" s="230" t="s">
        <v>82</v>
      </c>
      <c r="AV867" s="13" t="s">
        <v>80</v>
      </c>
      <c r="AW867" s="13" t="s">
        <v>33</v>
      </c>
      <c r="AX867" s="13" t="s">
        <v>72</v>
      </c>
      <c r="AY867" s="230" t="s">
        <v>139</v>
      </c>
    </row>
    <row r="868" s="13" customFormat="1">
      <c r="A868" s="13"/>
      <c r="B868" s="220"/>
      <c r="C868" s="221"/>
      <c r="D868" s="222" t="s">
        <v>150</v>
      </c>
      <c r="E868" s="223" t="s">
        <v>19</v>
      </c>
      <c r="F868" s="224" t="s">
        <v>152</v>
      </c>
      <c r="G868" s="221"/>
      <c r="H868" s="223" t="s">
        <v>19</v>
      </c>
      <c r="I868" s="225"/>
      <c r="J868" s="221"/>
      <c r="K868" s="221"/>
      <c r="L868" s="226"/>
      <c r="M868" s="227"/>
      <c r="N868" s="228"/>
      <c r="O868" s="228"/>
      <c r="P868" s="228"/>
      <c r="Q868" s="228"/>
      <c r="R868" s="228"/>
      <c r="S868" s="228"/>
      <c r="T868" s="229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0" t="s">
        <v>150</v>
      </c>
      <c r="AU868" s="230" t="s">
        <v>82</v>
      </c>
      <c r="AV868" s="13" t="s">
        <v>80</v>
      </c>
      <c r="AW868" s="13" t="s">
        <v>33</v>
      </c>
      <c r="AX868" s="13" t="s">
        <v>72</v>
      </c>
      <c r="AY868" s="230" t="s">
        <v>139</v>
      </c>
    </row>
    <row r="869" s="14" customFormat="1">
      <c r="A869" s="14"/>
      <c r="B869" s="231"/>
      <c r="C869" s="232"/>
      <c r="D869" s="222" t="s">
        <v>150</v>
      </c>
      <c r="E869" s="233" t="s">
        <v>19</v>
      </c>
      <c r="F869" s="234" t="s">
        <v>146</v>
      </c>
      <c r="G869" s="232"/>
      <c r="H869" s="235">
        <v>4</v>
      </c>
      <c r="I869" s="236"/>
      <c r="J869" s="232"/>
      <c r="K869" s="232"/>
      <c r="L869" s="237"/>
      <c r="M869" s="238"/>
      <c r="N869" s="239"/>
      <c r="O869" s="239"/>
      <c r="P869" s="239"/>
      <c r="Q869" s="239"/>
      <c r="R869" s="239"/>
      <c r="S869" s="239"/>
      <c r="T869" s="24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1" t="s">
        <v>150</v>
      </c>
      <c r="AU869" s="241" t="s">
        <v>82</v>
      </c>
      <c r="AV869" s="14" t="s">
        <v>82</v>
      </c>
      <c r="AW869" s="14" t="s">
        <v>33</v>
      </c>
      <c r="AX869" s="14" t="s">
        <v>72</v>
      </c>
      <c r="AY869" s="241" t="s">
        <v>139</v>
      </c>
    </row>
    <row r="870" s="13" customFormat="1">
      <c r="A870" s="13"/>
      <c r="B870" s="220"/>
      <c r="C870" s="221"/>
      <c r="D870" s="222" t="s">
        <v>150</v>
      </c>
      <c r="E870" s="223" t="s">
        <v>19</v>
      </c>
      <c r="F870" s="224" t="s">
        <v>330</v>
      </c>
      <c r="G870" s="221"/>
      <c r="H870" s="223" t="s">
        <v>19</v>
      </c>
      <c r="I870" s="225"/>
      <c r="J870" s="221"/>
      <c r="K870" s="221"/>
      <c r="L870" s="226"/>
      <c r="M870" s="227"/>
      <c r="N870" s="228"/>
      <c r="O870" s="228"/>
      <c r="P870" s="228"/>
      <c r="Q870" s="228"/>
      <c r="R870" s="228"/>
      <c r="S870" s="228"/>
      <c r="T870" s="22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0" t="s">
        <v>150</v>
      </c>
      <c r="AU870" s="230" t="s">
        <v>82</v>
      </c>
      <c r="AV870" s="13" t="s">
        <v>80</v>
      </c>
      <c r="AW870" s="13" t="s">
        <v>33</v>
      </c>
      <c r="AX870" s="13" t="s">
        <v>72</v>
      </c>
      <c r="AY870" s="230" t="s">
        <v>139</v>
      </c>
    </row>
    <row r="871" s="14" customFormat="1">
      <c r="A871" s="14"/>
      <c r="B871" s="231"/>
      <c r="C871" s="232"/>
      <c r="D871" s="222" t="s">
        <v>150</v>
      </c>
      <c r="E871" s="233" t="s">
        <v>19</v>
      </c>
      <c r="F871" s="234" t="s">
        <v>159</v>
      </c>
      <c r="G871" s="232"/>
      <c r="H871" s="235">
        <v>3</v>
      </c>
      <c r="I871" s="236"/>
      <c r="J871" s="232"/>
      <c r="K871" s="232"/>
      <c r="L871" s="237"/>
      <c r="M871" s="238"/>
      <c r="N871" s="239"/>
      <c r="O871" s="239"/>
      <c r="P871" s="239"/>
      <c r="Q871" s="239"/>
      <c r="R871" s="239"/>
      <c r="S871" s="239"/>
      <c r="T871" s="24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1" t="s">
        <v>150</v>
      </c>
      <c r="AU871" s="241" t="s">
        <v>82</v>
      </c>
      <c r="AV871" s="14" t="s">
        <v>82</v>
      </c>
      <c r="AW871" s="14" t="s">
        <v>33</v>
      </c>
      <c r="AX871" s="14" t="s">
        <v>72</v>
      </c>
      <c r="AY871" s="241" t="s">
        <v>139</v>
      </c>
    </row>
    <row r="872" s="13" customFormat="1">
      <c r="A872" s="13"/>
      <c r="B872" s="220"/>
      <c r="C872" s="221"/>
      <c r="D872" s="222" t="s">
        <v>150</v>
      </c>
      <c r="E872" s="223" t="s">
        <v>19</v>
      </c>
      <c r="F872" s="224" t="s">
        <v>332</v>
      </c>
      <c r="G872" s="221"/>
      <c r="H872" s="223" t="s">
        <v>19</v>
      </c>
      <c r="I872" s="225"/>
      <c r="J872" s="221"/>
      <c r="K872" s="221"/>
      <c r="L872" s="226"/>
      <c r="M872" s="227"/>
      <c r="N872" s="228"/>
      <c r="O872" s="228"/>
      <c r="P872" s="228"/>
      <c r="Q872" s="228"/>
      <c r="R872" s="228"/>
      <c r="S872" s="228"/>
      <c r="T872" s="22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0" t="s">
        <v>150</v>
      </c>
      <c r="AU872" s="230" t="s">
        <v>82</v>
      </c>
      <c r="AV872" s="13" t="s">
        <v>80</v>
      </c>
      <c r="AW872" s="13" t="s">
        <v>33</v>
      </c>
      <c r="AX872" s="13" t="s">
        <v>72</v>
      </c>
      <c r="AY872" s="230" t="s">
        <v>139</v>
      </c>
    </row>
    <row r="873" s="14" customFormat="1">
      <c r="A873" s="14"/>
      <c r="B873" s="231"/>
      <c r="C873" s="232"/>
      <c r="D873" s="222" t="s">
        <v>150</v>
      </c>
      <c r="E873" s="233" t="s">
        <v>19</v>
      </c>
      <c r="F873" s="234" t="s">
        <v>146</v>
      </c>
      <c r="G873" s="232"/>
      <c r="H873" s="235">
        <v>4</v>
      </c>
      <c r="I873" s="236"/>
      <c r="J873" s="232"/>
      <c r="K873" s="232"/>
      <c r="L873" s="237"/>
      <c r="M873" s="238"/>
      <c r="N873" s="239"/>
      <c r="O873" s="239"/>
      <c r="P873" s="239"/>
      <c r="Q873" s="239"/>
      <c r="R873" s="239"/>
      <c r="S873" s="239"/>
      <c r="T873" s="24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1" t="s">
        <v>150</v>
      </c>
      <c r="AU873" s="241" t="s">
        <v>82</v>
      </c>
      <c r="AV873" s="14" t="s">
        <v>82</v>
      </c>
      <c r="AW873" s="14" t="s">
        <v>33</v>
      </c>
      <c r="AX873" s="14" t="s">
        <v>72</v>
      </c>
      <c r="AY873" s="241" t="s">
        <v>139</v>
      </c>
    </row>
    <row r="874" s="13" customFormat="1">
      <c r="A874" s="13"/>
      <c r="B874" s="220"/>
      <c r="C874" s="221"/>
      <c r="D874" s="222" t="s">
        <v>150</v>
      </c>
      <c r="E874" s="223" t="s">
        <v>19</v>
      </c>
      <c r="F874" s="224" t="s">
        <v>338</v>
      </c>
      <c r="G874" s="221"/>
      <c r="H874" s="223" t="s">
        <v>19</v>
      </c>
      <c r="I874" s="225"/>
      <c r="J874" s="221"/>
      <c r="K874" s="221"/>
      <c r="L874" s="226"/>
      <c r="M874" s="227"/>
      <c r="N874" s="228"/>
      <c r="O874" s="228"/>
      <c r="P874" s="228"/>
      <c r="Q874" s="228"/>
      <c r="R874" s="228"/>
      <c r="S874" s="228"/>
      <c r="T874" s="22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0" t="s">
        <v>150</v>
      </c>
      <c r="AU874" s="230" t="s">
        <v>82</v>
      </c>
      <c r="AV874" s="13" t="s">
        <v>80</v>
      </c>
      <c r="AW874" s="13" t="s">
        <v>33</v>
      </c>
      <c r="AX874" s="13" t="s">
        <v>72</v>
      </c>
      <c r="AY874" s="230" t="s">
        <v>139</v>
      </c>
    </row>
    <row r="875" s="14" customFormat="1">
      <c r="A875" s="14"/>
      <c r="B875" s="231"/>
      <c r="C875" s="232"/>
      <c r="D875" s="222" t="s">
        <v>150</v>
      </c>
      <c r="E875" s="233" t="s">
        <v>19</v>
      </c>
      <c r="F875" s="234" t="s">
        <v>240</v>
      </c>
      <c r="G875" s="232"/>
      <c r="H875" s="235">
        <v>17</v>
      </c>
      <c r="I875" s="236"/>
      <c r="J875" s="232"/>
      <c r="K875" s="232"/>
      <c r="L875" s="237"/>
      <c r="M875" s="238"/>
      <c r="N875" s="239"/>
      <c r="O875" s="239"/>
      <c r="P875" s="239"/>
      <c r="Q875" s="239"/>
      <c r="R875" s="239"/>
      <c r="S875" s="239"/>
      <c r="T875" s="24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1" t="s">
        <v>150</v>
      </c>
      <c r="AU875" s="241" t="s">
        <v>82</v>
      </c>
      <c r="AV875" s="14" t="s">
        <v>82</v>
      </c>
      <c r="AW875" s="14" t="s">
        <v>33</v>
      </c>
      <c r="AX875" s="14" t="s">
        <v>72</v>
      </c>
      <c r="AY875" s="241" t="s">
        <v>139</v>
      </c>
    </row>
    <row r="876" s="15" customFormat="1">
      <c r="A876" s="15"/>
      <c r="B876" s="242"/>
      <c r="C876" s="243"/>
      <c r="D876" s="222" t="s">
        <v>150</v>
      </c>
      <c r="E876" s="244" t="s">
        <v>19</v>
      </c>
      <c r="F876" s="245" t="s">
        <v>154</v>
      </c>
      <c r="G876" s="243"/>
      <c r="H876" s="246">
        <v>28</v>
      </c>
      <c r="I876" s="247"/>
      <c r="J876" s="243"/>
      <c r="K876" s="243"/>
      <c r="L876" s="248"/>
      <c r="M876" s="249"/>
      <c r="N876" s="250"/>
      <c r="O876" s="250"/>
      <c r="P876" s="250"/>
      <c r="Q876" s="250"/>
      <c r="R876" s="250"/>
      <c r="S876" s="250"/>
      <c r="T876" s="251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52" t="s">
        <v>150</v>
      </c>
      <c r="AU876" s="252" t="s">
        <v>82</v>
      </c>
      <c r="AV876" s="15" t="s">
        <v>146</v>
      </c>
      <c r="AW876" s="15" t="s">
        <v>33</v>
      </c>
      <c r="AX876" s="15" t="s">
        <v>80</v>
      </c>
      <c r="AY876" s="252" t="s">
        <v>139</v>
      </c>
    </row>
    <row r="877" s="2" customFormat="1" ht="16.5" customHeight="1">
      <c r="A877" s="39"/>
      <c r="B877" s="40"/>
      <c r="C877" s="202" t="s">
        <v>910</v>
      </c>
      <c r="D877" s="202" t="s">
        <v>141</v>
      </c>
      <c r="E877" s="203" t="s">
        <v>911</v>
      </c>
      <c r="F877" s="204" t="s">
        <v>912</v>
      </c>
      <c r="G877" s="205" t="s">
        <v>231</v>
      </c>
      <c r="H877" s="206">
        <v>5</v>
      </c>
      <c r="I877" s="207"/>
      <c r="J877" s="208">
        <f>ROUND(I877*H877,2)</f>
        <v>0</v>
      </c>
      <c r="K877" s="204" t="s">
        <v>145</v>
      </c>
      <c r="L877" s="45"/>
      <c r="M877" s="209" t="s">
        <v>19</v>
      </c>
      <c r="N877" s="210" t="s">
        <v>43</v>
      </c>
      <c r="O877" s="85"/>
      <c r="P877" s="211">
        <f>O877*H877</f>
        <v>0</v>
      </c>
      <c r="Q877" s="211">
        <v>0.0016800000000000001</v>
      </c>
      <c r="R877" s="211">
        <f>Q877*H877</f>
        <v>0.0084000000000000012</v>
      </c>
      <c r="S877" s="211">
        <v>0</v>
      </c>
      <c r="T877" s="212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13" t="s">
        <v>235</v>
      </c>
      <c r="AT877" s="213" t="s">
        <v>141</v>
      </c>
      <c r="AU877" s="213" t="s">
        <v>82</v>
      </c>
      <c r="AY877" s="18" t="s">
        <v>139</v>
      </c>
      <c r="BE877" s="214">
        <f>IF(N877="základní",J877,0)</f>
        <v>0</v>
      </c>
      <c r="BF877" s="214">
        <f>IF(N877="snížená",J877,0)</f>
        <v>0</v>
      </c>
      <c r="BG877" s="214">
        <f>IF(N877="zákl. přenesená",J877,0)</f>
        <v>0</v>
      </c>
      <c r="BH877" s="214">
        <f>IF(N877="sníž. přenesená",J877,0)</f>
        <v>0</v>
      </c>
      <c r="BI877" s="214">
        <f>IF(N877="nulová",J877,0)</f>
        <v>0</v>
      </c>
      <c r="BJ877" s="18" t="s">
        <v>80</v>
      </c>
      <c r="BK877" s="214">
        <f>ROUND(I877*H877,2)</f>
        <v>0</v>
      </c>
      <c r="BL877" s="18" t="s">
        <v>235</v>
      </c>
      <c r="BM877" s="213" t="s">
        <v>913</v>
      </c>
    </row>
    <row r="878" s="2" customFormat="1">
      <c r="A878" s="39"/>
      <c r="B878" s="40"/>
      <c r="C878" s="41"/>
      <c r="D878" s="215" t="s">
        <v>148</v>
      </c>
      <c r="E878" s="41"/>
      <c r="F878" s="216" t="s">
        <v>914</v>
      </c>
      <c r="G878" s="41"/>
      <c r="H878" s="41"/>
      <c r="I878" s="217"/>
      <c r="J878" s="41"/>
      <c r="K878" s="41"/>
      <c r="L878" s="45"/>
      <c r="M878" s="218"/>
      <c r="N878" s="219"/>
      <c r="O878" s="85"/>
      <c r="P878" s="85"/>
      <c r="Q878" s="85"/>
      <c r="R878" s="85"/>
      <c r="S878" s="85"/>
      <c r="T878" s="86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148</v>
      </c>
      <c r="AU878" s="18" t="s">
        <v>82</v>
      </c>
    </row>
    <row r="879" s="13" customFormat="1">
      <c r="A879" s="13"/>
      <c r="B879" s="220"/>
      <c r="C879" s="221"/>
      <c r="D879" s="222" t="s">
        <v>150</v>
      </c>
      <c r="E879" s="223" t="s">
        <v>19</v>
      </c>
      <c r="F879" s="224" t="s">
        <v>338</v>
      </c>
      <c r="G879" s="221"/>
      <c r="H879" s="223" t="s">
        <v>19</v>
      </c>
      <c r="I879" s="225"/>
      <c r="J879" s="221"/>
      <c r="K879" s="221"/>
      <c r="L879" s="226"/>
      <c r="M879" s="227"/>
      <c r="N879" s="228"/>
      <c r="O879" s="228"/>
      <c r="P879" s="228"/>
      <c r="Q879" s="228"/>
      <c r="R879" s="228"/>
      <c r="S879" s="228"/>
      <c r="T879" s="22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0" t="s">
        <v>150</v>
      </c>
      <c r="AU879" s="230" t="s">
        <v>82</v>
      </c>
      <c r="AV879" s="13" t="s">
        <v>80</v>
      </c>
      <c r="AW879" s="13" t="s">
        <v>33</v>
      </c>
      <c r="AX879" s="13" t="s">
        <v>72</v>
      </c>
      <c r="AY879" s="230" t="s">
        <v>139</v>
      </c>
    </row>
    <row r="880" s="14" customFormat="1">
      <c r="A880" s="14"/>
      <c r="B880" s="231"/>
      <c r="C880" s="232"/>
      <c r="D880" s="222" t="s">
        <v>150</v>
      </c>
      <c r="E880" s="233" t="s">
        <v>19</v>
      </c>
      <c r="F880" s="234" t="s">
        <v>171</v>
      </c>
      <c r="G880" s="232"/>
      <c r="H880" s="235">
        <v>5</v>
      </c>
      <c r="I880" s="236"/>
      <c r="J880" s="232"/>
      <c r="K880" s="232"/>
      <c r="L880" s="237"/>
      <c r="M880" s="238"/>
      <c r="N880" s="239"/>
      <c r="O880" s="239"/>
      <c r="P880" s="239"/>
      <c r="Q880" s="239"/>
      <c r="R880" s="239"/>
      <c r="S880" s="239"/>
      <c r="T880" s="240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1" t="s">
        <v>150</v>
      </c>
      <c r="AU880" s="241" t="s">
        <v>82</v>
      </c>
      <c r="AV880" s="14" t="s">
        <v>82</v>
      </c>
      <c r="AW880" s="14" t="s">
        <v>33</v>
      </c>
      <c r="AX880" s="14" t="s">
        <v>72</v>
      </c>
      <c r="AY880" s="241" t="s">
        <v>139</v>
      </c>
    </row>
    <row r="881" s="15" customFormat="1">
      <c r="A881" s="15"/>
      <c r="B881" s="242"/>
      <c r="C881" s="243"/>
      <c r="D881" s="222" t="s">
        <v>150</v>
      </c>
      <c r="E881" s="244" t="s">
        <v>19</v>
      </c>
      <c r="F881" s="245" t="s">
        <v>154</v>
      </c>
      <c r="G881" s="243"/>
      <c r="H881" s="246">
        <v>5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52" t="s">
        <v>150</v>
      </c>
      <c r="AU881" s="252" t="s">
        <v>82</v>
      </c>
      <c r="AV881" s="15" t="s">
        <v>146</v>
      </c>
      <c r="AW881" s="15" t="s">
        <v>33</v>
      </c>
      <c r="AX881" s="15" t="s">
        <v>80</v>
      </c>
      <c r="AY881" s="252" t="s">
        <v>139</v>
      </c>
    </row>
    <row r="882" s="2" customFormat="1" ht="24.15" customHeight="1">
      <c r="A882" s="39"/>
      <c r="B882" s="40"/>
      <c r="C882" s="202" t="s">
        <v>915</v>
      </c>
      <c r="D882" s="202" t="s">
        <v>141</v>
      </c>
      <c r="E882" s="203" t="s">
        <v>916</v>
      </c>
      <c r="F882" s="204" t="s">
        <v>917</v>
      </c>
      <c r="G882" s="205" t="s">
        <v>231</v>
      </c>
      <c r="H882" s="206">
        <v>5</v>
      </c>
      <c r="I882" s="207"/>
      <c r="J882" s="208">
        <f>ROUND(I882*H882,2)</f>
        <v>0</v>
      </c>
      <c r="K882" s="204" t="s">
        <v>145</v>
      </c>
      <c r="L882" s="45"/>
      <c r="M882" s="209" t="s">
        <v>19</v>
      </c>
      <c r="N882" s="210" t="s">
        <v>43</v>
      </c>
      <c r="O882" s="85"/>
      <c r="P882" s="211">
        <f>O882*H882</f>
        <v>0</v>
      </c>
      <c r="Q882" s="211">
        <v>0.0014499999999999999</v>
      </c>
      <c r="R882" s="211">
        <f>Q882*H882</f>
        <v>0.0072499999999999995</v>
      </c>
      <c r="S882" s="211">
        <v>0</v>
      </c>
      <c r="T882" s="212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13" t="s">
        <v>235</v>
      </c>
      <c r="AT882" s="213" t="s">
        <v>141</v>
      </c>
      <c r="AU882" s="213" t="s">
        <v>82</v>
      </c>
      <c r="AY882" s="18" t="s">
        <v>139</v>
      </c>
      <c r="BE882" s="214">
        <f>IF(N882="základní",J882,0)</f>
        <v>0</v>
      </c>
      <c r="BF882" s="214">
        <f>IF(N882="snížená",J882,0)</f>
        <v>0</v>
      </c>
      <c r="BG882" s="214">
        <f>IF(N882="zákl. přenesená",J882,0)</f>
        <v>0</v>
      </c>
      <c r="BH882" s="214">
        <f>IF(N882="sníž. přenesená",J882,0)</f>
        <v>0</v>
      </c>
      <c r="BI882" s="214">
        <f>IF(N882="nulová",J882,0)</f>
        <v>0</v>
      </c>
      <c r="BJ882" s="18" t="s">
        <v>80</v>
      </c>
      <c r="BK882" s="214">
        <f>ROUND(I882*H882,2)</f>
        <v>0</v>
      </c>
      <c r="BL882" s="18" t="s">
        <v>235</v>
      </c>
      <c r="BM882" s="213" t="s">
        <v>918</v>
      </c>
    </row>
    <row r="883" s="2" customFormat="1">
      <c r="A883" s="39"/>
      <c r="B883" s="40"/>
      <c r="C883" s="41"/>
      <c r="D883" s="215" t="s">
        <v>148</v>
      </c>
      <c r="E883" s="41"/>
      <c r="F883" s="216" t="s">
        <v>919</v>
      </c>
      <c r="G883" s="41"/>
      <c r="H883" s="41"/>
      <c r="I883" s="217"/>
      <c r="J883" s="41"/>
      <c r="K883" s="41"/>
      <c r="L883" s="45"/>
      <c r="M883" s="218"/>
      <c r="N883" s="219"/>
      <c r="O883" s="85"/>
      <c r="P883" s="85"/>
      <c r="Q883" s="85"/>
      <c r="R883" s="85"/>
      <c r="S883" s="85"/>
      <c r="T883" s="86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148</v>
      </c>
      <c r="AU883" s="18" t="s">
        <v>82</v>
      </c>
    </row>
    <row r="884" s="13" customFormat="1">
      <c r="A884" s="13"/>
      <c r="B884" s="220"/>
      <c r="C884" s="221"/>
      <c r="D884" s="222" t="s">
        <v>150</v>
      </c>
      <c r="E884" s="223" t="s">
        <v>19</v>
      </c>
      <c r="F884" s="224" t="s">
        <v>495</v>
      </c>
      <c r="G884" s="221"/>
      <c r="H884" s="223" t="s">
        <v>19</v>
      </c>
      <c r="I884" s="225"/>
      <c r="J884" s="221"/>
      <c r="K884" s="221"/>
      <c r="L884" s="226"/>
      <c r="M884" s="227"/>
      <c r="N884" s="228"/>
      <c r="O884" s="228"/>
      <c r="P884" s="228"/>
      <c r="Q884" s="228"/>
      <c r="R884" s="228"/>
      <c r="S884" s="228"/>
      <c r="T884" s="22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0" t="s">
        <v>150</v>
      </c>
      <c r="AU884" s="230" t="s">
        <v>82</v>
      </c>
      <c r="AV884" s="13" t="s">
        <v>80</v>
      </c>
      <c r="AW884" s="13" t="s">
        <v>33</v>
      </c>
      <c r="AX884" s="13" t="s">
        <v>72</v>
      </c>
      <c r="AY884" s="230" t="s">
        <v>139</v>
      </c>
    </row>
    <row r="885" s="13" customFormat="1">
      <c r="A885" s="13"/>
      <c r="B885" s="220"/>
      <c r="C885" s="221"/>
      <c r="D885" s="222" t="s">
        <v>150</v>
      </c>
      <c r="E885" s="223" t="s">
        <v>19</v>
      </c>
      <c r="F885" s="224" t="s">
        <v>303</v>
      </c>
      <c r="G885" s="221"/>
      <c r="H885" s="223" t="s">
        <v>19</v>
      </c>
      <c r="I885" s="225"/>
      <c r="J885" s="221"/>
      <c r="K885" s="221"/>
      <c r="L885" s="226"/>
      <c r="M885" s="227"/>
      <c r="N885" s="228"/>
      <c r="O885" s="228"/>
      <c r="P885" s="228"/>
      <c r="Q885" s="228"/>
      <c r="R885" s="228"/>
      <c r="S885" s="228"/>
      <c r="T885" s="229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0" t="s">
        <v>150</v>
      </c>
      <c r="AU885" s="230" t="s">
        <v>82</v>
      </c>
      <c r="AV885" s="13" t="s">
        <v>80</v>
      </c>
      <c r="AW885" s="13" t="s">
        <v>33</v>
      </c>
      <c r="AX885" s="13" t="s">
        <v>72</v>
      </c>
      <c r="AY885" s="230" t="s">
        <v>139</v>
      </c>
    </row>
    <row r="886" s="14" customFormat="1">
      <c r="A886" s="14"/>
      <c r="B886" s="231"/>
      <c r="C886" s="232"/>
      <c r="D886" s="222" t="s">
        <v>150</v>
      </c>
      <c r="E886" s="233" t="s">
        <v>19</v>
      </c>
      <c r="F886" s="234" t="s">
        <v>920</v>
      </c>
      <c r="G886" s="232"/>
      <c r="H886" s="235">
        <v>5</v>
      </c>
      <c r="I886" s="236"/>
      <c r="J886" s="232"/>
      <c r="K886" s="232"/>
      <c r="L886" s="237"/>
      <c r="M886" s="238"/>
      <c r="N886" s="239"/>
      <c r="O886" s="239"/>
      <c r="P886" s="239"/>
      <c r="Q886" s="239"/>
      <c r="R886" s="239"/>
      <c r="S886" s="239"/>
      <c r="T886" s="240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1" t="s">
        <v>150</v>
      </c>
      <c r="AU886" s="241" t="s">
        <v>82</v>
      </c>
      <c r="AV886" s="14" t="s">
        <v>82</v>
      </c>
      <c r="AW886" s="14" t="s">
        <v>33</v>
      </c>
      <c r="AX886" s="14" t="s">
        <v>72</v>
      </c>
      <c r="AY886" s="241" t="s">
        <v>139</v>
      </c>
    </row>
    <row r="887" s="15" customFormat="1">
      <c r="A887" s="15"/>
      <c r="B887" s="242"/>
      <c r="C887" s="243"/>
      <c r="D887" s="222" t="s">
        <v>150</v>
      </c>
      <c r="E887" s="244" t="s">
        <v>19</v>
      </c>
      <c r="F887" s="245" t="s">
        <v>154</v>
      </c>
      <c r="G887" s="243"/>
      <c r="H887" s="246">
        <v>5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2" t="s">
        <v>150</v>
      </c>
      <c r="AU887" s="252" t="s">
        <v>82</v>
      </c>
      <c r="AV887" s="15" t="s">
        <v>146</v>
      </c>
      <c r="AW887" s="15" t="s">
        <v>33</v>
      </c>
      <c r="AX887" s="15" t="s">
        <v>80</v>
      </c>
      <c r="AY887" s="252" t="s">
        <v>139</v>
      </c>
    </row>
    <row r="888" s="2" customFormat="1" ht="21.75" customHeight="1">
      <c r="A888" s="39"/>
      <c r="B888" s="40"/>
      <c r="C888" s="202" t="s">
        <v>921</v>
      </c>
      <c r="D888" s="202" t="s">
        <v>141</v>
      </c>
      <c r="E888" s="203" t="s">
        <v>922</v>
      </c>
      <c r="F888" s="204" t="s">
        <v>923</v>
      </c>
      <c r="G888" s="205" t="s">
        <v>231</v>
      </c>
      <c r="H888" s="206">
        <v>2</v>
      </c>
      <c r="I888" s="207"/>
      <c r="J888" s="208">
        <f>ROUND(I888*H888,2)</f>
        <v>0</v>
      </c>
      <c r="K888" s="204" t="s">
        <v>145</v>
      </c>
      <c r="L888" s="45"/>
      <c r="M888" s="209" t="s">
        <v>19</v>
      </c>
      <c r="N888" s="210" t="s">
        <v>43</v>
      </c>
      <c r="O888" s="85"/>
      <c r="P888" s="211">
        <f>O888*H888</f>
        <v>0</v>
      </c>
      <c r="Q888" s="211">
        <v>0.00147</v>
      </c>
      <c r="R888" s="211">
        <f>Q888*H888</f>
        <v>0.0029399999999999999</v>
      </c>
      <c r="S888" s="211">
        <v>0</v>
      </c>
      <c r="T888" s="212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13" t="s">
        <v>235</v>
      </c>
      <c r="AT888" s="213" t="s">
        <v>141</v>
      </c>
      <c r="AU888" s="213" t="s">
        <v>82</v>
      </c>
      <c r="AY888" s="18" t="s">
        <v>139</v>
      </c>
      <c r="BE888" s="214">
        <f>IF(N888="základní",J888,0)</f>
        <v>0</v>
      </c>
      <c r="BF888" s="214">
        <f>IF(N888="snížená",J888,0)</f>
        <v>0</v>
      </c>
      <c r="BG888" s="214">
        <f>IF(N888="zákl. přenesená",J888,0)</f>
        <v>0</v>
      </c>
      <c r="BH888" s="214">
        <f>IF(N888="sníž. přenesená",J888,0)</f>
        <v>0</v>
      </c>
      <c r="BI888" s="214">
        <f>IF(N888="nulová",J888,0)</f>
        <v>0</v>
      </c>
      <c r="BJ888" s="18" t="s">
        <v>80</v>
      </c>
      <c r="BK888" s="214">
        <f>ROUND(I888*H888,2)</f>
        <v>0</v>
      </c>
      <c r="BL888" s="18" t="s">
        <v>235</v>
      </c>
      <c r="BM888" s="213" t="s">
        <v>924</v>
      </c>
    </row>
    <row r="889" s="2" customFormat="1">
      <c r="A889" s="39"/>
      <c r="B889" s="40"/>
      <c r="C889" s="41"/>
      <c r="D889" s="215" t="s">
        <v>148</v>
      </c>
      <c r="E889" s="41"/>
      <c r="F889" s="216" t="s">
        <v>925</v>
      </c>
      <c r="G889" s="41"/>
      <c r="H889" s="41"/>
      <c r="I889" s="217"/>
      <c r="J889" s="41"/>
      <c r="K889" s="41"/>
      <c r="L889" s="45"/>
      <c r="M889" s="218"/>
      <c r="N889" s="219"/>
      <c r="O889" s="85"/>
      <c r="P889" s="85"/>
      <c r="Q889" s="85"/>
      <c r="R889" s="85"/>
      <c r="S889" s="85"/>
      <c r="T889" s="86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148</v>
      </c>
      <c r="AU889" s="18" t="s">
        <v>82</v>
      </c>
    </row>
    <row r="890" s="13" customFormat="1">
      <c r="A890" s="13"/>
      <c r="B890" s="220"/>
      <c r="C890" s="221"/>
      <c r="D890" s="222" t="s">
        <v>150</v>
      </c>
      <c r="E890" s="223" t="s">
        <v>19</v>
      </c>
      <c r="F890" s="224" t="s">
        <v>495</v>
      </c>
      <c r="G890" s="221"/>
      <c r="H890" s="223" t="s">
        <v>19</v>
      </c>
      <c r="I890" s="225"/>
      <c r="J890" s="221"/>
      <c r="K890" s="221"/>
      <c r="L890" s="226"/>
      <c r="M890" s="227"/>
      <c r="N890" s="228"/>
      <c r="O890" s="228"/>
      <c r="P890" s="228"/>
      <c r="Q890" s="228"/>
      <c r="R890" s="228"/>
      <c r="S890" s="228"/>
      <c r="T890" s="22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0" t="s">
        <v>150</v>
      </c>
      <c r="AU890" s="230" t="s">
        <v>82</v>
      </c>
      <c r="AV890" s="13" t="s">
        <v>80</v>
      </c>
      <c r="AW890" s="13" t="s">
        <v>33</v>
      </c>
      <c r="AX890" s="13" t="s">
        <v>72</v>
      </c>
      <c r="AY890" s="230" t="s">
        <v>139</v>
      </c>
    </row>
    <row r="891" s="13" customFormat="1">
      <c r="A891" s="13"/>
      <c r="B891" s="220"/>
      <c r="C891" s="221"/>
      <c r="D891" s="222" t="s">
        <v>150</v>
      </c>
      <c r="E891" s="223" t="s">
        <v>19</v>
      </c>
      <c r="F891" s="224" t="s">
        <v>303</v>
      </c>
      <c r="G891" s="221"/>
      <c r="H891" s="223" t="s">
        <v>19</v>
      </c>
      <c r="I891" s="225"/>
      <c r="J891" s="221"/>
      <c r="K891" s="221"/>
      <c r="L891" s="226"/>
      <c r="M891" s="227"/>
      <c r="N891" s="228"/>
      <c r="O891" s="228"/>
      <c r="P891" s="228"/>
      <c r="Q891" s="228"/>
      <c r="R891" s="228"/>
      <c r="S891" s="228"/>
      <c r="T891" s="22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0" t="s">
        <v>150</v>
      </c>
      <c r="AU891" s="230" t="s">
        <v>82</v>
      </c>
      <c r="AV891" s="13" t="s">
        <v>80</v>
      </c>
      <c r="AW891" s="13" t="s">
        <v>33</v>
      </c>
      <c r="AX891" s="13" t="s">
        <v>72</v>
      </c>
      <c r="AY891" s="230" t="s">
        <v>139</v>
      </c>
    </row>
    <row r="892" s="14" customFormat="1">
      <c r="A892" s="14"/>
      <c r="B892" s="231"/>
      <c r="C892" s="232"/>
      <c r="D892" s="222" t="s">
        <v>150</v>
      </c>
      <c r="E892" s="233" t="s">
        <v>19</v>
      </c>
      <c r="F892" s="234" t="s">
        <v>82</v>
      </c>
      <c r="G892" s="232"/>
      <c r="H892" s="235">
        <v>2</v>
      </c>
      <c r="I892" s="236"/>
      <c r="J892" s="232"/>
      <c r="K892" s="232"/>
      <c r="L892" s="237"/>
      <c r="M892" s="238"/>
      <c r="N892" s="239"/>
      <c r="O892" s="239"/>
      <c r="P892" s="239"/>
      <c r="Q892" s="239"/>
      <c r="R892" s="239"/>
      <c r="S892" s="239"/>
      <c r="T892" s="24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41" t="s">
        <v>150</v>
      </c>
      <c r="AU892" s="241" t="s">
        <v>82</v>
      </c>
      <c r="AV892" s="14" t="s">
        <v>82</v>
      </c>
      <c r="AW892" s="14" t="s">
        <v>33</v>
      </c>
      <c r="AX892" s="14" t="s">
        <v>72</v>
      </c>
      <c r="AY892" s="241" t="s">
        <v>139</v>
      </c>
    </row>
    <row r="893" s="15" customFormat="1">
      <c r="A893" s="15"/>
      <c r="B893" s="242"/>
      <c r="C893" s="243"/>
      <c r="D893" s="222" t="s">
        <v>150</v>
      </c>
      <c r="E893" s="244" t="s">
        <v>19</v>
      </c>
      <c r="F893" s="245" t="s">
        <v>154</v>
      </c>
      <c r="G893" s="243"/>
      <c r="H893" s="246">
        <v>2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52" t="s">
        <v>150</v>
      </c>
      <c r="AU893" s="252" t="s">
        <v>82</v>
      </c>
      <c r="AV893" s="15" t="s">
        <v>146</v>
      </c>
      <c r="AW893" s="15" t="s">
        <v>33</v>
      </c>
      <c r="AX893" s="15" t="s">
        <v>80</v>
      </c>
      <c r="AY893" s="252" t="s">
        <v>139</v>
      </c>
    </row>
    <row r="894" s="2" customFormat="1" ht="16.5" customHeight="1">
      <c r="A894" s="39"/>
      <c r="B894" s="40"/>
      <c r="C894" s="202" t="s">
        <v>926</v>
      </c>
      <c r="D894" s="202" t="s">
        <v>141</v>
      </c>
      <c r="E894" s="203" t="s">
        <v>927</v>
      </c>
      <c r="F894" s="204" t="s">
        <v>928</v>
      </c>
      <c r="G894" s="205" t="s">
        <v>231</v>
      </c>
      <c r="H894" s="206">
        <v>16</v>
      </c>
      <c r="I894" s="207"/>
      <c r="J894" s="208">
        <f>ROUND(I894*H894,2)</f>
        <v>0</v>
      </c>
      <c r="K894" s="204" t="s">
        <v>145</v>
      </c>
      <c r="L894" s="45"/>
      <c r="M894" s="209" t="s">
        <v>19</v>
      </c>
      <c r="N894" s="210" t="s">
        <v>43</v>
      </c>
      <c r="O894" s="85"/>
      <c r="P894" s="211">
        <f>O894*H894</f>
        <v>0</v>
      </c>
      <c r="Q894" s="211">
        <v>0.00024000000000000001</v>
      </c>
      <c r="R894" s="211">
        <f>Q894*H894</f>
        <v>0.0038400000000000001</v>
      </c>
      <c r="S894" s="211">
        <v>0</v>
      </c>
      <c r="T894" s="212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13" t="s">
        <v>235</v>
      </c>
      <c r="AT894" s="213" t="s">
        <v>141</v>
      </c>
      <c r="AU894" s="213" t="s">
        <v>82</v>
      </c>
      <c r="AY894" s="18" t="s">
        <v>139</v>
      </c>
      <c r="BE894" s="214">
        <f>IF(N894="základní",J894,0)</f>
        <v>0</v>
      </c>
      <c r="BF894" s="214">
        <f>IF(N894="snížená",J894,0)</f>
        <v>0</v>
      </c>
      <c r="BG894" s="214">
        <f>IF(N894="zákl. přenesená",J894,0)</f>
        <v>0</v>
      </c>
      <c r="BH894" s="214">
        <f>IF(N894="sníž. přenesená",J894,0)</f>
        <v>0</v>
      </c>
      <c r="BI894" s="214">
        <f>IF(N894="nulová",J894,0)</f>
        <v>0</v>
      </c>
      <c r="BJ894" s="18" t="s">
        <v>80</v>
      </c>
      <c r="BK894" s="214">
        <f>ROUND(I894*H894,2)</f>
        <v>0</v>
      </c>
      <c r="BL894" s="18" t="s">
        <v>235</v>
      </c>
      <c r="BM894" s="213" t="s">
        <v>929</v>
      </c>
    </row>
    <row r="895" s="2" customFormat="1">
      <c r="A895" s="39"/>
      <c r="B895" s="40"/>
      <c r="C895" s="41"/>
      <c r="D895" s="215" t="s">
        <v>148</v>
      </c>
      <c r="E895" s="41"/>
      <c r="F895" s="216" t="s">
        <v>930</v>
      </c>
      <c r="G895" s="41"/>
      <c r="H895" s="41"/>
      <c r="I895" s="217"/>
      <c r="J895" s="41"/>
      <c r="K895" s="41"/>
      <c r="L895" s="45"/>
      <c r="M895" s="218"/>
      <c r="N895" s="219"/>
      <c r="O895" s="85"/>
      <c r="P895" s="85"/>
      <c r="Q895" s="85"/>
      <c r="R895" s="85"/>
      <c r="S895" s="85"/>
      <c r="T895" s="86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148</v>
      </c>
      <c r="AU895" s="18" t="s">
        <v>82</v>
      </c>
    </row>
    <row r="896" s="13" customFormat="1">
      <c r="A896" s="13"/>
      <c r="B896" s="220"/>
      <c r="C896" s="221"/>
      <c r="D896" s="222" t="s">
        <v>150</v>
      </c>
      <c r="E896" s="223" t="s">
        <v>19</v>
      </c>
      <c r="F896" s="224" t="s">
        <v>495</v>
      </c>
      <c r="G896" s="221"/>
      <c r="H896" s="223" t="s">
        <v>19</v>
      </c>
      <c r="I896" s="225"/>
      <c r="J896" s="221"/>
      <c r="K896" s="221"/>
      <c r="L896" s="226"/>
      <c r="M896" s="227"/>
      <c r="N896" s="228"/>
      <c r="O896" s="228"/>
      <c r="P896" s="228"/>
      <c r="Q896" s="228"/>
      <c r="R896" s="228"/>
      <c r="S896" s="228"/>
      <c r="T896" s="22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30" t="s">
        <v>150</v>
      </c>
      <c r="AU896" s="230" t="s">
        <v>82</v>
      </c>
      <c r="AV896" s="13" t="s">
        <v>80</v>
      </c>
      <c r="AW896" s="13" t="s">
        <v>33</v>
      </c>
      <c r="AX896" s="13" t="s">
        <v>72</v>
      </c>
      <c r="AY896" s="230" t="s">
        <v>139</v>
      </c>
    </row>
    <row r="897" s="13" customFormat="1">
      <c r="A897" s="13"/>
      <c r="B897" s="220"/>
      <c r="C897" s="221"/>
      <c r="D897" s="222" t="s">
        <v>150</v>
      </c>
      <c r="E897" s="223" t="s">
        <v>19</v>
      </c>
      <c r="F897" s="224" t="s">
        <v>303</v>
      </c>
      <c r="G897" s="221"/>
      <c r="H897" s="223" t="s">
        <v>19</v>
      </c>
      <c r="I897" s="225"/>
      <c r="J897" s="221"/>
      <c r="K897" s="221"/>
      <c r="L897" s="226"/>
      <c r="M897" s="227"/>
      <c r="N897" s="228"/>
      <c r="O897" s="228"/>
      <c r="P897" s="228"/>
      <c r="Q897" s="228"/>
      <c r="R897" s="228"/>
      <c r="S897" s="228"/>
      <c r="T897" s="22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0" t="s">
        <v>150</v>
      </c>
      <c r="AU897" s="230" t="s">
        <v>82</v>
      </c>
      <c r="AV897" s="13" t="s">
        <v>80</v>
      </c>
      <c r="AW897" s="13" t="s">
        <v>33</v>
      </c>
      <c r="AX897" s="13" t="s">
        <v>72</v>
      </c>
      <c r="AY897" s="230" t="s">
        <v>139</v>
      </c>
    </row>
    <row r="898" s="14" customFormat="1">
      <c r="A898" s="14"/>
      <c r="B898" s="231"/>
      <c r="C898" s="232"/>
      <c r="D898" s="222" t="s">
        <v>150</v>
      </c>
      <c r="E898" s="233" t="s">
        <v>19</v>
      </c>
      <c r="F898" s="234" t="s">
        <v>931</v>
      </c>
      <c r="G898" s="232"/>
      <c r="H898" s="235">
        <v>16</v>
      </c>
      <c r="I898" s="236"/>
      <c r="J898" s="232"/>
      <c r="K898" s="232"/>
      <c r="L898" s="237"/>
      <c r="M898" s="238"/>
      <c r="N898" s="239"/>
      <c r="O898" s="239"/>
      <c r="P898" s="239"/>
      <c r="Q898" s="239"/>
      <c r="R898" s="239"/>
      <c r="S898" s="239"/>
      <c r="T898" s="24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1" t="s">
        <v>150</v>
      </c>
      <c r="AU898" s="241" t="s">
        <v>82</v>
      </c>
      <c r="AV898" s="14" t="s">
        <v>82</v>
      </c>
      <c r="AW898" s="14" t="s">
        <v>33</v>
      </c>
      <c r="AX898" s="14" t="s">
        <v>72</v>
      </c>
      <c r="AY898" s="241" t="s">
        <v>139</v>
      </c>
    </row>
    <row r="899" s="15" customFormat="1">
      <c r="A899" s="15"/>
      <c r="B899" s="242"/>
      <c r="C899" s="243"/>
      <c r="D899" s="222" t="s">
        <v>150</v>
      </c>
      <c r="E899" s="244" t="s">
        <v>19</v>
      </c>
      <c r="F899" s="245" t="s">
        <v>154</v>
      </c>
      <c r="G899" s="243"/>
      <c r="H899" s="246">
        <v>16</v>
      </c>
      <c r="I899" s="247"/>
      <c r="J899" s="243"/>
      <c r="K899" s="243"/>
      <c r="L899" s="248"/>
      <c r="M899" s="249"/>
      <c r="N899" s="250"/>
      <c r="O899" s="250"/>
      <c r="P899" s="250"/>
      <c r="Q899" s="250"/>
      <c r="R899" s="250"/>
      <c r="S899" s="250"/>
      <c r="T899" s="251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2" t="s">
        <v>150</v>
      </c>
      <c r="AU899" s="252" t="s">
        <v>82</v>
      </c>
      <c r="AV899" s="15" t="s">
        <v>146</v>
      </c>
      <c r="AW899" s="15" t="s">
        <v>33</v>
      </c>
      <c r="AX899" s="15" t="s">
        <v>80</v>
      </c>
      <c r="AY899" s="252" t="s">
        <v>139</v>
      </c>
    </row>
    <row r="900" s="2" customFormat="1" ht="24.15" customHeight="1">
      <c r="A900" s="39"/>
      <c r="B900" s="40"/>
      <c r="C900" s="202" t="s">
        <v>932</v>
      </c>
      <c r="D900" s="202" t="s">
        <v>141</v>
      </c>
      <c r="E900" s="203" t="s">
        <v>933</v>
      </c>
      <c r="F900" s="204" t="s">
        <v>934</v>
      </c>
      <c r="G900" s="205" t="s">
        <v>174</v>
      </c>
      <c r="H900" s="206">
        <v>0.58599999999999997</v>
      </c>
      <c r="I900" s="207"/>
      <c r="J900" s="208">
        <f>ROUND(I900*H900,2)</f>
        <v>0</v>
      </c>
      <c r="K900" s="204" t="s">
        <v>145</v>
      </c>
      <c r="L900" s="45"/>
      <c r="M900" s="209" t="s">
        <v>19</v>
      </c>
      <c r="N900" s="210" t="s">
        <v>43</v>
      </c>
      <c r="O900" s="85"/>
      <c r="P900" s="211">
        <f>O900*H900</f>
        <v>0</v>
      </c>
      <c r="Q900" s="211">
        <v>0</v>
      </c>
      <c r="R900" s="211">
        <f>Q900*H900</f>
        <v>0</v>
      </c>
      <c r="S900" s="211">
        <v>0</v>
      </c>
      <c r="T900" s="212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13" t="s">
        <v>235</v>
      </c>
      <c r="AT900" s="213" t="s">
        <v>141</v>
      </c>
      <c r="AU900" s="213" t="s">
        <v>82</v>
      </c>
      <c r="AY900" s="18" t="s">
        <v>139</v>
      </c>
      <c r="BE900" s="214">
        <f>IF(N900="základní",J900,0)</f>
        <v>0</v>
      </c>
      <c r="BF900" s="214">
        <f>IF(N900="snížená",J900,0)</f>
        <v>0</v>
      </c>
      <c r="BG900" s="214">
        <f>IF(N900="zákl. přenesená",J900,0)</f>
        <v>0</v>
      </c>
      <c r="BH900" s="214">
        <f>IF(N900="sníž. přenesená",J900,0)</f>
        <v>0</v>
      </c>
      <c r="BI900" s="214">
        <f>IF(N900="nulová",J900,0)</f>
        <v>0</v>
      </c>
      <c r="BJ900" s="18" t="s">
        <v>80</v>
      </c>
      <c r="BK900" s="214">
        <f>ROUND(I900*H900,2)</f>
        <v>0</v>
      </c>
      <c r="BL900" s="18" t="s">
        <v>235</v>
      </c>
      <c r="BM900" s="213" t="s">
        <v>935</v>
      </c>
    </row>
    <row r="901" s="2" customFormat="1">
      <c r="A901" s="39"/>
      <c r="B901" s="40"/>
      <c r="C901" s="41"/>
      <c r="D901" s="215" t="s">
        <v>148</v>
      </c>
      <c r="E901" s="41"/>
      <c r="F901" s="216" t="s">
        <v>936</v>
      </c>
      <c r="G901" s="41"/>
      <c r="H901" s="41"/>
      <c r="I901" s="217"/>
      <c r="J901" s="41"/>
      <c r="K901" s="41"/>
      <c r="L901" s="45"/>
      <c r="M901" s="218"/>
      <c r="N901" s="219"/>
      <c r="O901" s="85"/>
      <c r="P901" s="85"/>
      <c r="Q901" s="85"/>
      <c r="R901" s="85"/>
      <c r="S901" s="85"/>
      <c r="T901" s="86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148</v>
      </c>
      <c r="AU901" s="18" t="s">
        <v>82</v>
      </c>
    </row>
    <row r="902" s="12" customFormat="1" ht="22.8" customHeight="1">
      <c r="A902" s="12"/>
      <c r="B902" s="186"/>
      <c r="C902" s="187"/>
      <c r="D902" s="188" t="s">
        <v>71</v>
      </c>
      <c r="E902" s="200" t="s">
        <v>937</v>
      </c>
      <c r="F902" s="200" t="s">
        <v>938</v>
      </c>
      <c r="G902" s="187"/>
      <c r="H902" s="187"/>
      <c r="I902" s="190"/>
      <c r="J902" s="201">
        <f>BK902</f>
        <v>0</v>
      </c>
      <c r="K902" s="187"/>
      <c r="L902" s="192"/>
      <c r="M902" s="193"/>
      <c r="N902" s="194"/>
      <c r="O902" s="194"/>
      <c r="P902" s="195">
        <f>SUM(P903:P929)</f>
        <v>0</v>
      </c>
      <c r="Q902" s="194"/>
      <c r="R902" s="195">
        <f>SUM(R903:R929)</f>
        <v>0.45500000000000002</v>
      </c>
      <c r="S902" s="194"/>
      <c r="T902" s="196">
        <f>SUM(T903:T929)</f>
        <v>0.34000000000000002</v>
      </c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R902" s="197" t="s">
        <v>82</v>
      </c>
      <c r="AT902" s="198" t="s">
        <v>71</v>
      </c>
      <c r="AU902" s="198" t="s">
        <v>80</v>
      </c>
      <c r="AY902" s="197" t="s">
        <v>139</v>
      </c>
      <c r="BK902" s="199">
        <f>SUM(BK903:BK929)</f>
        <v>0</v>
      </c>
    </row>
    <row r="903" s="2" customFormat="1" ht="16.5" customHeight="1">
      <c r="A903" s="39"/>
      <c r="B903" s="40"/>
      <c r="C903" s="202" t="s">
        <v>939</v>
      </c>
      <c r="D903" s="202" t="s">
        <v>141</v>
      </c>
      <c r="E903" s="203" t="s">
        <v>940</v>
      </c>
      <c r="F903" s="204" t="s">
        <v>941</v>
      </c>
      <c r="G903" s="205" t="s">
        <v>231</v>
      </c>
      <c r="H903" s="206">
        <v>4</v>
      </c>
      <c r="I903" s="207"/>
      <c r="J903" s="208">
        <f>ROUND(I903*H903,2)</f>
        <v>0</v>
      </c>
      <c r="K903" s="204" t="s">
        <v>145</v>
      </c>
      <c r="L903" s="45"/>
      <c r="M903" s="209" t="s">
        <v>19</v>
      </c>
      <c r="N903" s="210" t="s">
        <v>43</v>
      </c>
      <c r="O903" s="85"/>
      <c r="P903" s="211">
        <f>O903*H903</f>
        <v>0</v>
      </c>
      <c r="Q903" s="211">
        <v>0</v>
      </c>
      <c r="R903" s="211">
        <f>Q903*H903</f>
        <v>0</v>
      </c>
      <c r="S903" s="211">
        <v>0</v>
      </c>
      <c r="T903" s="212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13" t="s">
        <v>235</v>
      </c>
      <c r="AT903" s="213" t="s">
        <v>141</v>
      </c>
      <c r="AU903" s="213" t="s">
        <v>82</v>
      </c>
      <c r="AY903" s="18" t="s">
        <v>139</v>
      </c>
      <c r="BE903" s="214">
        <f>IF(N903="základní",J903,0)</f>
        <v>0</v>
      </c>
      <c r="BF903" s="214">
        <f>IF(N903="snížená",J903,0)</f>
        <v>0</v>
      </c>
      <c r="BG903" s="214">
        <f>IF(N903="zákl. přenesená",J903,0)</f>
        <v>0</v>
      </c>
      <c r="BH903" s="214">
        <f>IF(N903="sníž. přenesená",J903,0)</f>
        <v>0</v>
      </c>
      <c r="BI903" s="214">
        <f>IF(N903="nulová",J903,0)</f>
        <v>0</v>
      </c>
      <c r="BJ903" s="18" t="s">
        <v>80</v>
      </c>
      <c r="BK903" s="214">
        <f>ROUND(I903*H903,2)</f>
        <v>0</v>
      </c>
      <c r="BL903" s="18" t="s">
        <v>235</v>
      </c>
      <c r="BM903" s="213" t="s">
        <v>942</v>
      </c>
    </row>
    <row r="904" s="2" customFormat="1">
      <c r="A904" s="39"/>
      <c r="B904" s="40"/>
      <c r="C904" s="41"/>
      <c r="D904" s="215" t="s">
        <v>148</v>
      </c>
      <c r="E904" s="41"/>
      <c r="F904" s="216" t="s">
        <v>943</v>
      </c>
      <c r="G904" s="41"/>
      <c r="H904" s="41"/>
      <c r="I904" s="217"/>
      <c r="J904" s="41"/>
      <c r="K904" s="41"/>
      <c r="L904" s="45"/>
      <c r="M904" s="218"/>
      <c r="N904" s="219"/>
      <c r="O904" s="85"/>
      <c r="P904" s="85"/>
      <c r="Q904" s="85"/>
      <c r="R904" s="85"/>
      <c r="S904" s="85"/>
      <c r="T904" s="86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148</v>
      </c>
      <c r="AU904" s="18" t="s">
        <v>82</v>
      </c>
    </row>
    <row r="905" s="2" customFormat="1" ht="21.75" customHeight="1">
      <c r="A905" s="39"/>
      <c r="B905" s="40"/>
      <c r="C905" s="202" t="s">
        <v>944</v>
      </c>
      <c r="D905" s="202" t="s">
        <v>141</v>
      </c>
      <c r="E905" s="203" t="s">
        <v>945</v>
      </c>
      <c r="F905" s="204" t="s">
        <v>946</v>
      </c>
      <c r="G905" s="205" t="s">
        <v>231</v>
      </c>
      <c r="H905" s="206">
        <v>28</v>
      </c>
      <c r="I905" s="207"/>
      <c r="J905" s="208">
        <f>ROUND(I905*H905,2)</f>
        <v>0</v>
      </c>
      <c r="K905" s="204" t="s">
        <v>145</v>
      </c>
      <c r="L905" s="45"/>
      <c r="M905" s="209" t="s">
        <v>19</v>
      </c>
      <c r="N905" s="210" t="s">
        <v>43</v>
      </c>
      <c r="O905" s="85"/>
      <c r="P905" s="211">
        <f>O905*H905</f>
        <v>0</v>
      </c>
      <c r="Q905" s="211">
        <v>0</v>
      </c>
      <c r="R905" s="211">
        <f>Q905*H905</f>
        <v>0</v>
      </c>
      <c r="S905" s="211">
        <v>0</v>
      </c>
      <c r="T905" s="212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13" t="s">
        <v>235</v>
      </c>
      <c r="AT905" s="213" t="s">
        <v>141</v>
      </c>
      <c r="AU905" s="213" t="s">
        <v>82</v>
      </c>
      <c r="AY905" s="18" t="s">
        <v>139</v>
      </c>
      <c r="BE905" s="214">
        <f>IF(N905="základní",J905,0)</f>
        <v>0</v>
      </c>
      <c r="BF905" s="214">
        <f>IF(N905="snížená",J905,0)</f>
        <v>0</v>
      </c>
      <c r="BG905" s="214">
        <f>IF(N905="zákl. přenesená",J905,0)</f>
        <v>0</v>
      </c>
      <c r="BH905" s="214">
        <f>IF(N905="sníž. přenesená",J905,0)</f>
        <v>0</v>
      </c>
      <c r="BI905" s="214">
        <f>IF(N905="nulová",J905,0)</f>
        <v>0</v>
      </c>
      <c r="BJ905" s="18" t="s">
        <v>80</v>
      </c>
      <c r="BK905" s="214">
        <f>ROUND(I905*H905,2)</f>
        <v>0</v>
      </c>
      <c r="BL905" s="18" t="s">
        <v>235</v>
      </c>
      <c r="BM905" s="213" t="s">
        <v>947</v>
      </c>
    </row>
    <row r="906" s="2" customFormat="1">
      <c r="A906" s="39"/>
      <c r="B906" s="40"/>
      <c r="C906" s="41"/>
      <c r="D906" s="215" t="s">
        <v>148</v>
      </c>
      <c r="E906" s="41"/>
      <c r="F906" s="216" t="s">
        <v>948</v>
      </c>
      <c r="G906" s="41"/>
      <c r="H906" s="41"/>
      <c r="I906" s="217"/>
      <c r="J906" s="41"/>
      <c r="K906" s="41"/>
      <c r="L906" s="45"/>
      <c r="M906" s="218"/>
      <c r="N906" s="219"/>
      <c r="O906" s="85"/>
      <c r="P906" s="85"/>
      <c r="Q906" s="85"/>
      <c r="R906" s="85"/>
      <c r="S906" s="85"/>
      <c r="T906" s="86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18" t="s">
        <v>148</v>
      </c>
      <c r="AU906" s="18" t="s">
        <v>82</v>
      </c>
    </row>
    <row r="907" s="13" customFormat="1">
      <c r="A907" s="13"/>
      <c r="B907" s="220"/>
      <c r="C907" s="221"/>
      <c r="D907" s="222" t="s">
        <v>150</v>
      </c>
      <c r="E907" s="223" t="s">
        <v>19</v>
      </c>
      <c r="F907" s="224" t="s">
        <v>151</v>
      </c>
      <c r="G907" s="221"/>
      <c r="H907" s="223" t="s">
        <v>19</v>
      </c>
      <c r="I907" s="225"/>
      <c r="J907" s="221"/>
      <c r="K907" s="221"/>
      <c r="L907" s="226"/>
      <c r="M907" s="227"/>
      <c r="N907" s="228"/>
      <c r="O907" s="228"/>
      <c r="P907" s="228"/>
      <c r="Q907" s="228"/>
      <c r="R907" s="228"/>
      <c r="S907" s="228"/>
      <c r="T907" s="22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0" t="s">
        <v>150</v>
      </c>
      <c r="AU907" s="230" t="s">
        <v>82</v>
      </c>
      <c r="AV907" s="13" t="s">
        <v>80</v>
      </c>
      <c r="AW907" s="13" t="s">
        <v>33</v>
      </c>
      <c r="AX907" s="13" t="s">
        <v>72</v>
      </c>
      <c r="AY907" s="230" t="s">
        <v>139</v>
      </c>
    </row>
    <row r="908" s="13" customFormat="1">
      <c r="A908" s="13"/>
      <c r="B908" s="220"/>
      <c r="C908" s="221"/>
      <c r="D908" s="222" t="s">
        <v>150</v>
      </c>
      <c r="E908" s="223" t="s">
        <v>19</v>
      </c>
      <c r="F908" s="224" t="s">
        <v>152</v>
      </c>
      <c r="G908" s="221"/>
      <c r="H908" s="223" t="s">
        <v>19</v>
      </c>
      <c r="I908" s="225"/>
      <c r="J908" s="221"/>
      <c r="K908" s="221"/>
      <c r="L908" s="226"/>
      <c r="M908" s="227"/>
      <c r="N908" s="228"/>
      <c r="O908" s="228"/>
      <c r="P908" s="228"/>
      <c r="Q908" s="228"/>
      <c r="R908" s="228"/>
      <c r="S908" s="228"/>
      <c r="T908" s="22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0" t="s">
        <v>150</v>
      </c>
      <c r="AU908" s="230" t="s">
        <v>82</v>
      </c>
      <c r="AV908" s="13" t="s">
        <v>80</v>
      </c>
      <c r="AW908" s="13" t="s">
        <v>33</v>
      </c>
      <c r="AX908" s="13" t="s">
        <v>72</v>
      </c>
      <c r="AY908" s="230" t="s">
        <v>139</v>
      </c>
    </row>
    <row r="909" s="14" customFormat="1">
      <c r="A909" s="14"/>
      <c r="B909" s="231"/>
      <c r="C909" s="232"/>
      <c r="D909" s="222" t="s">
        <v>150</v>
      </c>
      <c r="E909" s="233" t="s">
        <v>19</v>
      </c>
      <c r="F909" s="234" t="s">
        <v>146</v>
      </c>
      <c r="G909" s="232"/>
      <c r="H909" s="235">
        <v>4</v>
      </c>
      <c r="I909" s="236"/>
      <c r="J909" s="232"/>
      <c r="K909" s="232"/>
      <c r="L909" s="237"/>
      <c r="M909" s="238"/>
      <c r="N909" s="239"/>
      <c r="O909" s="239"/>
      <c r="P909" s="239"/>
      <c r="Q909" s="239"/>
      <c r="R909" s="239"/>
      <c r="S909" s="239"/>
      <c r="T909" s="24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1" t="s">
        <v>150</v>
      </c>
      <c r="AU909" s="241" t="s">
        <v>82</v>
      </c>
      <c r="AV909" s="14" t="s">
        <v>82</v>
      </c>
      <c r="AW909" s="14" t="s">
        <v>33</v>
      </c>
      <c r="AX909" s="14" t="s">
        <v>72</v>
      </c>
      <c r="AY909" s="241" t="s">
        <v>139</v>
      </c>
    </row>
    <row r="910" s="13" customFormat="1">
      <c r="A910" s="13"/>
      <c r="B910" s="220"/>
      <c r="C910" s="221"/>
      <c r="D910" s="222" t="s">
        <v>150</v>
      </c>
      <c r="E910" s="223" t="s">
        <v>19</v>
      </c>
      <c r="F910" s="224" t="s">
        <v>330</v>
      </c>
      <c r="G910" s="221"/>
      <c r="H910" s="223" t="s">
        <v>19</v>
      </c>
      <c r="I910" s="225"/>
      <c r="J910" s="221"/>
      <c r="K910" s="221"/>
      <c r="L910" s="226"/>
      <c r="M910" s="227"/>
      <c r="N910" s="228"/>
      <c r="O910" s="228"/>
      <c r="P910" s="228"/>
      <c r="Q910" s="228"/>
      <c r="R910" s="228"/>
      <c r="S910" s="228"/>
      <c r="T910" s="22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0" t="s">
        <v>150</v>
      </c>
      <c r="AU910" s="230" t="s">
        <v>82</v>
      </c>
      <c r="AV910" s="13" t="s">
        <v>80</v>
      </c>
      <c r="AW910" s="13" t="s">
        <v>33</v>
      </c>
      <c r="AX910" s="13" t="s">
        <v>72</v>
      </c>
      <c r="AY910" s="230" t="s">
        <v>139</v>
      </c>
    </row>
    <row r="911" s="14" customFormat="1">
      <c r="A911" s="14"/>
      <c r="B911" s="231"/>
      <c r="C911" s="232"/>
      <c r="D911" s="222" t="s">
        <v>150</v>
      </c>
      <c r="E911" s="233" t="s">
        <v>19</v>
      </c>
      <c r="F911" s="234" t="s">
        <v>159</v>
      </c>
      <c r="G911" s="232"/>
      <c r="H911" s="235">
        <v>3</v>
      </c>
      <c r="I911" s="236"/>
      <c r="J911" s="232"/>
      <c r="K911" s="232"/>
      <c r="L911" s="237"/>
      <c r="M911" s="238"/>
      <c r="N911" s="239"/>
      <c r="O911" s="239"/>
      <c r="P911" s="239"/>
      <c r="Q911" s="239"/>
      <c r="R911" s="239"/>
      <c r="S911" s="239"/>
      <c r="T911" s="240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41" t="s">
        <v>150</v>
      </c>
      <c r="AU911" s="241" t="s">
        <v>82</v>
      </c>
      <c r="AV911" s="14" t="s">
        <v>82</v>
      </c>
      <c r="AW911" s="14" t="s">
        <v>33</v>
      </c>
      <c r="AX911" s="14" t="s">
        <v>72</v>
      </c>
      <c r="AY911" s="241" t="s">
        <v>139</v>
      </c>
    </row>
    <row r="912" s="13" customFormat="1">
      <c r="A912" s="13"/>
      <c r="B912" s="220"/>
      <c r="C912" s="221"/>
      <c r="D912" s="222" t="s">
        <v>150</v>
      </c>
      <c r="E912" s="223" t="s">
        <v>19</v>
      </c>
      <c r="F912" s="224" t="s">
        <v>332</v>
      </c>
      <c r="G912" s="221"/>
      <c r="H912" s="223" t="s">
        <v>19</v>
      </c>
      <c r="I912" s="225"/>
      <c r="J912" s="221"/>
      <c r="K912" s="221"/>
      <c r="L912" s="226"/>
      <c r="M912" s="227"/>
      <c r="N912" s="228"/>
      <c r="O912" s="228"/>
      <c r="P912" s="228"/>
      <c r="Q912" s="228"/>
      <c r="R912" s="228"/>
      <c r="S912" s="228"/>
      <c r="T912" s="22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30" t="s">
        <v>150</v>
      </c>
      <c r="AU912" s="230" t="s">
        <v>82</v>
      </c>
      <c r="AV912" s="13" t="s">
        <v>80</v>
      </c>
      <c r="AW912" s="13" t="s">
        <v>33</v>
      </c>
      <c r="AX912" s="13" t="s">
        <v>72</v>
      </c>
      <c r="AY912" s="230" t="s">
        <v>139</v>
      </c>
    </row>
    <row r="913" s="14" customFormat="1">
      <c r="A913" s="14"/>
      <c r="B913" s="231"/>
      <c r="C913" s="232"/>
      <c r="D913" s="222" t="s">
        <v>150</v>
      </c>
      <c r="E913" s="233" t="s">
        <v>19</v>
      </c>
      <c r="F913" s="234" t="s">
        <v>146</v>
      </c>
      <c r="G913" s="232"/>
      <c r="H913" s="235">
        <v>4</v>
      </c>
      <c r="I913" s="236"/>
      <c r="J913" s="232"/>
      <c r="K913" s="232"/>
      <c r="L913" s="237"/>
      <c r="M913" s="238"/>
      <c r="N913" s="239"/>
      <c r="O913" s="239"/>
      <c r="P913" s="239"/>
      <c r="Q913" s="239"/>
      <c r="R913" s="239"/>
      <c r="S913" s="239"/>
      <c r="T913" s="240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41" t="s">
        <v>150</v>
      </c>
      <c r="AU913" s="241" t="s">
        <v>82</v>
      </c>
      <c r="AV913" s="14" t="s">
        <v>82</v>
      </c>
      <c r="AW913" s="14" t="s">
        <v>33</v>
      </c>
      <c r="AX913" s="14" t="s">
        <v>72</v>
      </c>
      <c r="AY913" s="241" t="s">
        <v>139</v>
      </c>
    </row>
    <row r="914" s="13" customFormat="1">
      <c r="A914" s="13"/>
      <c r="B914" s="220"/>
      <c r="C914" s="221"/>
      <c r="D914" s="222" t="s">
        <v>150</v>
      </c>
      <c r="E914" s="223" t="s">
        <v>19</v>
      </c>
      <c r="F914" s="224" t="s">
        <v>338</v>
      </c>
      <c r="G914" s="221"/>
      <c r="H914" s="223" t="s">
        <v>19</v>
      </c>
      <c r="I914" s="225"/>
      <c r="J914" s="221"/>
      <c r="K914" s="221"/>
      <c r="L914" s="226"/>
      <c r="M914" s="227"/>
      <c r="N914" s="228"/>
      <c r="O914" s="228"/>
      <c r="P914" s="228"/>
      <c r="Q914" s="228"/>
      <c r="R914" s="228"/>
      <c r="S914" s="228"/>
      <c r="T914" s="22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0" t="s">
        <v>150</v>
      </c>
      <c r="AU914" s="230" t="s">
        <v>82</v>
      </c>
      <c r="AV914" s="13" t="s">
        <v>80</v>
      </c>
      <c r="AW914" s="13" t="s">
        <v>33</v>
      </c>
      <c r="AX914" s="13" t="s">
        <v>72</v>
      </c>
      <c r="AY914" s="230" t="s">
        <v>139</v>
      </c>
    </row>
    <row r="915" s="14" customFormat="1">
      <c r="A915" s="14"/>
      <c r="B915" s="231"/>
      <c r="C915" s="232"/>
      <c r="D915" s="222" t="s">
        <v>150</v>
      </c>
      <c r="E915" s="233" t="s">
        <v>19</v>
      </c>
      <c r="F915" s="234" t="s">
        <v>240</v>
      </c>
      <c r="G915" s="232"/>
      <c r="H915" s="235">
        <v>17</v>
      </c>
      <c r="I915" s="236"/>
      <c r="J915" s="232"/>
      <c r="K915" s="232"/>
      <c r="L915" s="237"/>
      <c r="M915" s="238"/>
      <c r="N915" s="239"/>
      <c r="O915" s="239"/>
      <c r="P915" s="239"/>
      <c r="Q915" s="239"/>
      <c r="R915" s="239"/>
      <c r="S915" s="239"/>
      <c r="T915" s="240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1" t="s">
        <v>150</v>
      </c>
      <c r="AU915" s="241" t="s">
        <v>82</v>
      </c>
      <c r="AV915" s="14" t="s">
        <v>82</v>
      </c>
      <c r="AW915" s="14" t="s">
        <v>33</v>
      </c>
      <c r="AX915" s="14" t="s">
        <v>72</v>
      </c>
      <c r="AY915" s="241" t="s">
        <v>139</v>
      </c>
    </row>
    <row r="916" s="15" customFormat="1">
      <c r="A916" s="15"/>
      <c r="B916" s="242"/>
      <c r="C916" s="243"/>
      <c r="D916" s="222" t="s">
        <v>150</v>
      </c>
      <c r="E916" s="244" t="s">
        <v>19</v>
      </c>
      <c r="F916" s="245" t="s">
        <v>154</v>
      </c>
      <c r="G916" s="243"/>
      <c r="H916" s="246">
        <v>28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52" t="s">
        <v>150</v>
      </c>
      <c r="AU916" s="252" t="s">
        <v>82</v>
      </c>
      <c r="AV916" s="15" t="s">
        <v>146</v>
      </c>
      <c r="AW916" s="15" t="s">
        <v>33</v>
      </c>
      <c r="AX916" s="15" t="s">
        <v>80</v>
      </c>
      <c r="AY916" s="252" t="s">
        <v>139</v>
      </c>
    </row>
    <row r="917" s="2" customFormat="1" ht="16.5" customHeight="1">
      <c r="A917" s="39"/>
      <c r="B917" s="40"/>
      <c r="C917" s="253" t="s">
        <v>949</v>
      </c>
      <c r="D917" s="253" t="s">
        <v>189</v>
      </c>
      <c r="E917" s="254" t="s">
        <v>950</v>
      </c>
      <c r="F917" s="255" t="s">
        <v>951</v>
      </c>
      <c r="G917" s="256" t="s">
        <v>231</v>
      </c>
      <c r="H917" s="257">
        <v>21</v>
      </c>
      <c r="I917" s="258"/>
      <c r="J917" s="259">
        <f>ROUND(I917*H917,2)</f>
        <v>0</v>
      </c>
      <c r="K917" s="255" t="s">
        <v>519</v>
      </c>
      <c r="L917" s="260"/>
      <c r="M917" s="261" t="s">
        <v>19</v>
      </c>
      <c r="N917" s="262" t="s">
        <v>43</v>
      </c>
      <c r="O917" s="85"/>
      <c r="P917" s="211">
        <f>O917*H917</f>
        <v>0</v>
      </c>
      <c r="Q917" s="211">
        <v>0.014999999999999999</v>
      </c>
      <c r="R917" s="211">
        <f>Q917*H917</f>
        <v>0.315</v>
      </c>
      <c r="S917" s="211">
        <v>0</v>
      </c>
      <c r="T917" s="212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13" t="s">
        <v>312</v>
      </c>
      <c r="AT917" s="213" t="s">
        <v>189</v>
      </c>
      <c r="AU917" s="213" t="s">
        <v>82</v>
      </c>
      <c r="AY917" s="18" t="s">
        <v>139</v>
      </c>
      <c r="BE917" s="214">
        <f>IF(N917="základní",J917,0)</f>
        <v>0</v>
      </c>
      <c r="BF917" s="214">
        <f>IF(N917="snížená",J917,0)</f>
        <v>0</v>
      </c>
      <c r="BG917" s="214">
        <f>IF(N917="zákl. přenesená",J917,0)</f>
        <v>0</v>
      </c>
      <c r="BH917" s="214">
        <f>IF(N917="sníž. přenesená",J917,0)</f>
        <v>0</v>
      </c>
      <c r="BI917" s="214">
        <f>IF(N917="nulová",J917,0)</f>
        <v>0</v>
      </c>
      <c r="BJ917" s="18" t="s">
        <v>80</v>
      </c>
      <c r="BK917" s="214">
        <f>ROUND(I917*H917,2)</f>
        <v>0</v>
      </c>
      <c r="BL917" s="18" t="s">
        <v>235</v>
      </c>
      <c r="BM917" s="213" t="s">
        <v>952</v>
      </c>
    </row>
    <row r="918" s="2" customFormat="1" ht="24.15" customHeight="1">
      <c r="A918" s="39"/>
      <c r="B918" s="40"/>
      <c r="C918" s="253" t="s">
        <v>953</v>
      </c>
      <c r="D918" s="253" t="s">
        <v>189</v>
      </c>
      <c r="E918" s="254" t="s">
        <v>954</v>
      </c>
      <c r="F918" s="255" t="s">
        <v>955</v>
      </c>
      <c r="G918" s="256" t="s">
        <v>231</v>
      </c>
      <c r="H918" s="257">
        <v>3</v>
      </c>
      <c r="I918" s="258"/>
      <c r="J918" s="259">
        <f>ROUND(I918*H918,2)</f>
        <v>0</v>
      </c>
      <c r="K918" s="255" t="s">
        <v>519</v>
      </c>
      <c r="L918" s="260"/>
      <c r="M918" s="261" t="s">
        <v>19</v>
      </c>
      <c r="N918" s="262" t="s">
        <v>43</v>
      </c>
      <c r="O918" s="85"/>
      <c r="P918" s="211">
        <f>O918*H918</f>
        <v>0</v>
      </c>
      <c r="Q918" s="211">
        <v>0.02</v>
      </c>
      <c r="R918" s="211">
        <f>Q918*H918</f>
        <v>0.059999999999999998</v>
      </c>
      <c r="S918" s="211">
        <v>0</v>
      </c>
      <c r="T918" s="212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13" t="s">
        <v>312</v>
      </c>
      <c r="AT918" s="213" t="s">
        <v>189</v>
      </c>
      <c r="AU918" s="213" t="s">
        <v>82</v>
      </c>
      <c r="AY918" s="18" t="s">
        <v>139</v>
      </c>
      <c r="BE918" s="214">
        <f>IF(N918="základní",J918,0)</f>
        <v>0</v>
      </c>
      <c r="BF918" s="214">
        <f>IF(N918="snížená",J918,0)</f>
        <v>0</v>
      </c>
      <c r="BG918" s="214">
        <f>IF(N918="zákl. přenesená",J918,0)</f>
        <v>0</v>
      </c>
      <c r="BH918" s="214">
        <f>IF(N918="sníž. přenesená",J918,0)</f>
        <v>0</v>
      </c>
      <c r="BI918" s="214">
        <f>IF(N918="nulová",J918,0)</f>
        <v>0</v>
      </c>
      <c r="BJ918" s="18" t="s">
        <v>80</v>
      </c>
      <c r="BK918" s="214">
        <f>ROUND(I918*H918,2)</f>
        <v>0</v>
      </c>
      <c r="BL918" s="18" t="s">
        <v>235</v>
      </c>
      <c r="BM918" s="213" t="s">
        <v>956</v>
      </c>
    </row>
    <row r="919" s="2" customFormat="1" ht="24.15" customHeight="1">
      <c r="A919" s="39"/>
      <c r="B919" s="40"/>
      <c r="C919" s="253" t="s">
        <v>957</v>
      </c>
      <c r="D919" s="253" t="s">
        <v>189</v>
      </c>
      <c r="E919" s="254" t="s">
        <v>958</v>
      </c>
      <c r="F919" s="255" t="s">
        <v>959</v>
      </c>
      <c r="G919" s="256" t="s">
        <v>231</v>
      </c>
      <c r="H919" s="257">
        <v>4</v>
      </c>
      <c r="I919" s="258"/>
      <c r="J919" s="259">
        <f>ROUND(I919*H919,2)</f>
        <v>0</v>
      </c>
      <c r="K919" s="255" t="s">
        <v>519</v>
      </c>
      <c r="L919" s="260"/>
      <c r="M919" s="261" t="s">
        <v>19</v>
      </c>
      <c r="N919" s="262" t="s">
        <v>43</v>
      </c>
      <c r="O919" s="85"/>
      <c r="P919" s="211">
        <f>O919*H919</f>
        <v>0</v>
      </c>
      <c r="Q919" s="211">
        <v>0.02</v>
      </c>
      <c r="R919" s="211">
        <f>Q919*H919</f>
        <v>0.080000000000000002</v>
      </c>
      <c r="S919" s="211">
        <v>0</v>
      </c>
      <c r="T919" s="212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13" t="s">
        <v>312</v>
      </c>
      <c r="AT919" s="213" t="s">
        <v>189</v>
      </c>
      <c r="AU919" s="213" t="s">
        <v>82</v>
      </c>
      <c r="AY919" s="18" t="s">
        <v>139</v>
      </c>
      <c r="BE919" s="214">
        <f>IF(N919="základní",J919,0)</f>
        <v>0</v>
      </c>
      <c r="BF919" s="214">
        <f>IF(N919="snížená",J919,0)</f>
        <v>0</v>
      </c>
      <c r="BG919" s="214">
        <f>IF(N919="zákl. přenesená",J919,0)</f>
        <v>0</v>
      </c>
      <c r="BH919" s="214">
        <f>IF(N919="sníž. přenesená",J919,0)</f>
        <v>0</v>
      </c>
      <c r="BI919" s="214">
        <f>IF(N919="nulová",J919,0)</f>
        <v>0</v>
      </c>
      <c r="BJ919" s="18" t="s">
        <v>80</v>
      </c>
      <c r="BK919" s="214">
        <f>ROUND(I919*H919,2)</f>
        <v>0</v>
      </c>
      <c r="BL919" s="18" t="s">
        <v>235</v>
      </c>
      <c r="BM919" s="213" t="s">
        <v>960</v>
      </c>
    </row>
    <row r="920" s="2" customFormat="1" ht="24.15" customHeight="1">
      <c r="A920" s="39"/>
      <c r="B920" s="40"/>
      <c r="C920" s="202" t="s">
        <v>961</v>
      </c>
      <c r="D920" s="202" t="s">
        <v>141</v>
      </c>
      <c r="E920" s="203" t="s">
        <v>962</v>
      </c>
      <c r="F920" s="204" t="s">
        <v>963</v>
      </c>
      <c r="G920" s="205" t="s">
        <v>231</v>
      </c>
      <c r="H920" s="206">
        <v>17</v>
      </c>
      <c r="I920" s="207"/>
      <c r="J920" s="208">
        <f>ROUND(I920*H920,2)</f>
        <v>0</v>
      </c>
      <c r="K920" s="204" t="s">
        <v>145</v>
      </c>
      <c r="L920" s="45"/>
      <c r="M920" s="209" t="s">
        <v>19</v>
      </c>
      <c r="N920" s="210" t="s">
        <v>43</v>
      </c>
      <c r="O920" s="85"/>
      <c r="P920" s="211">
        <f>O920*H920</f>
        <v>0</v>
      </c>
      <c r="Q920" s="211">
        <v>0</v>
      </c>
      <c r="R920" s="211">
        <f>Q920*H920</f>
        <v>0</v>
      </c>
      <c r="S920" s="211">
        <v>0.02</v>
      </c>
      <c r="T920" s="212">
        <f>S920*H920</f>
        <v>0.34000000000000002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13" t="s">
        <v>235</v>
      </c>
      <c r="AT920" s="213" t="s">
        <v>141</v>
      </c>
      <c r="AU920" s="213" t="s">
        <v>82</v>
      </c>
      <c r="AY920" s="18" t="s">
        <v>139</v>
      </c>
      <c r="BE920" s="214">
        <f>IF(N920="základní",J920,0)</f>
        <v>0</v>
      </c>
      <c r="BF920" s="214">
        <f>IF(N920="snížená",J920,0)</f>
        <v>0</v>
      </c>
      <c r="BG920" s="214">
        <f>IF(N920="zákl. přenesená",J920,0)</f>
        <v>0</v>
      </c>
      <c r="BH920" s="214">
        <f>IF(N920="sníž. přenesená",J920,0)</f>
        <v>0</v>
      </c>
      <c r="BI920" s="214">
        <f>IF(N920="nulová",J920,0)</f>
        <v>0</v>
      </c>
      <c r="BJ920" s="18" t="s">
        <v>80</v>
      </c>
      <c r="BK920" s="214">
        <f>ROUND(I920*H920,2)</f>
        <v>0</v>
      </c>
      <c r="BL920" s="18" t="s">
        <v>235</v>
      </c>
      <c r="BM920" s="213" t="s">
        <v>964</v>
      </c>
    </row>
    <row r="921" s="2" customFormat="1">
      <c r="A921" s="39"/>
      <c r="B921" s="40"/>
      <c r="C921" s="41"/>
      <c r="D921" s="215" t="s">
        <v>148</v>
      </c>
      <c r="E921" s="41"/>
      <c r="F921" s="216" t="s">
        <v>965</v>
      </c>
      <c r="G921" s="41"/>
      <c r="H921" s="41"/>
      <c r="I921" s="217"/>
      <c r="J921" s="41"/>
      <c r="K921" s="41"/>
      <c r="L921" s="45"/>
      <c r="M921" s="218"/>
      <c r="N921" s="219"/>
      <c r="O921" s="85"/>
      <c r="P921" s="85"/>
      <c r="Q921" s="85"/>
      <c r="R921" s="85"/>
      <c r="S921" s="85"/>
      <c r="T921" s="86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148</v>
      </c>
      <c r="AU921" s="18" t="s">
        <v>82</v>
      </c>
    </row>
    <row r="922" s="13" customFormat="1">
      <c r="A922" s="13"/>
      <c r="B922" s="220"/>
      <c r="C922" s="221"/>
      <c r="D922" s="222" t="s">
        <v>150</v>
      </c>
      <c r="E922" s="223" t="s">
        <v>19</v>
      </c>
      <c r="F922" s="224" t="s">
        <v>151</v>
      </c>
      <c r="G922" s="221"/>
      <c r="H922" s="223" t="s">
        <v>19</v>
      </c>
      <c r="I922" s="225"/>
      <c r="J922" s="221"/>
      <c r="K922" s="221"/>
      <c r="L922" s="226"/>
      <c r="M922" s="227"/>
      <c r="N922" s="228"/>
      <c r="O922" s="228"/>
      <c r="P922" s="228"/>
      <c r="Q922" s="228"/>
      <c r="R922" s="228"/>
      <c r="S922" s="228"/>
      <c r="T922" s="22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0" t="s">
        <v>150</v>
      </c>
      <c r="AU922" s="230" t="s">
        <v>82</v>
      </c>
      <c r="AV922" s="13" t="s">
        <v>80</v>
      </c>
      <c r="AW922" s="13" t="s">
        <v>33</v>
      </c>
      <c r="AX922" s="13" t="s">
        <v>72</v>
      </c>
      <c r="AY922" s="230" t="s">
        <v>139</v>
      </c>
    </row>
    <row r="923" s="13" customFormat="1">
      <c r="A923" s="13"/>
      <c r="B923" s="220"/>
      <c r="C923" s="221"/>
      <c r="D923" s="222" t="s">
        <v>150</v>
      </c>
      <c r="E923" s="223" t="s">
        <v>19</v>
      </c>
      <c r="F923" s="224" t="s">
        <v>338</v>
      </c>
      <c r="G923" s="221"/>
      <c r="H923" s="223" t="s">
        <v>19</v>
      </c>
      <c r="I923" s="225"/>
      <c r="J923" s="221"/>
      <c r="K923" s="221"/>
      <c r="L923" s="226"/>
      <c r="M923" s="227"/>
      <c r="N923" s="228"/>
      <c r="O923" s="228"/>
      <c r="P923" s="228"/>
      <c r="Q923" s="228"/>
      <c r="R923" s="228"/>
      <c r="S923" s="228"/>
      <c r="T923" s="22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0" t="s">
        <v>150</v>
      </c>
      <c r="AU923" s="230" t="s">
        <v>82</v>
      </c>
      <c r="AV923" s="13" t="s">
        <v>80</v>
      </c>
      <c r="AW923" s="13" t="s">
        <v>33</v>
      </c>
      <c r="AX923" s="13" t="s">
        <v>72</v>
      </c>
      <c r="AY923" s="230" t="s">
        <v>139</v>
      </c>
    </row>
    <row r="924" s="14" customFormat="1">
      <c r="A924" s="14"/>
      <c r="B924" s="231"/>
      <c r="C924" s="232"/>
      <c r="D924" s="222" t="s">
        <v>150</v>
      </c>
      <c r="E924" s="233" t="s">
        <v>19</v>
      </c>
      <c r="F924" s="234" t="s">
        <v>240</v>
      </c>
      <c r="G924" s="232"/>
      <c r="H924" s="235">
        <v>17</v>
      </c>
      <c r="I924" s="236"/>
      <c r="J924" s="232"/>
      <c r="K924" s="232"/>
      <c r="L924" s="237"/>
      <c r="M924" s="238"/>
      <c r="N924" s="239"/>
      <c r="O924" s="239"/>
      <c r="P924" s="239"/>
      <c r="Q924" s="239"/>
      <c r="R924" s="239"/>
      <c r="S924" s="239"/>
      <c r="T924" s="24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1" t="s">
        <v>150</v>
      </c>
      <c r="AU924" s="241" t="s">
        <v>82</v>
      </c>
      <c r="AV924" s="14" t="s">
        <v>82</v>
      </c>
      <c r="AW924" s="14" t="s">
        <v>33</v>
      </c>
      <c r="AX924" s="14" t="s">
        <v>72</v>
      </c>
      <c r="AY924" s="241" t="s">
        <v>139</v>
      </c>
    </row>
    <row r="925" s="15" customFormat="1">
      <c r="A925" s="15"/>
      <c r="B925" s="242"/>
      <c r="C925" s="243"/>
      <c r="D925" s="222" t="s">
        <v>150</v>
      </c>
      <c r="E925" s="244" t="s">
        <v>19</v>
      </c>
      <c r="F925" s="245" t="s">
        <v>154</v>
      </c>
      <c r="G925" s="243"/>
      <c r="H925" s="246">
        <v>17</v>
      </c>
      <c r="I925" s="247"/>
      <c r="J925" s="243"/>
      <c r="K925" s="243"/>
      <c r="L925" s="248"/>
      <c r="M925" s="249"/>
      <c r="N925" s="250"/>
      <c r="O925" s="250"/>
      <c r="P925" s="250"/>
      <c r="Q925" s="250"/>
      <c r="R925" s="250"/>
      <c r="S925" s="250"/>
      <c r="T925" s="251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52" t="s">
        <v>150</v>
      </c>
      <c r="AU925" s="252" t="s">
        <v>82</v>
      </c>
      <c r="AV925" s="15" t="s">
        <v>146</v>
      </c>
      <c r="AW925" s="15" t="s">
        <v>33</v>
      </c>
      <c r="AX925" s="15" t="s">
        <v>80</v>
      </c>
      <c r="AY925" s="252" t="s">
        <v>139</v>
      </c>
    </row>
    <row r="926" s="2" customFormat="1" ht="24.15" customHeight="1">
      <c r="A926" s="39"/>
      <c r="B926" s="40"/>
      <c r="C926" s="202" t="s">
        <v>966</v>
      </c>
      <c r="D926" s="202" t="s">
        <v>141</v>
      </c>
      <c r="E926" s="203" t="s">
        <v>967</v>
      </c>
      <c r="F926" s="204" t="s">
        <v>968</v>
      </c>
      <c r="G926" s="205" t="s">
        <v>231</v>
      </c>
      <c r="H926" s="206">
        <v>3</v>
      </c>
      <c r="I926" s="207"/>
      <c r="J926" s="208">
        <f>ROUND(I926*H926,2)</f>
        <v>0</v>
      </c>
      <c r="K926" s="204" t="s">
        <v>145</v>
      </c>
      <c r="L926" s="45"/>
      <c r="M926" s="209" t="s">
        <v>19</v>
      </c>
      <c r="N926" s="210" t="s">
        <v>43</v>
      </c>
      <c r="O926" s="85"/>
      <c r="P926" s="211">
        <f>O926*H926</f>
        <v>0</v>
      </c>
      <c r="Q926" s="211">
        <v>0</v>
      </c>
      <c r="R926" s="211">
        <f>Q926*H926</f>
        <v>0</v>
      </c>
      <c r="S926" s="211">
        <v>0</v>
      </c>
      <c r="T926" s="212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13" t="s">
        <v>235</v>
      </c>
      <c r="AT926" s="213" t="s">
        <v>141</v>
      </c>
      <c r="AU926" s="213" t="s">
        <v>82</v>
      </c>
      <c r="AY926" s="18" t="s">
        <v>139</v>
      </c>
      <c r="BE926" s="214">
        <f>IF(N926="základní",J926,0)</f>
        <v>0</v>
      </c>
      <c r="BF926" s="214">
        <f>IF(N926="snížená",J926,0)</f>
        <v>0</v>
      </c>
      <c r="BG926" s="214">
        <f>IF(N926="zákl. přenesená",J926,0)</f>
        <v>0</v>
      </c>
      <c r="BH926" s="214">
        <f>IF(N926="sníž. přenesená",J926,0)</f>
        <v>0</v>
      </c>
      <c r="BI926" s="214">
        <f>IF(N926="nulová",J926,0)</f>
        <v>0</v>
      </c>
      <c r="BJ926" s="18" t="s">
        <v>80</v>
      </c>
      <c r="BK926" s="214">
        <f>ROUND(I926*H926,2)</f>
        <v>0</v>
      </c>
      <c r="BL926" s="18" t="s">
        <v>235</v>
      </c>
      <c r="BM926" s="213" t="s">
        <v>969</v>
      </c>
    </row>
    <row r="927" s="2" customFormat="1">
      <c r="A927" s="39"/>
      <c r="B927" s="40"/>
      <c r="C927" s="41"/>
      <c r="D927" s="215" t="s">
        <v>148</v>
      </c>
      <c r="E927" s="41"/>
      <c r="F927" s="216" t="s">
        <v>970</v>
      </c>
      <c r="G927" s="41"/>
      <c r="H927" s="41"/>
      <c r="I927" s="217"/>
      <c r="J927" s="41"/>
      <c r="K927" s="41"/>
      <c r="L927" s="45"/>
      <c r="M927" s="218"/>
      <c r="N927" s="219"/>
      <c r="O927" s="85"/>
      <c r="P927" s="85"/>
      <c r="Q927" s="85"/>
      <c r="R927" s="85"/>
      <c r="S927" s="85"/>
      <c r="T927" s="86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148</v>
      </c>
      <c r="AU927" s="18" t="s">
        <v>82</v>
      </c>
    </row>
    <row r="928" s="2" customFormat="1" ht="24.15" customHeight="1">
      <c r="A928" s="39"/>
      <c r="B928" s="40"/>
      <c r="C928" s="202" t="s">
        <v>971</v>
      </c>
      <c r="D928" s="202" t="s">
        <v>141</v>
      </c>
      <c r="E928" s="203" t="s">
        <v>972</v>
      </c>
      <c r="F928" s="204" t="s">
        <v>973</v>
      </c>
      <c r="G928" s="205" t="s">
        <v>174</v>
      </c>
      <c r="H928" s="206">
        <v>0.45500000000000002</v>
      </c>
      <c r="I928" s="207"/>
      <c r="J928" s="208">
        <f>ROUND(I928*H928,2)</f>
        <v>0</v>
      </c>
      <c r="K928" s="204" t="s">
        <v>145</v>
      </c>
      <c r="L928" s="45"/>
      <c r="M928" s="209" t="s">
        <v>19</v>
      </c>
      <c r="N928" s="210" t="s">
        <v>43</v>
      </c>
      <c r="O928" s="85"/>
      <c r="P928" s="211">
        <f>O928*H928</f>
        <v>0</v>
      </c>
      <c r="Q928" s="211">
        <v>0</v>
      </c>
      <c r="R928" s="211">
        <f>Q928*H928</f>
        <v>0</v>
      </c>
      <c r="S928" s="211">
        <v>0</v>
      </c>
      <c r="T928" s="212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13" t="s">
        <v>235</v>
      </c>
      <c r="AT928" s="213" t="s">
        <v>141</v>
      </c>
      <c r="AU928" s="213" t="s">
        <v>82</v>
      </c>
      <c r="AY928" s="18" t="s">
        <v>139</v>
      </c>
      <c r="BE928" s="214">
        <f>IF(N928="základní",J928,0)</f>
        <v>0</v>
      </c>
      <c r="BF928" s="214">
        <f>IF(N928="snížená",J928,0)</f>
        <v>0</v>
      </c>
      <c r="BG928" s="214">
        <f>IF(N928="zákl. přenesená",J928,0)</f>
        <v>0</v>
      </c>
      <c r="BH928" s="214">
        <f>IF(N928="sníž. přenesená",J928,0)</f>
        <v>0</v>
      </c>
      <c r="BI928" s="214">
        <f>IF(N928="nulová",J928,0)</f>
        <v>0</v>
      </c>
      <c r="BJ928" s="18" t="s">
        <v>80</v>
      </c>
      <c r="BK928" s="214">
        <f>ROUND(I928*H928,2)</f>
        <v>0</v>
      </c>
      <c r="BL928" s="18" t="s">
        <v>235</v>
      </c>
      <c r="BM928" s="213" t="s">
        <v>974</v>
      </c>
    </row>
    <row r="929" s="2" customFormat="1">
      <c r="A929" s="39"/>
      <c r="B929" s="40"/>
      <c r="C929" s="41"/>
      <c r="D929" s="215" t="s">
        <v>148</v>
      </c>
      <c r="E929" s="41"/>
      <c r="F929" s="216" t="s">
        <v>975</v>
      </c>
      <c r="G929" s="41"/>
      <c r="H929" s="41"/>
      <c r="I929" s="217"/>
      <c r="J929" s="41"/>
      <c r="K929" s="41"/>
      <c r="L929" s="45"/>
      <c r="M929" s="218"/>
      <c r="N929" s="219"/>
      <c r="O929" s="85"/>
      <c r="P929" s="85"/>
      <c r="Q929" s="85"/>
      <c r="R929" s="85"/>
      <c r="S929" s="85"/>
      <c r="T929" s="86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148</v>
      </c>
      <c r="AU929" s="18" t="s">
        <v>82</v>
      </c>
    </row>
    <row r="930" s="12" customFormat="1" ht="22.8" customHeight="1">
      <c r="A930" s="12"/>
      <c r="B930" s="186"/>
      <c r="C930" s="187"/>
      <c r="D930" s="188" t="s">
        <v>71</v>
      </c>
      <c r="E930" s="200" t="s">
        <v>976</v>
      </c>
      <c r="F930" s="200" t="s">
        <v>977</v>
      </c>
      <c r="G930" s="187"/>
      <c r="H930" s="187"/>
      <c r="I930" s="190"/>
      <c r="J930" s="201">
        <f>BK930</f>
        <v>0</v>
      </c>
      <c r="K930" s="187"/>
      <c r="L930" s="192"/>
      <c r="M930" s="193"/>
      <c r="N930" s="194"/>
      <c r="O930" s="194"/>
      <c r="P930" s="195">
        <f>SUM(P931:P936)</f>
        <v>0</v>
      </c>
      <c r="Q930" s="194"/>
      <c r="R930" s="195">
        <f>SUM(R931:R936)</f>
        <v>0.14999999999999999</v>
      </c>
      <c r="S930" s="194"/>
      <c r="T930" s="196">
        <f>SUM(T931:T936)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197" t="s">
        <v>82</v>
      </c>
      <c r="AT930" s="198" t="s">
        <v>71</v>
      </c>
      <c r="AU930" s="198" t="s">
        <v>80</v>
      </c>
      <c r="AY930" s="197" t="s">
        <v>139</v>
      </c>
      <c r="BK930" s="199">
        <f>SUM(BK931:BK936)</f>
        <v>0</v>
      </c>
    </row>
    <row r="931" s="2" customFormat="1" ht="16.5" customHeight="1">
      <c r="A931" s="39"/>
      <c r="B931" s="40"/>
      <c r="C931" s="202" t="s">
        <v>978</v>
      </c>
      <c r="D931" s="202" t="s">
        <v>141</v>
      </c>
      <c r="E931" s="203" t="s">
        <v>979</v>
      </c>
      <c r="F931" s="204" t="s">
        <v>980</v>
      </c>
      <c r="G931" s="205" t="s">
        <v>981</v>
      </c>
      <c r="H931" s="206">
        <v>3000</v>
      </c>
      <c r="I931" s="207"/>
      <c r="J931" s="208">
        <f>ROUND(I931*H931,2)</f>
        <v>0</v>
      </c>
      <c r="K931" s="204" t="s">
        <v>145</v>
      </c>
      <c r="L931" s="45"/>
      <c r="M931" s="209" t="s">
        <v>19</v>
      </c>
      <c r="N931" s="210" t="s">
        <v>43</v>
      </c>
      <c r="O931" s="85"/>
      <c r="P931" s="211">
        <f>O931*H931</f>
        <v>0</v>
      </c>
      <c r="Q931" s="211">
        <v>5.0000000000000002E-05</v>
      </c>
      <c r="R931" s="211">
        <f>Q931*H931</f>
        <v>0.14999999999999999</v>
      </c>
      <c r="S931" s="211">
        <v>0</v>
      </c>
      <c r="T931" s="212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13" t="s">
        <v>235</v>
      </c>
      <c r="AT931" s="213" t="s">
        <v>141</v>
      </c>
      <c r="AU931" s="213" t="s">
        <v>82</v>
      </c>
      <c r="AY931" s="18" t="s">
        <v>139</v>
      </c>
      <c r="BE931" s="214">
        <f>IF(N931="základní",J931,0)</f>
        <v>0</v>
      </c>
      <c r="BF931" s="214">
        <f>IF(N931="snížená",J931,0)</f>
        <v>0</v>
      </c>
      <c r="BG931" s="214">
        <f>IF(N931="zákl. přenesená",J931,0)</f>
        <v>0</v>
      </c>
      <c r="BH931" s="214">
        <f>IF(N931="sníž. přenesená",J931,0)</f>
        <v>0</v>
      </c>
      <c r="BI931" s="214">
        <f>IF(N931="nulová",J931,0)</f>
        <v>0</v>
      </c>
      <c r="BJ931" s="18" t="s">
        <v>80</v>
      </c>
      <c r="BK931" s="214">
        <f>ROUND(I931*H931,2)</f>
        <v>0</v>
      </c>
      <c r="BL931" s="18" t="s">
        <v>235</v>
      </c>
      <c r="BM931" s="213" t="s">
        <v>982</v>
      </c>
    </row>
    <row r="932" s="2" customFormat="1">
      <c r="A932" s="39"/>
      <c r="B932" s="40"/>
      <c r="C932" s="41"/>
      <c r="D932" s="215" t="s">
        <v>148</v>
      </c>
      <c r="E932" s="41"/>
      <c r="F932" s="216" t="s">
        <v>983</v>
      </c>
      <c r="G932" s="41"/>
      <c r="H932" s="41"/>
      <c r="I932" s="217"/>
      <c r="J932" s="41"/>
      <c r="K932" s="41"/>
      <c r="L932" s="45"/>
      <c r="M932" s="218"/>
      <c r="N932" s="219"/>
      <c r="O932" s="85"/>
      <c r="P932" s="85"/>
      <c r="Q932" s="85"/>
      <c r="R932" s="85"/>
      <c r="S932" s="85"/>
      <c r="T932" s="86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148</v>
      </c>
      <c r="AU932" s="18" t="s">
        <v>82</v>
      </c>
    </row>
    <row r="933" s="13" customFormat="1">
      <c r="A933" s="13"/>
      <c r="B933" s="220"/>
      <c r="C933" s="221"/>
      <c r="D933" s="222" t="s">
        <v>150</v>
      </c>
      <c r="E933" s="223" t="s">
        <v>19</v>
      </c>
      <c r="F933" s="224" t="s">
        <v>495</v>
      </c>
      <c r="G933" s="221"/>
      <c r="H933" s="223" t="s">
        <v>19</v>
      </c>
      <c r="I933" s="225"/>
      <c r="J933" s="221"/>
      <c r="K933" s="221"/>
      <c r="L933" s="226"/>
      <c r="M933" s="227"/>
      <c r="N933" s="228"/>
      <c r="O933" s="228"/>
      <c r="P933" s="228"/>
      <c r="Q933" s="228"/>
      <c r="R933" s="228"/>
      <c r="S933" s="228"/>
      <c r="T933" s="22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0" t="s">
        <v>150</v>
      </c>
      <c r="AU933" s="230" t="s">
        <v>82</v>
      </c>
      <c r="AV933" s="13" t="s">
        <v>80</v>
      </c>
      <c r="AW933" s="13" t="s">
        <v>33</v>
      </c>
      <c r="AX933" s="13" t="s">
        <v>72</v>
      </c>
      <c r="AY933" s="230" t="s">
        <v>139</v>
      </c>
    </row>
    <row r="934" s="14" customFormat="1">
      <c r="A934" s="14"/>
      <c r="B934" s="231"/>
      <c r="C934" s="232"/>
      <c r="D934" s="222" t="s">
        <v>150</v>
      </c>
      <c r="E934" s="233" t="s">
        <v>19</v>
      </c>
      <c r="F934" s="234" t="s">
        <v>984</v>
      </c>
      <c r="G934" s="232"/>
      <c r="H934" s="235">
        <v>3000</v>
      </c>
      <c r="I934" s="236"/>
      <c r="J934" s="232"/>
      <c r="K934" s="232"/>
      <c r="L934" s="237"/>
      <c r="M934" s="238"/>
      <c r="N934" s="239"/>
      <c r="O934" s="239"/>
      <c r="P934" s="239"/>
      <c r="Q934" s="239"/>
      <c r="R934" s="239"/>
      <c r="S934" s="239"/>
      <c r="T934" s="24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41" t="s">
        <v>150</v>
      </c>
      <c r="AU934" s="241" t="s">
        <v>82</v>
      </c>
      <c r="AV934" s="14" t="s">
        <v>82</v>
      </c>
      <c r="AW934" s="14" t="s">
        <v>33</v>
      </c>
      <c r="AX934" s="14" t="s">
        <v>72</v>
      </c>
      <c r="AY934" s="241" t="s">
        <v>139</v>
      </c>
    </row>
    <row r="935" s="15" customFormat="1">
      <c r="A935" s="15"/>
      <c r="B935" s="242"/>
      <c r="C935" s="243"/>
      <c r="D935" s="222" t="s">
        <v>150</v>
      </c>
      <c r="E935" s="244" t="s">
        <v>19</v>
      </c>
      <c r="F935" s="245" t="s">
        <v>154</v>
      </c>
      <c r="G935" s="243"/>
      <c r="H935" s="246">
        <v>3000</v>
      </c>
      <c r="I935" s="247"/>
      <c r="J935" s="243"/>
      <c r="K935" s="243"/>
      <c r="L935" s="248"/>
      <c r="M935" s="249"/>
      <c r="N935" s="250"/>
      <c r="O935" s="250"/>
      <c r="P935" s="250"/>
      <c r="Q935" s="250"/>
      <c r="R935" s="250"/>
      <c r="S935" s="250"/>
      <c r="T935" s="251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52" t="s">
        <v>150</v>
      </c>
      <c r="AU935" s="252" t="s">
        <v>82</v>
      </c>
      <c r="AV935" s="15" t="s">
        <v>146</v>
      </c>
      <c r="AW935" s="15" t="s">
        <v>33</v>
      </c>
      <c r="AX935" s="15" t="s">
        <v>80</v>
      </c>
      <c r="AY935" s="252" t="s">
        <v>139</v>
      </c>
    </row>
    <row r="936" s="2" customFormat="1" ht="16.5" customHeight="1">
      <c r="A936" s="39"/>
      <c r="B936" s="40"/>
      <c r="C936" s="253" t="s">
        <v>985</v>
      </c>
      <c r="D936" s="253" t="s">
        <v>189</v>
      </c>
      <c r="E936" s="254" t="s">
        <v>986</v>
      </c>
      <c r="F936" s="255" t="s">
        <v>987</v>
      </c>
      <c r="G936" s="256" t="s">
        <v>981</v>
      </c>
      <c r="H936" s="257">
        <v>5000</v>
      </c>
      <c r="I936" s="258"/>
      <c r="J936" s="259">
        <f>ROUND(I936*H936,2)</f>
        <v>0</v>
      </c>
      <c r="K936" s="255" t="s">
        <v>519</v>
      </c>
      <c r="L936" s="260"/>
      <c r="M936" s="261" t="s">
        <v>19</v>
      </c>
      <c r="N936" s="262" t="s">
        <v>43</v>
      </c>
      <c r="O936" s="85"/>
      <c r="P936" s="211">
        <f>O936*H936</f>
        <v>0</v>
      </c>
      <c r="Q936" s="211">
        <v>0</v>
      </c>
      <c r="R936" s="211">
        <f>Q936*H936</f>
        <v>0</v>
      </c>
      <c r="S936" s="211">
        <v>0</v>
      </c>
      <c r="T936" s="212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13" t="s">
        <v>312</v>
      </c>
      <c r="AT936" s="213" t="s">
        <v>189</v>
      </c>
      <c r="AU936" s="213" t="s">
        <v>82</v>
      </c>
      <c r="AY936" s="18" t="s">
        <v>139</v>
      </c>
      <c r="BE936" s="214">
        <f>IF(N936="základní",J936,0)</f>
        <v>0</v>
      </c>
      <c r="BF936" s="214">
        <f>IF(N936="snížená",J936,0)</f>
        <v>0</v>
      </c>
      <c r="BG936" s="214">
        <f>IF(N936="zákl. přenesená",J936,0)</f>
        <v>0</v>
      </c>
      <c r="BH936" s="214">
        <f>IF(N936="sníž. přenesená",J936,0)</f>
        <v>0</v>
      </c>
      <c r="BI936" s="214">
        <f>IF(N936="nulová",J936,0)</f>
        <v>0</v>
      </c>
      <c r="BJ936" s="18" t="s">
        <v>80</v>
      </c>
      <c r="BK936" s="214">
        <f>ROUND(I936*H936,2)</f>
        <v>0</v>
      </c>
      <c r="BL936" s="18" t="s">
        <v>235</v>
      </c>
      <c r="BM936" s="213" t="s">
        <v>988</v>
      </c>
    </row>
    <row r="937" s="12" customFormat="1" ht="22.8" customHeight="1">
      <c r="A937" s="12"/>
      <c r="B937" s="186"/>
      <c r="C937" s="187"/>
      <c r="D937" s="188" t="s">
        <v>71</v>
      </c>
      <c r="E937" s="200" t="s">
        <v>989</v>
      </c>
      <c r="F937" s="200" t="s">
        <v>990</v>
      </c>
      <c r="G937" s="187"/>
      <c r="H937" s="187"/>
      <c r="I937" s="190"/>
      <c r="J937" s="201">
        <f>BK937</f>
        <v>0</v>
      </c>
      <c r="K937" s="187"/>
      <c r="L937" s="192"/>
      <c r="M937" s="193"/>
      <c r="N937" s="194"/>
      <c r="O937" s="194"/>
      <c r="P937" s="195">
        <f>SUM(P938:P975)</f>
        <v>0</v>
      </c>
      <c r="Q937" s="194"/>
      <c r="R937" s="195">
        <f>SUM(R938:R975)</f>
        <v>0.067800000000000013</v>
      </c>
      <c r="S937" s="194"/>
      <c r="T937" s="196">
        <f>SUM(T938:T975)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197" t="s">
        <v>82</v>
      </c>
      <c r="AT937" s="198" t="s">
        <v>71</v>
      </c>
      <c r="AU937" s="198" t="s">
        <v>80</v>
      </c>
      <c r="AY937" s="197" t="s">
        <v>139</v>
      </c>
      <c r="BK937" s="199">
        <f>SUM(BK938:BK975)</f>
        <v>0</v>
      </c>
    </row>
    <row r="938" s="2" customFormat="1" ht="16.5" customHeight="1">
      <c r="A938" s="39"/>
      <c r="B938" s="40"/>
      <c r="C938" s="202" t="s">
        <v>991</v>
      </c>
      <c r="D938" s="202" t="s">
        <v>141</v>
      </c>
      <c r="E938" s="203" t="s">
        <v>992</v>
      </c>
      <c r="F938" s="204" t="s">
        <v>993</v>
      </c>
      <c r="G938" s="205" t="s">
        <v>221</v>
      </c>
      <c r="H938" s="206">
        <v>2016</v>
      </c>
      <c r="I938" s="207"/>
      <c r="J938" s="208">
        <f>ROUND(I938*H938,2)</f>
        <v>0</v>
      </c>
      <c r="K938" s="204" t="s">
        <v>145</v>
      </c>
      <c r="L938" s="45"/>
      <c r="M938" s="209" t="s">
        <v>19</v>
      </c>
      <c r="N938" s="210" t="s">
        <v>43</v>
      </c>
      <c r="O938" s="85"/>
      <c r="P938" s="211">
        <f>O938*H938</f>
        <v>0</v>
      </c>
      <c r="Q938" s="211">
        <v>2.0000000000000002E-05</v>
      </c>
      <c r="R938" s="211">
        <f>Q938*H938</f>
        <v>0.040320000000000002</v>
      </c>
      <c r="S938" s="211">
        <v>0</v>
      </c>
      <c r="T938" s="212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13" t="s">
        <v>235</v>
      </c>
      <c r="AT938" s="213" t="s">
        <v>141</v>
      </c>
      <c r="AU938" s="213" t="s">
        <v>82</v>
      </c>
      <c r="AY938" s="18" t="s">
        <v>139</v>
      </c>
      <c r="BE938" s="214">
        <f>IF(N938="základní",J938,0)</f>
        <v>0</v>
      </c>
      <c r="BF938" s="214">
        <f>IF(N938="snížená",J938,0)</f>
        <v>0</v>
      </c>
      <c r="BG938" s="214">
        <f>IF(N938="zákl. přenesená",J938,0)</f>
        <v>0</v>
      </c>
      <c r="BH938" s="214">
        <f>IF(N938="sníž. přenesená",J938,0)</f>
        <v>0</v>
      </c>
      <c r="BI938" s="214">
        <f>IF(N938="nulová",J938,0)</f>
        <v>0</v>
      </c>
      <c r="BJ938" s="18" t="s">
        <v>80</v>
      </c>
      <c r="BK938" s="214">
        <f>ROUND(I938*H938,2)</f>
        <v>0</v>
      </c>
      <c r="BL938" s="18" t="s">
        <v>235</v>
      </c>
      <c r="BM938" s="213" t="s">
        <v>994</v>
      </c>
    </row>
    <row r="939" s="2" customFormat="1">
      <c r="A939" s="39"/>
      <c r="B939" s="40"/>
      <c r="C939" s="41"/>
      <c r="D939" s="215" t="s">
        <v>148</v>
      </c>
      <c r="E939" s="41"/>
      <c r="F939" s="216" t="s">
        <v>995</v>
      </c>
      <c r="G939" s="41"/>
      <c r="H939" s="41"/>
      <c r="I939" s="217"/>
      <c r="J939" s="41"/>
      <c r="K939" s="41"/>
      <c r="L939" s="45"/>
      <c r="M939" s="218"/>
      <c r="N939" s="219"/>
      <c r="O939" s="85"/>
      <c r="P939" s="85"/>
      <c r="Q939" s="85"/>
      <c r="R939" s="85"/>
      <c r="S939" s="85"/>
      <c r="T939" s="86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T939" s="18" t="s">
        <v>148</v>
      </c>
      <c r="AU939" s="18" t="s">
        <v>82</v>
      </c>
    </row>
    <row r="940" s="13" customFormat="1">
      <c r="A940" s="13"/>
      <c r="B940" s="220"/>
      <c r="C940" s="221"/>
      <c r="D940" s="222" t="s">
        <v>150</v>
      </c>
      <c r="E940" s="223" t="s">
        <v>19</v>
      </c>
      <c r="F940" s="224" t="s">
        <v>151</v>
      </c>
      <c r="G940" s="221"/>
      <c r="H940" s="223" t="s">
        <v>19</v>
      </c>
      <c r="I940" s="225"/>
      <c r="J940" s="221"/>
      <c r="K940" s="221"/>
      <c r="L940" s="226"/>
      <c r="M940" s="227"/>
      <c r="N940" s="228"/>
      <c r="O940" s="228"/>
      <c r="P940" s="228"/>
      <c r="Q940" s="228"/>
      <c r="R940" s="228"/>
      <c r="S940" s="228"/>
      <c r="T940" s="22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0" t="s">
        <v>150</v>
      </c>
      <c r="AU940" s="230" t="s">
        <v>82</v>
      </c>
      <c r="AV940" s="13" t="s">
        <v>80</v>
      </c>
      <c r="AW940" s="13" t="s">
        <v>33</v>
      </c>
      <c r="AX940" s="13" t="s">
        <v>72</v>
      </c>
      <c r="AY940" s="230" t="s">
        <v>139</v>
      </c>
    </row>
    <row r="941" s="13" customFormat="1">
      <c r="A941" s="13"/>
      <c r="B941" s="220"/>
      <c r="C941" s="221"/>
      <c r="D941" s="222" t="s">
        <v>150</v>
      </c>
      <c r="E941" s="223" t="s">
        <v>19</v>
      </c>
      <c r="F941" s="224" t="s">
        <v>303</v>
      </c>
      <c r="G941" s="221"/>
      <c r="H941" s="223" t="s">
        <v>19</v>
      </c>
      <c r="I941" s="225"/>
      <c r="J941" s="221"/>
      <c r="K941" s="221"/>
      <c r="L941" s="226"/>
      <c r="M941" s="227"/>
      <c r="N941" s="228"/>
      <c r="O941" s="228"/>
      <c r="P941" s="228"/>
      <c r="Q941" s="228"/>
      <c r="R941" s="228"/>
      <c r="S941" s="228"/>
      <c r="T941" s="22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0" t="s">
        <v>150</v>
      </c>
      <c r="AU941" s="230" t="s">
        <v>82</v>
      </c>
      <c r="AV941" s="13" t="s">
        <v>80</v>
      </c>
      <c r="AW941" s="13" t="s">
        <v>33</v>
      </c>
      <c r="AX941" s="13" t="s">
        <v>72</v>
      </c>
      <c r="AY941" s="230" t="s">
        <v>139</v>
      </c>
    </row>
    <row r="942" s="14" customFormat="1">
      <c r="A942" s="14"/>
      <c r="B942" s="231"/>
      <c r="C942" s="232"/>
      <c r="D942" s="222" t="s">
        <v>150</v>
      </c>
      <c r="E942" s="233" t="s">
        <v>19</v>
      </c>
      <c r="F942" s="234" t="s">
        <v>996</v>
      </c>
      <c r="G942" s="232"/>
      <c r="H942" s="235">
        <v>100</v>
      </c>
      <c r="I942" s="236"/>
      <c r="J942" s="232"/>
      <c r="K942" s="232"/>
      <c r="L942" s="237"/>
      <c r="M942" s="238"/>
      <c r="N942" s="239"/>
      <c r="O942" s="239"/>
      <c r="P942" s="239"/>
      <c r="Q942" s="239"/>
      <c r="R942" s="239"/>
      <c r="S942" s="239"/>
      <c r="T942" s="240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41" t="s">
        <v>150</v>
      </c>
      <c r="AU942" s="241" t="s">
        <v>82</v>
      </c>
      <c r="AV942" s="14" t="s">
        <v>82</v>
      </c>
      <c r="AW942" s="14" t="s">
        <v>33</v>
      </c>
      <c r="AX942" s="14" t="s">
        <v>72</v>
      </c>
      <c r="AY942" s="241" t="s">
        <v>139</v>
      </c>
    </row>
    <row r="943" s="13" customFormat="1">
      <c r="A943" s="13"/>
      <c r="B943" s="220"/>
      <c r="C943" s="221"/>
      <c r="D943" s="222" t="s">
        <v>150</v>
      </c>
      <c r="E943" s="223" t="s">
        <v>19</v>
      </c>
      <c r="F943" s="224" t="s">
        <v>152</v>
      </c>
      <c r="G943" s="221"/>
      <c r="H943" s="223" t="s">
        <v>19</v>
      </c>
      <c r="I943" s="225"/>
      <c r="J943" s="221"/>
      <c r="K943" s="221"/>
      <c r="L943" s="226"/>
      <c r="M943" s="227"/>
      <c r="N943" s="228"/>
      <c r="O943" s="228"/>
      <c r="P943" s="228"/>
      <c r="Q943" s="228"/>
      <c r="R943" s="228"/>
      <c r="S943" s="228"/>
      <c r="T943" s="22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0" t="s">
        <v>150</v>
      </c>
      <c r="AU943" s="230" t="s">
        <v>82</v>
      </c>
      <c r="AV943" s="13" t="s">
        <v>80</v>
      </c>
      <c r="AW943" s="13" t="s">
        <v>33</v>
      </c>
      <c r="AX943" s="13" t="s">
        <v>72</v>
      </c>
      <c r="AY943" s="230" t="s">
        <v>139</v>
      </c>
    </row>
    <row r="944" s="14" customFormat="1">
      <c r="A944" s="14"/>
      <c r="B944" s="231"/>
      <c r="C944" s="232"/>
      <c r="D944" s="222" t="s">
        <v>150</v>
      </c>
      <c r="E944" s="233" t="s">
        <v>19</v>
      </c>
      <c r="F944" s="234" t="s">
        <v>997</v>
      </c>
      <c r="G944" s="232"/>
      <c r="H944" s="235">
        <v>558</v>
      </c>
      <c r="I944" s="236"/>
      <c r="J944" s="232"/>
      <c r="K944" s="232"/>
      <c r="L944" s="237"/>
      <c r="M944" s="238"/>
      <c r="N944" s="239"/>
      <c r="O944" s="239"/>
      <c r="P944" s="239"/>
      <c r="Q944" s="239"/>
      <c r="R944" s="239"/>
      <c r="S944" s="239"/>
      <c r="T944" s="24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1" t="s">
        <v>150</v>
      </c>
      <c r="AU944" s="241" t="s">
        <v>82</v>
      </c>
      <c r="AV944" s="14" t="s">
        <v>82</v>
      </c>
      <c r="AW944" s="14" t="s">
        <v>33</v>
      </c>
      <c r="AX944" s="14" t="s">
        <v>72</v>
      </c>
      <c r="AY944" s="241" t="s">
        <v>139</v>
      </c>
    </row>
    <row r="945" s="13" customFormat="1">
      <c r="A945" s="13"/>
      <c r="B945" s="220"/>
      <c r="C945" s="221"/>
      <c r="D945" s="222" t="s">
        <v>150</v>
      </c>
      <c r="E945" s="223" t="s">
        <v>19</v>
      </c>
      <c r="F945" s="224" t="s">
        <v>330</v>
      </c>
      <c r="G945" s="221"/>
      <c r="H945" s="223" t="s">
        <v>19</v>
      </c>
      <c r="I945" s="225"/>
      <c r="J945" s="221"/>
      <c r="K945" s="221"/>
      <c r="L945" s="226"/>
      <c r="M945" s="227"/>
      <c r="N945" s="228"/>
      <c r="O945" s="228"/>
      <c r="P945" s="228"/>
      <c r="Q945" s="228"/>
      <c r="R945" s="228"/>
      <c r="S945" s="228"/>
      <c r="T945" s="22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0" t="s">
        <v>150</v>
      </c>
      <c r="AU945" s="230" t="s">
        <v>82</v>
      </c>
      <c r="AV945" s="13" t="s">
        <v>80</v>
      </c>
      <c r="AW945" s="13" t="s">
        <v>33</v>
      </c>
      <c r="AX945" s="13" t="s">
        <v>72</v>
      </c>
      <c r="AY945" s="230" t="s">
        <v>139</v>
      </c>
    </row>
    <row r="946" s="14" customFormat="1">
      <c r="A946" s="14"/>
      <c r="B946" s="231"/>
      <c r="C946" s="232"/>
      <c r="D946" s="222" t="s">
        <v>150</v>
      </c>
      <c r="E946" s="233" t="s">
        <v>19</v>
      </c>
      <c r="F946" s="234" t="s">
        <v>998</v>
      </c>
      <c r="G946" s="232"/>
      <c r="H946" s="235">
        <v>326</v>
      </c>
      <c r="I946" s="236"/>
      <c r="J946" s="232"/>
      <c r="K946" s="232"/>
      <c r="L946" s="237"/>
      <c r="M946" s="238"/>
      <c r="N946" s="239"/>
      <c r="O946" s="239"/>
      <c r="P946" s="239"/>
      <c r="Q946" s="239"/>
      <c r="R946" s="239"/>
      <c r="S946" s="239"/>
      <c r="T946" s="240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41" t="s">
        <v>150</v>
      </c>
      <c r="AU946" s="241" t="s">
        <v>82</v>
      </c>
      <c r="AV946" s="14" t="s">
        <v>82</v>
      </c>
      <c r="AW946" s="14" t="s">
        <v>33</v>
      </c>
      <c r="AX946" s="14" t="s">
        <v>72</v>
      </c>
      <c r="AY946" s="241" t="s">
        <v>139</v>
      </c>
    </row>
    <row r="947" s="13" customFormat="1">
      <c r="A947" s="13"/>
      <c r="B947" s="220"/>
      <c r="C947" s="221"/>
      <c r="D947" s="222" t="s">
        <v>150</v>
      </c>
      <c r="E947" s="223" t="s">
        <v>19</v>
      </c>
      <c r="F947" s="224" t="s">
        <v>332</v>
      </c>
      <c r="G947" s="221"/>
      <c r="H947" s="223" t="s">
        <v>19</v>
      </c>
      <c r="I947" s="225"/>
      <c r="J947" s="221"/>
      <c r="K947" s="221"/>
      <c r="L947" s="226"/>
      <c r="M947" s="227"/>
      <c r="N947" s="228"/>
      <c r="O947" s="228"/>
      <c r="P947" s="228"/>
      <c r="Q947" s="228"/>
      <c r="R947" s="228"/>
      <c r="S947" s="228"/>
      <c r="T947" s="22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0" t="s">
        <v>150</v>
      </c>
      <c r="AU947" s="230" t="s">
        <v>82</v>
      </c>
      <c r="AV947" s="13" t="s">
        <v>80</v>
      </c>
      <c r="AW947" s="13" t="s">
        <v>33</v>
      </c>
      <c r="AX947" s="13" t="s">
        <v>72</v>
      </c>
      <c r="AY947" s="230" t="s">
        <v>139</v>
      </c>
    </row>
    <row r="948" s="14" customFormat="1">
      <c r="A948" s="14"/>
      <c r="B948" s="231"/>
      <c r="C948" s="232"/>
      <c r="D948" s="222" t="s">
        <v>150</v>
      </c>
      <c r="E948" s="233" t="s">
        <v>19</v>
      </c>
      <c r="F948" s="234" t="s">
        <v>999</v>
      </c>
      <c r="G948" s="232"/>
      <c r="H948" s="235">
        <v>228</v>
      </c>
      <c r="I948" s="236"/>
      <c r="J948" s="232"/>
      <c r="K948" s="232"/>
      <c r="L948" s="237"/>
      <c r="M948" s="238"/>
      <c r="N948" s="239"/>
      <c r="O948" s="239"/>
      <c r="P948" s="239"/>
      <c r="Q948" s="239"/>
      <c r="R948" s="239"/>
      <c r="S948" s="239"/>
      <c r="T948" s="24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1" t="s">
        <v>150</v>
      </c>
      <c r="AU948" s="241" t="s">
        <v>82</v>
      </c>
      <c r="AV948" s="14" t="s">
        <v>82</v>
      </c>
      <c r="AW948" s="14" t="s">
        <v>33</v>
      </c>
      <c r="AX948" s="14" t="s">
        <v>72</v>
      </c>
      <c r="AY948" s="241" t="s">
        <v>139</v>
      </c>
    </row>
    <row r="949" s="13" customFormat="1">
      <c r="A949" s="13"/>
      <c r="B949" s="220"/>
      <c r="C949" s="221"/>
      <c r="D949" s="222" t="s">
        <v>150</v>
      </c>
      <c r="E949" s="223" t="s">
        <v>19</v>
      </c>
      <c r="F949" s="224" t="s">
        <v>334</v>
      </c>
      <c r="G949" s="221"/>
      <c r="H949" s="223" t="s">
        <v>19</v>
      </c>
      <c r="I949" s="225"/>
      <c r="J949" s="221"/>
      <c r="K949" s="221"/>
      <c r="L949" s="226"/>
      <c r="M949" s="227"/>
      <c r="N949" s="228"/>
      <c r="O949" s="228"/>
      <c r="P949" s="228"/>
      <c r="Q949" s="228"/>
      <c r="R949" s="228"/>
      <c r="S949" s="228"/>
      <c r="T949" s="22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0" t="s">
        <v>150</v>
      </c>
      <c r="AU949" s="230" t="s">
        <v>82</v>
      </c>
      <c r="AV949" s="13" t="s">
        <v>80</v>
      </c>
      <c r="AW949" s="13" t="s">
        <v>33</v>
      </c>
      <c r="AX949" s="13" t="s">
        <v>72</v>
      </c>
      <c r="AY949" s="230" t="s">
        <v>139</v>
      </c>
    </row>
    <row r="950" s="14" customFormat="1">
      <c r="A950" s="14"/>
      <c r="B950" s="231"/>
      <c r="C950" s="232"/>
      <c r="D950" s="222" t="s">
        <v>150</v>
      </c>
      <c r="E950" s="233" t="s">
        <v>19</v>
      </c>
      <c r="F950" s="234" t="s">
        <v>1000</v>
      </c>
      <c r="G950" s="232"/>
      <c r="H950" s="235">
        <v>20</v>
      </c>
      <c r="I950" s="236"/>
      <c r="J950" s="232"/>
      <c r="K950" s="232"/>
      <c r="L950" s="237"/>
      <c r="M950" s="238"/>
      <c r="N950" s="239"/>
      <c r="O950" s="239"/>
      <c r="P950" s="239"/>
      <c r="Q950" s="239"/>
      <c r="R950" s="239"/>
      <c r="S950" s="239"/>
      <c r="T950" s="24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1" t="s">
        <v>150</v>
      </c>
      <c r="AU950" s="241" t="s">
        <v>82</v>
      </c>
      <c r="AV950" s="14" t="s">
        <v>82</v>
      </c>
      <c r="AW950" s="14" t="s">
        <v>33</v>
      </c>
      <c r="AX950" s="14" t="s">
        <v>72</v>
      </c>
      <c r="AY950" s="241" t="s">
        <v>139</v>
      </c>
    </row>
    <row r="951" s="13" customFormat="1">
      <c r="A951" s="13"/>
      <c r="B951" s="220"/>
      <c r="C951" s="221"/>
      <c r="D951" s="222" t="s">
        <v>150</v>
      </c>
      <c r="E951" s="223" t="s">
        <v>19</v>
      </c>
      <c r="F951" s="224" t="s">
        <v>338</v>
      </c>
      <c r="G951" s="221"/>
      <c r="H951" s="223" t="s">
        <v>19</v>
      </c>
      <c r="I951" s="225"/>
      <c r="J951" s="221"/>
      <c r="K951" s="221"/>
      <c r="L951" s="226"/>
      <c r="M951" s="227"/>
      <c r="N951" s="228"/>
      <c r="O951" s="228"/>
      <c r="P951" s="228"/>
      <c r="Q951" s="228"/>
      <c r="R951" s="228"/>
      <c r="S951" s="228"/>
      <c r="T951" s="22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0" t="s">
        <v>150</v>
      </c>
      <c r="AU951" s="230" t="s">
        <v>82</v>
      </c>
      <c r="AV951" s="13" t="s">
        <v>80</v>
      </c>
      <c r="AW951" s="13" t="s">
        <v>33</v>
      </c>
      <c r="AX951" s="13" t="s">
        <v>72</v>
      </c>
      <c r="AY951" s="230" t="s">
        <v>139</v>
      </c>
    </row>
    <row r="952" s="14" customFormat="1">
      <c r="A952" s="14"/>
      <c r="B952" s="231"/>
      <c r="C952" s="232"/>
      <c r="D952" s="222" t="s">
        <v>150</v>
      </c>
      <c r="E952" s="233" t="s">
        <v>19</v>
      </c>
      <c r="F952" s="234" t="s">
        <v>1001</v>
      </c>
      <c r="G952" s="232"/>
      <c r="H952" s="235">
        <v>784</v>
      </c>
      <c r="I952" s="236"/>
      <c r="J952" s="232"/>
      <c r="K952" s="232"/>
      <c r="L952" s="237"/>
      <c r="M952" s="238"/>
      <c r="N952" s="239"/>
      <c r="O952" s="239"/>
      <c r="P952" s="239"/>
      <c r="Q952" s="239"/>
      <c r="R952" s="239"/>
      <c r="S952" s="239"/>
      <c r="T952" s="240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1" t="s">
        <v>150</v>
      </c>
      <c r="AU952" s="241" t="s">
        <v>82</v>
      </c>
      <c r="AV952" s="14" t="s">
        <v>82</v>
      </c>
      <c r="AW952" s="14" t="s">
        <v>33</v>
      </c>
      <c r="AX952" s="14" t="s">
        <v>72</v>
      </c>
      <c r="AY952" s="241" t="s">
        <v>139</v>
      </c>
    </row>
    <row r="953" s="15" customFormat="1">
      <c r="A953" s="15"/>
      <c r="B953" s="242"/>
      <c r="C953" s="243"/>
      <c r="D953" s="222" t="s">
        <v>150</v>
      </c>
      <c r="E953" s="244" t="s">
        <v>19</v>
      </c>
      <c r="F953" s="245" t="s">
        <v>154</v>
      </c>
      <c r="G953" s="243"/>
      <c r="H953" s="246">
        <v>2016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52" t="s">
        <v>150</v>
      </c>
      <c r="AU953" s="252" t="s">
        <v>82</v>
      </c>
      <c r="AV953" s="15" t="s">
        <v>146</v>
      </c>
      <c r="AW953" s="15" t="s">
        <v>33</v>
      </c>
      <c r="AX953" s="15" t="s">
        <v>80</v>
      </c>
      <c r="AY953" s="252" t="s">
        <v>139</v>
      </c>
    </row>
    <row r="954" s="2" customFormat="1" ht="21.75" customHeight="1">
      <c r="A954" s="39"/>
      <c r="B954" s="40"/>
      <c r="C954" s="202" t="s">
        <v>1002</v>
      </c>
      <c r="D954" s="202" t="s">
        <v>141</v>
      </c>
      <c r="E954" s="203" t="s">
        <v>1003</v>
      </c>
      <c r="F954" s="204" t="s">
        <v>1004</v>
      </c>
      <c r="G954" s="205" t="s">
        <v>221</v>
      </c>
      <c r="H954" s="206">
        <v>470</v>
      </c>
      <c r="I954" s="207"/>
      <c r="J954" s="208">
        <f>ROUND(I954*H954,2)</f>
        <v>0</v>
      </c>
      <c r="K954" s="204" t="s">
        <v>145</v>
      </c>
      <c r="L954" s="45"/>
      <c r="M954" s="209" t="s">
        <v>19</v>
      </c>
      <c r="N954" s="210" t="s">
        <v>43</v>
      </c>
      <c r="O954" s="85"/>
      <c r="P954" s="211">
        <f>O954*H954</f>
        <v>0</v>
      </c>
      <c r="Q954" s="211">
        <v>4.0000000000000003E-05</v>
      </c>
      <c r="R954" s="211">
        <f>Q954*H954</f>
        <v>0.018800000000000001</v>
      </c>
      <c r="S954" s="211">
        <v>0</v>
      </c>
      <c r="T954" s="212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13" t="s">
        <v>235</v>
      </c>
      <c r="AT954" s="213" t="s">
        <v>141</v>
      </c>
      <c r="AU954" s="213" t="s">
        <v>82</v>
      </c>
      <c r="AY954" s="18" t="s">
        <v>139</v>
      </c>
      <c r="BE954" s="214">
        <f>IF(N954="základní",J954,0)</f>
        <v>0</v>
      </c>
      <c r="BF954" s="214">
        <f>IF(N954="snížená",J954,0)</f>
        <v>0</v>
      </c>
      <c r="BG954" s="214">
        <f>IF(N954="zákl. přenesená",J954,0)</f>
        <v>0</v>
      </c>
      <c r="BH954" s="214">
        <f>IF(N954="sníž. přenesená",J954,0)</f>
        <v>0</v>
      </c>
      <c r="BI954" s="214">
        <f>IF(N954="nulová",J954,0)</f>
        <v>0</v>
      </c>
      <c r="BJ954" s="18" t="s">
        <v>80</v>
      </c>
      <c r="BK954" s="214">
        <f>ROUND(I954*H954,2)</f>
        <v>0</v>
      </c>
      <c r="BL954" s="18" t="s">
        <v>235</v>
      </c>
      <c r="BM954" s="213" t="s">
        <v>1005</v>
      </c>
    </row>
    <row r="955" s="2" customFormat="1">
      <c r="A955" s="39"/>
      <c r="B955" s="40"/>
      <c r="C955" s="41"/>
      <c r="D955" s="215" t="s">
        <v>148</v>
      </c>
      <c r="E955" s="41"/>
      <c r="F955" s="216" t="s">
        <v>1006</v>
      </c>
      <c r="G955" s="41"/>
      <c r="H955" s="41"/>
      <c r="I955" s="217"/>
      <c r="J955" s="41"/>
      <c r="K955" s="41"/>
      <c r="L955" s="45"/>
      <c r="M955" s="218"/>
      <c r="N955" s="219"/>
      <c r="O955" s="85"/>
      <c r="P955" s="85"/>
      <c r="Q955" s="85"/>
      <c r="R955" s="85"/>
      <c r="S955" s="85"/>
      <c r="T955" s="86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148</v>
      </c>
      <c r="AU955" s="18" t="s">
        <v>82</v>
      </c>
    </row>
    <row r="956" s="13" customFormat="1">
      <c r="A956" s="13"/>
      <c r="B956" s="220"/>
      <c r="C956" s="221"/>
      <c r="D956" s="222" t="s">
        <v>150</v>
      </c>
      <c r="E956" s="223" t="s">
        <v>19</v>
      </c>
      <c r="F956" s="224" t="s">
        <v>151</v>
      </c>
      <c r="G956" s="221"/>
      <c r="H956" s="223" t="s">
        <v>19</v>
      </c>
      <c r="I956" s="225"/>
      <c r="J956" s="221"/>
      <c r="K956" s="221"/>
      <c r="L956" s="226"/>
      <c r="M956" s="227"/>
      <c r="N956" s="228"/>
      <c r="O956" s="228"/>
      <c r="P956" s="228"/>
      <c r="Q956" s="228"/>
      <c r="R956" s="228"/>
      <c r="S956" s="228"/>
      <c r="T956" s="229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0" t="s">
        <v>150</v>
      </c>
      <c r="AU956" s="230" t="s">
        <v>82</v>
      </c>
      <c r="AV956" s="13" t="s">
        <v>80</v>
      </c>
      <c r="AW956" s="13" t="s">
        <v>33</v>
      </c>
      <c r="AX956" s="13" t="s">
        <v>72</v>
      </c>
      <c r="AY956" s="230" t="s">
        <v>139</v>
      </c>
    </row>
    <row r="957" s="13" customFormat="1">
      <c r="A957" s="13"/>
      <c r="B957" s="220"/>
      <c r="C957" s="221"/>
      <c r="D957" s="222" t="s">
        <v>150</v>
      </c>
      <c r="E957" s="223" t="s">
        <v>19</v>
      </c>
      <c r="F957" s="224" t="s">
        <v>303</v>
      </c>
      <c r="G957" s="221"/>
      <c r="H957" s="223" t="s">
        <v>19</v>
      </c>
      <c r="I957" s="225"/>
      <c r="J957" s="221"/>
      <c r="K957" s="221"/>
      <c r="L957" s="226"/>
      <c r="M957" s="227"/>
      <c r="N957" s="228"/>
      <c r="O957" s="228"/>
      <c r="P957" s="228"/>
      <c r="Q957" s="228"/>
      <c r="R957" s="228"/>
      <c r="S957" s="228"/>
      <c r="T957" s="22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0" t="s">
        <v>150</v>
      </c>
      <c r="AU957" s="230" t="s">
        <v>82</v>
      </c>
      <c r="AV957" s="13" t="s">
        <v>80</v>
      </c>
      <c r="AW957" s="13" t="s">
        <v>33</v>
      </c>
      <c r="AX957" s="13" t="s">
        <v>72</v>
      </c>
      <c r="AY957" s="230" t="s">
        <v>139</v>
      </c>
    </row>
    <row r="958" s="14" customFormat="1">
      <c r="A958" s="14"/>
      <c r="B958" s="231"/>
      <c r="C958" s="232"/>
      <c r="D958" s="222" t="s">
        <v>150</v>
      </c>
      <c r="E958" s="233" t="s">
        <v>19</v>
      </c>
      <c r="F958" s="234" t="s">
        <v>1000</v>
      </c>
      <c r="G958" s="232"/>
      <c r="H958" s="235">
        <v>20</v>
      </c>
      <c r="I958" s="236"/>
      <c r="J958" s="232"/>
      <c r="K958" s="232"/>
      <c r="L958" s="237"/>
      <c r="M958" s="238"/>
      <c r="N958" s="239"/>
      <c r="O958" s="239"/>
      <c r="P958" s="239"/>
      <c r="Q958" s="239"/>
      <c r="R958" s="239"/>
      <c r="S958" s="239"/>
      <c r="T958" s="240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41" t="s">
        <v>150</v>
      </c>
      <c r="AU958" s="241" t="s">
        <v>82</v>
      </c>
      <c r="AV958" s="14" t="s">
        <v>82</v>
      </c>
      <c r="AW958" s="14" t="s">
        <v>33</v>
      </c>
      <c r="AX958" s="14" t="s">
        <v>72</v>
      </c>
      <c r="AY958" s="241" t="s">
        <v>139</v>
      </c>
    </row>
    <row r="959" s="13" customFormat="1">
      <c r="A959" s="13"/>
      <c r="B959" s="220"/>
      <c r="C959" s="221"/>
      <c r="D959" s="222" t="s">
        <v>150</v>
      </c>
      <c r="E959" s="223" t="s">
        <v>19</v>
      </c>
      <c r="F959" s="224" t="s">
        <v>338</v>
      </c>
      <c r="G959" s="221"/>
      <c r="H959" s="223" t="s">
        <v>19</v>
      </c>
      <c r="I959" s="225"/>
      <c r="J959" s="221"/>
      <c r="K959" s="221"/>
      <c r="L959" s="226"/>
      <c r="M959" s="227"/>
      <c r="N959" s="228"/>
      <c r="O959" s="228"/>
      <c r="P959" s="228"/>
      <c r="Q959" s="228"/>
      <c r="R959" s="228"/>
      <c r="S959" s="228"/>
      <c r="T959" s="22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0" t="s">
        <v>150</v>
      </c>
      <c r="AU959" s="230" t="s">
        <v>82</v>
      </c>
      <c r="AV959" s="13" t="s">
        <v>80</v>
      </c>
      <c r="AW959" s="13" t="s">
        <v>33</v>
      </c>
      <c r="AX959" s="13" t="s">
        <v>72</v>
      </c>
      <c r="AY959" s="230" t="s">
        <v>139</v>
      </c>
    </row>
    <row r="960" s="14" customFormat="1">
      <c r="A960" s="14"/>
      <c r="B960" s="231"/>
      <c r="C960" s="232"/>
      <c r="D960" s="222" t="s">
        <v>150</v>
      </c>
      <c r="E960" s="233" t="s">
        <v>19</v>
      </c>
      <c r="F960" s="234" t="s">
        <v>1007</v>
      </c>
      <c r="G960" s="232"/>
      <c r="H960" s="235">
        <v>450</v>
      </c>
      <c r="I960" s="236"/>
      <c r="J960" s="232"/>
      <c r="K960" s="232"/>
      <c r="L960" s="237"/>
      <c r="M960" s="238"/>
      <c r="N960" s="239"/>
      <c r="O960" s="239"/>
      <c r="P960" s="239"/>
      <c r="Q960" s="239"/>
      <c r="R960" s="239"/>
      <c r="S960" s="239"/>
      <c r="T960" s="24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1" t="s">
        <v>150</v>
      </c>
      <c r="AU960" s="241" t="s">
        <v>82</v>
      </c>
      <c r="AV960" s="14" t="s">
        <v>82</v>
      </c>
      <c r="AW960" s="14" t="s">
        <v>33</v>
      </c>
      <c r="AX960" s="14" t="s">
        <v>72</v>
      </c>
      <c r="AY960" s="241" t="s">
        <v>139</v>
      </c>
    </row>
    <row r="961" s="15" customFormat="1">
      <c r="A961" s="15"/>
      <c r="B961" s="242"/>
      <c r="C961" s="243"/>
      <c r="D961" s="222" t="s">
        <v>150</v>
      </c>
      <c r="E961" s="244" t="s">
        <v>19</v>
      </c>
      <c r="F961" s="245" t="s">
        <v>154</v>
      </c>
      <c r="G961" s="243"/>
      <c r="H961" s="246">
        <v>470</v>
      </c>
      <c r="I961" s="247"/>
      <c r="J961" s="243"/>
      <c r="K961" s="243"/>
      <c r="L961" s="248"/>
      <c r="M961" s="249"/>
      <c r="N961" s="250"/>
      <c r="O961" s="250"/>
      <c r="P961" s="250"/>
      <c r="Q961" s="250"/>
      <c r="R961" s="250"/>
      <c r="S961" s="250"/>
      <c r="T961" s="251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52" t="s">
        <v>150</v>
      </c>
      <c r="AU961" s="252" t="s">
        <v>82</v>
      </c>
      <c r="AV961" s="15" t="s">
        <v>146</v>
      </c>
      <c r="AW961" s="15" t="s">
        <v>33</v>
      </c>
      <c r="AX961" s="15" t="s">
        <v>80</v>
      </c>
      <c r="AY961" s="252" t="s">
        <v>139</v>
      </c>
    </row>
    <row r="962" s="2" customFormat="1" ht="21.75" customHeight="1">
      <c r="A962" s="39"/>
      <c r="B962" s="40"/>
      <c r="C962" s="202" t="s">
        <v>1008</v>
      </c>
      <c r="D962" s="202" t="s">
        <v>141</v>
      </c>
      <c r="E962" s="203" t="s">
        <v>1009</v>
      </c>
      <c r="F962" s="204" t="s">
        <v>1010</v>
      </c>
      <c r="G962" s="205" t="s">
        <v>221</v>
      </c>
      <c r="H962" s="206">
        <v>130</v>
      </c>
      <c r="I962" s="207"/>
      <c r="J962" s="208">
        <f>ROUND(I962*H962,2)</f>
        <v>0</v>
      </c>
      <c r="K962" s="204" t="s">
        <v>145</v>
      </c>
      <c r="L962" s="45"/>
      <c r="M962" s="209" t="s">
        <v>19</v>
      </c>
      <c r="N962" s="210" t="s">
        <v>43</v>
      </c>
      <c r="O962" s="85"/>
      <c r="P962" s="211">
        <f>O962*H962</f>
        <v>0</v>
      </c>
      <c r="Q962" s="211">
        <v>6.0000000000000002E-05</v>
      </c>
      <c r="R962" s="211">
        <f>Q962*H962</f>
        <v>0.0078000000000000005</v>
      </c>
      <c r="S962" s="211">
        <v>0</v>
      </c>
      <c r="T962" s="212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13" t="s">
        <v>235</v>
      </c>
      <c r="AT962" s="213" t="s">
        <v>141</v>
      </c>
      <c r="AU962" s="213" t="s">
        <v>82</v>
      </c>
      <c r="AY962" s="18" t="s">
        <v>139</v>
      </c>
      <c r="BE962" s="214">
        <f>IF(N962="základní",J962,0)</f>
        <v>0</v>
      </c>
      <c r="BF962" s="214">
        <f>IF(N962="snížená",J962,0)</f>
        <v>0</v>
      </c>
      <c r="BG962" s="214">
        <f>IF(N962="zákl. přenesená",J962,0)</f>
        <v>0</v>
      </c>
      <c r="BH962" s="214">
        <f>IF(N962="sníž. přenesená",J962,0)</f>
        <v>0</v>
      </c>
      <c r="BI962" s="214">
        <f>IF(N962="nulová",J962,0)</f>
        <v>0</v>
      </c>
      <c r="BJ962" s="18" t="s">
        <v>80</v>
      </c>
      <c r="BK962" s="214">
        <f>ROUND(I962*H962,2)</f>
        <v>0</v>
      </c>
      <c r="BL962" s="18" t="s">
        <v>235</v>
      </c>
      <c r="BM962" s="213" t="s">
        <v>1011</v>
      </c>
    </row>
    <row r="963" s="2" customFormat="1">
      <c r="A963" s="39"/>
      <c r="B963" s="40"/>
      <c r="C963" s="41"/>
      <c r="D963" s="215" t="s">
        <v>148</v>
      </c>
      <c r="E963" s="41"/>
      <c r="F963" s="216" t="s">
        <v>1012</v>
      </c>
      <c r="G963" s="41"/>
      <c r="H963" s="41"/>
      <c r="I963" s="217"/>
      <c r="J963" s="41"/>
      <c r="K963" s="41"/>
      <c r="L963" s="45"/>
      <c r="M963" s="218"/>
      <c r="N963" s="219"/>
      <c r="O963" s="85"/>
      <c r="P963" s="85"/>
      <c r="Q963" s="85"/>
      <c r="R963" s="85"/>
      <c r="S963" s="85"/>
      <c r="T963" s="86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148</v>
      </c>
      <c r="AU963" s="18" t="s">
        <v>82</v>
      </c>
    </row>
    <row r="964" s="13" customFormat="1">
      <c r="A964" s="13"/>
      <c r="B964" s="220"/>
      <c r="C964" s="221"/>
      <c r="D964" s="222" t="s">
        <v>150</v>
      </c>
      <c r="E964" s="223" t="s">
        <v>19</v>
      </c>
      <c r="F964" s="224" t="s">
        <v>151</v>
      </c>
      <c r="G964" s="221"/>
      <c r="H964" s="223" t="s">
        <v>19</v>
      </c>
      <c r="I964" s="225"/>
      <c r="J964" s="221"/>
      <c r="K964" s="221"/>
      <c r="L964" s="226"/>
      <c r="M964" s="227"/>
      <c r="N964" s="228"/>
      <c r="O964" s="228"/>
      <c r="P964" s="228"/>
      <c r="Q964" s="228"/>
      <c r="R964" s="228"/>
      <c r="S964" s="228"/>
      <c r="T964" s="22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0" t="s">
        <v>150</v>
      </c>
      <c r="AU964" s="230" t="s">
        <v>82</v>
      </c>
      <c r="AV964" s="13" t="s">
        <v>80</v>
      </c>
      <c r="AW964" s="13" t="s">
        <v>33</v>
      </c>
      <c r="AX964" s="13" t="s">
        <v>72</v>
      </c>
      <c r="AY964" s="230" t="s">
        <v>139</v>
      </c>
    </row>
    <row r="965" s="13" customFormat="1">
      <c r="A965" s="13"/>
      <c r="B965" s="220"/>
      <c r="C965" s="221"/>
      <c r="D965" s="222" t="s">
        <v>150</v>
      </c>
      <c r="E965" s="223" t="s">
        <v>19</v>
      </c>
      <c r="F965" s="224" t="s">
        <v>406</v>
      </c>
      <c r="G965" s="221"/>
      <c r="H965" s="223" t="s">
        <v>19</v>
      </c>
      <c r="I965" s="225"/>
      <c r="J965" s="221"/>
      <c r="K965" s="221"/>
      <c r="L965" s="226"/>
      <c r="M965" s="227"/>
      <c r="N965" s="228"/>
      <c r="O965" s="228"/>
      <c r="P965" s="228"/>
      <c r="Q965" s="228"/>
      <c r="R965" s="228"/>
      <c r="S965" s="228"/>
      <c r="T965" s="22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0" t="s">
        <v>150</v>
      </c>
      <c r="AU965" s="230" t="s">
        <v>82</v>
      </c>
      <c r="AV965" s="13" t="s">
        <v>80</v>
      </c>
      <c r="AW965" s="13" t="s">
        <v>33</v>
      </c>
      <c r="AX965" s="13" t="s">
        <v>72</v>
      </c>
      <c r="AY965" s="230" t="s">
        <v>139</v>
      </c>
    </row>
    <row r="966" s="14" customFormat="1">
      <c r="A966" s="14"/>
      <c r="B966" s="231"/>
      <c r="C966" s="232"/>
      <c r="D966" s="222" t="s">
        <v>150</v>
      </c>
      <c r="E966" s="233" t="s">
        <v>19</v>
      </c>
      <c r="F966" s="234" t="s">
        <v>1013</v>
      </c>
      <c r="G966" s="232"/>
      <c r="H966" s="235">
        <v>70</v>
      </c>
      <c r="I966" s="236"/>
      <c r="J966" s="232"/>
      <c r="K966" s="232"/>
      <c r="L966" s="237"/>
      <c r="M966" s="238"/>
      <c r="N966" s="239"/>
      <c r="O966" s="239"/>
      <c r="P966" s="239"/>
      <c r="Q966" s="239"/>
      <c r="R966" s="239"/>
      <c r="S966" s="239"/>
      <c r="T966" s="24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1" t="s">
        <v>150</v>
      </c>
      <c r="AU966" s="241" t="s">
        <v>82</v>
      </c>
      <c r="AV966" s="14" t="s">
        <v>82</v>
      </c>
      <c r="AW966" s="14" t="s">
        <v>33</v>
      </c>
      <c r="AX966" s="14" t="s">
        <v>72</v>
      </c>
      <c r="AY966" s="241" t="s">
        <v>139</v>
      </c>
    </row>
    <row r="967" s="13" customFormat="1">
      <c r="A967" s="13"/>
      <c r="B967" s="220"/>
      <c r="C967" s="221"/>
      <c r="D967" s="222" t="s">
        <v>150</v>
      </c>
      <c r="E967" s="223" t="s">
        <v>19</v>
      </c>
      <c r="F967" s="224" t="s">
        <v>303</v>
      </c>
      <c r="G967" s="221"/>
      <c r="H967" s="223" t="s">
        <v>19</v>
      </c>
      <c r="I967" s="225"/>
      <c r="J967" s="221"/>
      <c r="K967" s="221"/>
      <c r="L967" s="226"/>
      <c r="M967" s="227"/>
      <c r="N967" s="228"/>
      <c r="O967" s="228"/>
      <c r="P967" s="228"/>
      <c r="Q967" s="228"/>
      <c r="R967" s="228"/>
      <c r="S967" s="228"/>
      <c r="T967" s="22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0" t="s">
        <v>150</v>
      </c>
      <c r="AU967" s="230" t="s">
        <v>82</v>
      </c>
      <c r="AV967" s="13" t="s">
        <v>80</v>
      </c>
      <c r="AW967" s="13" t="s">
        <v>33</v>
      </c>
      <c r="AX967" s="13" t="s">
        <v>72</v>
      </c>
      <c r="AY967" s="230" t="s">
        <v>139</v>
      </c>
    </row>
    <row r="968" s="14" customFormat="1">
      <c r="A968" s="14"/>
      <c r="B968" s="231"/>
      <c r="C968" s="232"/>
      <c r="D968" s="222" t="s">
        <v>150</v>
      </c>
      <c r="E968" s="233" t="s">
        <v>19</v>
      </c>
      <c r="F968" s="234" t="s">
        <v>1014</v>
      </c>
      <c r="G968" s="232"/>
      <c r="H968" s="235">
        <v>60</v>
      </c>
      <c r="I968" s="236"/>
      <c r="J968" s="232"/>
      <c r="K968" s="232"/>
      <c r="L968" s="237"/>
      <c r="M968" s="238"/>
      <c r="N968" s="239"/>
      <c r="O968" s="239"/>
      <c r="P968" s="239"/>
      <c r="Q968" s="239"/>
      <c r="R968" s="239"/>
      <c r="S968" s="239"/>
      <c r="T968" s="24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41" t="s">
        <v>150</v>
      </c>
      <c r="AU968" s="241" t="s">
        <v>82</v>
      </c>
      <c r="AV968" s="14" t="s">
        <v>82</v>
      </c>
      <c r="AW968" s="14" t="s">
        <v>33</v>
      </c>
      <c r="AX968" s="14" t="s">
        <v>72</v>
      </c>
      <c r="AY968" s="241" t="s">
        <v>139</v>
      </c>
    </row>
    <row r="969" s="15" customFormat="1">
      <c r="A969" s="15"/>
      <c r="B969" s="242"/>
      <c r="C969" s="243"/>
      <c r="D969" s="222" t="s">
        <v>150</v>
      </c>
      <c r="E969" s="244" t="s">
        <v>19</v>
      </c>
      <c r="F969" s="245" t="s">
        <v>154</v>
      </c>
      <c r="G969" s="243"/>
      <c r="H969" s="246">
        <v>130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52" t="s">
        <v>150</v>
      </c>
      <c r="AU969" s="252" t="s">
        <v>82</v>
      </c>
      <c r="AV969" s="15" t="s">
        <v>146</v>
      </c>
      <c r="AW969" s="15" t="s">
        <v>33</v>
      </c>
      <c r="AX969" s="15" t="s">
        <v>80</v>
      </c>
      <c r="AY969" s="252" t="s">
        <v>139</v>
      </c>
    </row>
    <row r="970" s="2" customFormat="1" ht="21.75" customHeight="1">
      <c r="A970" s="39"/>
      <c r="B970" s="40"/>
      <c r="C970" s="202" t="s">
        <v>1015</v>
      </c>
      <c r="D970" s="202" t="s">
        <v>141</v>
      </c>
      <c r="E970" s="203" t="s">
        <v>1016</v>
      </c>
      <c r="F970" s="204" t="s">
        <v>1017</v>
      </c>
      <c r="G970" s="205" t="s">
        <v>221</v>
      </c>
      <c r="H970" s="206">
        <v>11</v>
      </c>
      <c r="I970" s="207"/>
      <c r="J970" s="208">
        <f>ROUND(I970*H970,2)</f>
        <v>0</v>
      </c>
      <c r="K970" s="204" t="s">
        <v>145</v>
      </c>
      <c r="L970" s="45"/>
      <c r="M970" s="209" t="s">
        <v>19</v>
      </c>
      <c r="N970" s="210" t="s">
        <v>43</v>
      </c>
      <c r="O970" s="85"/>
      <c r="P970" s="211">
        <f>O970*H970</f>
        <v>0</v>
      </c>
      <c r="Q970" s="211">
        <v>8.0000000000000007E-05</v>
      </c>
      <c r="R970" s="211">
        <f>Q970*H970</f>
        <v>0.00088000000000000003</v>
      </c>
      <c r="S970" s="211">
        <v>0</v>
      </c>
      <c r="T970" s="212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13" t="s">
        <v>235</v>
      </c>
      <c r="AT970" s="213" t="s">
        <v>141</v>
      </c>
      <c r="AU970" s="213" t="s">
        <v>82</v>
      </c>
      <c r="AY970" s="18" t="s">
        <v>139</v>
      </c>
      <c r="BE970" s="214">
        <f>IF(N970="základní",J970,0)</f>
        <v>0</v>
      </c>
      <c r="BF970" s="214">
        <f>IF(N970="snížená",J970,0)</f>
        <v>0</v>
      </c>
      <c r="BG970" s="214">
        <f>IF(N970="zákl. přenesená",J970,0)</f>
        <v>0</v>
      </c>
      <c r="BH970" s="214">
        <f>IF(N970="sníž. přenesená",J970,0)</f>
        <v>0</v>
      </c>
      <c r="BI970" s="214">
        <f>IF(N970="nulová",J970,0)</f>
        <v>0</v>
      </c>
      <c r="BJ970" s="18" t="s">
        <v>80</v>
      </c>
      <c r="BK970" s="214">
        <f>ROUND(I970*H970,2)</f>
        <v>0</v>
      </c>
      <c r="BL970" s="18" t="s">
        <v>235</v>
      </c>
      <c r="BM970" s="213" t="s">
        <v>1018</v>
      </c>
    </row>
    <row r="971" s="2" customFormat="1">
      <c r="A971" s="39"/>
      <c r="B971" s="40"/>
      <c r="C971" s="41"/>
      <c r="D971" s="215" t="s">
        <v>148</v>
      </c>
      <c r="E971" s="41"/>
      <c r="F971" s="216" t="s">
        <v>1019</v>
      </c>
      <c r="G971" s="41"/>
      <c r="H971" s="41"/>
      <c r="I971" s="217"/>
      <c r="J971" s="41"/>
      <c r="K971" s="41"/>
      <c r="L971" s="45"/>
      <c r="M971" s="218"/>
      <c r="N971" s="219"/>
      <c r="O971" s="85"/>
      <c r="P971" s="85"/>
      <c r="Q971" s="85"/>
      <c r="R971" s="85"/>
      <c r="S971" s="85"/>
      <c r="T971" s="86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148</v>
      </c>
      <c r="AU971" s="18" t="s">
        <v>82</v>
      </c>
    </row>
    <row r="972" s="13" customFormat="1">
      <c r="A972" s="13"/>
      <c r="B972" s="220"/>
      <c r="C972" s="221"/>
      <c r="D972" s="222" t="s">
        <v>150</v>
      </c>
      <c r="E972" s="223" t="s">
        <v>19</v>
      </c>
      <c r="F972" s="224" t="s">
        <v>151</v>
      </c>
      <c r="G972" s="221"/>
      <c r="H972" s="223" t="s">
        <v>19</v>
      </c>
      <c r="I972" s="225"/>
      <c r="J972" s="221"/>
      <c r="K972" s="221"/>
      <c r="L972" s="226"/>
      <c r="M972" s="227"/>
      <c r="N972" s="228"/>
      <c r="O972" s="228"/>
      <c r="P972" s="228"/>
      <c r="Q972" s="228"/>
      <c r="R972" s="228"/>
      <c r="S972" s="228"/>
      <c r="T972" s="22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0" t="s">
        <v>150</v>
      </c>
      <c r="AU972" s="230" t="s">
        <v>82</v>
      </c>
      <c r="AV972" s="13" t="s">
        <v>80</v>
      </c>
      <c r="AW972" s="13" t="s">
        <v>33</v>
      </c>
      <c r="AX972" s="13" t="s">
        <v>72</v>
      </c>
      <c r="AY972" s="230" t="s">
        <v>139</v>
      </c>
    </row>
    <row r="973" s="13" customFormat="1">
      <c r="A973" s="13"/>
      <c r="B973" s="220"/>
      <c r="C973" s="221"/>
      <c r="D973" s="222" t="s">
        <v>150</v>
      </c>
      <c r="E973" s="223" t="s">
        <v>19</v>
      </c>
      <c r="F973" s="224" t="s">
        <v>303</v>
      </c>
      <c r="G973" s="221"/>
      <c r="H973" s="223" t="s">
        <v>19</v>
      </c>
      <c r="I973" s="225"/>
      <c r="J973" s="221"/>
      <c r="K973" s="221"/>
      <c r="L973" s="226"/>
      <c r="M973" s="227"/>
      <c r="N973" s="228"/>
      <c r="O973" s="228"/>
      <c r="P973" s="228"/>
      <c r="Q973" s="228"/>
      <c r="R973" s="228"/>
      <c r="S973" s="228"/>
      <c r="T973" s="22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0" t="s">
        <v>150</v>
      </c>
      <c r="AU973" s="230" t="s">
        <v>82</v>
      </c>
      <c r="AV973" s="13" t="s">
        <v>80</v>
      </c>
      <c r="AW973" s="13" t="s">
        <v>33</v>
      </c>
      <c r="AX973" s="13" t="s">
        <v>72</v>
      </c>
      <c r="AY973" s="230" t="s">
        <v>139</v>
      </c>
    </row>
    <row r="974" s="14" customFormat="1">
      <c r="A974" s="14"/>
      <c r="B974" s="231"/>
      <c r="C974" s="232"/>
      <c r="D974" s="222" t="s">
        <v>150</v>
      </c>
      <c r="E974" s="233" t="s">
        <v>19</v>
      </c>
      <c r="F974" s="234" t="s">
        <v>1020</v>
      </c>
      <c r="G974" s="232"/>
      <c r="H974" s="235">
        <v>11</v>
      </c>
      <c r="I974" s="236"/>
      <c r="J974" s="232"/>
      <c r="K974" s="232"/>
      <c r="L974" s="237"/>
      <c r="M974" s="238"/>
      <c r="N974" s="239"/>
      <c r="O974" s="239"/>
      <c r="P974" s="239"/>
      <c r="Q974" s="239"/>
      <c r="R974" s="239"/>
      <c r="S974" s="239"/>
      <c r="T974" s="24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1" t="s">
        <v>150</v>
      </c>
      <c r="AU974" s="241" t="s">
        <v>82</v>
      </c>
      <c r="AV974" s="14" t="s">
        <v>82</v>
      </c>
      <c r="AW974" s="14" t="s">
        <v>33</v>
      </c>
      <c r="AX974" s="14" t="s">
        <v>72</v>
      </c>
      <c r="AY974" s="241" t="s">
        <v>139</v>
      </c>
    </row>
    <row r="975" s="15" customFormat="1">
      <c r="A975" s="15"/>
      <c r="B975" s="242"/>
      <c r="C975" s="243"/>
      <c r="D975" s="222" t="s">
        <v>150</v>
      </c>
      <c r="E975" s="244" t="s">
        <v>19</v>
      </c>
      <c r="F975" s="245" t="s">
        <v>154</v>
      </c>
      <c r="G975" s="243"/>
      <c r="H975" s="246">
        <v>11</v>
      </c>
      <c r="I975" s="247"/>
      <c r="J975" s="243"/>
      <c r="K975" s="243"/>
      <c r="L975" s="248"/>
      <c r="M975" s="249"/>
      <c r="N975" s="250"/>
      <c r="O975" s="250"/>
      <c r="P975" s="250"/>
      <c r="Q975" s="250"/>
      <c r="R975" s="250"/>
      <c r="S975" s="250"/>
      <c r="T975" s="251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52" t="s">
        <v>150</v>
      </c>
      <c r="AU975" s="252" t="s">
        <v>82</v>
      </c>
      <c r="AV975" s="15" t="s">
        <v>146</v>
      </c>
      <c r="AW975" s="15" t="s">
        <v>33</v>
      </c>
      <c r="AX975" s="15" t="s">
        <v>80</v>
      </c>
      <c r="AY975" s="252" t="s">
        <v>139</v>
      </c>
    </row>
    <row r="976" s="12" customFormat="1" ht="25.92" customHeight="1">
      <c r="A976" s="12"/>
      <c r="B976" s="186"/>
      <c r="C976" s="187"/>
      <c r="D976" s="188" t="s">
        <v>71</v>
      </c>
      <c r="E976" s="189" t="s">
        <v>1021</v>
      </c>
      <c r="F976" s="189" t="s">
        <v>1022</v>
      </c>
      <c r="G976" s="187"/>
      <c r="H976" s="187"/>
      <c r="I976" s="190"/>
      <c r="J976" s="191">
        <f>BK976</f>
        <v>0</v>
      </c>
      <c r="K976" s="187"/>
      <c r="L976" s="192"/>
      <c r="M976" s="193"/>
      <c r="N976" s="194"/>
      <c r="O976" s="194"/>
      <c r="P976" s="195">
        <f>SUM(P977:P1012)</f>
        <v>0</v>
      </c>
      <c r="Q976" s="194"/>
      <c r="R976" s="195">
        <f>SUM(R977:R1012)</f>
        <v>0</v>
      </c>
      <c r="S976" s="194"/>
      <c r="T976" s="196">
        <f>SUM(T977:T1012)</f>
        <v>0</v>
      </c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R976" s="197" t="s">
        <v>146</v>
      </c>
      <c r="AT976" s="198" t="s">
        <v>71</v>
      </c>
      <c r="AU976" s="198" t="s">
        <v>72</v>
      </c>
      <c r="AY976" s="197" t="s">
        <v>139</v>
      </c>
      <c r="BK976" s="199">
        <f>SUM(BK977:BK1012)</f>
        <v>0</v>
      </c>
    </row>
    <row r="977" s="2" customFormat="1" ht="16.5" customHeight="1">
      <c r="A977" s="39"/>
      <c r="B977" s="40"/>
      <c r="C977" s="202" t="s">
        <v>1023</v>
      </c>
      <c r="D977" s="202" t="s">
        <v>141</v>
      </c>
      <c r="E977" s="203" t="s">
        <v>1024</v>
      </c>
      <c r="F977" s="204" t="s">
        <v>1025</v>
      </c>
      <c r="G977" s="205" t="s">
        <v>1026</v>
      </c>
      <c r="H977" s="206">
        <v>160</v>
      </c>
      <c r="I977" s="207"/>
      <c r="J977" s="208">
        <f>ROUND(I977*H977,2)</f>
        <v>0</v>
      </c>
      <c r="K977" s="204" t="s">
        <v>145</v>
      </c>
      <c r="L977" s="45"/>
      <c r="M977" s="209" t="s">
        <v>19</v>
      </c>
      <c r="N977" s="210" t="s">
        <v>43</v>
      </c>
      <c r="O977" s="85"/>
      <c r="P977" s="211">
        <f>O977*H977</f>
        <v>0</v>
      </c>
      <c r="Q977" s="211">
        <v>0</v>
      </c>
      <c r="R977" s="211">
        <f>Q977*H977</f>
        <v>0</v>
      </c>
      <c r="S977" s="211">
        <v>0</v>
      </c>
      <c r="T977" s="212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13" t="s">
        <v>1027</v>
      </c>
      <c r="AT977" s="213" t="s">
        <v>141</v>
      </c>
      <c r="AU977" s="213" t="s">
        <v>80</v>
      </c>
      <c r="AY977" s="18" t="s">
        <v>139</v>
      </c>
      <c r="BE977" s="214">
        <f>IF(N977="základní",J977,0)</f>
        <v>0</v>
      </c>
      <c r="BF977" s="214">
        <f>IF(N977="snížená",J977,0)</f>
        <v>0</v>
      </c>
      <c r="BG977" s="214">
        <f>IF(N977="zákl. přenesená",J977,0)</f>
        <v>0</v>
      </c>
      <c r="BH977" s="214">
        <f>IF(N977="sníž. přenesená",J977,0)</f>
        <v>0</v>
      </c>
      <c r="BI977" s="214">
        <f>IF(N977="nulová",J977,0)</f>
        <v>0</v>
      </c>
      <c r="BJ977" s="18" t="s">
        <v>80</v>
      </c>
      <c r="BK977" s="214">
        <f>ROUND(I977*H977,2)</f>
        <v>0</v>
      </c>
      <c r="BL977" s="18" t="s">
        <v>1027</v>
      </c>
      <c r="BM977" s="213" t="s">
        <v>1028</v>
      </c>
    </row>
    <row r="978" s="2" customFormat="1">
      <c r="A978" s="39"/>
      <c r="B978" s="40"/>
      <c r="C978" s="41"/>
      <c r="D978" s="215" t="s">
        <v>148</v>
      </c>
      <c r="E978" s="41"/>
      <c r="F978" s="216" t="s">
        <v>1029</v>
      </c>
      <c r="G978" s="41"/>
      <c r="H978" s="41"/>
      <c r="I978" s="217"/>
      <c r="J978" s="41"/>
      <c r="K978" s="41"/>
      <c r="L978" s="45"/>
      <c r="M978" s="218"/>
      <c r="N978" s="219"/>
      <c r="O978" s="85"/>
      <c r="P978" s="85"/>
      <c r="Q978" s="85"/>
      <c r="R978" s="85"/>
      <c r="S978" s="85"/>
      <c r="T978" s="86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148</v>
      </c>
      <c r="AU978" s="18" t="s">
        <v>80</v>
      </c>
    </row>
    <row r="979" s="13" customFormat="1">
      <c r="A979" s="13"/>
      <c r="B979" s="220"/>
      <c r="C979" s="221"/>
      <c r="D979" s="222" t="s">
        <v>150</v>
      </c>
      <c r="E979" s="223" t="s">
        <v>19</v>
      </c>
      <c r="F979" s="224" t="s">
        <v>1030</v>
      </c>
      <c r="G979" s="221"/>
      <c r="H979" s="223" t="s">
        <v>19</v>
      </c>
      <c r="I979" s="225"/>
      <c r="J979" s="221"/>
      <c r="K979" s="221"/>
      <c r="L979" s="226"/>
      <c r="M979" s="227"/>
      <c r="N979" s="228"/>
      <c r="O979" s="228"/>
      <c r="P979" s="228"/>
      <c r="Q979" s="228"/>
      <c r="R979" s="228"/>
      <c r="S979" s="228"/>
      <c r="T979" s="22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0" t="s">
        <v>150</v>
      </c>
      <c r="AU979" s="230" t="s">
        <v>80</v>
      </c>
      <c r="AV979" s="13" t="s">
        <v>80</v>
      </c>
      <c r="AW979" s="13" t="s">
        <v>33</v>
      </c>
      <c r="AX979" s="13" t="s">
        <v>72</v>
      </c>
      <c r="AY979" s="230" t="s">
        <v>139</v>
      </c>
    </row>
    <row r="980" s="14" customFormat="1">
      <c r="A980" s="14"/>
      <c r="B980" s="231"/>
      <c r="C980" s="232"/>
      <c r="D980" s="222" t="s">
        <v>150</v>
      </c>
      <c r="E980" s="233" t="s">
        <v>19</v>
      </c>
      <c r="F980" s="234" t="s">
        <v>991</v>
      </c>
      <c r="G980" s="232"/>
      <c r="H980" s="235">
        <v>160</v>
      </c>
      <c r="I980" s="236"/>
      <c r="J980" s="232"/>
      <c r="K980" s="232"/>
      <c r="L980" s="237"/>
      <c r="M980" s="238"/>
      <c r="N980" s="239"/>
      <c r="O980" s="239"/>
      <c r="P980" s="239"/>
      <c r="Q980" s="239"/>
      <c r="R980" s="239"/>
      <c r="S980" s="239"/>
      <c r="T980" s="240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1" t="s">
        <v>150</v>
      </c>
      <c r="AU980" s="241" t="s">
        <v>80</v>
      </c>
      <c r="AV980" s="14" t="s">
        <v>82</v>
      </c>
      <c r="AW980" s="14" t="s">
        <v>33</v>
      </c>
      <c r="AX980" s="14" t="s">
        <v>72</v>
      </c>
      <c r="AY980" s="241" t="s">
        <v>139</v>
      </c>
    </row>
    <row r="981" s="15" customFormat="1">
      <c r="A981" s="15"/>
      <c r="B981" s="242"/>
      <c r="C981" s="243"/>
      <c r="D981" s="222" t="s">
        <v>150</v>
      </c>
      <c r="E981" s="244" t="s">
        <v>19</v>
      </c>
      <c r="F981" s="245" t="s">
        <v>154</v>
      </c>
      <c r="G981" s="243"/>
      <c r="H981" s="246">
        <v>160</v>
      </c>
      <c r="I981" s="247"/>
      <c r="J981" s="243"/>
      <c r="K981" s="243"/>
      <c r="L981" s="248"/>
      <c r="M981" s="249"/>
      <c r="N981" s="250"/>
      <c r="O981" s="250"/>
      <c r="P981" s="250"/>
      <c r="Q981" s="250"/>
      <c r="R981" s="250"/>
      <c r="S981" s="250"/>
      <c r="T981" s="251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T981" s="252" t="s">
        <v>150</v>
      </c>
      <c r="AU981" s="252" t="s">
        <v>80</v>
      </c>
      <c r="AV981" s="15" t="s">
        <v>146</v>
      </c>
      <c r="AW981" s="15" t="s">
        <v>33</v>
      </c>
      <c r="AX981" s="15" t="s">
        <v>80</v>
      </c>
      <c r="AY981" s="252" t="s">
        <v>139</v>
      </c>
    </row>
    <row r="982" s="2" customFormat="1" ht="16.5" customHeight="1">
      <c r="A982" s="39"/>
      <c r="B982" s="40"/>
      <c r="C982" s="253" t="s">
        <v>1031</v>
      </c>
      <c r="D982" s="253" t="s">
        <v>189</v>
      </c>
      <c r="E982" s="254" t="s">
        <v>1032</v>
      </c>
      <c r="F982" s="255" t="s">
        <v>1033</v>
      </c>
      <c r="G982" s="256" t="s">
        <v>518</v>
      </c>
      <c r="H982" s="257">
        <v>1</v>
      </c>
      <c r="I982" s="258"/>
      <c r="J982" s="259">
        <f>ROUND(I982*H982,2)</f>
        <v>0</v>
      </c>
      <c r="K982" s="255" t="s">
        <v>519</v>
      </c>
      <c r="L982" s="260"/>
      <c r="M982" s="261" t="s">
        <v>19</v>
      </c>
      <c r="N982" s="262" t="s">
        <v>43</v>
      </c>
      <c r="O982" s="85"/>
      <c r="P982" s="211">
        <f>O982*H982</f>
        <v>0</v>
      </c>
      <c r="Q982" s="211">
        <v>0</v>
      </c>
      <c r="R982" s="211">
        <f>Q982*H982</f>
        <v>0</v>
      </c>
      <c r="S982" s="211">
        <v>0</v>
      </c>
      <c r="T982" s="212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13" t="s">
        <v>1027</v>
      </c>
      <c r="AT982" s="213" t="s">
        <v>189</v>
      </c>
      <c r="AU982" s="213" t="s">
        <v>80</v>
      </c>
      <c r="AY982" s="18" t="s">
        <v>139</v>
      </c>
      <c r="BE982" s="214">
        <f>IF(N982="základní",J982,0)</f>
        <v>0</v>
      </c>
      <c r="BF982" s="214">
        <f>IF(N982="snížená",J982,0)</f>
        <v>0</v>
      </c>
      <c r="BG982" s="214">
        <f>IF(N982="zákl. přenesená",J982,0)</f>
        <v>0</v>
      </c>
      <c r="BH982" s="214">
        <f>IF(N982="sníž. přenesená",J982,0)</f>
        <v>0</v>
      </c>
      <c r="BI982" s="214">
        <f>IF(N982="nulová",J982,0)</f>
        <v>0</v>
      </c>
      <c r="BJ982" s="18" t="s">
        <v>80</v>
      </c>
      <c r="BK982" s="214">
        <f>ROUND(I982*H982,2)</f>
        <v>0</v>
      </c>
      <c r="BL982" s="18" t="s">
        <v>1027</v>
      </c>
      <c r="BM982" s="213" t="s">
        <v>1034</v>
      </c>
    </row>
    <row r="983" s="2" customFormat="1" ht="16.5" customHeight="1">
      <c r="A983" s="39"/>
      <c r="B983" s="40"/>
      <c r="C983" s="202" t="s">
        <v>1035</v>
      </c>
      <c r="D983" s="202" t="s">
        <v>141</v>
      </c>
      <c r="E983" s="203" t="s">
        <v>1036</v>
      </c>
      <c r="F983" s="204" t="s">
        <v>1037</v>
      </c>
      <c r="G983" s="205" t="s">
        <v>1026</v>
      </c>
      <c r="H983" s="206">
        <v>480</v>
      </c>
      <c r="I983" s="207"/>
      <c r="J983" s="208">
        <f>ROUND(I983*H983,2)</f>
        <v>0</v>
      </c>
      <c r="K983" s="204" t="s">
        <v>145</v>
      </c>
      <c r="L983" s="45"/>
      <c r="M983" s="209" t="s">
        <v>19</v>
      </c>
      <c r="N983" s="210" t="s">
        <v>43</v>
      </c>
      <c r="O983" s="85"/>
      <c r="P983" s="211">
        <f>O983*H983</f>
        <v>0</v>
      </c>
      <c r="Q983" s="211">
        <v>0</v>
      </c>
      <c r="R983" s="211">
        <f>Q983*H983</f>
        <v>0</v>
      </c>
      <c r="S983" s="211">
        <v>0</v>
      </c>
      <c r="T983" s="212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13" t="s">
        <v>1027</v>
      </c>
      <c r="AT983" s="213" t="s">
        <v>141</v>
      </c>
      <c r="AU983" s="213" t="s">
        <v>80</v>
      </c>
      <c r="AY983" s="18" t="s">
        <v>139</v>
      </c>
      <c r="BE983" s="214">
        <f>IF(N983="základní",J983,0)</f>
        <v>0</v>
      </c>
      <c r="BF983" s="214">
        <f>IF(N983="snížená",J983,0)</f>
        <v>0</v>
      </c>
      <c r="BG983" s="214">
        <f>IF(N983="zákl. přenesená",J983,0)</f>
        <v>0</v>
      </c>
      <c r="BH983" s="214">
        <f>IF(N983="sníž. přenesená",J983,0)</f>
        <v>0</v>
      </c>
      <c r="BI983" s="214">
        <f>IF(N983="nulová",J983,0)</f>
        <v>0</v>
      </c>
      <c r="BJ983" s="18" t="s">
        <v>80</v>
      </c>
      <c r="BK983" s="214">
        <f>ROUND(I983*H983,2)</f>
        <v>0</v>
      </c>
      <c r="BL983" s="18" t="s">
        <v>1027</v>
      </c>
      <c r="BM983" s="213" t="s">
        <v>1038</v>
      </c>
    </row>
    <row r="984" s="2" customFormat="1">
      <c r="A984" s="39"/>
      <c r="B984" s="40"/>
      <c r="C984" s="41"/>
      <c r="D984" s="215" t="s">
        <v>148</v>
      </c>
      <c r="E984" s="41"/>
      <c r="F984" s="216" t="s">
        <v>1039</v>
      </c>
      <c r="G984" s="41"/>
      <c r="H984" s="41"/>
      <c r="I984" s="217"/>
      <c r="J984" s="41"/>
      <c r="K984" s="41"/>
      <c r="L984" s="45"/>
      <c r="M984" s="218"/>
      <c r="N984" s="219"/>
      <c r="O984" s="85"/>
      <c r="P984" s="85"/>
      <c r="Q984" s="85"/>
      <c r="R984" s="85"/>
      <c r="S984" s="85"/>
      <c r="T984" s="86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T984" s="18" t="s">
        <v>148</v>
      </c>
      <c r="AU984" s="18" t="s">
        <v>80</v>
      </c>
    </row>
    <row r="985" s="13" customFormat="1">
      <c r="A985" s="13"/>
      <c r="B985" s="220"/>
      <c r="C985" s="221"/>
      <c r="D985" s="222" t="s">
        <v>150</v>
      </c>
      <c r="E985" s="223" t="s">
        <v>19</v>
      </c>
      <c r="F985" s="224" t="s">
        <v>1040</v>
      </c>
      <c r="G985" s="221"/>
      <c r="H985" s="223" t="s">
        <v>19</v>
      </c>
      <c r="I985" s="225"/>
      <c r="J985" s="221"/>
      <c r="K985" s="221"/>
      <c r="L985" s="226"/>
      <c r="M985" s="227"/>
      <c r="N985" s="228"/>
      <c r="O985" s="228"/>
      <c r="P985" s="228"/>
      <c r="Q985" s="228"/>
      <c r="R985" s="228"/>
      <c r="S985" s="228"/>
      <c r="T985" s="22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0" t="s">
        <v>150</v>
      </c>
      <c r="AU985" s="230" t="s">
        <v>80</v>
      </c>
      <c r="AV985" s="13" t="s">
        <v>80</v>
      </c>
      <c r="AW985" s="13" t="s">
        <v>33</v>
      </c>
      <c r="AX985" s="13" t="s">
        <v>72</v>
      </c>
      <c r="AY985" s="230" t="s">
        <v>139</v>
      </c>
    </row>
    <row r="986" s="14" customFormat="1">
      <c r="A986" s="14"/>
      <c r="B986" s="231"/>
      <c r="C986" s="232"/>
      <c r="D986" s="222" t="s">
        <v>150</v>
      </c>
      <c r="E986" s="233" t="s">
        <v>19</v>
      </c>
      <c r="F986" s="234" t="s">
        <v>1041</v>
      </c>
      <c r="G986" s="232"/>
      <c r="H986" s="235">
        <v>448</v>
      </c>
      <c r="I986" s="236"/>
      <c r="J986" s="232"/>
      <c r="K986" s="232"/>
      <c r="L986" s="237"/>
      <c r="M986" s="238"/>
      <c r="N986" s="239"/>
      <c r="O986" s="239"/>
      <c r="P986" s="239"/>
      <c r="Q986" s="239"/>
      <c r="R986" s="239"/>
      <c r="S986" s="239"/>
      <c r="T986" s="24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41" t="s">
        <v>150</v>
      </c>
      <c r="AU986" s="241" t="s">
        <v>80</v>
      </c>
      <c r="AV986" s="14" t="s">
        <v>82</v>
      </c>
      <c r="AW986" s="14" t="s">
        <v>33</v>
      </c>
      <c r="AX986" s="14" t="s">
        <v>72</v>
      </c>
      <c r="AY986" s="241" t="s">
        <v>139</v>
      </c>
    </row>
    <row r="987" s="13" customFormat="1">
      <c r="A987" s="13"/>
      <c r="B987" s="220"/>
      <c r="C987" s="221"/>
      <c r="D987" s="222" t="s">
        <v>150</v>
      </c>
      <c r="E987" s="223" t="s">
        <v>19</v>
      </c>
      <c r="F987" s="224" t="s">
        <v>1042</v>
      </c>
      <c r="G987" s="221"/>
      <c r="H987" s="223" t="s">
        <v>19</v>
      </c>
      <c r="I987" s="225"/>
      <c r="J987" s="221"/>
      <c r="K987" s="221"/>
      <c r="L987" s="226"/>
      <c r="M987" s="227"/>
      <c r="N987" s="228"/>
      <c r="O987" s="228"/>
      <c r="P987" s="228"/>
      <c r="Q987" s="228"/>
      <c r="R987" s="228"/>
      <c r="S987" s="228"/>
      <c r="T987" s="22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0" t="s">
        <v>150</v>
      </c>
      <c r="AU987" s="230" t="s">
        <v>80</v>
      </c>
      <c r="AV987" s="13" t="s">
        <v>80</v>
      </c>
      <c r="AW987" s="13" t="s">
        <v>33</v>
      </c>
      <c r="AX987" s="13" t="s">
        <v>72</v>
      </c>
      <c r="AY987" s="230" t="s">
        <v>139</v>
      </c>
    </row>
    <row r="988" s="14" customFormat="1">
      <c r="A988" s="14"/>
      <c r="B988" s="231"/>
      <c r="C988" s="232"/>
      <c r="D988" s="222" t="s">
        <v>150</v>
      </c>
      <c r="E988" s="233" t="s">
        <v>19</v>
      </c>
      <c r="F988" s="234" t="s">
        <v>312</v>
      </c>
      <c r="G988" s="232"/>
      <c r="H988" s="235">
        <v>32</v>
      </c>
      <c r="I988" s="236"/>
      <c r="J988" s="232"/>
      <c r="K988" s="232"/>
      <c r="L988" s="237"/>
      <c r="M988" s="238"/>
      <c r="N988" s="239"/>
      <c r="O988" s="239"/>
      <c r="P988" s="239"/>
      <c r="Q988" s="239"/>
      <c r="R988" s="239"/>
      <c r="S988" s="239"/>
      <c r="T988" s="24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1" t="s">
        <v>150</v>
      </c>
      <c r="AU988" s="241" t="s">
        <v>80</v>
      </c>
      <c r="AV988" s="14" t="s">
        <v>82</v>
      </c>
      <c r="AW988" s="14" t="s">
        <v>33</v>
      </c>
      <c r="AX988" s="14" t="s">
        <v>72</v>
      </c>
      <c r="AY988" s="241" t="s">
        <v>139</v>
      </c>
    </row>
    <row r="989" s="15" customFormat="1">
      <c r="A989" s="15"/>
      <c r="B989" s="242"/>
      <c r="C989" s="243"/>
      <c r="D989" s="222" t="s">
        <v>150</v>
      </c>
      <c r="E989" s="244" t="s">
        <v>19</v>
      </c>
      <c r="F989" s="245" t="s">
        <v>154</v>
      </c>
      <c r="G989" s="243"/>
      <c r="H989" s="246">
        <v>480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52" t="s">
        <v>150</v>
      </c>
      <c r="AU989" s="252" t="s">
        <v>80</v>
      </c>
      <c r="AV989" s="15" t="s">
        <v>146</v>
      </c>
      <c r="AW989" s="15" t="s">
        <v>33</v>
      </c>
      <c r="AX989" s="15" t="s">
        <v>80</v>
      </c>
      <c r="AY989" s="252" t="s">
        <v>139</v>
      </c>
    </row>
    <row r="990" s="2" customFormat="1" ht="16.5" customHeight="1">
      <c r="A990" s="39"/>
      <c r="B990" s="40"/>
      <c r="C990" s="253" t="s">
        <v>1043</v>
      </c>
      <c r="D990" s="253" t="s">
        <v>189</v>
      </c>
      <c r="E990" s="254" t="s">
        <v>1044</v>
      </c>
      <c r="F990" s="255" t="s">
        <v>1045</v>
      </c>
      <c r="G990" s="256" t="s">
        <v>518</v>
      </c>
      <c r="H990" s="257">
        <v>1.071</v>
      </c>
      <c r="I990" s="258"/>
      <c r="J990" s="259">
        <f>ROUND(I990*H990,2)</f>
        <v>0</v>
      </c>
      <c r="K990" s="255" t="s">
        <v>519</v>
      </c>
      <c r="L990" s="260"/>
      <c r="M990" s="261" t="s">
        <v>19</v>
      </c>
      <c r="N990" s="262" t="s">
        <v>43</v>
      </c>
      <c r="O990" s="85"/>
      <c r="P990" s="211">
        <f>O990*H990</f>
        <v>0</v>
      </c>
      <c r="Q990" s="211">
        <v>0</v>
      </c>
      <c r="R990" s="211">
        <f>Q990*H990</f>
        <v>0</v>
      </c>
      <c r="S990" s="211">
        <v>0</v>
      </c>
      <c r="T990" s="212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13" t="s">
        <v>1027</v>
      </c>
      <c r="AT990" s="213" t="s">
        <v>189</v>
      </c>
      <c r="AU990" s="213" t="s">
        <v>80</v>
      </c>
      <c r="AY990" s="18" t="s">
        <v>139</v>
      </c>
      <c r="BE990" s="214">
        <f>IF(N990="základní",J990,0)</f>
        <v>0</v>
      </c>
      <c r="BF990" s="214">
        <f>IF(N990="snížená",J990,0)</f>
        <v>0</v>
      </c>
      <c r="BG990" s="214">
        <f>IF(N990="zákl. přenesená",J990,0)</f>
        <v>0</v>
      </c>
      <c r="BH990" s="214">
        <f>IF(N990="sníž. přenesená",J990,0)</f>
        <v>0</v>
      </c>
      <c r="BI990" s="214">
        <f>IF(N990="nulová",J990,0)</f>
        <v>0</v>
      </c>
      <c r="BJ990" s="18" t="s">
        <v>80</v>
      </c>
      <c r="BK990" s="214">
        <f>ROUND(I990*H990,2)</f>
        <v>0</v>
      </c>
      <c r="BL990" s="18" t="s">
        <v>1027</v>
      </c>
      <c r="BM990" s="213" t="s">
        <v>1046</v>
      </c>
    </row>
    <row r="991" s="2" customFormat="1" ht="16.5" customHeight="1">
      <c r="A991" s="39"/>
      <c r="B991" s="40"/>
      <c r="C991" s="202" t="s">
        <v>1047</v>
      </c>
      <c r="D991" s="202" t="s">
        <v>141</v>
      </c>
      <c r="E991" s="203" t="s">
        <v>1048</v>
      </c>
      <c r="F991" s="204" t="s">
        <v>1049</v>
      </c>
      <c r="G991" s="205" t="s">
        <v>1026</v>
      </c>
      <c r="H991" s="206">
        <v>16</v>
      </c>
      <c r="I991" s="207"/>
      <c r="J991" s="208">
        <f>ROUND(I991*H991,2)</f>
        <v>0</v>
      </c>
      <c r="K991" s="204" t="s">
        <v>145</v>
      </c>
      <c r="L991" s="45"/>
      <c r="M991" s="209" t="s">
        <v>19</v>
      </c>
      <c r="N991" s="210" t="s">
        <v>43</v>
      </c>
      <c r="O991" s="85"/>
      <c r="P991" s="211">
        <f>O991*H991</f>
        <v>0</v>
      </c>
      <c r="Q991" s="211">
        <v>0</v>
      </c>
      <c r="R991" s="211">
        <f>Q991*H991</f>
        <v>0</v>
      </c>
      <c r="S991" s="211">
        <v>0</v>
      </c>
      <c r="T991" s="212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13" t="s">
        <v>1027</v>
      </c>
      <c r="AT991" s="213" t="s">
        <v>141</v>
      </c>
      <c r="AU991" s="213" t="s">
        <v>80</v>
      </c>
      <c r="AY991" s="18" t="s">
        <v>139</v>
      </c>
      <c r="BE991" s="214">
        <f>IF(N991="základní",J991,0)</f>
        <v>0</v>
      </c>
      <c r="BF991" s="214">
        <f>IF(N991="snížená",J991,0)</f>
        <v>0</v>
      </c>
      <c r="BG991" s="214">
        <f>IF(N991="zákl. přenesená",J991,0)</f>
        <v>0</v>
      </c>
      <c r="BH991" s="214">
        <f>IF(N991="sníž. přenesená",J991,0)</f>
        <v>0</v>
      </c>
      <c r="BI991" s="214">
        <f>IF(N991="nulová",J991,0)</f>
        <v>0</v>
      </c>
      <c r="BJ991" s="18" t="s">
        <v>80</v>
      </c>
      <c r="BK991" s="214">
        <f>ROUND(I991*H991,2)</f>
        <v>0</v>
      </c>
      <c r="BL991" s="18" t="s">
        <v>1027</v>
      </c>
      <c r="BM991" s="213" t="s">
        <v>1050</v>
      </c>
    </row>
    <row r="992" s="2" customFormat="1">
      <c r="A992" s="39"/>
      <c r="B992" s="40"/>
      <c r="C992" s="41"/>
      <c r="D992" s="215" t="s">
        <v>148</v>
      </c>
      <c r="E992" s="41"/>
      <c r="F992" s="216" t="s">
        <v>1051</v>
      </c>
      <c r="G992" s="41"/>
      <c r="H992" s="41"/>
      <c r="I992" s="217"/>
      <c r="J992" s="41"/>
      <c r="K992" s="41"/>
      <c r="L992" s="45"/>
      <c r="M992" s="218"/>
      <c r="N992" s="219"/>
      <c r="O992" s="85"/>
      <c r="P992" s="85"/>
      <c r="Q992" s="85"/>
      <c r="R992" s="85"/>
      <c r="S992" s="85"/>
      <c r="T992" s="86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148</v>
      </c>
      <c r="AU992" s="18" t="s">
        <v>80</v>
      </c>
    </row>
    <row r="993" s="13" customFormat="1">
      <c r="A993" s="13"/>
      <c r="B993" s="220"/>
      <c r="C993" s="221"/>
      <c r="D993" s="222" t="s">
        <v>150</v>
      </c>
      <c r="E993" s="223" t="s">
        <v>19</v>
      </c>
      <c r="F993" s="224" t="s">
        <v>1052</v>
      </c>
      <c r="G993" s="221"/>
      <c r="H993" s="223" t="s">
        <v>19</v>
      </c>
      <c r="I993" s="225"/>
      <c r="J993" s="221"/>
      <c r="K993" s="221"/>
      <c r="L993" s="226"/>
      <c r="M993" s="227"/>
      <c r="N993" s="228"/>
      <c r="O993" s="228"/>
      <c r="P993" s="228"/>
      <c r="Q993" s="228"/>
      <c r="R993" s="228"/>
      <c r="S993" s="228"/>
      <c r="T993" s="22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0" t="s">
        <v>150</v>
      </c>
      <c r="AU993" s="230" t="s">
        <v>80</v>
      </c>
      <c r="AV993" s="13" t="s">
        <v>80</v>
      </c>
      <c r="AW993" s="13" t="s">
        <v>33</v>
      </c>
      <c r="AX993" s="13" t="s">
        <v>72</v>
      </c>
      <c r="AY993" s="230" t="s">
        <v>139</v>
      </c>
    </row>
    <row r="994" s="13" customFormat="1">
      <c r="A994" s="13"/>
      <c r="B994" s="220"/>
      <c r="C994" s="221"/>
      <c r="D994" s="222" t="s">
        <v>150</v>
      </c>
      <c r="E994" s="223" t="s">
        <v>19</v>
      </c>
      <c r="F994" s="224" t="s">
        <v>1053</v>
      </c>
      <c r="G994" s="221"/>
      <c r="H994" s="223" t="s">
        <v>19</v>
      </c>
      <c r="I994" s="225"/>
      <c r="J994" s="221"/>
      <c r="K994" s="221"/>
      <c r="L994" s="226"/>
      <c r="M994" s="227"/>
      <c r="N994" s="228"/>
      <c r="O994" s="228"/>
      <c r="P994" s="228"/>
      <c r="Q994" s="228"/>
      <c r="R994" s="228"/>
      <c r="S994" s="228"/>
      <c r="T994" s="22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0" t="s">
        <v>150</v>
      </c>
      <c r="AU994" s="230" t="s">
        <v>80</v>
      </c>
      <c r="AV994" s="13" t="s">
        <v>80</v>
      </c>
      <c r="AW994" s="13" t="s">
        <v>33</v>
      </c>
      <c r="AX994" s="13" t="s">
        <v>72</v>
      </c>
      <c r="AY994" s="230" t="s">
        <v>139</v>
      </c>
    </row>
    <row r="995" s="14" customFormat="1">
      <c r="A995" s="14"/>
      <c r="B995" s="231"/>
      <c r="C995" s="232"/>
      <c r="D995" s="222" t="s">
        <v>150</v>
      </c>
      <c r="E995" s="233" t="s">
        <v>19</v>
      </c>
      <c r="F995" s="234" t="s">
        <v>88</v>
      </c>
      <c r="G995" s="232"/>
      <c r="H995" s="235">
        <v>8</v>
      </c>
      <c r="I995" s="236"/>
      <c r="J995" s="232"/>
      <c r="K995" s="232"/>
      <c r="L995" s="237"/>
      <c r="M995" s="238"/>
      <c r="N995" s="239"/>
      <c r="O995" s="239"/>
      <c r="P995" s="239"/>
      <c r="Q995" s="239"/>
      <c r="R995" s="239"/>
      <c r="S995" s="239"/>
      <c r="T995" s="24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1" t="s">
        <v>150</v>
      </c>
      <c r="AU995" s="241" t="s">
        <v>80</v>
      </c>
      <c r="AV995" s="14" t="s">
        <v>82</v>
      </c>
      <c r="AW995" s="14" t="s">
        <v>33</v>
      </c>
      <c r="AX995" s="14" t="s">
        <v>72</v>
      </c>
      <c r="AY995" s="241" t="s">
        <v>139</v>
      </c>
    </row>
    <row r="996" s="13" customFormat="1">
      <c r="A996" s="13"/>
      <c r="B996" s="220"/>
      <c r="C996" s="221"/>
      <c r="D996" s="222" t="s">
        <v>150</v>
      </c>
      <c r="E996" s="223" t="s">
        <v>19</v>
      </c>
      <c r="F996" s="224" t="s">
        <v>1054</v>
      </c>
      <c r="G996" s="221"/>
      <c r="H996" s="223" t="s">
        <v>19</v>
      </c>
      <c r="I996" s="225"/>
      <c r="J996" s="221"/>
      <c r="K996" s="221"/>
      <c r="L996" s="226"/>
      <c r="M996" s="227"/>
      <c r="N996" s="228"/>
      <c r="O996" s="228"/>
      <c r="P996" s="228"/>
      <c r="Q996" s="228"/>
      <c r="R996" s="228"/>
      <c r="S996" s="228"/>
      <c r="T996" s="22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0" t="s">
        <v>150</v>
      </c>
      <c r="AU996" s="230" t="s">
        <v>80</v>
      </c>
      <c r="AV996" s="13" t="s">
        <v>80</v>
      </c>
      <c r="AW996" s="13" t="s">
        <v>33</v>
      </c>
      <c r="AX996" s="13" t="s">
        <v>72</v>
      </c>
      <c r="AY996" s="230" t="s">
        <v>139</v>
      </c>
    </row>
    <row r="997" s="14" customFormat="1">
      <c r="A997" s="14"/>
      <c r="B997" s="231"/>
      <c r="C997" s="232"/>
      <c r="D997" s="222" t="s">
        <v>150</v>
      </c>
      <c r="E997" s="233" t="s">
        <v>19</v>
      </c>
      <c r="F997" s="234" t="s">
        <v>88</v>
      </c>
      <c r="G997" s="232"/>
      <c r="H997" s="235">
        <v>8</v>
      </c>
      <c r="I997" s="236"/>
      <c r="J997" s="232"/>
      <c r="K997" s="232"/>
      <c r="L997" s="237"/>
      <c r="M997" s="238"/>
      <c r="N997" s="239"/>
      <c r="O997" s="239"/>
      <c r="P997" s="239"/>
      <c r="Q997" s="239"/>
      <c r="R997" s="239"/>
      <c r="S997" s="239"/>
      <c r="T997" s="24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41" t="s">
        <v>150</v>
      </c>
      <c r="AU997" s="241" t="s">
        <v>80</v>
      </c>
      <c r="AV997" s="14" t="s">
        <v>82</v>
      </c>
      <c r="AW997" s="14" t="s">
        <v>33</v>
      </c>
      <c r="AX997" s="14" t="s">
        <v>72</v>
      </c>
      <c r="AY997" s="241" t="s">
        <v>139</v>
      </c>
    </row>
    <row r="998" s="15" customFormat="1">
      <c r="A998" s="15"/>
      <c r="B998" s="242"/>
      <c r="C998" s="243"/>
      <c r="D998" s="222" t="s">
        <v>150</v>
      </c>
      <c r="E998" s="244" t="s">
        <v>19</v>
      </c>
      <c r="F998" s="245" t="s">
        <v>154</v>
      </c>
      <c r="G998" s="243"/>
      <c r="H998" s="246">
        <v>16</v>
      </c>
      <c r="I998" s="247"/>
      <c r="J998" s="243"/>
      <c r="K998" s="243"/>
      <c r="L998" s="248"/>
      <c r="M998" s="249"/>
      <c r="N998" s="250"/>
      <c r="O998" s="250"/>
      <c r="P998" s="250"/>
      <c r="Q998" s="250"/>
      <c r="R998" s="250"/>
      <c r="S998" s="250"/>
      <c r="T998" s="251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52" t="s">
        <v>150</v>
      </c>
      <c r="AU998" s="252" t="s">
        <v>80</v>
      </c>
      <c r="AV998" s="15" t="s">
        <v>146</v>
      </c>
      <c r="AW998" s="15" t="s">
        <v>33</v>
      </c>
      <c r="AX998" s="15" t="s">
        <v>80</v>
      </c>
      <c r="AY998" s="252" t="s">
        <v>139</v>
      </c>
    </row>
    <row r="999" s="2" customFormat="1" ht="16.5" customHeight="1">
      <c r="A999" s="39"/>
      <c r="B999" s="40"/>
      <c r="C999" s="253" t="s">
        <v>1055</v>
      </c>
      <c r="D999" s="253" t="s">
        <v>189</v>
      </c>
      <c r="E999" s="254" t="s">
        <v>1056</v>
      </c>
      <c r="F999" s="255" t="s">
        <v>1057</v>
      </c>
      <c r="G999" s="256" t="s">
        <v>231</v>
      </c>
      <c r="H999" s="257">
        <v>6</v>
      </c>
      <c r="I999" s="258"/>
      <c r="J999" s="259">
        <f>ROUND(I999*H999,2)</f>
        <v>0</v>
      </c>
      <c r="K999" s="255" t="s">
        <v>519</v>
      </c>
      <c r="L999" s="260"/>
      <c r="M999" s="261" t="s">
        <v>19</v>
      </c>
      <c r="N999" s="262" t="s">
        <v>43</v>
      </c>
      <c r="O999" s="85"/>
      <c r="P999" s="211">
        <f>O999*H999</f>
        <v>0</v>
      </c>
      <c r="Q999" s="211">
        <v>0</v>
      </c>
      <c r="R999" s="211">
        <f>Q999*H999</f>
        <v>0</v>
      </c>
      <c r="S999" s="211">
        <v>0</v>
      </c>
      <c r="T999" s="212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13" t="s">
        <v>1027</v>
      </c>
      <c r="AT999" s="213" t="s">
        <v>189</v>
      </c>
      <c r="AU999" s="213" t="s">
        <v>80</v>
      </c>
      <c r="AY999" s="18" t="s">
        <v>139</v>
      </c>
      <c r="BE999" s="214">
        <f>IF(N999="základní",J999,0)</f>
        <v>0</v>
      </c>
      <c r="BF999" s="214">
        <f>IF(N999="snížená",J999,0)</f>
        <v>0</v>
      </c>
      <c r="BG999" s="214">
        <f>IF(N999="zákl. přenesená",J999,0)</f>
        <v>0</v>
      </c>
      <c r="BH999" s="214">
        <f>IF(N999="sníž. přenesená",J999,0)</f>
        <v>0</v>
      </c>
      <c r="BI999" s="214">
        <f>IF(N999="nulová",J999,0)</f>
        <v>0</v>
      </c>
      <c r="BJ999" s="18" t="s">
        <v>80</v>
      </c>
      <c r="BK999" s="214">
        <f>ROUND(I999*H999,2)</f>
        <v>0</v>
      </c>
      <c r="BL999" s="18" t="s">
        <v>1027</v>
      </c>
      <c r="BM999" s="213" t="s">
        <v>1058</v>
      </c>
    </row>
    <row r="1000" s="2" customFormat="1" ht="16.5" customHeight="1">
      <c r="A1000" s="39"/>
      <c r="B1000" s="40"/>
      <c r="C1000" s="202" t="s">
        <v>1059</v>
      </c>
      <c r="D1000" s="202" t="s">
        <v>141</v>
      </c>
      <c r="E1000" s="203" t="s">
        <v>1048</v>
      </c>
      <c r="F1000" s="204" t="s">
        <v>1049</v>
      </c>
      <c r="G1000" s="205" t="s">
        <v>1026</v>
      </c>
      <c r="H1000" s="206">
        <v>72</v>
      </c>
      <c r="I1000" s="207"/>
      <c r="J1000" s="208">
        <f>ROUND(I1000*H1000,2)</f>
        <v>0</v>
      </c>
      <c r="K1000" s="204" t="s">
        <v>145</v>
      </c>
      <c r="L1000" s="45"/>
      <c r="M1000" s="209" t="s">
        <v>19</v>
      </c>
      <c r="N1000" s="210" t="s">
        <v>43</v>
      </c>
      <c r="O1000" s="85"/>
      <c r="P1000" s="211">
        <f>O1000*H1000</f>
        <v>0</v>
      </c>
      <c r="Q1000" s="211">
        <v>0</v>
      </c>
      <c r="R1000" s="211">
        <f>Q1000*H1000</f>
        <v>0</v>
      </c>
      <c r="S1000" s="211">
        <v>0</v>
      </c>
      <c r="T1000" s="212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13" t="s">
        <v>1027</v>
      </c>
      <c r="AT1000" s="213" t="s">
        <v>141</v>
      </c>
      <c r="AU1000" s="213" t="s">
        <v>80</v>
      </c>
      <c r="AY1000" s="18" t="s">
        <v>139</v>
      </c>
      <c r="BE1000" s="214">
        <f>IF(N1000="základní",J1000,0)</f>
        <v>0</v>
      </c>
      <c r="BF1000" s="214">
        <f>IF(N1000="snížená",J1000,0)</f>
        <v>0</v>
      </c>
      <c r="BG1000" s="214">
        <f>IF(N1000="zákl. přenesená",J1000,0)</f>
        <v>0</v>
      </c>
      <c r="BH1000" s="214">
        <f>IF(N1000="sníž. přenesená",J1000,0)</f>
        <v>0</v>
      </c>
      <c r="BI1000" s="214">
        <f>IF(N1000="nulová",J1000,0)</f>
        <v>0</v>
      </c>
      <c r="BJ1000" s="18" t="s">
        <v>80</v>
      </c>
      <c r="BK1000" s="214">
        <f>ROUND(I1000*H1000,2)</f>
        <v>0</v>
      </c>
      <c r="BL1000" s="18" t="s">
        <v>1027</v>
      </c>
      <c r="BM1000" s="213" t="s">
        <v>1060</v>
      </c>
    </row>
    <row r="1001" s="2" customFormat="1">
      <c r="A1001" s="39"/>
      <c r="B1001" s="40"/>
      <c r="C1001" s="41"/>
      <c r="D1001" s="215" t="s">
        <v>148</v>
      </c>
      <c r="E1001" s="41"/>
      <c r="F1001" s="216" t="s">
        <v>1051</v>
      </c>
      <c r="G1001" s="41"/>
      <c r="H1001" s="41"/>
      <c r="I1001" s="217"/>
      <c r="J1001" s="41"/>
      <c r="K1001" s="41"/>
      <c r="L1001" s="45"/>
      <c r="M1001" s="218"/>
      <c r="N1001" s="219"/>
      <c r="O1001" s="85"/>
      <c r="P1001" s="85"/>
      <c r="Q1001" s="85"/>
      <c r="R1001" s="85"/>
      <c r="S1001" s="85"/>
      <c r="T1001" s="86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T1001" s="18" t="s">
        <v>148</v>
      </c>
      <c r="AU1001" s="18" t="s">
        <v>80</v>
      </c>
    </row>
    <row r="1002" s="13" customFormat="1">
      <c r="A1002" s="13"/>
      <c r="B1002" s="220"/>
      <c r="C1002" s="221"/>
      <c r="D1002" s="222" t="s">
        <v>150</v>
      </c>
      <c r="E1002" s="223" t="s">
        <v>19</v>
      </c>
      <c r="F1002" s="224" t="s">
        <v>1061</v>
      </c>
      <c r="G1002" s="221"/>
      <c r="H1002" s="223" t="s">
        <v>19</v>
      </c>
      <c r="I1002" s="225"/>
      <c r="J1002" s="221"/>
      <c r="K1002" s="221"/>
      <c r="L1002" s="226"/>
      <c r="M1002" s="227"/>
      <c r="N1002" s="228"/>
      <c r="O1002" s="228"/>
      <c r="P1002" s="228"/>
      <c r="Q1002" s="228"/>
      <c r="R1002" s="228"/>
      <c r="S1002" s="228"/>
      <c r="T1002" s="22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0" t="s">
        <v>150</v>
      </c>
      <c r="AU1002" s="230" t="s">
        <v>80</v>
      </c>
      <c r="AV1002" s="13" t="s">
        <v>80</v>
      </c>
      <c r="AW1002" s="13" t="s">
        <v>33</v>
      </c>
      <c r="AX1002" s="13" t="s">
        <v>72</v>
      </c>
      <c r="AY1002" s="230" t="s">
        <v>139</v>
      </c>
    </row>
    <row r="1003" s="14" customFormat="1">
      <c r="A1003" s="14"/>
      <c r="B1003" s="231"/>
      <c r="C1003" s="232"/>
      <c r="D1003" s="222" t="s">
        <v>150</v>
      </c>
      <c r="E1003" s="233" t="s">
        <v>19</v>
      </c>
      <c r="F1003" s="234" t="s">
        <v>538</v>
      </c>
      <c r="G1003" s="232"/>
      <c r="H1003" s="235">
        <v>72</v>
      </c>
      <c r="I1003" s="236"/>
      <c r="J1003" s="232"/>
      <c r="K1003" s="232"/>
      <c r="L1003" s="237"/>
      <c r="M1003" s="238"/>
      <c r="N1003" s="239"/>
      <c r="O1003" s="239"/>
      <c r="P1003" s="239"/>
      <c r="Q1003" s="239"/>
      <c r="R1003" s="239"/>
      <c r="S1003" s="239"/>
      <c r="T1003" s="24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1" t="s">
        <v>150</v>
      </c>
      <c r="AU1003" s="241" t="s">
        <v>80</v>
      </c>
      <c r="AV1003" s="14" t="s">
        <v>82</v>
      </c>
      <c r="AW1003" s="14" t="s">
        <v>33</v>
      </c>
      <c r="AX1003" s="14" t="s">
        <v>72</v>
      </c>
      <c r="AY1003" s="241" t="s">
        <v>139</v>
      </c>
    </row>
    <row r="1004" s="15" customFormat="1">
      <c r="A1004" s="15"/>
      <c r="B1004" s="242"/>
      <c r="C1004" s="243"/>
      <c r="D1004" s="222" t="s">
        <v>150</v>
      </c>
      <c r="E1004" s="244" t="s">
        <v>19</v>
      </c>
      <c r="F1004" s="245" t="s">
        <v>154</v>
      </c>
      <c r="G1004" s="243"/>
      <c r="H1004" s="246">
        <v>72</v>
      </c>
      <c r="I1004" s="247"/>
      <c r="J1004" s="243"/>
      <c r="K1004" s="243"/>
      <c r="L1004" s="248"/>
      <c r="M1004" s="249"/>
      <c r="N1004" s="250"/>
      <c r="O1004" s="250"/>
      <c r="P1004" s="250"/>
      <c r="Q1004" s="250"/>
      <c r="R1004" s="250"/>
      <c r="S1004" s="250"/>
      <c r="T1004" s="251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52" t="s">
        <v>150</v>
      </c>
      <c r="AU1004" s="252" t="s">
        <v>80</v>
      </c>
      <c r="AV1004" s="15" t="s">
        <v>146</v>
      </c>
      <c r="AW1004" s="15" t="s">
        <v>33</v>
      </c>
      <c r="AX1004" s="15" t="s">
        <v>80</v>
      </c>
      <c r="AY1004" s="252" t="s">
        <v>139</v>
      </c>
    </row>
    <row r="1005" s="2" customFormat="1" ht="24.15" customHeight="1">
      <c r="A1005" s="39"/>
      <c r="B1005" s="40"/>
      <c r="C1005" s="202" t="s">
        <v>1062</v>
      </c>
      <c r="D1005" s="202" t="s">
        <v>141</v>
      </c>
      <c r="E1005" s="203" t="s">
        <v>1063</v>
      </c>
      <c r="F1005" s="204" t="s">
        <v>1064</v>
      </c>
      <c r="G1005" s="205" t="s">
        <v>1026</v>
      </c>
      <c r="H1005" s="206">
        <v>32</v>
      </c>
      <c r="I1005" s="207"/>
      <c r="J1005" s="208">
        <f>ROUND(I1005*H1005,2)</f>
        <v>0</v>
      </c>
      <c r="K1005" s="204" t="s">
        <v>145</v>
      </c>
      <c r="L1005" s="45"/>
      <c r="M1005" s="209" t="s">
        <v>19</v>
      </c>
      <c r="N1005" s="210" t="s">
        <v>43</v>
      </c>
      <c r="O1005" s="85"/>
      <c r="P1005" s="211">
        <f>O1005*H1005</f>
        <v>0</v>
      </c>
      <c r="Q1005" s="211">
        <v>0</v>
      </c>
      <c r="R1005" s="211">
        <f>Q1005*H1005</f>
        <v>0</v>
      </c>
      <c r="S1005" s="211">
        <v>0</v>
      </c>
      <c r="T1005" s="212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13" t="s">
        <v>1027</v>
      </c>
      <c r="AT1005" s="213" t="s">
        <v>141</v>
      </c>
      <c r="AU1005" s="213" t="s">
        <v>80</v>
      </c>
      <c r="AY1005" s="18" t="s">
        <v>139</v>
      </c>
      <c r="BE1005" s="214">
        <f>IF(N1005="základní",J1005,0)</f>
        <v>0</v>
      </c>
      <c r="BF1005" s="214">
        <f>IF(N1005="snížená",J1005,0)</f>
        <v>0</v>
      </c>
      <c r="BG1005" s="214">
        <f>IF(N1005="zákl. přenesená",J1005,0)</f>
        <v>0</v>
      </c>
      <c r="BH1005" s="214">
        <f>IF(N1005="sníž. přenesená",J1005,0)</f>
        <v>0</v>
      </c>
      <c r="BI1005" s="214">
        <f>IF(N1005="nulová",J1005,0)</f>
        <v>0</v>
      </c>
      <c r="BJ1005" s="18" t="s">
        <v>80</v>
      </c>
      <c r="BK1005" s="214">
        <f>ROUND(I1005*H1005,2)</f>
        <v>0</v>
      </c>
      <c r="BL1005" s="18" t="s">
        <v>1027</v>
      </c>
      <c r="BM1005" s="213" t="s">
        <v>1065</v>
      </c>
    </row>
    <row r="1006" s="2" customFormat="1">
      <c r="A1006" s="39"/>
      <c r="B1006" s="40"/>
      <c r="C1006" s="41"/>
      <c r="D1006" s="215" t="s">
        <v>148</v>
      </c>
      <c r="E1006" s="41"/>
      <c r="F1006" s="216" t="s">
        <v>1066</v>
      </c>
      <c r="G1006" s="41"/>
      <c r="H1006" s="41"/>
      <c r="I1006" s="217"/>
      <c r="J1006" s="41"/>
      <c r="K1006" s="41"/>
      <c r="L1006" s="45"/>
      <c r="M1006" s="218"/>
      <c r="N1006" s="219"/>
      <c r="O1006" s="85"/>
      <c r="P1006" s="85"/>
      <c r="Q1006" s="85"/>
      <c r="R1006" s="85"/>
      <c r="S1006" s="85"/>
      <c r="T1006" s="86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18" t="s">
        <v>148</v>
      </c>
      <c r="AU1006" s="18" t="s">
        <v>80</v>
      </c>
    </row>
    <row r="1007" s="13" customFormat="1">
      <c r="A1007" s="13"/>
      <c r="B1007" s="220"/>
      <c r="C1007" s="221"/>
      <c r="D1007" s="222" t="s">
        <v>150</v>
      </c>
      <c r="E1007" s="223" t="s">
        <v>19</v>
      </c>
      <c r="F1007" s="224" t="s">
        <v>1052</v>
      </c>
      <c r="G1007" s="221"/>
      <c r="H1007" s="223" t="s">
        <v>19</v>
      </c>
      <c r="I1007" s="225"/>
      <c r="J1007" s="221"/>
      <c r="K1007" s="221"/>
      <c r="L1007" s="226"/>
      <c r="M1007" s="227"/>
      <c r="N1007" s="228"/>
      <c r="O1007" s="228"/>
      <c r="P1007" s="228"/>
      <c r="Q1007" s="228"/>
      <c r="R1007" s="228"/>
      <c r="S1007" s="228"/>
      <c r="T1007" s="22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0" t="s">
        <v>150</v>
      </c>
      <c r="AU1007" s="230" t="s">
        <v>80</v>
      </c>
      <c r="AV1007" s="13" t="s">
        <v>80</v>
      </c>
      <c r="AW1007" s="13" t="s">
        <v>33</v>
      </c>
      <c r="AX1007" s="13" t="s">
        <v>72</v>
      </c>
      <c r="AY1007" s="230" t="s">
        <v>139</v>
      </c>
    </row>
    <row r="1008" s="13" customFormat="1">
      <c r="A1008" s="13"/>
      <c r="B1008" s="220"/>
      <c r="C1008" s="221"/>
      <c r="D1008" s="222" t="s">
        <v>150</v>
      </c>
      <c r="E1008" s="223" t="s">
        <v>19</v>
      </c>
      <c r="F1008" s="224" t="s">
        <v>338</v>
      </c>
      <c r="G1008" s="221"/>
      <c r="H1008" s="223" t="s">
        <v>19</v>
      </c>
      <c r="I1008" s="225"/>
      <c r="J1008" s="221"/>
      <c r="K1008" s="221"/>
      <c r="L1008" s="226"/>
      <c r="M1008" s="227"/>
      <c r="N1008" s="228"/>
      <c r="O1008" s="228"/>
      <c r="P1008" s="228"/>
      <c r="Q1008" s="228"/>
      <c r="R1008" s="228"/>
      <c r="S1008" s="228"/>
      <c r="T1008" s="229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0" t="s">
        <v>150</v>
      </c>
      <c r="AU1008" s="230" t="s">
        <v>80</v>
      </c>
      <c r="AV1008" s="13" t="s">
        <v>80</v>
      </c>
      <c r="AW1008" s="13" t="s">
        <v>33</v>
      </c>
      <c r="AX1008" s="13" t="s">
        <v>72</v>
      </c>
      <c r="AY1008" s="230" t="s">
        <v>139</v>
      </c>
    </row>
    <row r="1009" s="13" customFormat="1">
      <c r="A1009" s="13"/>
      <c r="B1009" s="220"/>
      <c r="C1009" s="221"/>
      <c r="D1009" s="222" t="s">
        <v>150</v>
      </c>
      <c r="E1009" s="223" t="s">
        <v>19</v>
      </c>
      <c r="F1009" s="224" t="s">
        <v>1067</v>
      </c>
      <c r="G1009" s="221"/>
      <c r="H1009" s="223" t="s">
        <v>19</v>
      </c>
      <c r="I1009" s="225"/>
      <c r="J1009" s="221"/>
      <c r="K1009" s="221"/>
      <c r="L1009" s="226"/>
      <c r="M1009" s="227"/>
      <c r="N1009" s="228"/>
      <c r="O1009" s="228"/>
      <c r="P1009" s="228"/>
      <c r="Q1009" s="228"/>
      <c r="R1009" s="228"/>
      <c r="S1009" s="228"/>
      <c r="T1009" s="22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0" t="s">
        <v>150</v>
      </c>
      <c r="AU1009" s="230" t="s">
        <v>80</v>
      </c>
      <c r="AV1009" s="13" t="s">
        <v>80</v>
      </c>
      <c r="AW1009" s="13" t="s">
        <v>33</v>
      </c>
      <c r="AX1009" s="13" t="s">
        <v>72</v>
      </c>
      <c r="AY1009" s="230" t="s">
        <v>139</v>
      </c>
    </row>
    <row r="1010" s="14" customFormat="1">
      <c r="A1010" s="14"/>
      <c r="B1010" s="231"/>
      <c r="C1010" s="232"/>
      <c r="D1010" s="222" t="s">
        <v>150</v>
      </c>
      <c r="E1010" s="233" t="s">
        <v>19</v>
      </c>
      <c r="F1010" s="234" t="s">
        <v>312</v>
      </c>
      <c r="G1010" s="232"/>
      <c r="H1010" s="235">
        <v>32</v>
      </c>
      <c r="I1010" s="236"/>
      <c r="J1010" s="232"/>
      <c r="K1010" s="232"/>
      <c r="L1010" s="237"/>
      <c r="M1010" s="238"/>
      <c r="N1010" s="239"/>
      <c r="O1010" s="239"/>
      <c r="P1010" s="239"/>
      <c r="Q1010" s="239"/>
      <c r="R1010" s="239"/>
      <c r="S1010" s="239"/>
      <c r="T1010" s="240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1" t="s">
        <v>150</v>
      </c>
      <c r="AU1010" s="241" t="s">
        <v>80</v>
      </c>
      <c r="AV1010" s="14" t="s">
        <v>82</v>
      </c>
      <c r="AW1010" s="14" t="s">
        <v>33</v>
      </c>
      <c r="AX1010" s="14" t="s">
        <v>72</v>
      </c>
      <c r="AY1010" s="241" t="s">
        <v>139</v>
      </c>
    </row>
    <row r="1011" s="15" customFormat="1">
      <c r="A1011" s="15"/>
      <c r="B1011" s="242"/>
      <c r="C1011" s="243"/>
      <c r="D1011" s="222" t="s">
        <v>150</v>
      </c>
      <c r="E1011" s="244" t="s">
        <v>19</v>
      </c>
      <c r="F1011" s="245" t="s">
        <v>154</v>
      </c>
      <c r="G1011" s="243"/>
      <c r="H1011" s="246">
        <v>32</v>
      </c>
      <c r="I1011" s="247"/>
      <c r="J1011" s="243"/>
      <c r="K1011" s="243"/>
      <c r="L1011" s="248"/>
      <c r="M1011" s="249"/>
      <c r="N1011" s="250"/>
      <c r="O1011" s="250"/>
      <c r="P1011" s="250"/>
      <c r="Q1011" s="250"/>
      <c r="R1011" s="250"/>
      <c r="S1011" s="250"/>
      <c r="T1011" s="251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52" t="s">
        <v>150</v>
      </c>
      <c r="AU1011" s="252" t="s">
        <v>80</v>
      </c>
      <c r="AV1011" s="15" t="s">
        <v>146</v>
      </c>
      <c r="AW1011" s="15" t="s">
        <v>33</v>
      </c>
      <c r="AX1011" s="15" t="s">
        <v>80</v>
      </c>
      <c r="AY1011" s="252" t="s">
        <v>139</v>
      </c>
    </row>
    <row r="1012" s="2" customFormat="1" ht="16.5" customHeight="1">
      <c r="A1012" s="39"/>
      <c r="B1012" s="40"/>
      <c r="C1012" s="253" t="s">
        <v>1068</v>
      </c>
      <c r="D1012" s="253" t="s">
        <v>189</v>
      </c>
      <c r="E1012" s="254" t="s">
        <v>1069</v>
      </c>
      <c r="F1012" s="255" t="s">
        <v>1070</v>
      </c>
      <c r="G1012" s="256" t="s">
        <v>231</v>
      </c>
      <c r="H1012" s="257">
        <v>12</v>
      </c>
      <c r="I1012" s="258"/>
      <c r="J1012" s="259">
        <f>ROUND(I1012*H1012,2)</f>
        <v>0</v>
      </c>
      <c r="K1012" s="255" t="s">
        <v>519</v>
      </c>
      <c r="L1012" s="260"/>
      <c r="M1012" s="261" t="s">
        <v>19</v>
      </c>
      <c r="N1012" s="262" t="s">
        <v>43</v>
      </c>
      <c r="O1012" s="85"/>
      <c r="P1012" s="211">
        <f>O1012*H1012</f>
        <v>0</v>
      </c>
      <c r="Q1012" s="211">
        <v>0</v>
      </c>
      <c r="R1012" s="211">
        <f>Q1012*H1012</f>
        <v>0</v>
      </c>
      <c r="S1012" s="211">
        <v>0</v>
      </c>
      <c r="T1012" s="212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13" t="s">
        <v>1027</v>
      </c>
      <c r="AT1012" s="213" t="s">
        <v>189</v>
      </c>
      <c r="AU1012" s="213" t="s">
        <v>80</v>
      </c>
      <c r="AY1012" s="18" t="s">
        <v>139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18" t="s">
        <v>80</v>
      </c>
      <c r="BK1012" s="214">
        <f>ROUND(I1012*H1012,2)</f>
        <v>0</v>
      </c>
      <c r="BL1012" s="18" t="s">
        <v>1027</v>
      </c>
      <c r="BM1012" s="213" t="s">
        <v>1071</v>
      </c>
    </row>
    <row r="1013" s="12" customFormat="1" ht="25.92" customHeight="1">
      <c r="A1013" s="12"/>
      <c r="B1013" s="186"/>
      <c r="C1013" s="187"/>
      <c r="D1013" s="188" t="s">
        <v>71</v>
      </c>
      <c r="E1013" s="189" t="s">
        <v>1072</v>
      </c>
      <c r="F1013" s="189" t="s">
        <v>1073</v>
      </c>
      <c r="G1013" s="187"/>
      <c r="H1013" s="187"/>
      <c r="I1013" s="190"/>
      <c r="J1013" s="191">
        <f>BK1013</f>
        <v>0</v>
      </c>
      <c r="K1013" s="187"/>
      <c r="L1013" s="192"/>
      <c r="M1013" s="193"/>
      <c r="N1013" s="194"/>
      <c r="O1013" s="194"/>
      <c r="P1013" s="195">
        <f>SUM(P1014:P1019)</f>
        <v>0</v>
      </c>
      <c r="Q1013" s="194"/>
      <c r="R1013" s="195">
        <f>SUM(R1014:R1019)</f>
        <v>0</v>
      </c>
      <c r="S1013" s="194"/>
      <c r="T1013" s="196">
        <f>SUM(T1014:T1019)</f>
        <v>0</v>
      </c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R1013" s="197" t="s">
        <v>146</v>
      </c>
      <c r="AT1013" s="198" t="s">
        <v>71</v>
      </c>
      <c r="AU1013" s="198" t="s">
        <v>72</v>
      </c>
      <c r="AY1013" s="197" t="s">
        <v>139</v>
      </c>
      <c r="BK1013" s="199">
        <f>SUM(BK1014:BK1019)</f>
        <v>0</v>
      </c>
    </row>
    <row r="1014" s="2" customFormat="1" ht="16.5" customHeight="1">
      <c r="A1014" s="39"/>
      <c r="B1014" s="40"/>
      <c r="C1014" s="202" t="s">
        <v>1074</v>
      </c>
      <c r="D1014" s="202" t="s">
        <v>141</v>
      </c>
      <c r="E1014" s="203" t="s">
        <v>1075</v>
      </c>
      <c r="F1014" s="204" t="s">
        <v>1076</v>
      </c>
      <c r="G1014" s="205" t="s">
        <v>1077</v>
      </c>
      <c r="H1014" s="206">
        <v>10</v>
      </c>
      <c r="I1014" s="207"/>
      <c r="J1014" s="208">
        <f>ROUND(I1014*H1014,2)</f>
        <v>0</v>
      </c>
      <c r="K1014" s="204" t="s">
        <v>519</v>
      </c>
      <c r="L1014" s="45"/>
      <c r="M1014" s="209" t="s">
        <v>19</v>
      </c>
      <c r="N1014" s="210" t="s">
        <v>43</v>
      </c>
      <c r="O1014" s="85"/>
      <c r="P1014" s="211">
        <f>O1014*H1014</f>
        <v>0</v>
      </c>
      <c r="Q1014" s="211">
        <v>0</v>
      </c>
      <c r="R1014" s="211">
        <f>Q1014*H1014</f>
        <v>0</v>
      </c>
      <c r="S1014" s="211">
        <v>0</v>
      </c>
      <c r="T1014" s="212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13" t="s">
        <v>1027</v>
      </c>
      <c r="AT1014" s="213" t="s">
        <v>141</v>
      </c>
      <c r="AU1014" s="213" t="s">
        <v>80</v>
      </c>
      <c r="AY1014" s="18" t="s">
        <v>139</v>
      </c>
      <c r="BE1014" s="214">
        <f>IF(N1014="základní",J1014,0)</f>
        <v>0</v>
      </c>
      <c r="BF1014" s="214">
        <f>IF(N1014="snížená",J1014,0)</f>
        <v>0</v>
      </c>
      <c r="BG1014" s="214">
        <f>IF(N1014="zákl. přenesená",J1014,0)</f>
        <v>0</v>
      </c>
      <c r="BH1014" s="214">
        <f>IF(N1014="sníž. přenesená",J1014,0)</f>
        <v>0</v>
      </c>
      <c r="BI1014" s="214">
        <f>IF(N1014="nulová",J1014,0)</f>
        <v>0</v>
      </c>
      <c r="BJ1014" s="18" t="s">
        <v>80</v>
      </c>
      <c r="BK1014" s="214">
        <f>ROUND(I1014*H1014,2)</f>
        <v>0</v>
      </c>
      <c r="BL1014" s="18" t="s">
        <v>1027</v>
      </c>
      <c r="BM1014" s="213" t="s">
        <v>1078</v>
      </c>
    </row>
    <row r="1015" s="14" customFormat="1">
      <c r="A1015" s="14"/>
      <c r="B1015" s="231"/>
      <c r="C1015" s="232"/>
      <c r="D1015" s="222" t="s">
        <v>150</v>
      </c>
      <c r="E1015" s="233" t="s">
        <v>19</v>
      </c>
      <c r="F1015" s="234" t="s">
        <v>202</v>
      </c>
      <c r="G1015" s="232"/>
      <c r="H1015" s="235">
        <v>10</v>
      </c>
      <c r="I1015" s="236"/>
      <c r="J1015" s="232"/>
      <c r="K1015" s="232"/>
      <c r="L1015" s="237"/>
      <c r="M1015" s="238"/>
      <c r="N1015" s="239"/>
      <c r="O1015" s="239"/>
      <c r="P1015" s="239"/>
      <c r="Q1015" s="239"/>
      <c r="R1015" s="239"/>
      <c r="S1015" s="239"/>
      <c r="T1015" s="24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1" t="s">
        <v>150</v>
      </c>
      <c r="AU1015" s="241" t="s">
        <v>80</v>
      </c>
      <c r="AV1015" s="14" t="s">
        <v>82</v>
      </c>
      <c r="AW1015" s="14" t="s">
        <v>33</v>
      </c>
      <c r="AX1015" s="14" t="s">
        <v>72</v>
      </c>
      <c r="AY1015" s="241" t="s">
        <v>139</v>
      </c>
    </row>
    <row r="1016" s="15" customFormat="1">
      <c r="A1016" s="15"/>
      <c r="B1016" s="242"/>
      <c r="C1016" s="243"/>
      <c r="D1016" s="222" t="s">
        <v>150</v>
      </c>
      <c r="E1016" s="244" t="s">
        <v>19</v>
      </c>
      <c r="F1016" s="245" t="s">
        <v>154</v>
      </c>
      <c r="G1016" s="243"/>
      <c r="H1016" s="246">
        <v>10</v>
      </c>
      <c r="I1016" s="247"/>
      <c r="J1016" s="243"/>
      <c r="K1016" s="243"/>
      <c r="L1016" s="248"/>
      <c r="M1016" s="249"/>
      <c r="N1016" s="250"/>
      <c r="O1016" s="250"/>
      <c r="P1016" s="250"/>
      <c r="Q1016" s="250"/>
      <c r="R1016" s="250"/>
      <c r="S1016" s="250"/>
      <c r="T1016" s="251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52" t="s">
        <v>150</v>
      </c>
      <c r="AU1016" s="252" t="s">
        <v>80</v>
      </c>
      <c r="AV1016" s="15" t="s">
        <v>146</v>
      </c>
      <c r="AW1016" s="15" t="s">
        <v>33</v>
      </c>
      <c r="AX1016" s="15" t="s">
        <v>80</v>
      </c>
      <c r="AY1016" s="252" t="s">
        <v>139</v>
      </c>
    </row>
    <row r="1017" s="2" customFormat="1" ht="16.5" customHeight="1">
      <c r="A1017" s="39"/>
      <c r="B1017" s="40"/>
      <c r="C1017" s="202" t="s">
        <v>1079</v>
      </c>
      <c r="D1017" s="202" t="s">
        <v>141</v>
      </c>
      <c r="E1017" s="203" t="s">
        <v>1080</v>
      </c>
      <c r="F1017" s="204" t="s">
        <v>1081</v>
      </c>
      <c r="G1017" s="205" t="s">
        <v>1082</v>
      </c>
      <c r="H1017" s="206">
        <v>32</v>
      </c>
      <c r="I1017" s="207"/>
      <c r="J1017" s="208">
        <f>ROUND(I1017*H1017,2)</f>
        <v>0</v>
      </c>
      <c r="K1017" s="204" t="s">
        <v>519</v>
      </c>
      <c r="L1017" s="45"/>
      <c r="M1017" s="209" t="s">
        <v>19</v>
      </c>
      <c r="N1017" s="210" t="s">
        <v>43</v>
      </c>
      <c r="O1017" s="85"/>
      <c r="P1017" s="211">
        <f>O1017*H1017</f>
        <v>0</v>
      </c>
      <c r="Q1017" s="211">
        <v>0</v>
      </c>
      <c r="R1017" s="211">
        <f>Q1017*H1017</f>
        <v>0</v>
      </c>
      <c r="S1017" s="211">
        <v>0</v>
      </c>
      <c r="T1017" s="212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13" t="s">
        <v>1027</v>
      </c>
      <c r="AT1017" s="213" t="s">
        <v>141</v>
      </c>
      <c r="AU1017" s="213" t="s">
        <v>80</v>
      </c>
      <c r="AY1017" s="18" t="s">
        <v>139</v>
      </c>
      <c r="BE1017" s="214">
        <f>IF(N1017="základní",J1017,0)</f>
        <v>0</v>
      </c>
      <c r="BF1017" s="214">
        <f>IF(N1017="snížená",J1017,0)</f>
        <v>0</v>
      </c>
      <c r="BG1017" s="214">
        <f>IF(N1017="zákl. přenesená",J1017,0)</f>
        <v>0</v>
      </c>
      <c r="BH1017" s="214">
        <f>IF(N1017="sníž. přenesená",J1017,0)</f>
        <v>0</v>
      </c>
      <c r="BI1017" s="214">
        <f>IF(N1017="nulová",J1017,0)</f>
        <v>0</v>
      </c>
      <c r="BJ1017" s="18" t="s">
        <v>80</v>
      </c>
      <c r="BK1017" s="214">
        <f>ROUND(I1017*H1017,2)</f>
        <v>0</v>
      </c>
      <c r="BL1017" s="18" t="s">
        <v>1027</v>
      </c>
      <c r="BM1017" s="213" t="s">
        <v>1083</v>
      </c>
    </row>
    <row r="1018" s="2" customFormat="1" ht="16.5" customHeight="1">
      <c r="A1018" s="39"/>
      <c r="B1018" s="40"/>
      <c r="C1018" s="202" t="s">
        <v>1084</v>
      </c>
      <c r="D1018" s="202" t="s">
        <v>141</v>
      </c>
      <c r="E1018" s="203" t="s">
        <v>1085</v>
      </c>
      <c r="F1018" s="204" t="s">
        <v>1086</v>
      </c>
      <c r="G1018" s="205" t="s">
        <v>231</v>
      </c>
      <c r="H1018" s="206">
        <v>1</v>
      </c>
      <c r="I1018" s="207"/>
      <c r="J1018" s="208">
        <f>ROUND(I1018*H1018,2)</f>
        <v>0</v>
      </c>
      <c r="K1018" s="204" t="s">
        <v>519</v>
      </c>
      <c r="L1018" s="45"/>
      <c r="M1018" s="209" t="s">
        <v>19</v>
      </c>
      <c r="N1018" s="210" t="s">
        <v>43</v>
      </c>
      <c r="O1018" s="85"/>
      <c r="P1018" s="211">
        <f>O1018*H1018</f>
        <v>0</v>
      </c>
      <c r="Q1018" s="211">
        <v>0</v>
      </c>
      <c r="R1018" s="211">
        <f>Q1018*H1018</f>
        <v>0</v>
      </c>
      <c r="S1018" s="211">
        <v>0</v>
      </c>
      <c r="T1018" s="212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13" t="s">
        <v>1027</v>
      </c>
      <c r="AT1018" s="213" t="s">
        <v>141</v>
      </c>
      <c r="AU1018" s="213" t="s">
        <v>80</v>
      </c>
      <c r="AY1018" s="18" t="s">
        <v>139</v>
      </c>
      <c r="BE1018" s="214">
        <f>IF(N1018="základní",J1018,0)</f>
        <v>0</v>
      </c>
      <c r="BF1018" s="214">
        <f>IF(N1018="snížená",J1018,0)</f>
        <v>0</v>
      </c>
      <c r="BG1018" s="214">
        <f>IF(N1018="zákl. přenesená",J1018,0)</f>
        <v>0</v>
      </c>
      <c r="BH1018" s="214">
        <f>IF(N1018="sníž. přenesená",J1018,0)</f>
        <v>0</v>
      </c>
      <c r="BI1018" s="214">
        <f>IF(N1018="nulová",J1018,0)</f>
        <v>0</v>
      </c>
      <c r="BJ1018" s="18" t="s">
        <v>80</v>
      </c>
      <c r="BK1018" s="214">
        <f>ROUND(I1018*H1018,2)</f>
        <v>0</v>
      </c>
      <c r="BL1018" s="18" t="s">
        <v>1027</v>
      </c>
      <c r="BM1018" s="213" t="s">
        <v>1087</v>
      </c>
    </row>
    <row r="1019" s="2" customFormat="1" ht="16.5" customHeight="1">
      <c r="A1019" s="39"/>
      <c r="B1019" s="40"/>
      <c r="C1019" s="202" t="s">
        <v>1088</v>
      </c>
      <c r="D1019" s="202" t="s">
        <v>141</v>
      </c>
      <c r="E1019" s="203" t="s">
        <v>1089</v>
      </c>
      <c r="F1019" s="204" t="s">
        <v>1090</v>
      </c>
      <c r="G1019" s="205" t="s">
        <v>231</v>
      </c>
      <c r="H1019" s="206">
        <v>1</v>
      </c>
      <c r="I1019" s="207"/>
      <c r="J1019" s="208">
        <f>ROUND(I1019*H1019,2)</f>
        <v>0</v>
      </c>
      <c r="K1019" s="204" t="s">
        <v>519</v>
      </c>
      <c r="L1019" s="45"/>
      <c r="M1019" s="209" t="s">
        <v>19</v>
      </c>
      <c r="N1019" s="210" t="s">
        <v>43</v>
      </c>
      <c r="O1019" s="85"/>
      <c r="P1019" s="211">
        <f>O1019*H1019</f>
        <v>0</v>
      </c>
      <c r="Q1019" s="211">
        <v>0</v>
      </c>
      <c r="R1019" s="211">
        <f>Q1019*H1019</f>
        <v>0</v>
      </c>
      <c r="S1019" s="211">
        <v>0</v>
      </c>
      <c r="T1019" s="212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13" t="s">
        <v>1027</v>
      </c>
      <c r="AT1019" s="213" t="s">
        <v>141</v>
      </c>
      <c r="AU1019" s="213" t="s">
        <v>80</v>
      </c>
      <c r="AY1019" s="18" t="s">
        <v>139</v>
      </c>
      <c r="BE1019" s="214">
        <f>IF(N1019="základní",J1019,0)</f>
        <v>0</v>
      </c>
      <c r="BF1019" s="214">
        <f>IF(N1019="snížená",J1019,0)</f>
        <v>0</v>
      </c>
      <c r="BG1019" s="214">
        <f>IF(N1019="zákl. přenesená",J1019,0)</f>
        <v>0</v>
      </c>
      <c r="BH1019" s="214">
        <f>IF(N1019="sníž. přenesená",J1019,0)</f>
        <v>0</v>
      </c>
      <c r="BI1019" s="214">
        <f>IF(N1019="nulová",J1019,0)</f>
        <v>0</v>
      </c>
      <c r="BJ1019" s="18" t="s">
        <v>80</v>
      </c>
      <c r="BK1019" s="214">
        <f>ROUND(I1019*H1019,2)</f>
        <v>0</v>
      </c>
      <c r="BL1019" s="18" t="s">
        <v>1027</v>
      </c>
      <c r="BM1019" s="213" t="s">
        <v>1091</v>
      </c>
    </row>
    <row r="1020" s="12" customFormat="1" ht="25.92" customHeight="1">
      <c r="A1020" s="12"/>
      <c r="B1020" s="186"/>
      <c r="C1020" s="187"/>
      <c r="D1020" s="188" t="s">
        <v>71</v>
      </c>
      <c r="E1020" s="189" t="s">
        <v>1092</v>
      </c>
      <c r="F1020" s="189" t="s">
        <v>1093</v>
      </c>
      <c r="G1020" s="187"/>
      <c r="H1020" s="187"/>
      <c r="I1020" s="190"/>
      <c r="J1020" s="191">
        <f>BK1020</f>
        <v>0</v>
      </c>
      <c r="K1020" s="187"/>
      <c r="L1020" s="192"/>
      <c r="M1020" s="193"/>
      <c r="N1020" s="194"/>
      <c r="O1020" s="194"/>
      <c r="P1020" s="195">
        <f>P1021+P1023+P1025+P1029</f>
        <v>0</v>
      </c>
      <c r="Q1020" s="194"/>
      <c r="R1020" s="195">
        <f>R1021+R1023+R1025+R1029</f>
        <v>0</v>
      </c>
      <c r="S1020" s="194"/>
      <c r="T1020" s="196">
        <f>T1021+T1023+T1025+T1029</f>
        <v>0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197" t="s">
        <v>171</v>
      </c>
      <c r="AT1020" s="198" t="s">
        <v>71</v>
      </c>
      <c r="AU1020" s="198" t="s">
        <v>72</v>
      </c>
      <c r="AY1020" s="197" t="s">
        <v>139</v>
      </c>
      <c r="BK1020" s="199">
        <f>BK1021+BK1023+BK1025+BK1029</f>
        <v>0</v>
      </c>
    </row>
    <row r="1021" s="12" customFormat="1" ht="22.8" customHeight="1">
      <c r="A1021" s="12"/>
      <c r="B1021" s="186"/>
      <c r="C1021" s="187"/>
      <c r="D1021" s="188" t="s">
        <v>71</v>
      </c>
      <c r="E1021" s="200" t="s">
        <v>1094</v>
      </c>
      <c r="F1021" s="200" t="s">
        <v>1095</v>
      </c>
      <c r="G1021" s="187"/>
      <c r="H1021" s="187"/>
      <c r="I1021" s="190"/>
      <c r="J1021" s="201">
        <f>BK1021</f>
        <v>0</v>
      </c>
      <c r="K1021" s="187"/>
      <c r="L1021" s="192"/>
      <c r="M1021" s="193"/>
      <c r="N1021" s="194"/>
      <c r="O1021" s="194"/>
      <c r="P1021" s="195">
        <f>P1022</f>
        <v>0</v>
      </c>
      <c r="Q1021" s="194"/>
      <c r="R1021" s="195">
        <f>R1022</f>
        <v>0</v>
      </c>
      <c r="S1021" s="194"/>
      <c r="T1021" s="196">
        <f>T1022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197" t="s">
        <v>171</v>
      </c>
      <c r="AT1021" s="198" t="s">
        <v>71</v>
      </c>
      <c r="AU1021" s="198" t="s">
        <v>80</v>
      </c>
      <c r="AY1021" s="197" t="s">
        <v>139</v>
      </c>
      <c r="BK1021" s="199">
        <f>BK1022</f>
        <v>0</v>
      </c>
    </row>
    <row r="1022" s="2" customFormat="1" ht="16.5" customHeight="1">
      <c r="A1022" s="39"/>
      <c r="B1022" s="40"/>
      <c r="C1022" s="202" t="s">
        <v>1096</v>
      </c>
      <c r="D1022" s="202" t="s">
        <v>141</v>
      </c>
      <c r="E1022" s="203" t="s">
        <v>1097</v>
      </c>
      <c r="F1022" s="204" t="s">
        <v>1098</v>
      </c>
      <c r="G1022" s="205" t="s">
        <v>231</v>
      </c>
      <c r="H1022" s="206">
        <v>1</v>
      </c>
      <c r="I1022" s="207"/>
      <c r="J1022" s="208">
        <f>ROUND(I1022*H1022,2)</f>
        <v>0</v>
      </c>
      <c r="K1022" s="204" t="s">
        <v>519</v>
      </c>
      <c r="L1022" s="45"/>
      <c r="M1022" s="209" t="s">
        <v>19</v>
      </c>
      <c r="N1022" s="210" t="s">
        <v>43</v>
      </c>
      <c r="O1022" s="85"/>
      <c r="P1022" s="211">
        <f>O1022*H1022</f>
        <v>0</v>
      </c>
      <c r="Q1022" s="211">
        <v>0</v>
      </c>
      <c r="R1022" s="211">
        <f>Q1022*H1022</f>
        <v>0</v>
      </c>
      <c r="S1022" s="211">
        <v>0</v>
      </c>
      <c r="T1022" s="212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13" t="s">
        <v>1099</v>
      </c>
      <c r="AT1022" s="213" t="s">
        <v>141</v>
      </c>
      <c r="AU1022" s="213" t="s">
        <v>82</v>
      </c>
      <c r="AY1022" s="18" t="s">
        <v>139</v>
      </c>
      <c r="BE1022" s="214">
        <f>IF(N1022="základní",J1022,0)</f>
        <v>0</v>
      </c>
      <c r="BF1022" s="214">
        <f>IF(N1022="snížená",J1022,0)</f>
        <v>0</v>
      </c>
      <c r="BG1022" s="214">
        <f>IF(N1022="zákl. přenesená",J1022,0)</f>
        <v>0</v>
      </c>
      <c r="BH1022" s="214">
        <f>IF(N1022="sníž. přenesená",J1022,0)</f>
        <v>0</v>
      </c>
      <c r="BI1022" s="214">
        <f>IF(N1022="nulová",J1022,0)</f>
        <v>0</v>
      </c>
      <c r="BJ1022" s="18" t="s">
        <v>80</v>
      </c>
      <c r="BK1022" s="214">
        <f>ROUND(I1022*H1022,2)</f>
        <v>0</v>
      </c>
      <c r="BL1022" s="18" t="s">
        <v>1099</v>
      </c>
      <c r="BM1022" s="213" t="s">
        <v>1100</v>
      </c>
    </row>
    <row r="1023" s="12" customFormat="1" ht="22.8" customHeight="1">
      <c r="A1023" s="12"/>
      <c r="B1023" s="186"/>
      <c r="C1023" s="187"/>
      <c r="D1023" s="188" t="s">
        <v>71</v>
      </c>
      <c r="E1023" s="200" t="s">
        <v>1101</v>
      </c>
      <c r="F1023" s="200" t="s">
        <v>1102</v>
      </c>
      <c r="G1023" s="187"/>
      <c r="H1023" s="187"/>
      <c r="I1023" s="190"/>
      <c r="J1023" s="201">
        <f>BK1023</f>
        <v>0</v>
      </c>
      <c r="K1023" s="187"/>
      <c r="L1023" s="192"/>
      <c r="M1023" s="193"/>
      <c r="N1023" s="194"/>
      <c r="O1023" s="194"/>
      <c r="P1023" s="195">
        <f>P1024</f>
        <v>0</v>
      </c>
      <c r="Q1023" s="194"/>
      <c r="R1023" s="195">
        <f>R1024</f>
        <v>0</v>
      </c>
      <c r="S1023" s="194"/>
      <c r="T1023" s="196">
        <f>T1024</f>
        <v>0</v>
      </c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R1023" s="197" t="s">
        <v>171</v>
      </c>
      <c r="AT1023" s="198" t="s">
        <v>71</v>
      </c>
      <c r="AU1023" s="198" t="s">
        <v>80</v>
      </c>
      <c r="AY1023" s="197" t="s">
        <v>139</v>
      </c>
      <c r="BK1023" s="199">
        <f>BK1024</f>
        <v>0</v>
      </c>
    </row>
    <row r="1024" s="2" customFormat="1" ht="16.5" customHeight="1">
      <c r="A1024" s="39"/>
      <c r="B1024" s="40"/>
      <c r="C1024" s="202" t="s">
        <v>1103</v>
      </c>
      <c r="D1024" s="202" t="s">
        <v>141</v>
      </c>
      <c r="E1024" s="203" t="s">
        <v>1104</v>
      </c>
      <c r="F1024" s="204" t="s">
        <v>1102</v>
      </c>
      <c r="G1024" s="205" t="s">
        <v>518</v>
      </c>
      <c r="H1024" s="206">
        <v>1</v>
      </c>
      <c r="I1024" s="207"/>
      <c r="J1024" s="208">
        <f>ROUND(I1024*H1024,2)</f>
        <v>0</v>
      </c>
      <c r="K1024" s="204" t="s">
        <v>519</v>
      </c>
      <c r="L1024" s="45"/>
      <c r="M1024" s="209" t="s">
        <v>19</v>
      </c>
      <c r="N1024" s="210" t="s">
        <v>43</v>
      </c>
      <c r="O1024" s="85"/>
      <c r="P1024" s="211">
        <f>O1024*H1024</f>
        <v>0</v>
      </c>
      <c r="Q1024" s="211">
        <v>0</v>
      </c>
      <c r="R1024" s="211">
        <f>Q1024*H1024</f>
        <v>0</v>
      </c>
      <c r="S1024" s="211">
        <v>0</v>
      </c>
      <c r="T1024" s="212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13" t="s">
        <v>1099</v>
      </c>
      <c r="AT1024" s="213" t="s">
        <v>141</v>
      </c>
      <c r="AU1024" s="213" t="s">
        <v>82</v>
      </c>
      <c r="AY1024" s="18" t="s">
        <v>139</v>
      </c>
      <c r="BE1024" s="214">
        <f>IF(N1024="základní",J1024,0)</f>
        <v>0</v>
      </c>
      <c r="BF1024" s="214">
        <f>IF(N1024="snížená",J1024,0)</f>
        <v>0</v>
      </c>
      <c r="BG1024" s="214">
        <f>IF(N1024="zákl. přenesená",J1024,0)</f>
        <v>0</v>
      </c>
      <c r="BH1024" s="214">
        <f>IF(N1024="sníž. přenesená",J1024,0)</f>
        <v>0</v>
      </c>
      <c r="BI1024" s="214">
        <f>IF(N1024="nulová",J1024,0)</f>
        <v>0</v>
      </c>
      <c r="BJ1024" s="18" t="s">
        <v>80</v>
      </c>
      <c r="BK1024" s="214">
        <f>ROUND(I1024*H1024,2)</f>
        <v>0</v>
      </c>
      <c r="BL1024" s="18" t="s">
        <v>1099</v>
      </c>
      <c r="BM1024" s="213" t="s">
        <v>1105</v>
      </c>
    </row>
    <row r="1025" s="12" customFormat="1" ht="22.8" customHeight="1">
      <c r="A1025" s="12"/>
      <c r="B1025" s="186"/>
      <c r="C1025" s="187"/>
      <c r="D1025" s="188" t="s">
        <v>71</v>
      </c>
      <c r="E1025" s="200" t="s">
        <v>1106</v>
      </c>
      <c r="F1025" s="200" t="s">
        <v>1107</v>
      </c>
      <c r="G1025" s="187"/>
      <c r="H1025" s="187"/>
      <c r="I1025" s="190"/>
      <c r="J1025" s="201">
        <f>BK1025</f>
        <v>0</v>
      </c>
      <c r="K1025" s="187"/>
      <c r="L1025" s="192"/>
      <c r="M1025" s="193"/>
      <c r="N1025" s="194"/>
      <c r="O1025" s="194"/>
      <c r="P1025" s="195">
        <f>SUM(P1026:P1028)</f>
        <v>0</v>
      </c>
      <c r="Q1025" s="194"/>
      <c r="R1025" s="195">
        <f>SUM(R1026:R1028)</f>
        <v>0</v>
      </c>
      <c r="S1025" s="194"/>
      <c r="T1025" s="196">
        <f>SUM(T1026:T1028)</f>
        <v>0</v>
      </c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R1025" s="197" t="s">
        <v>171</v>
      </c>
      <c r="AT1025" s="198" t="s">
        <v>71</v>
      </c>
      <c r="AU1025" s="198" t="s">
        <v>80</v>
      </c>
      <c r="AY1025" s="197" t="s">
        <v>139</v>
      </c>
      <c r="BK1025" s="199">
        <f>SUM(BK1026:BK1028)</f>
        <v>0</v>
      </c>
    </row>
    <row r="1026" s="2" customFormat="1" ht="16.5" customHeight="1">
      <c r="A1026" s="39"/>
      <c r="B1026" s="40"/>
      <c r="C1026" s="202" t="s">
        <v>1108</v>
      </c>
      <c r="D1026" s="202" t="s">
        <v>141</v>
      </c>
      <c r="E1026" s="203" t="s">
        <v>1109</v>
      </c>
      <c r="F1026" s="204" t="s">
        <v>1110</v>
      </c>
      <c r="G1026" s="205" t="s">
        <v>1021</v>
      </c>
      <c r="H1026" s="206">
        <v>96</v>
      </c>
      <c r="I1026" s="207"/>
      <c r="J1026" s="208">
        <f>ROUND(I1026*H1026,2)</f>
        <v>0</v>
      </c>
      <c r="K1026" s="204" t="s">
        <v>519</v>
      </c>
      <c r="L1026" s="45"/>
      <c r="M1026" s="209" t="s">
        <v>19</v>
      </c>
      <c r="N1026" s="210" t="s">
        <v>43</v>
      </c>
      <c r="O1026" s="85"/>
      <c r="P1026" s="211">
        <f>O1026*H1026</f>
        <v>0</v>
      </c>
      <c r="Q1026" s="211">
        <v>0</v>
      </c>
      <c r="R1026" s="211">
        <f>Q1026*H1026</f>
        <v>0</v>
      </c>
      <c r="S1026" s="211">
        <v>0</v>
      </c>
      <c r="T1026" s="212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13" t="s">
        <v>1099</v>
      </c>
      <c r="AT1026" s="213" t="s">
        <v>141</v>
      </c>
      <c r="AU1026" s="213" t="s">
        <v>82</v>
      </c>
      <c r="AY1026" s="18" t="s">
        <v>139</v>
      </c>
      <c r="BE1026" s="214">
        <f>IF(N1026="základní",J1026,0)</f>
        <v>0</v>
      </c>
      <c r="BF1026" s="214">
        <f>IF(N1026="snížená",J1026,0)</f>
        <v>0</v>
      </c>
      <c r="BG1026" s="214">
        <f>IF(N1026="zákl. přenesená",J1026,0)</f>
        <v>0</v>
      </c>
      <c r="BH1026" s="214">
        <f>IF(N1026="sníž. přenesená",J1026,0)</f>
        <v>0</v>
      </c>
      <c r="BI1026" s="214">
        <f>IF(N1026="nulová",J1026,0)</f>
        <v>0</v>
      </c>
      <c r="BJ1026" s="18" t="s">
        <v>80</v>
      </c>
      <c r="BK1026" s="214">
        <f>ROUND(I1026*H1026,2)</f>
        <v>0</v>
      </c>
      <c r="BL1026" s="18" t="s">
        <v>1099</v>
      </c>
      <c r="BM1026" s="213" t="s">
        <v>1111</v>
      </c>
    </row>
    <row r="1027" s="2" customFormat="1" ht="16.5" customHeight="1">
      <c r="A1027" s="39"/>
      <c r="B1027" s="40"/>
      <c r="C1027" s="202" t="s">
        <v>1112</v>
      </c>
      <c r="D1027" s="202" t="s">
        <v>141</v>
      </c>
      <c r="E1027" s="203" t="s">
        <v>1113</v>
      </c>
      <c r="F1027" s="204" t="s">
        <v>1114</v>
      </c>
      <c r="G1027" s="205" t="s">
        <v>1021</v>
      </c>
      <c r="H1027" s="206">
        <v>192</v>
      </c>
      <c r="I1027" s="207"/>
      <c r="J1027" s="208">
        <f>ROUND(I1027*H1027,2)</f>
        <v>0</v>
      </c>
      <c r="K1027" s="204" t="s">
        <v>519</v>
      </c>
      <c r="L1027" s="45"/>
      <c r="M1027" s="209" t="s">
        <v>19</v>
      </c>
      <c r="N1027" s="210" t="s">
        <v>43</v>
      </c>
      <c r="O1027" s="85"/>
      <c r="P1027" s="211">
        <f>O1027*H1027</f>
        <v>0</v>
      </c>
      <c r="Q1027" s="211">
        <v>0</v>
      </c>
      <c r="R1027" s="211">
        <f>Q1027*H1027</f>
        <v>0</v>
      </c>
      <c r="S1027" s="211">
        <v>0</v>
      </c>
      <c r="T1027" s="212">
        <f>S1027*H1027</f>
        <v>0</v>
      </c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R1027" s="213" t="s">
        <v>1099</v>
      </c>
      <c r="AT1027" s="213" t="s">
        <v>141</v>
      </c>
      <c r="AU1027" s="213" t="s">
        <v>82</v>
      </c>
      <c r="AY1027" s="18" t="s">
        <v>139</v>
      </c>
      <c r="BE1027" s="214">
        <f>IF(N1027="základní",J1027,0)</f>
        <v>0</v>
      </c>
      <c r="BF1027" s="214">
        <f>IF(N1027="snížená",J1027,0)</f>
        <v>0</v>
      </c>
      <c r="BG1027" s="214">
        <f>IF(N1027="zákl. přenesená",J1027,0)</f>
        <v>0</v>
      </c>
      <c r="BH1027" s="214">
        <f>IF(N1027="sníž. přenesená",J1027,0)</f>
        <v>0</v>
      </c>
      <c r="BI1027" s="214">
        <f>IF(N1027="nulová",J1027,0)</f>
        <v>0</v>
      </c>
      <c r="BJ1027" s="18" t="s">
        <v>80</v>
      </c>
      <c r="BK1027" s="214">
        <f>ROUND(I1027*H1027,2)</f>
        <v>0</v>
      </c>
      <c r="BL1027" s="18" t="s">
        <v>1099</v>
      </c>
      <c r="BM1027" s="213" t="s">
        <v>1115</v>
      </c>
    </row>
    <row r="1028" s="2" customFormat="1" ht="16.5" customHeight="1">
      <c r="A1028" s="39"/>
      <c r="B1028" s="40"/>
      <c r="C1028" s="202" t="s">
        <v>1116</v>
      </c>
      <c r="D1028" s="202" t="s">
        <v>141</v>
      </c>
      <c r="E1028" s="203" t="s">
        <v>1117</v>
      </c>
      <c r="F1028" s="204" t="s">
        <v>1118</v>
      </c>
      <c r="G1028" s="205" t="s">
        <v>518</v>
      </c>
      <c r="H1028" s="206">
        <v>1</v>
      </c>
      <c r="I1028" s="207"/>
      <c r="J1028" s="208">
        <f>ROUND(I1028*H1028,2)</f>
        <v>0</v>
      </c>
      <c r="K1028" s="204" t="s">
        <v>519</v>
      </c>
      <c r="L1028" s="45"/>
      <c r="M1028" s="209" t="s">
        <v>19</v>
      </c>
      <c r="N1028" s="210" t="s">
        <v>43</v>
      </c>
      <c r="O1028" s="85"/>
      <c r="P1028" s="211">
        <f>O1028*H1028</f>
        <v>0</v>
      </c>
      <c r="Q1028" s="211">
        <v>0</v>
      </c>
      <c r="R1028" s="211">
        <f>Q1028*H1028</f>
        <v>0</v>
      </c>
      <c r="S1028" s="211">
        <v>0</v>
      </c>
      <c r="T1028" s="212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13" t="s">
        <v>1099</v>
      </c>
      <c r="AT1028" s="213" t="s">
        <v>141</v>
      </c>
      <c r="AU1028" s="213" t="s">
        <v>82</v>
      </c>
      <c r="AY1028" s="18" t="s">
        <v>139</v>
      </c>
      <c r="BE1028" s="214">
        <f>IF(N1028="základní",J1028,0)</f>
        <v>0</v>
      </c>
      <c r="BF1028" s="214">
        <f>IF(N1028="snížená",J1028,0)</f>
        <v>0</v>
      </c>
      <c r="BG1028" s="214">
        <f>IF(N1028="zákl. přenesená",J1028,0)</f>
        <v>0</v>
      </c>
      <c r="BH1028" s="214">
        <f>IF(N1028="sníž. přenesená",J1028,0)</f>
        <v>0</v>
      </c>
      <c r="BI1028" s="214">
        <f>IF(N1028="nulová",J1028,0)</f>
        <v>0</v>
      </c>
      <c r="BJ1028" s="18" t="s">
        <v>80</v>
      </c>
      <c r="BK1028" s="214">
        <f>ROUND(I1028*H1028,2)</f>
        <v>0</v>
      </c>
      <c r="BL1028" s="18" t="s">
        <v>1099</v>
      </c>
      <c r="BM1028" s="213" t="s">
        <v>1119</v>
      </c>
    </row>
    <row r="1029" s="12" customFormat="1" ht="22.8" customHeight="1">
      <c r="A1029" s="12"/>
      <c r="B1029" s="186"/>
      <c r="C1029" s="187"/>
      <c r="D1029" s="188" t="s">
        <v>71</v>
      </c>
      <c r="E1029" s="200" t="s">
        <v>1120</v>
      </c>
      <c r="F1029" s="200" t="s">
        <v>1121</v>
      </c>
      <c r="G1029" s="187"/>
      <c r="H1029" s="187"/>
      <c r="I1029" s="190"/>
      <c r="J1029" s="201">
        <f>BK1029</f>
        <v>0</v>
      </c>
      <c r="K1029" s="187"/>
      <c r="L1029" s="192"/>
      <c r="M1029" s="193"/>
      <c r="N1029" s="194"/>
      <c r="O1029" s="194"/>
      <c r="P1029" s="195">
        <f>P1030</f>
        <v>0</v>
      </c>
      <c r="Q1029" s="194"/>
      <c r="R1029" s="195">
        <f>R1030</f>
        <v>0</v>
      </c>
      <c r="S1029" s="194"/>
      <c r="T1029" s="196">
        <f>T1030</f>
        <v>0</v>
      </c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R1029" s="197" t="s">
        <v>171</v>
      </c>
      <c r="AT1029" s="198" t="s">
        <v>71</v>
      </c>
      <c r="AU1029" s="198" t="s">
        <v>80</v>
      </c>
      <c r="AY1029" s="197" t="s">
        <v>139</v>
      </c>
      <c r="BK1029" s="199">
        <f>BK1030</f>
        <v>0</v>
      </c>
    </row>
    <row r="1030" s="2" customFormat="1" ht="16.5" customHeight="1">
      <c r="A1030" s="39"/>
      <c r="B1030" s="40"/>
      <c r="C1030" s="202" t="s">
        <v>1122</v>
      </c>
      <c r="D1030" s="202" t="s">
        <v>141</v>
      </c>
      <c r="E1030" s="203" t="s">
        <v>1123</v>
      </c>
      <c r="F1030" s="204" t="s">
        <v>1124</v>
      </c>
      <c r="G1030" s="205" t="s">
        <v>1125</v>
      </c>
      <c r="H1030" s="206">
        <v>1</v>
      </c>
      <c r="I1030" s="207"/>
      <c r="J1030" s="208">
        <f>ROUND(I1030*H1030,2)</f>
        <v>0</v>
      </c>
      <c r="K1030" s="204" t="s">
        <v>519</v>
      </c>
      <c r="L1030" s="45"/>
      <c r="M1030" s="264" t="s">
        <v>19</v>
      </c>
      <c r="N1030" s="265" t="s">
        <v>43</v>
      </c>
      <c r="O1030" s="266"/>
      <c r="P1030" s="267">
        <f>O1030*H1030</f>
        <v>0</v>
      </c>
      <c r="Q1030" s="267">
        <v>0</v>
      </c>
      <c r="R1030" s="267">
        <f>Q1030*H1030</f>
        <v>0</v>
      </c>
      <c r="S1030" s="267">
        <v>0</v>
      </c>
      <c r="T1030" s="268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13" t="s">
        <v>1099</v>
      </c>
      <c r="AT1030" s="213" t="s">
        <v>141</v>
      </c>
      <c r="AU1030" s="213" t="s">
        <v>82</v>
      </c>
      <c r="AY1030" s="18" t="s">
        <v>139</v>
      </c>
      <c r="BE1030" s="214">
        <f>IF(N1030="základní",J1030,0)</f>
        <v>0</v>
      </c>
      <c r="BF1030" s="214">
        <f>IF(N1030="snížená",J1030,0)</f>
        <v>0</v>
      </c>
      <c r="BG1030" s="214">
        <f>IF(N1030="zákl. přenesená",J1030,0)</f>
        <v>0</v>
      </c>
      <c r="BH1030" s="214">
        <f>IF(N1030="sníž. přenesená",J1030,0)</f>
        <v>0</v>
      </c>
      <c r="BI1030" s="214">
        <f>IF(N1030="nulová",J1030,0)</f>
        <v>0</v>
      </c>
      <c r="BJ1030" s="18" t="s">
        <v>80</v>
      </c>
      <c r="BK1030" s="214">
        <f>ROUND(I1030*H1030,2)</f>
        <v>0</v>
      </c>
      <c r="BL1030" s="18" t="s">
        <v>1099</v>
      </c>
      <c r="BM1030" s="213" t="s">
        <v>1126</v>
      </c>
    </row>
    <row r="1031" s="2" customFormat="1" ht="6.96" customHeight="1">
      <c r="A1031" s="39"/>
      <c r="B1031" s="60"/>
      <c r="C1031" s="61"/>
      <c r="D1031" s="61"/>
      <c r="E1031" s="61"/>
      <c r="F1031" s="61"/>
      <c r="G1031" s="61"/>
      <c r="H1031" s="61"/>
      <c r="I1031" s="61"/>
      <c r="J1031" s="61"/>
      <c r="K1031" s="61"/>
      <c r="L1031" s="45"/>
      <c r="M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</row>
  </sheetData>
  <sheetProtection sheet="1" autoFilter="0" formatColumns="0" formatRows="0" objects="1" scenarios="1" spinCount="100000" saltValue="Fyo5RyNsZd1xNKLsMmvOG2nkU2E83Exnt/HAlHL/INLwFKfHLe7skLA5FGuAq4uJ9G6mikmh3v1Hhv7cJVTgqA==" hashValue="JchRarQ0ompvAdGh17+3uMt9JRLcnDz4TH9VIT3e6ZnnB7ALS9pxlmiMc69eWUeIrR6hCRpmOCNMvgEufm5/1A==" algorithmName="SHA-512" password="CC35"/>
  <autoFilter ref="C103:K1030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hyperlinks>
    <hyperlink ref="F108" r:id="rId1" display="https://podminky.urs.cz/item/CS_URS_2023_01/113107423"/>
    <hyperlink ref="F114" r:id="rId2" display="https://podminky.urs.cz/item/CS_URS_2023_01/113107543"/>
    <hyperlink ref="F117" r:id="rId3" display="https://podminky.urs.cz/item/CS_URS_2023_01/132351101"/>
    <hyperlink ref="F123" r:id="rId4" display="https://podminky.urs.cz/item/CS_URS_2023_01/162551128"/>
    <hyperlink ref="F129" r:id="rId5" display="https://podminky.urs.cz/item/CS_URS_2023_01/171201231"/>
    <hyperlink ref="F132" r:id="rId6" display="https://podminky.urs.cz/item/CS_URS_2023_01/174151101"/>
    <hyperlink ref="F138" r:id="rId7" display="https://podminky.urs.cz/item/CS_URS_2023_01/175151101"/>
    <hyperlink ref="F147" r:id="rId8" display="https://podminky.urs.cz/item/CS_URS_2023_01/451572111"/>
    <hyperlink ref="F154" r:id="rId9" display="https://podminky.urs.cz/item/CS_URS_2023_01/566901231"/>
    <hyperlink ref="F157" r:id="rId10" display="https://podminky.urs.cz/item/CS_URS_2023_01/566901233"/>
    <hyperlink ref="F160" r:id="rId11" display="https://podminky.urs.cz/item/CS_URS_2023_01/566901261"/>
    <hyperlink ref="F164" r:id="rId12" display="https://podminky.urs.cz/item/CS_URS_2023_01/866211003"/>
    <hyperlink ref="F171" r:id="rId13" display="https://podminky.urs.cz/item/CS_URS_2023_01/867211003"/>
    <hyperlink ref="F178" r:id="rId14" display="https://podminky.urs.cz/item/CS_URS_2023_01/919732221"/>
    <hyperlink ref="F181" r:id="rId15" display="https://podminky.urs.cz/item/CS_URS_2023_01/919735113"/>
    <hyperlink ref="F187" r:id="rId16" display="https://podminky.urs.cz/item/CS_URS_2023_01/949101112"/>
    <hyperlink ref="F192" r:id="rId17" display="https://podminky.urs.cz/item/CS_URS_2023_01/997013153"/>
    <hyperlink ref="F194" r:id="rId18" display="https://podminky.urs.cz/item/CS_URS_2023_01/997013814"/>
    <hyperlink ref="F196" r:id="rId19" display="https://podminky.urs.cz/item/CS_URS_2023_01/997013871"/>
    <hyperlink ref="F198" r:id="rId20" display="https://podminky.urs.cz/item/CS_URS_2023_01/997221561"/>
    <hyperlink ref="F200" r:id="rId21" display="https://podminky.urs.cz/item/CS_URS_2023_01/997221569"/>
    <hyperlink ref="F203" r:id="rId22" display="https://podminky.urs.cz/item/CS_URS_2023_01/997221873"/>
    <hyperlink ref="F205" r:id="rId23" display="https://podminky.urs.cz/item/CS_URS_2023_01/997221875"/>
    <hyperlink ref="F208" r:id="rId24" display="https://podminky.urs.cz/item/CS_URS_2023_01/998014011"/>
    <hyperlink ref="F212" r:id="rId25" display="https://podminky.urs.cz/item/CS_URS_2023_01/713300842"/>
    <hyperlink ref="F217" r:id="rId26" display="https://podminky.urs.cz/item/CS_URS_2023_01/713311121"/>
    <hyperlink ref="F224" r:id="rId27" display="https://podminky.urs.cz/item/CS_URS_2023_01/713391115"/>
    <hyperlink ref="F231" r:id="rId28" display="https://podminky.urs.cz/item/CS_URS_2023_01/713410831"/>
    <hyperlink ref="F247" r:id="rId29" display="https://podminky.urs.cz/item/CS_URS_2023_01/713410841"/>
    <hyperlink ref="F261" r:id="rId30" display="https://podminky.urs.cz/item/CS_URS_2023_01/713463311"/>
    <hyperlink ref="F288" r:id="rId31" display="https://podminky.urs.cz/item/CS_URS_2023_01/713463312"/>
    <hyperlink ref="F299" r:id="rId32" display="https://podminky.urs.cz/item/CS_URS_2023_01/713463313"/>
    <hyperlink ref="F307" r:id="rId33" display="https://podminky.urs.cz/item/CS_URS_2023_01/713463314"/>
    <hyperlink ref="F317" r:id="rId34" display="https://podminky.urs.cz/item/CS_URS_2023_01/713463315"/>
    <hyperlink ref="F344" r:id="rId35" display="https://podminky.urs.cz/item/CS_URS_2023_01/713463316"/>
    <hyperlink ref="F355" r:id="rId36" display="https://podminky.urs.cz/item/CS_URS_2023_01/713463317"/>
    <hyperlink ref="F363" r:id="rId37" display="https://podminky.urs.cz/item/CS_URS_2023_01/713463318"/>
    <hyperlink ref="F372" r:id="rId38" display="https://podminky.urs.cz/item/CS_URS_2023_01/998713102"/>
    <hyperlink ref="F375" r:id="rId39" display="https://podminky.urs.cz/item/CS_URS_2023_01/727112001"/>
    <hyperlink ref="F384" r:id="rId40" display="https://podminky.urs.cz/item/CS_URS_2023_01/727112002"/>
    <hyperlink ref="F390" r:id="rId41" display="https://podminky.urs.cz/item/CS_URS_2023_01/727112003"/>
    <hyperlink ref="F400" r:id="rId42" display="https://podminky.urs.cz/item/CS_URS_2023_01/727112004"/>
    <hyperlink ref="F406" r:id="rId43" display="https://podminky.urs.cz/item/CS_URS_2023_01/727112006"/>
    <hyperlink ref="F442" r:id="rId44" display="https://podminky.urs.cz/item/CS_URS_2023_01/998731102"/>
    <hyperlink ref="F445" r:id="rId45" display="https://podminky.urs.cz/item/CS_URS_2023_01/732111139"/>
    <hyperlink ref="F451" r:id="rId46" display="https://podminky.urs.cz/item/CS_URS_2023_01/732111239"/>
    <hyperlink ref="F457" r:id="rId47" display="https://podminky.urs.cz/item/CS_URS_2023_01/732111312"/>
    <hyperlink ref="F463" r:id="rId48" display="https://podminky.urs.cz/item/CS_URS_2023_01/732111316"/>
    <hyperlink ref="F469" r:id="rId49" display="https://podminky.urs.cz/item/CS_URS_2023_01/732111318"/>
    <hyperlink ref="F475" r:id="rId50" display="https://podminky.urs.cz/item/CS_URS_2023_01/732111328"/>
    <hyperlink ref="F481" r:id="rId51" display="https://podminky.urs.cz/item/CS_URS_2023_01/732212824"/>
    <hyperlink ref="F491" r:id="rId52" display="https://podminky.urs.cz/item/CS_URS_2023_01/732213824"/>
    <hyperlink ref="F501" r:id="rId53" display="https://podminky.urs.cz/item/CS_URS_2023_01/732214824"/>
    <hyperlink ref="F511" r:id="rId54" display="https://podminky.urs.cz/item/CS_URS_2023_01/732421401"/>
    <hyperlink ref="F517" r:id="rId55" display="https://podminky.urs.cz/item/CS_URS_2023_01/732421405"/>
    <hyperlink ref="F523" r:id="rId56" display="https://podminky.urs.cz/item/CS_URS_2023_01/732421416"/>
    <hyperlink ref="F529" r:id="rId57" display="https://podminky.urs.cz/item/CS_URS_2023_01/732422241"/>
    <hyperlink ref="F535" r:id="rId58" display="https://podminky.urs.cz/item/CS_URS_2023_01/732511127"/>
    <hyperlink ref="F547" r:id="rId59" display="https://podminky.urs.cz/item/CS_URS_2023_01/998732102"/>
    <hyperlink ref="F550" r:id="rId60" display="https://podminky.urs.cz/item/CS_URS_2023_01/733120815"/>
    <hyperlink ref="F557" r:id="rId61" display="https://podminky.urs.cz/item/CS_URS_2023_01/733120819"/>
    <hyperlink ref="F569" r:id="rId62" display="https://podminky.urs.cz/item/CS_URS_2023_01/733121150"/>
    <hyperlink ref="F575" r:id="rId63" display="https://podminky.urs.cz/item/CS_URS_2023_01/733121152"/>
    <hyperlink ref="F587" r:id="rId64" display="https://podminky.urs.cz/item/CS_URS_2023_01/733121154"/>
    <hyperlink ref="F599" r:id="rId65" display="https://podminky.urs.cz/item/CS_URS_2023_01/733121155"/>
    <hyperlink ref="F611" r:id="rId66" display="https://podminky.urs.cz/item/CS_URS_2023_01/733121157"/>
    <hyperlink ref="F621" r:id="rId67" display="https://podminky.urs.cz/item/CS_URS_2023_01/733121158"/>
    <hyperlink ref="F631" r:id="rId68" display="https://podminky.urs.cz/item/CS_URS_2023_01/733121162"/>
    <hyperlink ref="F637" r:id="rId69" display="https://podminky.urs.cz/item/CS_URS_2023_01/733121168"/>
    <hyperlink ref="F643" r:id="rId70" display="https://podminky.urs.cz/item/CS_URS_2023_01/733121210"/>
    <hyperlink ref="F651" r:id="rId71" display="https://podminky.urs.cz/item/CS_URS_2023_01/733121217"/>
    <hyperlink ref="F657" r:id="rId72" display="https://podminky.urs.cz/item/CS_URS_2023_01/733121218"/>
    <hyperlink ref="F663" r:id="rId73" display="https://podminky.urs.cz/item/CS_URS_2023_01/733121228"/>
    <hyperlink ref="F669" r:id="rId74" display="https://podminky.urs.cz/item/CS_URS_2023_01/733121232"/>
    <hyperlink ref="F675" r:id="rId75" display="https://podminky.urs.cz/item/CS_URS_2023_01/733121235"/>
    <hyperlink ref="F683" r:id="rId76" display="https://podminky.urs.cz/item/CS_URS_2023_01/733191816"/>
    <hyperlink ref="F685" r:id="rId77" display="https://podminky.urs.cz/item/CS_URS_2023_01/733191823"/>
    <hyperlink ref="F687" r:id="rId78" display="https://podminky.urs.cz/item/CS_URS_2023_01/733194810"/>
    <hyperlink ref="F689" r:id="rId79" display="https://podminky.urs.cz/item/CS_URS_2023_01/998733102"/>
    <hyperlink ref="F692" r:id="rId80" display="https://podminky.urs.cz/item/CS_URS_2023_01/734109213"/>
    <hyperlink ref="F699" r:id="rId81" display="https://podminky.urs.cz/item/CS_URS_2023_01/734109213"/>
    <hyperlink ref="F705" r:id="rId82" display="https://podminky.urs.cz/item/CS_URS_2023_01/734109214"/>
    <hyperlink ref="F712" r:id="rId83" display="https://podminky.urs.cz/item/CS_URS_2023_01/734109216"/>
    <hyperlink ref="F719" r:id="rId84" display="https://podminky.urs.cz/item/CS_URS_2023_01/734109217"/>
    <hyperlink ref="F726" r:id="rId85" display="https://podminky.urs.cz/item/CS_URS_2023_01/734109223"/>
    <hyperlink ref="F731" r:id="rId86" display="https://podminky.urs.cz/item/CS_URS_2023_01/734109414"/>
    <hyperlink ref="F738" r:id="rId87" display="https://podminky.urs.cz/item/CS_URS_2023_01/734163425"/>
    <hyperlink ref="F744" r:id="rId88" display="https://podminky.urs.cz/item/CS_URS_2023_01/734163426"/>
    <hyperlink ref="F750" r:id="rId89" display="https://podminky.urs.cz/item/CS_URS_2023_01/734163429"/>
    <hyperlink ref="F756" r:id="rId90" display="https://podminky.urs.cz/item/CS_URS_2023_01/734192314"/>
    <hyperlink ref="F762" r:id="rId91" display="https://podminky.urs.cz/item/CS_URS_2023_01/734192318"/>
    <hyperlink ref="F768" r:id="rId92" display="https://podminky.urs.cz/item/CS_URS_2023_01/734193113"/>
    <hyperlink ref="F774" r:id="rId93" display="https://podminky.urs.cz/item/CS_URS_2023_01/734193114"/>
    <hyperlink ref="F780" r:id="rId94" display="https://podminky.urs.cz/item/CS_URS_2023_01/734193117"/>
    <hyperlink ref="F786" r:id="rId95" display="https://podminky.urs.cz/item/CS_URS_2023_01/734209113"/>
    <hyperlink ref="F793" r:id="rId96" display="https://podminky.urs.cz/item/CS_URS_2023_01/734209113"/>
    <hyperlink ref="F800" r:id="rId97" display="https://podminky.urs.cz/item/CS_URS_2023_01/734209113"/>
    <hyperlink ref="F807" r:id="rId98" display="https://podminky.urs.cz/item/CS_URS_2023_01/734209115"/>
    <hyperlink ref="F814" r:id="rId99" display="https://podminky.urs.cz/item/CS_URS_2023_01/734211120"/>
    <hyperlink ref="F826" r:id="rId100" display="https://podminky.urs.cz/item/CS_URS_2023_01/734220101"/>
    <hyperlink ref="F840" r:id="rId101" display="https://podminky.urs.cz/item/CS_URS_2023_01/734291123"/>
    <hyperlink ref="F854" r:id="rId102" display="https://podminky.urs.cz/item/CS_URS_2023_01/734291242"/>
    <hyperlink ref="F860" r:id="rId103" display="https://podminky.urs.cz/item/CS_URS_2023_01/734292713"/>
    <hyperlink ref="F866" r:id="rId104" display="https://podminky.urs.cz/item/CS_URS_2023_01/734292714"/>
    <hyperlink ref="F878" r:id="rId105" display="https://podminky.urs.cz/item/CS_URS_2023_01/734292718"/>
    <hyperlink ref="F883" r:id="rId106" display="https://podminky.urs.cz/item/CS_URS_2023_01/734295021"/>
    <hyperlink ref="F889" r:id="rId107" display="https://podminky.urs.cz/item/CS_URS_2023_01/734421102"/>
    <hyperlink ref="F895" r:id="rId108" display="https://podminky.urs.cz/item/CS_URS_2023_01/734494213"/>
    <hyperlink ref="F901" r:id="rId109" display="https://podminky.urs.cz/item/CS_URS_2023_01/998734102"/>
    <hyperlink ref="F904" r:id="rId110" display="https://podminky.urs.cz/item/CS_URS_2023_01/751333211"/>
    <hyperlink ref="F906" r:id="rId111" display="https://podminky.urs.cz/item/CS_URS_2023_01/751355032"/>
    <hyperlink ref="F921" r:id="rId112" display="https://podminky.urs.cz/item/CS_URS_2023_01/751355832"/>
    <hyperlink ref="F927" r:id="rId113" display="https://podminky.urs.cz/item/CS_URS_2023_01/751398053"/>
    <hyperlink ref="F929" r:id="rId114" display="https://podminky.urs.cz/item/CS_URS_2023_01/998751101"/>
    <hyperlink ref="F932" r:id="rId115" display="https://podminky.urs.cz/item/CS_URS_2023_01/767995114"/>
    <hyperlink ref="F939" r:id="rId116" display="https://podminky.urs.cz/item/CS_URS_2023_01/783614551"/>
    <hyperlink ref="F955" r:id="rId117" display="https://podminky.urs.cz/item/CS_URS_2023_01/783614561"/>
    <hyperlink ref="F963" r:id="rId118" display="https://podminky.urs.cz/item/CS_URS_2023_01/783614571"/>
    <hyperlink ref="F971" r:id="rId119" display="https://podminky.urs.cz/item/CS_URS_2023_01/783614581"/>
    <hyperlink ref="F978" r:id="rId120" display="https://podminky.urs.cz/item/CS_URS_2023_01/HZS2132"/>
    <hyperlink ref="F984" r:id="rId121" display="https://podminky.urs.cz/item/CS_URS_2023_01/HZS2221"/>
    <hyperlink ref="F992" r:id="rId122" display="https://podminky.urs.cz/item/CS_URS_2023_01/HZS2222"/>
    <hyperlink ref="F1001" r:id="rId123" display="https://podminky.urs.cz/item/CS_URS_2023_01/HZS2222"/>
    <hyperlink ref="F1006" r:id="rId124" display="https://podminky.urs.cz/item/CS_URS_2023_01/HZS3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6"/>
      <c r="C3" s="127"/>
      <c r="D3" s="127"/>
      <c r="E3" s="127"/>
      <c r="F3" s="127"/>
      <c r="G3" s="127"/>
      <c r="H3" s="21"/>
    </row>
    <row r="4" s="1" customFormat="1" ht="24.96" customHeight="1">
      <c r="B4" s="21"/>
      <c r="C4" s="128" t="s">
        <v>1127</v>
      </c>
      <c r="H4" s="21"/>
    </row>
    <row r="5" s="1" customFormat="1" ht="12" customHeight="1">
      <c r="B5" s="21"/>
      <c r="C5" s="269" t="s">
        <v>13</v>
      </c>
      <c r="D5" s="138" t="s">
        <v>14</v>
      </c>
      <c r="E5" s="1"/>
      <c r="F5" s="1"/>
      <c r="H5" s="21"/>
    </row>
    <row r="6" s="1" customFormat="1" ht="36.96" customHeight="1">
      <c r="B6" s="21"/>
      <c r="C6" s="270" t="s">
        <v>16</v>
      </c>
      <c r="D6" s="271" t="s">
        <v>17</v>
      </c>
      <c r="E6" s="1"/>
      <c r="F6" s="1"/>
      <c r="H6" s="21"/>
    </row>
    <row r="7" s="1" customFormat="1" ht="16.5" customHeight="1">
      <c r="B7" s="21"/>
      <c r="C7" s="130" t="s">
        <v>23</v>
      </c>
      <c r="D7" s="135" t="str">
        <f>'Rekapitulace stavby'!AN8</f>
        <v>13. 1. 2023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5"/>
      <c r="B9" s="272"/>
      <c r="C9" s="273" t="s">
        <v>53</v>
      </c>
      <c r="D9" s="274" t="s">
        <v>54</v>
      </c>
      <c r="E9" s="274" t="s">
        <v>126</v>
      </c>
      <c r="F9" s="275" t="s">
        <v>1128</v>
      </c>
      <c r="G9" s="175"/>
      <c r="H9" s="272"/>
    </row>
    <row r="10" s="2" customFormat="1" ht="26.4" customHeight="1">
      <c r="A10" s="39"/>
      <c r="B10" s="45"/>
      <c r="C10" s="276" t="s">
        <v>1129</v>
      </c>
      <c r="D10" s="276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277" t="s">
        <v>90</v>
      </c>
      <c r="D11" s="278" t="s">
        <v>91</v>
      </c>
      <c r="E11" s="279" t="s">
        <v>19</v>
      </c>
      <c r="F11" s="280">
        <v>66.667000000000002</v>
      </c>
      <c r="G11" s="39"/>
      <c r="H11" s="45"/>
    </row>
    <row r="12" s="2" customFormat="1" ht="16.8" customHeight="1">
      <c r="A12" s="39"/>
      <c r="B12" s="45"/>
      <c r="C12" s="281" t="s">
        <v>19</v>
      </c>
      <c r="D12" s="281" t="s">
        <v>151</v>
      </c>
      <c r="E12" s="18" t="s">
        <v>19</v>
      </c>
      <c r="F12" s="282">
        <v>0</v>
      </c>
      <c r="G12" s="39"/>
      <c r="H12" s="45"/>
    </row>
    <row r="13" s="2" customFormat="1" ht="16.8" customHeight="1">
      <c r="A13" s="39"/>
      <c r="B13" s="45"/>
      <c r="C13" s="281" t="s">
        <v>19</v>
      </c>
      <c r="D13" s="281" t="s">
        <v>152</v>
      </c>
      <c r="E13" s="18" t="s">
        <v>19</v>
      </c>
      <c r="F13" s="282">
        <v>0</v>
      </c>
      <c r="G13" s="39"/>
      <c r="H13" s="45"/>
    </row>
    <row r="14" s="2" customFormat="1" ht="16.8" customHeight="1">
      <c r="A14" s="39"/>
      <c r="B14" s="45"/>
      <c r="C14" s="281" t="s">
        <v>19</v>
      </c>
      <c r="D14" s="281" t="s">
        <v>245</v>
      </c>
      <c r="E14" s="18" t="s">
        <v>19</v>
      </c>
      <c r="F14" s="282">
        <v>66.667000000000002</v>
      </c>
      <c r="G14" s="39"/>
      <c r="H14" s="45"/>
    </row>
    <row r="15" s="2" customFormat="1" ht="16.8" customHeight="1">
      <c r="A15" s="39"/>
      <c r="B15" s="45"/>
      <c r="C15" s="281" t="s">
        <v>90</v>
      </c>
      <c r="D15" s="281" t="s">
        <v>154</v>
      </c>
      <c r="E15" s="18" t="s">
        <v>19</v>
      </c>
      <c r="F15" s="282">
        <v>66.667000000000002</v>
      </c>
      <c r="G15" s="39"/>
      <c r="H15" s="45"/>
    </row>
    <row r="16" s="2" customFormat="1" ht="16.8" customHeight="1">
      <c r="A16" s="39"/>
      <c r="B16" s="45"/>
      <c r="C16" s="283" t="s">
        <v>1130</v>
      </c>
      <c r="D16" s="39"/>
      <c r="E16" s="39"/>
      <c r="F16" s="39"/>
      <c r="G16" s="39"/>
      <c r="H16" s="45"/>
    </row>
    <row r="17" s="2" customFormat="1" ht="16.8" customHeight="1">
      <c r="A17" s="39"/>
      <c r="B17" s="45"/>
      <c r="C17" s="281" t="s">
        <v>241</v>
      </c>
      <c r="D17" s="281" t="s">
        <v>1131</v>
      </c>
      <c r="E17" s="18" t="s">
        <v>221</v>
      </c>
      <c r="F17" s="282">
        <v>66.667000000000002</v>
      </c>
      <c r="G17" s="39"/>
      <c r="H17" s="45"/>
    </row>
    <row r="18" s="2" customFormat="1" ht="16.8" customHeight="1">
      <c r="A18" s="39"/>
      <c r="B18" s="45"/>
      <c r="C18" s="281" t="s">
        <v>236</v>
      </c>
      <c r="D18" s="281" t="s">
        <v>1132</v>
      </c>
      <c r="E18" s="18" t="s">
        <v>221</v>
      </c>
      <c r="F18" s="282">
        <v>66.667000000000002</v>
      </c>
      <c r="G18" s="39"/>
      <c r="H18" s="45"/>
    </row>
    <row r="19" s="2" customFormat="1" ht="16.8" customHeight="1">
      <c r="A19" s="39"/>
      <c r="B19" s="45"/>
      <c r="C19" s="277" t="s">
        <v>83</v>
      </c>
      <c r="D19" s="278" t="s">
        <v>84</v>
      </c>
      <c r="E19" s="279" t="s">
        <v>19</v>
      </c>
      <c r="F19" s="280">
        <v>20</v>
      </c>
      <c r="G19" s="39"/>
      <c r="H19" s="45"/>
    </row>
    <row r="20" s="2" customFormat="1" ht="16.8" customHeight="1">
      <c r="A20" s="39"/>
      <c r="B20" s="45"/>
      <c r="C20" s="281" t="s">
        <v>19</v>
      </c>
      <c r="D20" s="281" t="s">
        <v>151</v>
      </c>
      <c r="E20" s="18" t="s">
        <v>19</v>
      </c>
      <c r="F20" s="282">
        <v>0</v>
      </c>
      <c r="G20" s="39"/>
      <c r="H20" s="45"/>
    </row>
    <row r="21" s="2" customFormat="1" ht="16.8" customHeight="1">
      <c r="A21" s="39"/>
      <c r="B21" s="45"/>
      <c r="C21" s="281" t="s">
        <v>19</v>
      </c>
      <c r="D21" s="281" t="s">
        <v>152</v>
      </c>
      <c r="E21" s="18" t="s">
        <v>19</v>
      </c>
      <c r="F21" s="282">
        <v>0</v>
      </c>
      <c r="G21" s="39"/>
      <c r="H21" s="45"/>
    </row>
    <row r="22" s="2" customFormat="1" ht="16.8" customHeight="1">
      <c r="A22" s="39"/>
      <c r="B22" s="45"/>
      <c r="C22" s="281" t="s">
        <v>19</v>
      </c>
      <c r="D22" s="281" t="s">
        <v>153</v>
      </c>
      <c r="E22" s="18" t="s">
        <v>19</v>
      </c>
      <c r="F22" s="282">
        <v>20</v>
      </c>
      <c r="G22" s="39"/>
      <c r="H22" s="45"/>
    </row>
    <row r="23" s="2" customFormat="1" ht="16.8" customHeight="1">
      <c r="A23" s="39"/>
      <c r="B23" s="45"/>
      <c r="C23" s="281" t="s">
        <v>83</v>
      </c>
      <c r="D23" s="281" t="s">
        <v>154</v>
      </c>
      <c r="E23" s="18" t="s">
        <v>19</v>
      </c>
      <c r="F23" s="282">
        <v>20</v>
      </c>
      <c r="G23" s="39"/>
      <c r="H23" s="45"/>
    </row>
    <row r="24" s="2" customFormat="1" ht="16.8" customHeight="1">
      <c r="A24" s="39"/>
      <c r="B24" s="45"/>
      <c r="C24" s="283" t="s">
        <v>1130</v>
      </c>
      <c r="D24" s="39"/>
      <c r="E24" s="39"/>
      <c r="F24" s="39"/>
      <c r="G24" s="39"/>
      <c r="H24" s="45"/>
    </row>
    <row r="25" s="2" customFormat="1" ht="16.8" customHeight="1">
      <c r="A25" s="39"/>
      <c r="B25" s="45"/>
      <c r="C25" s="281" t="s">
        <v>142</v>
      </c>
      <c r="D25" s="281" t="s">
        <v>1133</v>
      </c>
      <c r="E25" s="18" t="s">
        <v>144</v>
      </c>
      <c r="F25" s="282">
        <v>20</v>
      </c>
      <c r="G25" s="39"/>
      <c r="H25" s="45"/>
    </row>
    <row r="26" s="2" customFormat="1" ht="16.8" customHeight="1">
      <c r="A26" s="39"/>
      <c r="B26" s="45"/>
      <c r="C26" s="281" t="s">
        <v>155</v>
      </c>
      <c r="D26" s="281" t="s">
        <v>1134</v>
      </c>
      <c r="E26" s="18" t="s">
        <v>144</v>
      </c>
      <c r="F26" s="282">
        <v>20</v>
      </c>
      <c r="G26" s="39"/>
      <c r="H26" s="45"/>
    </row>
    <row r="27" s="2" customFormat="1" ht="16.8" customHeight="1">
      <c r="A27" s="39"/>
      <c r="B27" s="45"/>
      <c r="C27" s="281" t="s">
        <v>203</v>
      </c>
      <c r="D27" s="281" t="s">
        <v>1135</v>
      </c>
      <c r="E27" s="18" t="s">
        <v>144</v>
      </c>
      <c r="F27" s="282">
        <v>20</v>
      </c>
      <c r="G27" s="39"/>
      <c r="H27" s="45"/>
    </row>
    <row r="28" s="2" customFormat="1" ht="16.8" customHeight="1">
      <c r="A28" s="39"/>
      <c r="B28" s="45"/>
      <c r="C28" s="281" t="s">
        <v>208</v>
      </c>
      <c r="D28" s="281" t="s">
        <v>1136</v>
      </c>
      <c r="E28" s="18" t="s">
        <v>144</v>
      </c>
      <c r="F28" s="282">
        <v>20</v>
      </c>
      <c r="G28" s="39"/>
      <c r="H28" s="45"/>
    </row>
    <row r="29" s="2" customFormat="1" ht="16.8" customHeight="1">
      <c r="A29" s="39"/>
      <c r="B29" s="45"/>
      <c r="C29" s="281" t="s">
        <v>213</v>
      </c>
      <c r="D29" s="281" t="s">
        <v>1137</v>
      </c>
      <c r="E29" s="18" t="s">
        <v>144</v>
      </c>
      <c r="F29" s="282">
        <v>20</v>
      </c>
      <c r="G29" s="39"/>
      <c r="H29" s="45"/>
    </row>
    <row r="30" s="2" customFormat="1" ht="16.8" customHeight="1">
      <c r="A30" s="39"/>
      <c r="B30" s="45"/>
      <c r="C30" s="277" t="s">
        <v>86</v>
      </c>
      <c r="D30" s="278" t="s">
        <v>87</v>
      </c>
      <c r="E30" s="279" t="s">
        <v>19</v>
      </c>
      <c r="F30" s="280">
        <v>8</v>
      </c>
      <c r="G30" s="39"/>
      <c r="H30" s="45"/>
    </row>
    <row r="31" s="2" customFormat="1" ht="16.8" customHeight="1">
      <c r="A31" s="39"/>
      <c r="B31" s="45"/>
      <c r="C31" s="281" t="s">
        <v>19</v>
      </c>
      <c r="D31" s="281" t="s">
        <v>151</v>
      </c>
      <c r="E31" s="18" t="s">
        <v>19</v>
      </c>
      <c r="F31" s="282">
        <v>0</v>
      </c>
      <c r="G31" s="39"/>
      <c r="H31" s="45"/>
    </row>
    <row r="32" s="2" customFormat="1" ht="16.8" customHeight="1">
      <c r="A32" s="39"/>
      <c r="B32" s="45"/>
      <c r="C32" s="281" t="s">
        <v>19</v>
      </c>
      <c r="D32" s="281" t="s">
        <v>152</v>
      </c>
      <c r="E32" s="18" t="s">
        <v>19</v>
      </c>
      <c r="F32" s="282">
        <v>0</v>
      </c>
      <c r="G32" s="39"/>
      <c r="H32" s="45"/>
    </row>
    <row r="33" s="2" customFormat="1" ht="16.8" customHeight="1">
      <c r="A33" s="39"/>
      <c r="B33" s="45"/>
      <c r="C33" s="281" t="s">
        <v>19</v>
      </c>
      <c r="D33" s="281" t="s">
        <v>170</v>
      </c>
      <c r="E33" s="18" t="s">
        <v>19</v>
      </c>
      <c r="F33" s="282">
        <v>8</v>
      </c>
      <c r="G33" s="39"/>
      <c r="H33" s="45"/>
    </row>
    <row r="34" s="2" customFormat="1" ht="16.8" customHeight="1">
      <c r="A34" s="39"/>
      <c r="B34" s="45"/>
      <c r="C34" s="281" t="s">
        <v>86</v>
      </c>
      <c r="D34" s="281" t="s">
        <v>154</v>
      </c>
      <c r="E34" s="18" t="s">
        <v>19</v>
      </c>
      <c r="F34" s="282">
        <v>8</v>
      </c>
      <c r="G34" s="39"/>
      <c r="H34" s="45"/>
    </row>
    <row r="35" s="2" customFormat="1" ht="16.8" customHeight="1">
      <c r="A35" s="39"/>
      <c r="B35" s="45"/>
      <c r="C35" s="283" t="s">
        <v>1130</v>
      </c>
      <c r="D35" s="39"/>
      <c r="E35" s="39"/>
      <c r="F35" s="39"/>
      <c r="G35" s="39"/>
      <c r="H35" s="45"/>
    </row>
    <row r="36" s="2" customFormat="1" ht="16.8" customHeight="1">
      <c r="A36" s="39"/>
      <c r="B36" s="45"/>
      <c r="C36" s="281" t="s">
        <v>166</v>
      </c>
      <c r="D36" s="281" t="s">
        <v>1138</v>
      </c>
      <c r="E36" s="18" t="s">
        <v>162</v>
      </c>
      <c r="F36" s="282">
        <v>8</v>
      </c>
      <c r="G36" s="39"/>
      <c r="H36" s="45"/>
    </row>
    <row r="37" s="2" customFormat="1" ht="16.8" customHeight="1">
      <c r="A37" s="39"/>
      <c r="B37" s="45"/>
      <c r="C37" s="281" t="s">
        <v>172</v>
      </c>
      <c r="D37" s="281" t="s">
        <v>1139</v>
      </c>
      <c r="E37" s="18" t="s">
        <v>174</v>
      </c>
      <c r="F37" s="282">
        <v>14.4</v>
      </c>
      <c r="G37" s="39"/>
      <c r="H37" s="45"/>
    </row>
    <row r="38" s="2" customFormat="1" ht="7.44" customHeight="1">
      <c r="A38" s="39"/>
      <c r="B38" s="154"/>
      <c r="C38" s="155"/>
      <c r="D38" s="155"/>
      <c r="E38" s="155"/>
      <c r="F38" s="155"/>
      <c r="G38" s="155"/>
      <c r="H38" s="45"/>
    </row>
    <row r="39" s="2" customFormat="1">
      <c r="A39" s="39"/>
      <c r="B39" s="39"/>
      <c r="C39" s="39"/>
      <c r="D39" s="39"/>
      <c r="E39" s="39"/>
      <c r="F39" s="39"/>
      <c r="G39" s="39"/>
      <c r="H39" s="39"/>
    </row>
  </sheetData>
  <sheetProtection sheet="1" formatColumns="0" formatRows="0" objects="1" scenarios="1" spinCount="100000" saltValue="3P9m+lbRCNW2H94rr0dsvDhm/B48xTd64Hd1iVBDA4PAkSkk5fhJwS9fmAL7jE37m2ttHrNpWLgyB8Wu0ylorQ==" hashValue="bLsZtxw91pSPl2pQYNy7bwwDlyZbG0mADTvW/Xiu4pCxjWhD5p8SkJuSY9kIJwmSs4wxZO/UzZI+MO6xp8bK7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6" customFormat="1" ht="45" customHeight="1">
      <c r="B3" s="288"/>
      <c r="C3" s="289" t="s">
        <v>1140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1141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1142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1143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1144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1145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1146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1147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1148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1149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1150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79</v>
      </c>
      <c r="F18" s="295" t="s">
        <v>1151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1152</v>
      </c>
      <c r="F19" s="295" t="s">
        <v>1153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1154</v>
      </c>
      <c r="F20" s="295" t="s">
        <v>1155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1156</v>
      </c>
      <c r="F21" s="295" t="s">
        <v>1157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1072</v>
      </c>
      <c r="F22" s="295" t="s">
        <v>1073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1158</v>
      </c>
      <c r="F23" s="295" t="s">
        <v>1159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1160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1161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1162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1163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1164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1165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1166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1167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1168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125</v>
      </c>
      <c r="F36" s="295"/>
      <c r="G36" s="295" t="s">
        <v>1169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1170</v>
      </c>
      <c r="F37" s="295"/>
      <c r="G37" s="295" t="s">
        <v>1171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53</v>
      </c>
      <c r="F38" s="295"/>
      <c r="G38" s="295" t="s">
        <v>1172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54</v>
      </c>
      <c r="F39" s="295"/>
      <c r="G39" s="295" t="s">
        <v>1173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126</v>
      </c>
      <c r="F40" s="295"/>
      <c r="G40" s="295" t="s">
        <v>1174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127</v>
      </c>
      <c r="F41" s="295"/>
      <c r="G41" s="295" t="s">
        <v>1175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1176</v>
      </c>
      <c r="F42" s="295"/>
      <c r="G42" s="295" t="s">
        <v>1177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1178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1179</v>
      </c>
      <c r="F44" s="295"/>
      <c r="G44" s="295" t="s">
        <v>1180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129</v>
      </c>
      <c r="F45" s="295"/>
      <c r="G45" s="295" t="s">
        <v>1181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1182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1183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1184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1185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1186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1187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1188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1189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1190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1191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1192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1193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1194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1195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1196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1197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1198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1199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1200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1201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1202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1203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1204</v>
      </c>
      <c r="D76" s="313"/>
      <c r="E76" s="313"/>
      <c r="F76" s="313" t="s">
        <v>1205</v>
      </c>
      <c r="G76" s="314"/>
      <c r="H76" s="313" t="s">
        <v>54</v>
      </c>
      <c r="I76" s="313" t="s">
        <v>57</v>
      </c>
      <c r="J76" s="313" t="s">
        <v>1206</v>
      </c>
      <c r="K76" s="312"/>
    </row>
    <row r="77" s="1" customFormat="1" ht="17.25" customHeight="1">
      <c r="B77" s="310"/>
      <c r="C77" s="315" t="s">
        <v>1207</v>
      </c>
      <c r="D77" s="315"/>
      <c r="E77" s="315"/>
      <c r="F77" s="316" t="s">
        <v>1208</v>
      </c>
      <c r="G77" s="317"/>
      <c r="H77" s="315"/>
      <c r="I77" s="315"/>
      <c r="J77" s="315" t="s">
        <v>1209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53</v>
      </c>
      <c r="D79" s="320"/>
      <c r="E79" s="320"/>
      <c r="F79" s="321" t="s">
        <v>1210</v>
      </c>
      <c r="G79" s="322"/>
      <c r="H79" s="298" t="s">
        <v>1211</v>
      </c>
      <c r="I79" s="298" t="s">
        <v>1212</v>
      </c>
      <c r="J79" s="298">
        <v>20</v>
      </c>
      <c r="K79" s="312"/>
    </row>
    <row r="80" s="1" customFormat="1" ht="15" customHeight="1">
      <c r="B80" s="310"/>
      <c r="C80" s="298" t="s">
        <v>1213</v>
      </c>
      <c r="D80" s="298"/>
      <c r="E80" s="298"/>
      <c r="F80" s="321" t="s">
        <v>1210</v>
      </c>
      <c r="G80" s="322"/>
      <c r="H80" s="298" t="s">
        <v>1214</v>
      </c>
      <c r="I80" s="298" t="s">
        <v>1212</v>
      </c>
      <c r="J80" s="298">
        <v>120</v>
      </c>
      <c r="K80" s="312"/>
    </row>
    <row r="81" s="1" customFormat="1" ht="15" customHeight="1">
      <c r="B81" s="323"/>
      <c r="C81" s="298" t="s">
        <v>1215</v>
      </c>
      <c r="D81" s="298"/>
      <c r="E81" s="298"/>
      <c r="F81" s="321" t="s">
        <v>1216</v>
      </c>
      <c r="G81" s="322"/>
      <c r="H81" s="298" t="s">
        <v>1217</v>
      </c>
      <c r="I81" s="298" t="s">
        <v>1212</v>
      </c>
      <c r="J81" s="298">
        <v>50</v>
      </c>
      <c r="K81" s="312"/>
    </row>
    <row r="82" s="1" customFormat="1" ht="15" customHeight="1">
      <c r="B82" s="323"/>
      <c r="C82" s="298" t="s">
        <v>1218</v>
      </c>
      <c r="D82" s="298"/>
      <c r="E82" s="298"/>
      <c r="F82" s="321" t="s">
        <v>1210</v>
      </c>
      <c r="G82" s="322"/>
      <c r="H82" s="298" t="s">
        <v>1219</v>
      </c>
      <c r="I82" s="298" t="s">
        <v>1220</v>
      </c>
      <c r="J82" s="298"/>
      <c r="K82" s="312"/>
    </row>
    <row r="83" s="1" customFormat="1" ht="15" customHeight="1">
      <c r="B83" s="323"/>
      <c r="C83" s="324" t="s">
        <v>1221</v>
      </c>
      <c r="D83" s="324"/>
      <c r="E83" s="324"/>
      <c r="F83" s="325" t="s">
        <v>1216</v>
      </c>
      <c r="G83" s="324"/>
      <c r="H83" s="324" t="s">
        <v>1222</v>
      </c>
      <c r="I83" s="324" t="s">
        <v>1212</v>
      </c>
      <c r="J83" s="324">
        <v>15</v>
      </c>
      <c r="K83" s="312"/>
    </row>
    <row r="84" s="1" customFormat="1" ht="15" customHeight="1">
      <c r="B84" s="323"/>
      <c r="C84" s="324" t="s">
        <v>1223</v>
      </c>
      <c r="D84" s="324"/>
      <c r="E84" s="324"/>
      <c r="F84" s="325" t="s">
        <v>1216</v>
      </c>
      <c r="G84" s="324"/>
      <c r="H84" s="324" t="s">
        <v>1224</v>
      </c>
      <c r="I84" s="324" t="s">
        <v>1212</v>
      </c>
      <c r="J84" s="324">
        <v>15</v>
      </c>
      <c r="K84" s="312"/>
    </row>
    <row r="85" s="1" customFormat="1" ht="15" customHeight="1">
      <c r="B85" s="323"/>
      <c r="C85" s="324" t="s">
        <v>1225</v>
      </c>
      <c r="D85" s="324"/>
      <c r="E85" s="324"/>
      <c r="F85" s="325" t="s">
        <v>1216</v>
      </c>
      <c r="G85" s="324"/>
      <c r="H85" s="324" t="s">
        <v>1226</v>
      </c>
      <c r="I85" s="324" t="s">
        <v>1212</v>
      </c>
      <c r="J85" s="324">
        <v>20</v>
      </c>
      <c r="K85" s="312"/>
    </row>
    <row r="86" s="1" customFormat="1" ht="15" customHeight="1">
      <c r="B86" s="323"/>
      <c r="C86" s="324" t="s">
        <v>1227</v>
      </c>
      <c r="D86" s="324"/>
      <c r="E86" s="324"/>
      <c r="F86" s="325" t="s">
        <v>1216</v>
      </c>
      <c r="G86" s="324"/>
      <c r="H86" s="324" t="s">
        <v>1228</v>
      </c>
      <c r="I86" s="324" t="s">
        <v>1212</v>
      </c>
      <c r="J86" s="324">
        <v>20</v>
      </c>
      <c r="K86" s="312"/>
    </row>
    <row r="87" s="1" customFormat="1" ht="15" customHeight="1">
      <c r="B87" s="323"/>
      <c r="C87" s="298" t="s">
        <v>1229</v>
      </c>
      <c r="D87" s="298"/>
      <c r="E87" s="298"/>
      <c r="F87" s="321" t="s">
        <v>1216</v>
      </c>
      <c r="G87" s="322"/>
      <c r="H87" s="298" t="s">
        <v>1230</v>
      </c>
      <c r="I87" s="298" t="s">
        <v>1212</v>
      </c>
      <c r="J87" s="298">
        <v>50</v>
      </c>
      <c r="K87" s="312"/>
    </row>
    <row r="88" s="1" customFormat="1" ht="15" customHeight="1">
      <c r="B88" s="323"/>
      <c r="C88" s="298" t="s">
        <v>1231</v>
      </c>
      <c r="D88" s="298"/>
      <c r="E88" s="298"/>
      <c r="F88" s="321" t="s">
        <v>1216</v>
      </c>
      <c r="G88" s="322"/>
      <c r="H88" s="298" t="s">
        <v>1232</v>
      </c>
      <c r="I88" s="298" t="s">
        <v>1212</v>
      </c>
      <c r="J88" s="298">
        <v>20</v>
      </c>
      <c r="K88" s="312"/>
    </row>
    <row r="89" s="1" customFormat="1" ht="15" customHeight="1">
      <c r="B89" s="323"/>
      <c r="C89" s="298" t="s">
        <v>1233</v>
      </c>
      <c r="D89" s="298"/>
      <c r="E89" s="298"/>
      <c r="F89" s="321" t="s">
        <v>1216</v>
      </c>
      <c r="G89" s="322"/>
      <c r="H89" s="298" t="s">
        <v>1234</v>
      </c>
      <c r="I89" s="298" t="s">
        <v>1212</v>
      </c>
      <c r="J89" s="298">
        <v>20</v>
      </c>
      <c r="K89" s="312"/>
    </row>
    <row r="90" s="1" customFormat="1" ht="15" customHeight="1">
      <c r="B90" s="323"/>
      <c r="C90" s="298" t="s">
        <v>1235</v>
      </c>
      <c r="D90" s="298"/>
      <c r="E90" s="298"/>
      <c r="F90" s="321" t="s">
        <v>1216</v>
      </c>
      <c r="G90" s="322"/>
      <c r="H90" s="298" t="s">
        <v>1236</v>
      </c>
      <c r="I90" s="298" t="s">
        <v>1212</v>
      </c>
      <c r="J90" s="298">
        <v>50</v>
      </c>
      <c r="K90" s="312"/>
    </row>
    <row r="91" s="1" customFormat="1" ht="15" customHeight="1">
      <c r="B91" s="323"/>
      <c r="C91" s="298" t="s">
        <v>1237</v>
      </c>
      <c r="D91" s="298"/>
      <c r="E91" s="298"/>
      <c r="F91" s="321" t="s">
        <v>1216</v>
      </c>
      <c r="G91" s="322"/>
      <c r="H91" s="298" t="s">
        <v>1237</v>
      </c>
      <c r="I91" s="298" t="s">
        <v>1212</v>
      </c>
      <c r="J91" s="298">
        <v>50</v>
      </c>
      <c r="K91" s="312"/>
    </row>
    <row r="92" s="1" customFormat="1" ht="15" customHeight="1">
      <c r="B92" s="323"/>
      <c r="C92" s="298" t="s">
        <v>1238</v>
      </c>
      <c r="D92" s="298"/>
      <c r="E92" s="298"/>
      <c r="F92" s="321" t="s">
        <v>1216</v>
      </c>
      <c r="G92" s="322"/>
      <c r="H92" s="298" t="s">
        <v>1239</v>
      </c>
      <c r="I92" s="298" t="s">
        <v>1212</v>
      </c>
      <c r="J92" s="298">
        <v>255</v>
      </c>
      <c r="K92" s="312"/>
    </row>
    <row r="93" s="1" customFormat="1" ht="15" customHeight="1">
      <c r="B93" s="323"/>
      <c r="C93" s="298" t="s">
        <v>1240</v>
      </c>
      <c r="D93" s="298"/>
      <c r="E93" s="298"/>
      <c r="F93" s="321" t="s">
        <v>1210</v>
      </c>
      <c r="G93" s="322"/>
      <c r="H93" s="298" t="s">
        <v>1241</v>
      </c>
      <c r="I93" s="298" t="s">
        <v>1242</v>
      </c>
      <c r="J93" s="298"/>
      <c r="K93" s="312"/>
    </row>
    <row r="94" s="1" customFormat="1" ht="15" customHeight="1">
      <c r="B94" s="323"/>
      <c r="C94" s="298" t="s">
        <v>1243</v>
      </c>
      <c r="D94" s="298"/>
      <c r="E94" s="298"/>
      <c r="F94" s="321" t="s">
        <v>1210</v>
      </c>
      <c r="G94" s="322"/>
      <c r="H94" s="298" t="s">
        <v>1244</v>
      </c>
      <c r="I94" s="298" t="s">
        <v>1245</v>
      </c>
      <c r="J94" s="298"/>
      <c r="K94" s="312"/>
    </row>
    <row r="95" s="1" customFormat="1" ht="15" customHeight="1">
      <c r="B95" s="323"/>
      <c r="C95" s="298" t="s">
        <v>1246</v>
      </c>
      <c r="D95" s="298"/>
      <c r="E95" s="298"/>
      <c r="F95" s="321" t="s">
        <v>1210</v>
      </c>
      <c r="G95" s="322"/>
      <c r="H95" s="298" t="s">
        <v>1246</v>
      </c>
      <c r="I95" s="298" t="s">
        <v>1245</v>
      </c>
      <c r="J95" s="298"/>
      <c r="K95" s="312"/>
    </row>
    <row r="96" s="1" customFormat="1" ht="15" customHeight="1">
      <c r="B96" s="323"/>
      <c r="C96" s="298" t="s">
        <v>38</v>
      </c>
      <c r="D96" s="298"/>
      <c r="E96" s="298"/>
      <c r="F96" s="321" t="s">
        <v>1210</v>
      </c>
      <c r="G96" s="322"/>
      <c r="H96" s="298" t="s">
        <v>1247</v>
      </c>
      <c r="I96" s="298" t="s">
        <v>1245</v>
      </c>
      <c r="J96" s="298"/>
      <c r="K96" s="312"/>
    </row>
    <row r="97" s="1" customFormat="1" ht="15" customHeight="1">
      <c r="B97" s="323"/>
      <c r="C97" s="298" t="s">
        <v>48</v>
      </c>
      <c r="D97" s="298"/>
      <c r="E97" s="298"/>
      <c r="F97" s="321" t="s">
        <v>1210</v>
      </c>
      <c r="G97" s="322"/>
      <c r="H97" s="298" t="s">
        <v>1248</v>
      </c>
      <c r="I97" s="298" t="s">
        <v>1245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1249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1204</v>
      </c>
      <c r="D103" s="313"/>
      <c r="E103" s="313"/>
      <c r="F103" s="313" t="s">
        <v>1205</v>
      </c>
      <c r="G103" s="314"/>
      <c r="H103" s="313" t="s">
        <v>54</v>
      </c>
      <c r="I103" s="313" t="s">
        <v>57</v>
      </c>
      <c r="J103" s="313" t="s">
        <v>1206</v>
      </c>
      <c r="K103" s="312"/>
    </row>
    <row r="104" s="1" customFormat="1" ht="17.25" customHeight="1">
      <c r="B104" s="310"/>
      <c r="C104" s="315" t="s">
        <v>1207</v>
      </c>
      <c r="D104" s="315"/>
      <c r="E104" s="315"/>
      <c r="F104" s="316" t="s">
        <v>1208</v>
      </c>
      <c r="G104" s="317"/>
      <c r="H104" s="315"/>
      <c r="I104" s="315"/>
      <c r="J104" s="315" t="s">
        <v>1209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53</v>
      </c>
      <c r="D106" s="320"/>
      <c r="E106" s="320"/>
      <c r="F106" s="321" t="s">
        <v>1210</v>
      </c>
      <c r="G106" s="298"/>
      <c r="H106" s="298" t="s">
        <v>1250</v>
      </c>
      <c r="I106" s="298" t="s">
        <v>1212</v>
      </c>
      <c r="J106" s="298">
        <v>20</v>
      </c>
      <c r="K106" s="312"/>
    </row>
    <row r="107" s="1" customFormat="1" ht="15" customHeight="1">
      <c r="B107" s="310"/>
      <c r="C107" s="298" t="s">
        <v>1213</v>
      </c>
      <c r="D107" s="298"/>
      <c r="E107" s="298"/>
      <c r="F107" s="321" t="s">
        <v>1210</v>
      </c>
      <c r="G107" s="298"/>
      <c r="H107" s="298" t="s">
        <v>1250</v>
      </c>
      <c r="I107" s="298" t="s">
        <v>1212</v>
      </c>
      <c r="J107" s="298">
        <v>120</v>
      </c>
      <c r="K107" s="312"/>
    </row>
    <row r="108" s="1" customFormat="1" ht="15" customHeight="1">
      <c r="B108" s="323"/>
      <c r="C108" s="298" t="s">
        <v>1215</v>
      </c>
      <c r="D108" s="298"/>
      <c r="E108" s="298"/>
      <c r="F108" s="321" t="s">
        <v>1216</v>
      </c>
      <c r="G108" s="298"/>
      <c r="H108" s="298" t="s">
        <v>1250</v>
      </c>
      <c r="I108" s="298" t="s">
        <v>1212</v>
      </c>
      <c r="J108" s="298">
        <v>50</v>
      </c>
      <c r="K108" s="312"/>
    </row>
    <row r="109" s="1" customFormat="1" ht="15" customHeight="1">
      <c r="B109" s="323"/>
      <c r="C109" s="298" t="s">
        <v>1218</v>
      </c>
      <c r="D109" s="298"/>
      <c r="E109" s="298"/>
      <c r="F109" s="321" t="s">
        <v>1210</v>
      </c>
      <c r="G109" s="298"/>
      <c r="H109" s="298" t="s">
        <v>1250</v>
      </c>
      <c r="I109" s="298" t="s">
        <v>1220</v>
      </c>
      <c r="J109" s="298"/>
      <c r="K109" s="312"/>
    </row>
    <row r="110" s="1" customFormat="1" ht="15" customHeight="1">
      <c r="B110" s="323"/>
      <c r="C110" s="298" t="s">
        <v>1229</v>
      </c>
      <c r="D110" s="298"/>
      <c r="E110" s="298"/>
      <c r="F110" s="321" t="s">
        <v>1216</v>
      </c>
      <c r="G110" s="298"/>
      <c r="H110" s="298" t="s">
        <v>1250</v>
      </c>
      <c r="I110" s="298" t="s">
        <v>1212</v>
      </c>
      <c r="J110" s="298">
        <v>50</v>
      </c>
      <c r="K110" s="312"/>
    </row>
    <row r="111" s="1" customFormat="1" ht="15" customHeight="1">
      <c r="B111" s="323"/>
      <c r="C111" s="298" t="s">
        <v>1237</v>
      </c>
      <c r="D111" s="298"/>
      <c r="E111" s="298"/>
      <c r="F111" s="321" t="s">
        <v>1216</v>
      </c>
      <c r="G111" s="298"/>
      <c r="H111" s="298" t="s">
        <v>1250</v>
      </c>
      <c r="I111" s="298" t="s">
        <v>1212</v>
      </c>
      <c r="J111" s="298">
        <v>50</v>
      </c>
      <c r="K111" s="312"/>
    </row>
    <row r="112" s="1" customFormat="1" ht="15" customHeight="1">
      <c r="B112" s="323"/>
      <c r="C112" s="298" t="s">
        <v>1235</v>
      </c>
      <c r="D112" s="298"/>
      <c r="E112" s="298"/>
      <c r="F112" s="321" t="s">
        <v>1216</v>
      </c>
      <c r="G112" s="298"/>
      <c r="H112" s="298" t="s">
        <v>1250</v>
      </c>
      <c r="I112" s="298" t="s">
        <v>1212</v>
      </c>
      <c r="J112" s="298">
        <v>50</v>
      </c>
      <c r="K112" s="312"/>
    </row>
    <row r="113" s="1" customFormat="1" ht="15" customHeight="1">
      <c r="B113" s="323"/>
      <c r="C113" s="298" t="s">
        <v>53</v>
      </c>
      <c r="D113" s="298"/>
      <c r="E113" s="298"/>
      <c r="F113" s="321" t="s">
        <v>1210</v>
      </c>
      <c r="G113" s="298"/>
      <c r="H113" s="298" t="s">
        <v>1251</v>
      </c>
      <c r="I113" s="298" t="s">
        <v>1212</v>
      </c>
      <c r="J113" s="298">
        <v>20</v>
      </c>
      <c r="K113" s="312"/>
    </row>
    <row r="114" s="1" customFormat="1" ht="15" customHeight="1">
      <c r="B114" s="323"/>
      <c r="C114" s="298" t="s">
        <v>1252</v>
      </c>
      <c r="D114" s="298"/>
      <c r="E114" s="298"/>
      <c r="F114" s="321" t="s">
        <v>1210</v>
      </c>
      <c r="G114" s="298"/>
      <c r="H114" s="298" t="s">
        <v>1253</v>
      </c>
      <c r="I114" s="298" t="s">
        <v>1212</v>
      </c>
      <c r="J114" s="298">
        <v>120</v>
      </c>
      <c r="K114" s="312"/>
    </row>
    <row r="115" s="1" customFormat="1" ht="15" customHeight="1">
      <c r="B115" s="323"/>
      <c r="C115" s="298" t="s">
        <v>38</v>
      </c>
      <c r="D115" s="298"/>
      <c r="E115" s="298"/>
      <c r="F115" s="321" t="s">
        <v>1210</v>
      </c>
      <c r="G115" s="298"/>
      <c r="H115" s="298" t="s">
        <v>1254</v>
      </c>
      <c r="I115" s="298" t="s">
        <v>1245</v>
      </c>
      <c r="J115" s="298"/>
      <c r="K115" s="312"/>
    </row>
    <row r="116" s="1" customFormat="1" ht="15" customHeight="1">
      <c r="B116" s="323"/>
      <c r="C116" s="298" t="s">
        <v>48</v>
      </c>
      <c r="D116" s="298"/>
      <c r="E116" s="298"/>
      <c r="F116" s="321" t="s">
        <v>1210</v>
      </c>
      <c r="G116" s="298"/>
      <c r="H116" s="298" t="s">
        <v>1255</v>
      </c>
      <c r="I116" s="298" t="s">
        <v>1245</v>
      </c>
      <c r="J116" s="298"/>
      <c r="K116" s="312"/>
    </row>
    <row r="117" s="1" customFormat="1" ht="15" customHeight="1">
      <c r="B117" s="323"/>
      <c r="C117" s="298" t="s">
        <v>57</v>
      </c>
      <c r="D117" s="298"/>
      <c r="E117" s="298"/>
      <c r="F117" s="321" t="s">
        <v>1210</v>
      </c>
      <c r="G117" s="298"/>
      <c r="H117" s="298" t="s">
        <v>1256</v>
      </c>
      <c r="I117" s="298" t="s">
        <v>1257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1258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1204</v>
      </c>
      <c r="D123" s="313"/>
      <c r="E123" s="313"/>
      <c r="F123" s="313" t="s">
        <v>1205</v>
      </c>
      <c r="G123" s="314"/>
      <c r="H123" s="313" t="s">
        <v>54</v>
      </c>
      <c r="I123" s="313" t="s">
        <v>57</v>
      </c>
      <c r="J123" s="313" t="s">
        <v>1206</v>
      </c>
      <c r="K123" s="342"/>
    </row>
    <row r="124" s="1" customFormat="1" ht="17.25" customHeight="1">
      <c r="B124" s="341"/>
      <c r="C124" s="315" t="s">
        <v>1207</v>
      </c>
      <c r="D124" s="315"/>
      <c r="E124" s="315"/>
      <c r="F124" s="316" t="s">
        <v>1208</v>
      </c>
      <c r="G124" s="317"/>
      <c r="H124" s="315"/>
      <c r="I124" s="315"/>
      <c r="J124" s="315" t="s">
        <v>1209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1213</v>
      </c>
      <c r="D126" s="320"/>
      <c r="E126" s="320"/>
      <c r="F126" s="321" t="s">
        <v>1210</v>
      </c>
      <c r="G126" s="298"/>
      <c r="H126" s="298" t="s">
        <v>1250</v>
      </c>
      <c r="I126" s="298" t="s">
        <v>1212</v>
      </c>
      <c r="J126" s="298">
        <v>120</v>
      </c>
      <c r="K126" s="346"/>
    </row>
    <row r="127" s="1" customFormat="1" ht="15" customHeight="1">
      <c r="B127" s="343"/>
      <c r="C127" s="298" t="s">
        <v>1259</v>
      </c>
      <c r="D127" s="298"/>
      <c r="E127" s="298"/>
      <c r="F127" s="321" t="s">
        <v>1210</v>
      </c>
      <c r="G127" s="298"/>
      <c r="H127" s="298" t="s">
        <v>1260</v>
      </c>
      <c r="I127" s="298" t="s">
        <v>1212</v>
      </c>
      <c r="J127" s="298" t="s">
        <v>1261</v>
      </c>
      <c r="K127" s="346"/>
    </row>
    <row r="128" s="1" customFormat="1" ht="15" customHeight="1">
      <c r="B128" s="343"/>
      <c r="C128" s="298" t="s">
        <v>1158</v>
      </c>
      <c r="D128" s="298"/>
      <c r="E128" s="298"/>
      <c r="F128" s="321" t="s">
        <v>1210</v>
      </c>
      <c r="G128" s="298"/>
      <c r="H128" s="298" t="s">
        <v>1262</v>
      </c>
      <c r="I128" s="298" t="s">
        <v>1212</v>
      </c>
      <c r="J128" s="298" t="s">
        <v>1261</v>
      </c>
      <c r="K128" s="346"/>
    </row>
    <row r="129" s="1" customFormat="1" ht="15" customHeight="1">
      <c r="B129" s="343"/>
      <c r="C129" s="298" t="s">
        <v>1221</v>
      </c>
      <c r="D129" s="298"/>
      <c r="E129" s="298"/>
      <c r="F129" s="321" t="s">
        <v>1216</v>
      </c>
      <c r="G129" s="298"/>
      <c r="H129" s="298" t="s">
        <v>1222</v>
      </c>
      <c r="I129" s="298" t="s">
        <v>1212</v>
      </c>
      <c r="J129" s="298">
        <v>15</v>
      </c>
      <c r="K129" s="346"/>
    </row>
    <row r="130" s="1" customFormat="1" ht="15" customHeight="1">
      <c r="B130" s="343"/>
      <c r="C130" s="324" t="s">
        <v>1223</v>
      </c>
      <c r="D130" s="324"/>
      <c r="E130" s="324"/>
      <c r="F130" s="325" t="s">
        <v>1216</v>
      </c>
      <c r="G130" s="324"/>
      <c r="H130" s="324" t="s">
        <v>1224</v>
      </c>
      <c r="I130" s="324" t="s">
        <v>1212</v>
      </c>
      <c r="J130" s="324">
        <v>15</v>
      </c>
      <c r="K130" s="346"/>
    </row>
    <row r="131" s="1" customFormat="1" ht="15" customHeight="1">
      <c r="B131" s="343"/>
      <c r="C131" s="324" t="s">
        <v>1225</v>
      </c>
      <c r="D131" s="324"/>
      <c r="E131" s="324"/>
      <c r="F131" s="325" t="s">
        <v>1216</v>
      </c>
      <c r="G131" s="324"/>
      <c r="H131" s="324" t="s">
        <v>1226</v>
      </c>
      <c r="I131" s="324" t="s">
        <v>1212</v>
      </c>
      <c r="J131" s="324">
        <v>20</v>
      </c>
      <c r="K131" s="346"/>
    </row>
    <row r="132" s="1" customFormat="1" ht="15" customHeight="1">
      <c r="B132" s="343"/>
      <c r="C132" s="324" t="s">
        <v>1227</v>
      </c>
      <c r="D132" s="324"/>
      <c r="E132" s="324"/>
      <c r="F132" s="325" t="s">
        <v>1216</v>
      </c>
      <c r="G132" s="324"/>
      <c r="H132" s="324" t="s">
        <v>1228</v>
      </c>
      <c r="I132" s="324" t="s">
        <v>1212</v>
      </c>
      <c r="J132" s="324">
        <v>20</v>
      </c>
      <c r="K132" s="346"/>
    </row>
    <row r="133" s="1" customFormat="1" ht="15" customHeight="1">
      <c r="B133" s="343"/>
      <c r="C133" s="298" t="s">
        <v>1215</v>
      </c>
      <c r="D133" s="298"/>
      <c r="E133" s="298"/>
      <c r="F133" s="321" t="s">
        <v>1216</v>
      </c>
      <c r="G133" s="298"/>
      <c r="H133" s="298" t="s">
        <v>1250</v>
      </c>
      <c r="I133" s="298" t="s">
        <v>1212</v>
      </c>
      <c r="J133" s="298">
        <v>50</v>
      </c>
      <c r="K133" s="346"/>
    </row>
    <row r="134" s="1" customFormat="1" ht="15" customHeight="1">
      <c r="B134" s="343"/>
      <c r="C134" s="298" t="s">
        <v>1229</v>
      </c>
      <c r="D134" s="298"/>
      <c r="E134" s="298"/>
      <c r="F134" s="321" t="s">
        <v>1216</v>
      </c>
      <c r="G134" s="298"/>
      <c r="H134" s="298" t="s">
        <v>1250</v>
      </c>
      <c r="I134" s="298" t="s">
        <v>1212</v>
      </c>
      <c r="J134" s="298">
        <v>50</v>
      </c>
      <c r="K134" s="346"/>
    </row>
    <row r="135" s="1" customFormat="1" ht="15" customHeight="1">
      <c r="B135" s="343"/>
      <c r="C135" s="298" t="s">
        <v>1235</v>
      </c>
      <c r="D135" s="298"/>
      <c r="E135" s="298"/>
      <c r="F135" s="321" t="s">
        <v>1216</v>
      </c>
      <c r="G135" s="298"/>
      <c r="H135" s="298" t="s">
        <v>1250</v>
      </c>
      <c r="I135" s="298" t="s">
        <v>1212</v>
      </c>
      <c r="J135" s="298">
        <v>50</v>
      </c>
      <c r="K135" s="346"/>
    </row>
    <row r="136" s="1" customFormat="1" ht="15" customHeight="1">
      <c r="B136" s="343"/>
      <c r="C136" s="298" t="s">
        <v>1237</v>
      </c>
      <c r="D136" s="298"/>
      <c r="E136" s="298"/>
      <c r="F136" s="321" t="s">
        <v>1216</v>
      </c>
      <c r="G136" s="298"/>
      <c r="H136" s="298" t="s">
        <v>1250</v>
      </c>
      <c r="I136" s="298" t="s">
        <v>1212</v>
      </c>
      <c r="J136" s="298">
        <v>50</v>
      </c>
      <c r="K136" s="346"/>
    </row>
    <row r="137" s="1" customFormat="1" ht="15" customHeight="1">
      <c r="B137" s="343"/>
      <c r="C137" s="298" t="s">
        <v>1238</v>
      </c>
      <c r="D137" s="298"/>
      <c r="E137" s="298"/>
      <c r="F137" s="321" t="s">
        <v>1216</v>
      </c>
      <c r="G137" s="298"/>
      <c r="H137" s="298" t="s">
        <v>1263</v>
      </c>
      <c r="I137" s="298" t="s">
        <v>1212</v>
      </c>
      <c r="J137" s="298">
        <v>255</v>
      </c>
      <c r="K137" s="346"/>
    </row>
    <row r="138" s="1" customFormat="1" ht="15" customHeight="1">
      <c r="B138" s="343"/>
      <c r="C138" s="298" t="s">
        <v>1240</v>
      </c>
      <c r="D138" s="298"/>
      <c r="E138" s="298"/>
      <c r="F138" s="321" t="s">
        <v>1210</v>
      </c>
      <c r="G138" s="298"/>
      <c r="H138" s="298" t="s">
        <v>1264</v>
      </c>
      <c r="I138" s="298" t="s">
        <v>1242</v>
      </c>
      <c r="J138" s="298"/>
      <c r="K138" s="346"/>
    </row>
    <row r="139" s="1" customFormat="1" ht="15" customHeight="1">
      <c r="B139" s="343"/>
      <c r="C139" s="298" t="s">
        <v>1243</v>
      </c>
      <c r="D139" s="298"/>
      <c r="E139" s="298"/>
      <c r="F139" s="321" t="s">
        <v>1210</v>
      </c>
      <c r="G139" s="298"/>
      <c r="H139" s="298" t="s">
        <v>1265</v>
      </c>
      <c r="I139" s="298" t="s">
        <v>1245</v>
      </c>
      <c r="J139" s="298"/>
      <c r="K139" s="346"/>
    </row>
    <row r="140" s="1" customFormat="1" ht="15" customHeight="1">
      <c r="B140" s="343"/>
      <c r="C140" s="298" t="s">
        <v>1246</v>
      </c>
      <c r="D140" s="298"/>
      <c r="E140" s="298"/>
      <c r="F140" s="321" t="s">
        <v>1210</v>
      </c>
      <c r="G140" s="298"/>
      <c r="H140" s="298" t="s">
        <v>1246</v>
      </c>
      <c r="I140" s="298" t="s">
        <v>1245</v>
      </c>
      <c r="J140" s="298"/>
      <c r="K140" s="346"/>
    </row>
    <row r="141" s="1" customFormat="1" ht="15" customHeight="1">
      <c r="B141" s="343"/>
      <c r="C141" s="298" t="s">
        <v>38</v>
      </c>
      <c r="D141" s="298"/>
      <c r="E141" s="298"/>
      <c r="F141" s="321" t="s">
        <v>1210</v>
      </c>
      <c r="G141" s="298"/>
      <c r="H141" s="298" t="s">
        <v>1266</v>
      </c>
      <c r="I141" s="298" t="s">
        <v>1245</v>
      </c>
      <c r="J141" s="298"/>
      <c r="K141" s="346"/>
    </row>
    <row r="142" s="1" customFormat="1" ht="15" customHeight="1">
      <c r="B142" s="343"/>
      <c r="C142" s="298" t="s">
        <v>1267</v>
      </c>
      <c r="D142" s="298"/>
      <c r="E142" s="298"/>
      <c r="F142" s="321" t="s">
        <v>1210</v>
      </c>
      <c r="G142" s="298"/>
      <c r="H142" s="298" t="s">
        <v>1268</v>
      </c>
      <c r="I142" s="298" t="s">
        <v>1245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1269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1204</v>
      </c>
      <c r="D148" s="313"/>
      <c r="E148" s="313"/>
      <c r="F148" s="313" t="s">
        <v>1205</v>
      </c>
      <c r="G148" s="314"/>
      <c r="H148" s="313" t="s">
        <v>54</v>
      </c>
      <c r="I148" s="313" t="s">
        <v>57</v>
      </c>
      <c r="J148" s="313" t="s">
        <v>1206</v>
      </c>
      <c r="K148" s="312"/>
    </row>
    <row r="149" s="1" customFormat="1" ht="17.25" customHeight="1">
      <c r="B149" s="310"/>
      <c r="C149" s="315" t="s">
        <v>1207</v>
      </c>
      <c r="D149" s="315"/>
      <c r="E149" s="315"/>
      <c r="F149" s="316" t="s">
        <v>1208</v>
      </c>
      <c r="G149" s="317"/>
      <c r="H149" s="315"/>
      <c r="I149" s="315"/>
      <c r="J149" s="315" t="s">
        <v>1209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1213</v>
      </c>
      <c r="D151" s="298"/>
      <c r="E151" s="298"/>
      <c r="F151" s="351" t="s">
        <v>1210</v>
      </c>
      <c r="G151" s="298"/>
      <c r="H151" s="350" t="s">
        <v>1250</v>
      </c>
      <c r="I151" s="350" t="s">
        <v>1212</v>
      </c>
      <c r="J151" s="350">
        <v>120</v>
      </c>
      <c r="K151" s="346"/>
    </row>
    <row r="152" s="1" customFormat="1" ht="15" customHeight="1">
      <c r="B152" s="323"/>
      <c r="C152" s="350" t="s">
        <v>1259</v>
      </c>
      <c r="D152" s="298"/>
      <c r="E152" s="298"/>
      <c r="F152" s="351" t="s">
        <v>1210</v>
      </c>
      <c r="G152" s="298"/>
      <c r="H152" s="350" t="s">
        <v>1270</v>
      </c>
      <c r="I152" s="350" t="s">
        <v>1212</v>
      </c>
      <c r="J152" s="350" t="s">
        <v>1261</v>
      </c>
      <c r="K152" s="346"/>
    </row>
    <row r="153" s="1" customFormat="1" ht="15" customHeight="1">
      <c r="B153" s="323"/>
      <c r="C153" s="350" t="s">
        <v>1158</v>
      </c>
      <c r="D153" s="298"/>
      <c r="E153" s="298"/>
      <c r="F153" s="351" t="s">
        <v>1210</v>
      </c>
      <c r="G153" s="298"/>
      <c r="H153" s="350" t="s">
        <v>1271</v>
      </c>
      <c r="I153" s="350" t="s">
        <v>1212</v>
      </c>
      <c r="J153" s="350" t="s">
        <v>1261</v>
      </c>
      <c r="K153" s="346"/>
    </row>
    <row r="154" s="1" customFormat="1" ht="15" customHeight="1">
      <c r="B154" s="323"/>
      <c r="C154" s="350" t="s">
        <v>1215</v>
      </c>
      <c r="D154" s="298"/>
      <c r="E154" s="298"/>
      <c r="F154" s="351" t="s">
        <v>1216</v>
      </c>
      <c r="G154" s="298"/>
      <c r="H154" s="350" t="s">
        <v>1250</v>
      </c>
      <c r="I154" s="350" t="s">
        <v>1212</v>
      </c>
      <c r="J154" s="350">
        <v>50</v>
      </c>
      <c r="K154" s="346"/>
    </row>
    <row r="155" s="1" customFormat="1" ht="15" customHeight="1">
      <c r="B155" s="323"/>
      <c r="C155" s="350" t="s">
        <v>1218</v>
      </c>
      <c r="D155" s="298"/>
      <c r="E155" s="298"/>
      <c r="F155" s="351" t="s">
        <v>1210</v>
      </c>
      <c r="G155" s="298"/>
      <c r="H155" s="350" t="s">
        <v>1250</v>
      </c>
      <c r="I155" s="350" t="s">
        <v>1220</v>
      </c>
      <c r="J155" s="350"/>
      <c r="K155" s="346"/>
    </row>
    <row r="156" s="1" customFormat="1" ht="15" customHeight="1">
      <c r="B156" s="323"/>
      <c r="C156" s="350" t="s">
        <v>1229</v>
      </c>
      <c r="D156" s="298"/>
      <c r="E156" s="298"/>
      <c r="F156" s="351" t="s">
        <v>1216</v>
      </c>
      <c r="G156" s="298"/>
      <c r="H156" s="350" t="s">
        <v>1250</v>
      </c>
      <c r="I156" s="350" t="s">
        <v>1212</v>
      </c>
      <c r="J156" s="350">
        <v>50</v>
      </c>
      <c r="K156" s="346"/>
    </row>
    <row r="157" s="1" customFormat="1" ht="15" customHeight="1">
      <c r="B157" s="323"/>
      <c r="C157" s="350" t="s">
        <v>1237</v>
      </c>
      <c r="D157" s="298"/>
      <c r="E157" s="298"/>
      <c r="F157" s="351" t="s">
        <v>1216</v>
      </c>
      <c r="G157" s="298"/>
      <c r="H157" s="350" t="s">
        <v>1250</v>
      </c>
      <c r="I157" s="350" t="s">
        <v>1212</v>
      </c>
      <c r="J157" s="350">
        <v>50</v>
      </c>
      <c r="K157" s="346"/>
    </row>
    <row r="158" s="1" customFormat="1" ht="15" customHeight="1">
      <c r="B158" s="323"/>
      <c r="C158" s="350" t="s">
        <v>1235</v>
      </c>
      <c r="D158" s="298"/>
      <c r="E158" s="298"/>
      <c r="F158" s="351" t="s">
        <v>1216</v>
      </c>
      <c r="G158" s="298"/>
      <c r="H158" s="350" t="s">
        <v>1250</v>
      </c>
      <c r="I158" s="350" t="s">
        <v>1212</v>
      </c>
      <c r="J158" s="350">
        <v>50</v>
      </c>
      <c r="K158" s="346"/>
    </row>
    <row r="159" s="1" customFormat="1" ht="15" customHeight="1">
      <c r="B159" s="323"/>
      <c r="C159" s="350" t="s">
        <v>96</v>
      </c>
      <c r="D159" s="298"/>
      <c r="E159" s="298"/>
      <c r="F159" s="351" t="s">
        <v>1210</v>
      </c>
      <c r="G159" s="298"/>
      <c r="H159" s="350" t="s">
        <v>1272</v>
      </c>
      <c r="I159" s="350" t="s">
        <v>1212</v>
      </c>
      <c r="J159" s="350" t="s">
        <v>1273</v>
      </c>
      <c r="K159" s="346"/>
    </row>
    <row r="160" s="1" customFormat="1" ht="15" customHeight="1">
      <c r="B160" s="323"/>
      <c r="C160" s="350" t="s">
        <v>1274</v>
      </c>
      <c r="D160" s="298"/>
      <c r="E160" s="298"/>
      <c r="F160" s="351" t="s">
        <v>1210</v>
      </c>
      <c r="G160" s="298"/>
      <c r="H160" s="350" t="s">
        <v>1275</v>
      </c>
      <c r="I160" s="350" t="s">
        <v>1245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1276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1204</v>
      </c>
      <c r="D166" s="313"/>
      <c r="E166" s="313"/>
      <c r="F166" s="313" t="s">
        <v>1205</v>
      </c>
      <c r="G166" s="355"/>
      <c r="H166" s="356" t="s">
        <v>54</v>
      </c>
      <c r="I166" s="356" t="s">
        <v>57</v>
      </c>
      <c r="J166" s="313" t="s">
        <v>1206</v>
      </c>
      <c r="K166" s="290"/>
    </row>
    <row r="167" s="1" customFormat="1" ht="17.25" customHeight="1">
      <c r="B167" s="291"/>
      <c r="C167" s="315" t="s">
        <v>1207</v>
      </c>
      <c r="D167" s="315"/>
      <c r="E167" s="315"/>
      <c r="F167" s="316" t="s">
        <v>1208</v>
      </c>
      <c r="G167" s="357"/>
      <c r="H167" s="358"/>
      <c r="I167" s="358"/>
      <c r="J167" s="315" t="s">
        <v>1209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1213</v>
      </c>
      <c r="D169" s="298"/>
      <c r="E169" s="298"/>
      <c r="F169" s="321" t="s">
        <v>1210</v>
      </c>
      <c r="G169" s="298"/>
      <c r="H169" s="298" t="s">
        <v>1250</v>
      </c>
      <c r="I169" s="298" t="s">
        <v>1212</v>
      </c>
      <c r="J169" s="298">
        <v>120</v>
      </c>
      <c r="K169" s="346"/>
    </row>
    <row r="170" s="1" customFormat="1" ht="15" customHeight="1">
      <c r="B170" s="323"/>
      <c r="C170" s="298" t="s">
        <v>1259</v>
      </c>
      <c r="D170" s="298"/>
      <c r="E170" s="298"/>
      <c r="F170" s="321" t="s">
        <v>1210</v>
      </c>
      <c r="G170" s="298"/>
      <c r="H170" s="298" t="s">
        <v>1260</v>
      </c>
      <c r="I170" s="298" t="s">
        <v>1212</v>
      </c>
      <c r="J170" s="298" t="s">
        <v>1261</v>
      </c>
      <c r="K170" s="346"/>
    </row>
    <row r="171" s="1" customFormat="1" ht="15" customHeight="1">
      <c r="B171" s="323"/>
      <c r="C171" s="298" t="s">
        <v>1158</v>
      </c>
      <c r="D171" s="298"/>
      <c r="E171" s="298"/>
      <c r="F171" s="321" t="s">
        <v>1210</v>
      </c>
      <c r="G171" s="298"/>
      <c r="H171" s="298" t="s">
        <v>1277</v>
      </c>
      <c r="I171" s="298" t="s">
        <v>1212</v>
      </c>
      <c r="J171" s="298" t="s">
        <v>1261</v>
      </c>
      <c r="K171" s="346"/>
    </row>
    <row r="172" s="1" customFormat="1" ht="15" customHeight="1">
      <c r="B172" s="323"/>
      <c r="C172" s="298" t="s">
        <v>1215</v>
      </c>
      <c r="D172" s="298"/>
      <c r="E172" s="298"/>
      <c r="F172" s="321" t="s">
        <v>1216</v>
      </c>
      <c r="G172" s="298"/>
      <c r="H172" s="298" t="s">
        <v>1277</v>
      </c>
      <c r="I172" s="298" t="s">
        <v>1212</v>
      </c>
      <c r="J172" s="298">
        <v>50</v>
      </c>
      <c r="K172" s="346"/>
    </row>
    <row r="173" s="1" customFormat="1" ht="15" customHeight="1">
      <c r="B173" s="323"/>
      <c r="C173" s="298" t="s">
        <v>1218</v>
      </c>
      <c r="D173" s="298"/>
      <c r="E173" s="298"/>
      <c r="F173" s="321" t="s">
        <v>1210</v>
      </c>
      <c r="G173" s="298"/>
      <c r="H173" s="298" t="s">
        <v>1277</v>
      </c>
      <c r="I173" s="298" t="s">
        <v>1220</v>
      </c>
      <c r="J173" s="298"/>
      <c r="K173" s="346"/>
    </row>
    <row r="174" s="1" customFormat="1" ht="15" customHeight="1">
      <c r="B174" s="323"/>
      <c r="C174" s="298" t="s">
        <v>1229</v>
      </c>
      <c r="D174" s="298"/>
      <c r="E174" s="298"/>
      <c r="F174" s="321" t="s">
        <v>1216</v>
      </c>
      <c r="G174" s="298"/>
      <c r="H174" s="298" t="s">
        <v>1277</v>
      </c>
      <c r="I174" s="298" t="s">
        <v>1212</v>
      </c>
      <c r="J174" s="298">
        <v>50</v>
      </c>
      <c r="K174" s="346"/>
    </row>
    <row r="175" s="1" customFormat="1" ht="15" customHeight="1">
      <c r="B175" s="323"/>
      <c r="C175" s="298" t="s">
        <v>1237</v>
      </c>
      <c r="D175" s="298"/>
      <c r="E175" s="298"/>
      <c r="F175" s="321" t="s">
        <v>1216</v>
      </c>
      <c r="G175" s="298"/>
      <c r="H175" s="298" t="s">
        <v>1277</v>
      </c>
      <c r="I175" s="298" t="s">
        <v>1212</v>
      </c>
      <c r="J175" s="298">
        <v>50</v>
      </c>
      <c r="K175" s="346"/>
    </row>
    <row r="176" s="1" customFormat="1" ht="15" customHeight="1">
      <c r="B176" s="323"/>
      <c r="C176" s="298" t="s">
        <v>1235</v>
      </c>
      <c r="D176" s="298"/>
      <c r="E176" s="298"/>
      <c r="F176" s="321" t="s">
        <v>1216</v>
      </c>
      <c r="G176" s="298"/>
      <c r="H176" s="298" t="s">
        <v>1277</v>
      </c>
      <c r="I176" s="298" t="s">
        <v>1212</v>
      </c>
      <c r="J176" s="298">
        <v>50</v>
      </c>
      <c r="K176" s="346"/>
    </row>
    <row r="177" s="1" customFormat="1" ht="15" customHeight="1">
      <c r="B177" s="323"/>
      <c r="C177" s="298" t="s">
        <v>125</v>
      </c>
      <c r="D177" s="298"/>
      <c r="E177" s="298"/>
      <c r="F177" s="321" t="s">
        <v>1210</v>
      </c>
      <c r="G177" s="298"/>
      <c r="H177" s="298" t="s">
        <v>1278</v>
      </c>
      <c r="I177" s="298" t="s">
        <v>1279</v>
      </c>
      <c r="J177" s="298"/>
      <c r="K177" s="346"/>
    </row>
    <row r="178" s="1" customFormat="1" ht="15" customHeight="1">
      <c r="B178" s="323"/>
      <c r="C178" s="298" t="s">
        <v>57</v>
      </c>
      <c r="D178" s="298"/>
      <c r="E178" s="298"/>
      <c r="F178" s="321" t="s">
        <v>1210</v>
      </c>
      <c r="G178" s="298"/>
      <c r="H178" s="298" t="s">
        <v>1280</v>
      </c>
      <c r="I178" s="298" t="s">
        <v>1281</v>
      </c>
      <c r="J178" s="298">
        <v>1</v>
      </c>
      <c r="K178" s="346"/>
    </row>
    <row r="179" s="1" customFormat="1" ht="15" customHeight="1">
      <c r="B179" s="323"/>
      <c r="C179" s="298" t="s">
        <v>53</v>
      </c>
      <c r="D179" s="298"/>
      <c r="E179" s="298"/>
      <c r="F179" s="321" t="s">
        <v>1210</v>
      </c>
      <c r="G179" s="298"/>
      <c r="H179" s="298" t="s">
        <v>1282</v>
      </c>
      <c r="I179" s="298" t="s">
        <v>1212</v>
      </c>
      <c r="J179" s="298">
        <v>20</v>
      </c>
      <c r="K179" s="346"/>
    </row>
    <row r="180" s="1" customFormat="1" ht="15" customHeight="1">
      <c r="B180" s="323"/>
      <c r="C180" s="298" t="s">
        <v>54</v>
      </c>
      <c r="D180" s="298"/>
      <c r="E180" s="298"/>
      <c r="F180" s="321" t="s">
        <v>1210</v>
      </c>
      <c r="G180" s="298"/>
      <c r="H180" s="298" t="s">
        <v>1283</v>
      </c>
      <c r="I180" s="298" t="s">
        <v>1212</v>
      </c>
      <c r="J180" s="298">
        <v>255</v>
      </c>
      <c r="K180" s="346"/>
    </row>
    <row r="181" s="1" customFormat="1" ht="15" customHeight="1">
      <c r="B181" s="323"/>
      <c r="C181" s="298" t="s">
        <v>126</v>
      </c>
      <c r="D181" s="298"/>
      <c r="E181" s="298"/>
      <c r="F181" s="321" t="s">
        <v>1210</v>
      </c>
      <c r="G181" s="298"/>
      <c r="H181" s="298" t="s">
        <v>1174</v>
      </c>
      <c r="I181" s="298" t="s">
        <v>1212</v>
      </c>
      <c r="J181" s="298">
        <v>10</v>
      </c>
      <c r="K181" s="346"/>
    </row>
    <row r="182" s="1" customFormat="1" ht="15" customHeight="1">
      <c r="B182" s="323"/>
      <c r="C182" s="298" t="s">
        <v>127</v>
      </c>
      <c r="D182" s="298"/>
      <c r="E182" s="298"/>
      <c r="F182" s="321" t="s">
        <v>1210</v>
      </c>
      <c r="G182" s="298"/>
      <c r="H182" s="298" t="s">
        <v>1284</v>
      </c>
      <c r="I182" s="298" t="s">
        <v>1245</v>
      </c>
      <c r="J182" s="298"/>
      <c r="K182" s="346"/>
    </row>
    <row r="183" s="1" customFormat="1" ht="15" customHeight="1">
      <c r="B183" s="323"/>
      <c r="C183" s="298" t="s">
        <v>1285</v>
      </c>
      <c r="D183" s="298"/>
      <c r="E183" s="298"/>
      <c r="F183" s="321" t="s">
        <v>1210</v>
      </c>
      <c r="G183" s="298"/>
      <c r="H183" s="298" t="s">
        <v>1286</v>
      </c>
      <c r="I183" s="298" t="s">
        <v>1245</v>
      </c>
      <c r="J183" s="298"/>
      <c r="K183" s="346"/>
    </row>
    <row r="184" s="1" customFormat="1" ht="15" customHeight="1">
      <c r="B184" s="323"/>
      <c r="C184" s="298" t="s">
        <v>1274</v>
      </c>
      <c r="D184" s="298"/>
      <c r="E184" s="298"/>
      <c r="F184" s="321" t="s">
        <v>1210</v>
      </c>
      <c r="G184" s="298"/>
      <c r="H184" s="298" t="s">
        <v>1287</v>
      </c>
      <c r="I184" s="298" t="s">
        <v>1245</v>
      </c>
      <c r="J184" s="298"/>
      <c r="K184" s="346"/>
    </row>
    <row r="185" s="1" customFormat="1" ht="15" customHeight="1">
      <c r="B185" s="323"/>
      <c r="C185" s="298" t="s">
        <v>129</v>
      </c>
      <c r="D185" s="298"/>
      <c r="E185" s="298"/>
      <c r="F185" s="321" t="s">
        <v>1216</v>
      </c>
      <c r="G185" s="298"/>
      <c r="H185" s="298" t="s">
        <v>1288</v>
      </c>
      <c r="I185" s="298" t="s">
        <v>1212</v>
      </c>
      <c r="J185" s="298">
        <v>50</v>
      </c>
      <c r="K185" s="346"/>
    </row>
    <row r="186" s="1" customFormat="1" ht="15" customHeight="1">
      <c r="B186" s="323"/>
      <c r="C186" s="298" t="s">
        <v>1289</v>
      </c>
      <c r="D186" s="298"/>
      <c r="E186" s="298"/>
      <c r="F186" s="321" t="s">
        <v>1216</v>
      </c>
      <c r="G186" s="298"/>
      <c r="H186" s="298" t="s">
        <v>1290</v>
      </c>
      <c r="I186" s="298" t="s">
        <v>1291</v>
      </c>
      <c r="J186" s="298"/>
      <c r="K186" s="346"/>
    </row>
    <row r="187" s="1" customFormat="1" ht="15" customHeight="1">
      <c r="B187" s="323"/>
      <c r="C187" s="298" t="s">
        <v>1292</v>
      </c>
      <c r="D187" s="298"/>
      <c r="E187" s="298"/>
      <c r="F187" s="321" t="s">
        <v>1216</v>
      </c>
      <c r="G187" s="298"/>
      <c r="H187" s="298" t="s">
        <v>1293</v>
      </c>
      <c r="I187" s="298" t="s">
        <v>1291</v>
      </c>
      <c r="J187" s="298"/>
      <c r="K187" s="346"/>
    </row>
    <row r="188" s="1" customFormat="1" ht="15" customHeight="1">
      <c r="B188" s="323"/>
      <c r="C188" s="298" t="s">
        <v>1294</v>
      </c>
      <c r="D188" s="298"/>
      <c r="E188" s="298"/>
      <c r="F188" s="321" t="s">
        <v>1216</v>
      </c>
      <c r="G188" s="298"/>
      <c r="H188" s="298" t="s">
        <v>1295</v>
      </c>
      <c r="I188" s="298" t="s">
        <v>1291</v>
      </c>
      <c r="J188" s="298"/>
      <c r="K188" s="346"/>
    </row>
    <row r="189" s="1" customFormat="1" ht="15" customHeight="1">
      <c r="B189" s="323"/>
      <c r="C189" s="359" t="s">
        <v>1296</v>
      </c>
      <c r="D189" s="298"/>
      <c r="E189" s="298"/>
      <c r="F189" s="321" t="s">
        <v>1216</v>
      </c>
      <c r="G189" s="298"/>
      <c r="H189" s="298" t="s">
        <v>1297</v>
      </c>
      <c r="I189" s="298" t="s">
        <v>1298</v>
      </c>
      <c r="J189" s="360" t="s">
        <v>1299</v>
      </c>
      <c r="K189" s="346"/>
    </row>
    <row r="190" s="1" customFormat="1" ht="15" customHeight="1">
      <c r="B190" s="323"/>
      <c r="C190" s="359" t="s">
        <v>42</v>
      </c>
      <c r="D190" s="298"/>
      <c r="E190" s="298"/>
      <c r="F190" s="321" t="s">
        <v>1210</v>
      </c>
      <c r="G190" s="298"/>
      <c r="H190" s="295" t="s">
        <v>1300</v>
      </c>
      <c r="I190" s="298" t="s">
        <v>1301</v>
      </c>
      <c r="J190" s="298"/>
      <c r="K190" s="346"/>
    </row>
    <row r="191" s="1" customFormat="1" ht="15" customHeight="1">
      <c r="B191" s="323"/>
      <c r="C191" s="359" t="s">
        <v>1302</v>
      </c>
      <c r="D191" s="298"/>
      <c r="E191" s="298"/>
      <c r="F191" s="321" t="s">
        <v>1210</v>
      </c>
      <c r="G191" s="298"/>
      <c r="H191" s="298" t="s">
        <v>1303</v>
      </c>
      <c r="I191" s="298" t="s">
        <v>1245</v>
      </c>
      <c r="J191" s="298"/>
      <c r="K191" s="346"/>
    </row>
    <row r="192" s="1" customFormat="1" ht="15" customHeight="1">
      <c r="B192" s="323"/>
      <c r="C192" s="359" t="s">
        <v>1304</v>
      </c>
      <c r="D192" s="298"/>
      <c r="E192" s="298"/>
      <c r="F192" s="321" t="s">
        <v>1210</v>
      </c>
      <c r="G192" s="298"/>
      <c r="H192" s="298" t="s">
        <v>1305</v>
      </c>
      <c r="I192" s="298" t="s">
        <v>1245</v>
      </c>
      <c r="J192" s="298"/>
      <c r="K192" s="346"/>
    </row>
    <row r="193" s="1" customFormat="1" ht="15" customHeight="1">
      <c r="B193" s="323"/>
      <c r="C193" s="359" t="s">
        <v>1306</v>
      </c>
      <c r="D193" s="298"/>
      <c r="E193" s="298"/>
      <c r="F193" s="321" t="s">
        <v>1216</v>
      </c>
      <c r="G193" s="298"/>
      <c r="H193" s="298" t="s">
        <v>1307</v>
      </c>
      <c r="I193" s="298" t="s">
        <v>1245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1308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1309</v>
      </c>
      <c r="D200" s="362"/>
      <c r="E200" s="362"/>
      <c r="F200" s="362" t="s">
        <v>1310</v>
      </c>
      <c r="G200" s="363"/>
      <c r="H200" s="362" t="s">
        <v>1311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1301</v>
      </c>
      <c r="D202" s="298"/>
      <c r="E202" s="298"/>
      <c r="F202" s="321" t="s">
        <v>43</v>
      </c>
      <c r="G202" s="298"/>
      <c r="H202" s="298" t="s">
        <v>1312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44</v>
      </c>
      <c r="G203" s="298"/>
      <c r="H203" s="298" t="s">
        <v>1313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47</v>
      </c>
      <c r="G204" s="298"/>
      <c r="H204" s="298" t="s">
        <v>1314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45</v>
      </c>
      <c r="G205" s="298"/>
      <c r="H205" s="298" t="s">
        <v>1315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46</v>
      </c>
      <c r="G206" s="298"/>
      <c r="H206" s="298" t="s">
        <v>1316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1257</v>
      </c>
      <c r="D208" s="298"/>
      <c r="E208" s="298"/>
      <c r="F208" s="321" t="s">
        <v>79</v>
      </c>
      <c r="G208" s="298"/>
      <c r="H208" s="298" t="s">
        <v>1317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1154</v>
      </c>
      <c r="G209" s="298"/>
      <c r="H209" s="298" t="s">
        <v>1155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1152</v>
      </c>
      <c r="G210" s="298"/>
      <c r="H210" s="298" t="s">
        <v>1318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1156</v>
      </c>
      <c r="G211" s="359"/>
      <c r="H211" s="350" t="s">
        <v>1157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1072</v>
      </c>
      <c r="G212" s="359"/>
      <c r="H212" s="350" t="s">
        <v>1319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1281</v>
      </c>
      <c r="D214" s="298"/>
      <c r="E214" s="298"/>
      <c r="F214" s="321">
        <v>1</v>
      </c>
      <c r="G214" s="359"/>
      <c r="H214" s="350" t="s">
        <v>1320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1321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1322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1323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Antonín Beránek</dc:creator>
  <cp:lastModifiedBy>Antonín Beránek</cp:lastModifiedBy>
  <dcterms:created xsi:type="dcterms:W3CDTF">2023-01-15T08:08:29Z</dcterms:created>
  <dcterms:modified xsi:type="dcterms:W3CDTF">2023-01-15T08:08:37Z</dcterms:modified>
</cp:coreProperties>
</file>