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7" rupBuild="4507"/>
  <workbookPr codeName="ThisWorkbook" defaultThemeVersion="124226"/>
  <bookViews>
    <workbookView xWindow="36616" yWindow="60301" windowWidth="29040" windowHeight="15840" activeTab="2"/>
  </bookViews>
  <sheets>
    <sheet name="Krycí list" sheetId="1" r:id="rId1"/>
    <sheet name="Rekapitulace" sheetId="2" r:id="rId2"/>
    <sheet name="soupis neoceněný" sheetId="5" r:id="rId3"/>
    <sheet name="#Figury" sheetId="4" state="hidden" r:id="rId4"/>
  </sheets>
  <definedNames>
    <definedName name="_xlnm.Print_Titles" localSheetId="1">'Rekapitulace'!$11:$13</definedName>
  </definedNames>
  <calcPr calcId="125725"/>
  <extLst/>
</workbook>
</file>

<file path=xl/sharedStrings.xml><?xml version="1.0" encoding="utf-8"?>
<sst xmlns="http://schemas.openxmlformats.org/spreadsheetml/2006/main" count="299" uniqueCount="179">
  <si>
    <t>Název stavby</t>
  </si>
  <si>
    <t>JKSO</t>
  </si>
  <si>
    <t xml:space="preserve"> </t>
  </si>
  <si>
    <t>Kód stavby</t>
  </si>
  <si>
    <t>ucebny</t>
  </si>
  <si>
    <t>Název objektu</t>
  </si>
  <si>
    <t>EČO</t>
  </si>
  <si>
    <t/>
  </si>
  <si>
    <t>Kód objektu</t>
  </si>
  <si>
    <t>Název části</t>
  </si>
  <si>
    <t>Místo</t>
  </si>
  <si>
    <t>Kód části</t>
  </si>
  <si>
    <t>Název podčásti</t>
  </si>
  <si>
    <t>Kód podčásti</t>
  </si>
  <si>
    <t>IČ</t>
  </si>
  <si>
    <t>DIČ</t>
  </si>
  <si>
    <t>Objednatel</t>
  </si>
  <si>
    <t>Projektant</t>
  </si>
  <si>
    <t>Zhotovitel</t>
  </si>
  <si>
    <t>Rozpočet číslo</t>
  </si>
  <si>
    <t>Zpracoval</t>
  </si>
  <si>
    <t>Dne</t>
  </si>
  <si>
    <t xml:space="preserve">               Měrné a účelové jednotky</t>
  </si>
  <si>
    <t xml:space="preserve">            Počet</t>
  </si>
  <si>
    <t xml:space="preserve">    Náklady / 1 m.j.</t>
  </si>
  <si>
    <t xml:space="preserve">             Počet</t>
  </si>
  <si>
    <t xml:space="preserve">     Náklady / 1 m.j.</t>
  </si>
  <si>
    <t xml:space="preserve">                Počet</t>
  </si>
  <si>
    <t xml:space="preserve">        Náklady / 1 m.j.</t>
  </si>
  <si>
    <t xml:space="preserve">               Rozpočtové náklady v</t>
  </si>
  <si>
    <t>CZK</t>
  </si>
  <si>
    <t>A</t>
  </si>
  <si>
    <t>Základní rozp. náklady</t>
  </si>
  <si>
    <t>B</t>
  </si>
  <si>
    <t>Doplňkové náklady</t>
  </si>
  <si>
    <t>C</t>
  </si>
  <si>
    <t>Vedlejší rozpočtové náklady</t>
  </si>
  <si>
    <t>HSV</t>
  </si>
  <si>
    <t>Práce přesčas</t>
  </si>
  <si>
    <t>Zařízení staveniště</t>
  </si>
  <si>
    <t>21</t>
  </si>
  <si>
    <t>%</t>
  </si>
  <si>
    <t>Bez pevné podl.</t>
  </si>
  <si>
    <t>PSV</t>
  </si>
  <si>
    <t>Kulturní památka</t>
  </si>
  <si>
    <t>Územní vlivy</t>
  </si>
  <si>
    <t>Provozní vlivy</t>
  </si>
  <si>
    <t>Ostatní</t>
  </si>
  <si>
    <t>VRN z rozpočtu</t>
  </si>
  <si>
    <t>HZS</t>
  </si>
  <si>
    <t>Kompl. činnost</t>
  </si>
  <si>
    <t>Ostatní náklady</t>
  </si>
  <si>
    <t>D</t>
  </si>
  <si>
    <t>Celkové náklady</t>
  </si>
  <si>
    <t>Datum a podpis</t>
  </si>
  <si>
    <t>Razítko</t>
  </si>
  <si>
    <t>15</t>
  </si>
  <si>
    <t>DPH</t>
  </si>
  <si>
    <t>E</t>
  </si>
  <si>
    <t>Přípočty a odpočty</t>
  </si>
  <si>
    <t>Dodávky objednatele</t>
  </si>
  <si>
    <t>Klouzavá doložka</t>
  </si>
  <si>
    <t>Zvýhodnění + -</t>
  </si>
  <si>
    <t>Stavba:</t>
  </si>
  <si>
    <t>Objekt:</t>
  </si>
  <si>
    <t>Část:</t>
  </si>
  <si>
    <t xml:space="preserve">JKSO: </t>
  </si>
  <si>
    <t>Objednatel:</t>
  </si>
  <si>
    <t>Zhotovitel:</t>
  </si>
  <si>
    <t>Datum:</t>
  </si>
  <si>
    <t>Kód</t>
  </si>
  <si>
    <t>Popis</t>
  </si>
  <si>
    <t>Cena celkem</t>
  </si>
  <si>
    <t>JKSO:</t>
  </si>
  <si>
    <t>P.Č.</t>
  </si>
  <si>
    <t>TV</t>
  </si>
  <si>
    <t>KCN</t>
  </si>
  <si>
    <t>Kód položky</t>
  </si>
  <si>
    <t>MJ</t>
  </si>
  <si>
    <t>Množství celkem</t>
  </si>
  <si>
    <t>Sazba DPH</t>
  </si>
  <si>
    <t>kus</t>
  </si>
  <si>
    <t>soubor</t>
  </si>
  <si>
    <t xml:space="preserve">REKAPITULACE </t>
  </si>
  <si>
    <t>KRYCÍ LIST SOUPISU</t>
  </si>
  <si>
    <t>Stolní vizualizér</t>
  </si>
  <si>
    <t>PC ovládací a prezentační stanice pro učitele</t>
  </si>
  <si>
    <t>Datový switch</t>
  </si>
  <si>
    <t>AVT</t>
  </si>
  <si>
    <t>"AVT"</t>
  </si>
  <si>
    <t>ZRN (ř. 1-8)</t>
  </si>
  <si>
    <t>DN (ř. 10-12)</t>
  </si>
  <si>
    <t>VRN (ř. 14-19)</t>
  </si>
  <si>
    <t>Součet 9, 13, 20-23</t>
  </si>
  <si>
    <t>"EL"</t>
  </si>
  <si>
    <t>Sada senzorů a čidel pro Fyziku</t>
  </si>
  <si>
    <t>Sada senzorů a čidel pro Chemii</t>
  </si>
  <si>
    <t>SW pro základní školy</t>
  </si>
  <si>
    <t>Monitor</t>
  </si>
  <si>
    <t xml:space="preserve">Dobíjecí skříňka </t>
  </si>
  <si>
    <t>Access point</t>
  </si>
  <si>
    <t>Lineární zdroj pro rozvod do stolů studentů</t>
  </si>
  <si>
    <t>Projektové práce (DSPS)</t>
  </si>
  <si>
    <t>Cena s DPH (ř. 25-26)</t>
  </si>
  <si>
    <t>Popis / minimální technické parametry</t>
  </si>
  <si>
    <t>Cena celkem s DPH</t>
  </si>
  <si>
    <t>Celkem bez DPH</t>
  </si>
  <si>
    <t>Cena jednotková bez DPH</t>
  </si>
  <si>
    <t>Cena celkem bez DPH</t>
  </si>
  <si>
    <t>Zdroj</t>
  </si>
  <si>
    <t>Pracovní stanice pro studenty</t>
  </si>
  <si>
    <t>PoE injektor</t>
  </si>
  <si>
    <t>vlastní</t>
  </si>
  <si>
    <t>USB nabíjecí stanice</t>
  </si>
  <si>
    <t>SOUPIS PRACÍ A DODÁVEK A SLUŽEB vč VÝKAZU VÝMĚR</t>
  </si>
  <si>
    <t xml:space="preserve">Lineárně řízený laboratorní zdroj 0 - 25 V, 0-10 A, univerzální síťový zdroj pro školní zařízení. Přepínatelné výstupní napětí 0 až 25 V lze odebírat jako AC napětí nebo přes zabudovaný můstkový usměrňovač jako DC napětí na samostatných bezpečnostních zdířkách. Zdroj stabilního napětí s 6 V/AC a 5 A/AC. Splňuje normy EN 61010 a 60950. Cena včetně dopravy, instalace.
</t>
  </si>
  <si>
    <t>Rozšiřující sada senzorů pro žákovskou sadu - pro 3 studenty</t>
  </si>
  <si>
    <t>Sebastian Fenyk</t>
  </si>
  <si>
    <t>Kabel HDMI a extender</t>
  </si>
  <si>
    <t xml:space="preserve">Elektrický zdroj pro elektrické zámky v lavicích. 1 zdroj určen pro 4-5 stolů. Cena včetně dopravy a instalace.
</t>
  </si>
  <si>
    <t xml:space="preserve">PoE adaptér dodávající elektrickou energii po ethernetovém kabelu (30W). Cena včetně dopravy, instalace.
</t>
  </si>
  <si>
    <t>Set klav./myši</t>
  </si>
  <si>
    <t xml:space="preserve">Set bezdrátové klávesnice a myši, funkční na 2.4GHz pásmu s dosahem až 10 metrů, včetně USB přijímače, cena včetně dopravy.
</t>
  </si>
  <si>
    <t xml:space="preserve">USB nabíjecí stanice pro až 10 bezdrátových senzorů a konektorem microUSB. Cena včetně dopravy.
</t>
  </si>
  <si>
    <t>Žákovská sada pro experimenty</t>
  </si>
  <si>
    <t xml:space="preserve">Datový přepínač s 24 porty 10/100/1000Mbit, s rychlosti přepnutí až 35.7Mpps, buffer pro 525tis. packetu, podporou až 8tis. MAC adres, s pasivním chlazením, setem pro instalaci do rack, s napájecím zdrojem. Cena včetně dopravy a instalace.
</t>
  </si>
  <si>
    <t>Standard smíšené výuky</t>
  </si>
  <si>
    <t>Videokamera</t>
  </si>
  <si>
    <t xml:space="preserve">Konferenční USB kamera. Využití pro videokonference typu MS Teams, Google Meet, Webex apod. k připojení přes USB k laptopu nebo počítači. Minimální parametry kamery: objektiv F4,7 mm-42,3 mm s 10x optickým a 16x digitálním zoomem se záběrem 58,5° horizontálně, obrazový CMOS čip 2,07 MP, rozlišení fullHD, rozsah motorického ovládání minimálně P&amp;T +/- 170°, 90° nahoru, 30° dolů, 64 pozic předvoleb. Ovládání kamery přes dálkový ovladač. Vstupy: minimálně 1x USB 2.0 typ B, 1x RS232 (8-pin DIN). Rozměry a hmotnost: maximálně 145 x 155 x 165 mm (V x Š x H), 1,5 kg. Cena včetně dopravy a instalace.
</t>
  </si>
  <si>
    <t>Soundbar</t>
  </si>
  <si>
    <t>Profesionální LCD monitor</t>
  </si>
  <si>
    <t>Sestava mobilního stojanu</t>
  </si>
  <si>
    <t xml:space="preserve">Pojízdná základna pro stojany s 1 stojinou. Možnost protáhnout kabely ze stojin základnou dolů. 4 velká kolečka s brzdou, nosnost s 1 stojnou 80 kg. Stojina k montáži stojanů o délce 180 cm. Kanály pro vedení kabelů. Madlo pro pojízdný stojan. Vodorovná část adaptéru pro displej s VESA až 1110 mm, nosnost až 80 kg. Svislá ramena s náklonem pro uchycení monitoru na vodorovnou část adaptéru (VESA až 420). Držák na videokonferenční kameru / reproduktor pro uchycení na adaptéry pro displeje 55-90", nosnost min. 8 kg. Polička pro AV/IT příslušenství, nosnost min. 8 kg, libovolná výška montáže. Lišta pro uchycení soundbaru. Cena včetně dopravy a instalace.
</t>
  </si>
  <si>
    <t>kabel HDMI</t>
  </si>
  <si>
    <t>Výukový software</t>
  </si>
  <si>
    <t>Interaktivní displej + vizualizér</t>
  </si>
  <si>
    <t>Repeater aktivní USB</t>
  </si>
  <si>
    <t xml:space="preserve">USB repeater pro prodlužování USB kabelů, délka min. 5 m. Cena včetně dopravy, instalace.
</t>
  </si>
  <si>
    <t>EDID a HDCP manažer</t>
  </si>
  <si>
    <t xml:space="preserve">EDID a HDCP manažer, podpora HDMI 1.4, HDCP 1.4, DVI 1.0, podpora min. rozlišení 1920x1080@60Hz/4:4:4, 4096x2048@30Hz/4:4:4 nebo 60Hz/4:2:0 (300MHz). Emulace EDID z paměti nebo z načtených dat ze zobrazovače. Možnost zapnutí/vypnutí EDID na vstupu. Konfigurace a ovládání přes USB. Ekvalizace vstupního signálu při délce kabelu na alespoň 30 m (při 1920x1080p). Cena včetně dopravy, instalace, nastavení.
</t>
  </si>
  <si>
    <t xml:space="preserve">Kabel HDMI, min. 4K*2K @ 60Hz, min. 10m. Včetně HDMI extenderu pro zesílení signálu podporující přenos na min. 30 m, podpora rozlišení min. 4K*2K @ 60Hz, HDCP kompatibilní. Včetně HDMI kabelu 0,5 m, (M/M), min. rozlišení  4K*2K @ 60Hz. Cena včetně dopravy, instalace.
</t>
  </si>
  <si>
    <t>Laserová tiskárna</t>
  </si>
  <si>
    <t xml:space="preserve">Barevná multifunkční laserová tiskárna, A4, tiskárna, skener, kopírka, Fax, rychlost tisku (černobíle) - až 21 str./min, rychlost tisku (barevně) - až 21 str./min, připojení - USB 2.0, Ethernet (LAN), WiFi, automatický podavač dokumentů (ADF), prioritní zásobník na 1 list, oboustranný tisk. Včetně rozšiřující záruky na 3 roky - oprava výměnou následující pracovní den od nahlášení servisní události. Cena včetně dopravy a instalace.
</t>
  </si>
  <si>
    <t>Pracovní stanice + vybavení učebny fyziky a chemie</t>
  </si>
  <si>
    <t>Učebna pro výuku fyziky a chemie</t>
  </si>
  <si>
    <t>ZŠ Drnovice, okres Vyškov, Náves 109, 683 04 Drnovice</t>
  </si>
  <si>
    <t>Přípojné místo učitele</t>
  </si>
  <si>
    <t xml:space="preserve">Přípojné místo HDMI a USB do žlabu na boku demonstrační katedry. Cena včetně dopravy a instalace.
</t>
  </si>
  <si>
    <t>HDMI rozbočovač</t>
  </si>
  <si>
    <t xml:space="preserve">1x2 HDMI rozbočovač, podpora 4K/UHD @ 60 Hz 4:2:0. EDID management, HDCP kompatibilní. Vestavěný audio embeder a de-embeder pro připojení externího zdroje zvuku (audio in) a zesilovače nebo aktivních reproduktorů (audio out). Zvuk z audio vstupu je možné směrovat zároveň na HDMI výstup a analogový audio výstup. Cena včetně dopravy, instalace, nastavení.
</t>
  </si>
  <si>
    <t xml:space="preserve">Nástěnný držák s křídly pro sestavu interaktivního displeje. Systém se skládá z výškového posunu, rámu pro uchycení dotykové obrazovky o úhlopříčce obrazu 86“ a dvou keramických, magnetických křídel, která po zavření přikrývají celou plochu obrazu.
Zdvih min.  65 cm, Nosnost vlastního pojezdu min 169 kg (součet rámu + displeje + křídel). Cena včetně dopravy a instalace.
</t>
  </si>
  <si>
    <t>Nástěnný držák s křídly</t>
  </si>
  <si>
    <t xml:space="preserve">Bezdrátová dokumentová kamera s flexibilním ramenem. Min. 12x zoom. LED osvětlení snímaného objektu, ruční a automatické ovládání ostření a jasu. Snímaná plocha min A4. Jednoduché ovládání vizualizéru prostřednictvím software. Cena včetně dopravy, instalace.
</t>
  </si>
  <si>
    <t xml:space="preserve">Desktop s min. 250W zdrojem s účinnosti až 92%, výkon CPU min. 18500 bodu dle nezávislého testu cpubenchmark.net, operační paměť min. 8GB DDR4 s možnosti rozšíření na 128 GB, pevný M.2 SSD disk s kapacitou min. 512GB, DVD-RW optická mechanika, Gbit síťová karta, Wifi standardu 802.11ac (2x2), Bluetooth, čtečka pam. karet, min. 2x DisplayPort a 1x HDMI, USB Type-C, USB 3.2 Gen2, USB 3.2 Gen1, USB 2.0, klávesnici a myš, přítomnost TPM modulu minimálně verze 2, operační systém s podporu AD (domény), servisní služba u zákazníka s odezvou do následujícího pracovního dne od nahlášení servisní události. Cena včetně dopravy, instalace, nastavení.
</t>
  </si>
  <si>
    <t xml:space="preserve">Monitor s viditelnou uhlopříčkou min. 60,45cm (23,8"), matný, antireflexní, LED podsvícení, rozlišení 1920x1080, pozorovací úhel 178° vodorovně, 178° svisle, jas min. 250 cd/m2, kontrastní poměr 1000:1 statický, doba odezvy min. 5ms, video vstupy HDMI, DisplayPort, náklon -5 až +23°, výškově nastavitelný stojan až 100mm, dva integrované reproduktory s výkonem 2 W. Cena včetně dopravy, instalace.
</t>
  </si>
  <si>
    <t xml:space="preserve">AllInOne zařízení, IPS min. 21.5" dotykový display s FullHD rozlišením a poměrem stran 16:9, podpora 10 dotyků, výkon CPU min. 16400 bodu dle nezávislého testu cpubenchmark.net, operační paměť 8GB DDR4, disk SSD s kapacitou 256GB, 2MP kamera 1080p, WiFi standardu 802.11ac + BT, USB-C, USB 3.0, HDMI výstup, repro, integrovaná baterie nebo záložní zdroj umožňující mobilitu zařízení s výdrží provozu až 6h, VESA100, operační systém kompatibilní s platformou Microsoft s podporu AD (domény), cena včetně dopravy, instalace, nastavení.
</t>
  </si>
  <si>
    <t xml:space="preserve">Case pro uložení a napájení až 10ks AiO zařízení o uhlopříčce až 22" (bez klávesnic a myší), nabízí mobilitu díky 4 kolečkům z toho dvě s možnosti aretace, možnost uzamknutí/zabezpečení proti odcizení AiO, police z přední strany opatřena bezpečnostním lemem zabraňující odření/poškození AiO, speciální spínací elektroniku ochraňující před proudovými nárazy v síti. Cena včetně dopravy, instalace.
</t>
  </si>
  <si>
    <t xml:space="preserve">LCD profesionální displej 65” IPS panel, DirectLED rozlišení 3840 x 2160, jas 400cd/m2, kontrast 4000:1, odezva 8ms, provoz 16/7, orientace landscape, HDMI, VGA, RS232C, RJ45, USB-C, USB, WiFi, USB Media Player, rámeček T/R/L 14.7mm - B 21.4mm, integrované reproduktory 2x 8W, content management software pro jednoduchou správu a distribuci obsahu, podpora barevné kalibrace. Cena včetně dopravy, instalace, nastavení a AV kabeláže.
</t>
  </si>
  <si>
    <t xml:space="preserve">Kabel HDMI, min. 4K*2K @ 60Hz, min. 7.5m. Včetně HDMI extenderu pro zesílení signálu podporující přenos na min. 30 m, podpora rozlišení min. 4K*2K @ 60Hz, HDCP kompatibilní. Včetně HDMI kabelu 0,5 m, (M/M), min. rozlišení  4K*2K @ 60Hz. Cena včetně dopravy, instalace.
</t>
  </si>
  <si>
    <t>02/2023</t>
  </si>
  <si>
    <t>Prezentační software</t>
  </si>
  <si>
    <t>Žákovská sada pro učebnu přírodních věd - pro 3 studenty</t>
  </si>
  <si>
    <t xml:space="preserve">SW balíček, který obsahuje autorský nástroj učitele – SW pro přípravu interaktivních cvičení musí být plně kompatibilní (umožňuje otevřít soubor, spustit všechny aktivity, animace, uložit v původním formátu) se soubory s příponou notebook. Prostředí musí být v českém jazyce. Balíček dále musí obsahovat nástroj pro rychlou přípravu digitálních učebních aktivit, hlasování. Aktivity je možno sdílet na žákovská zařízení přes cloud prostředí. Cena včetně dopravy, instalace a zaškolení uživatele, školení viz technická zpráva. 
</t>
  </si>
  <si>
    <t xml:space="preserve">SW balíček, který obsahuje autorský nástroj učitele – SW pro přípravu interaktivních cvičení musí být plně kompatibilní (umožňuje otevřít soubor, spustit všechny aktivity, animace, uložit v původním formátu) se soubory s příponou notebook. Prostředí musí být v českém jazyce. 
Balíček dále musí obsahovat nástroj pro rychlou přípravu digitálních učebních aktivit, hlasování. Aktivity je možno sdílet na žákovská zařízení přes cloud prostředí. Cena včetně dopravy, instalace a zaškolení uživatele, školení viz technická zpráva. 
</t>
  </si>
  <si>
    <t>Interaktivní systém</t>
  </si>
  <si>
    <t xml:space="preserve">
Stropní bezdrátový přístupový bod (AP), 802.11ax, dvě rádia, duálně optimalizovaná anténa 2x2 MU-MIMO, 2.4GHz a 5GHz, PoE, RJ45, management, hybridní - možnost správy kontrolérem nebo v cloud. Cena včetně dopravy, instalace, nastavení.
</t>
  </si>
  <si>
    <t xml:space="preserve">Konferenční USB soundbar. Soundbar obsahuje vestavěné reproduktory a mikrofon. Využití pro videokonference typu MS Teams, Google Meet, Webex apod. k připojení přes USB k laptopu nebo počítači. Parametry reproduktoru: minimálně 4 reproduktory, stereo, celkový výkon minimálně 2 x 20W, frekvenční rozsah minimálně 250 Hz – 20 kHz. Parametry mikrofonu: minimálně 180 stupňů pokrytí, dosah minimálně 4,5 metru. Další funkce: DSP procesor pro redukci ozvěn a potlačení okolního ruchu, LED indikátor zapnutí/vypnutí mikrofonu. Montáž: držák pro montáž na zeď. Vstupy/výstupy: minimálně 1x USB typ A. Rozměry a hmotnost: maximálně 120 x 1110 x 100 mm (V x Š x H), 6,8 Kg. Cena včetně dopravy a instalace.
</t>
  </si>
  <si>
    <t xml:space="preserve">HDMI kabel 3 m, (M/M), min. rozlišení  4K*2K @ 60Hz. Cena včetně dopravy a instalace.
</t>
  </si>
  <si>
    <t xml:space="preserve">Interaktivní displej s úhlopříčkou min. 86" (218cm). Dotyková technologie musí rozpoznat min. 20 současných dotyků. Displej obsahuje vestavěnou aplikaci pro psaní digitálním inkoustem na bílé tabuli, prohlížeč internetových stránek. Zařízení musí mít certifikaci ENERGY STAR. Cena včetně systémové AV kabeláže. Cena včetně dopravy, instalace, nastavení.
</t>
  </si>
  <si>
    <t>Žákovská sada pro experimenty v učebně přírodních věd obsahující: plastový kufřík pro bezpečné uložení senzorů (každý senzor má speciálně tvarovanou přihrádku), metodickou příručka učitele (včetně popisu úlohy, seznamu pomůcek a odhadu času potřebného na experiment), min. 28 žákovských úloh a sadu senzorů (bezdrátový senzor teploty, bezdrátový senzor síly, bezdrátový senzor tlaku, bezdrátový senzor pH, bezdrátový senzor tepu s ručními úchyty, bezdrátový senzor počasí s anemometrem a GPS, bezdrátový senzor  napětí, bezdrátový senzor  pohybu. Každý senzor musí být vybaven baterií a bezdrátovým komunikačním rozhraním standardu Bluetooth. Součástí dodávky také musí být sw aplikace, jednotná pro práci se všemi senzory, které jsou předmětem výkazu výměr. SW musí umožnit sběr dat a jejich vizualizaci, doplnění textových informací, obrázků a videí, tak aby bylo možno zpracovávat kompletní úlohy obsahující motivační, teoretickou i praktickou část. Dále pak integrované testovací otázky s automatickou kontrolou správnosti, záznam práce do elektronického laboratorního protokolu. SW aplikace musí mít shodné funkce a rozložení ovládacích prvků pro běžné operačními systémy (Windows, Mac, iOS, Android). Školení viz technická zpráva. Cena včetně dopravy, instalace.</t>
  </si>
  <si>
    <t xml:space="preserve">Rozšiřující sada pro experimenty ve Fyzice obsahující: plastový kufřík pro bezpečné uložení senzorů (každý senzor má speciálně tvarovanou přihrádku) a sadu senzorů (bezdrátový senzor proudu, bezdrátový senzor zvuku, bezdrátový senzor rotace a motor pro bezdrátový vozík. Školení viz technická zpráva. Cena včetně dopravy, instalace.
</t>
  </si>
  <si>
    <t xml:space="preserve">Sada 8 integrovaných programovatelných rozhraní (senzor mg. pole, akcelerometr, senzor světla, senzor teploty, senzor zvuku a dvě tlačíka a tři výstupy (RGB LED, zvuk, 5x5 LED pole). Vše uložené v přehledném plastovém boxu. Tištěná učebnice s 9 inspirativními úlohami. Součástí dodávky také musí být sw aplikace, jednotná pro práci se s touto sadou a všemi senzory, které jsou předmětem výkazu výměr. SW aplikace obsahuje integrované programovací prostředí umožňující využívat údaje ze senzorů (které jsou předmětem této sady i ostatních sad výkazu výměr) jako vstupní data pro programování chování výstupních prvků. SW aplikace musí mít shodné funkce a rozložení ovládacích prvků pro běžné operačními systémy (Windows, Mac, iOS, Android). Školení viz technická zpráva. Cena včetně dopravy, instalace.
</t>
  </si>
  <si>
    <t xml:space="preserve">Základní sada pro experimenty ve Fyzice obsahující: plastový kufřík pro bezpečné uložení senzorů (každý senzor má speciálně tvarovanou přihrádku), metodickou příručka učitele (včetně popisu úlohy, seznamu pomůcek a odhadu času potřebného na experiment), min. 28 žákovských úloh a sadu senzorů (bezdrátový senzor teploty, bezdrátový senzor tlaku, bezdrátový senzor napětí, bezdrátový senzor světla, bezdrátový senzor pohybu, bezdrátový senzor magnetického pole,  bezdrátový senzor proudu, bezdrátový senzor zvuku, bezdrátový senzor rotace a motor pro bezdrátový vozík, bezdrátový vozík s integrovaným senzorem síly, rychlosti a zrychlení. Každý senzor musí být vybaven baterií a bezdrátovým komunikačním rozhraním standardu Bluetooth). Součástí dodávky také musí být sw aplikace, jednotná pro práci se všemi senzory, které jsou předmětem výkazu výměr. SW musí umožnit sběr dat a jejich vizualizaci, doplnění textových informací, obrázků a videí, tak aby bylo možno zpracovávat kompletní úlohy obsahující motivační, teoretickou i praktickou část. Dále pak integrované testovací otázky s automatickou kontrolou správnosti, záznam práce do elektronického laboratorního protokolu. SW aplikace musí mít shodné funkce a rozložení ovládacích prvků pro běžné operačními systémy (Windows, Mac, iOS, Android). Školení viz technická zpráva. Cena včetně dopravy, instalace. 
</t>
  </si>
  <si>
    <t xml:space="preserve">Základní  sada pro experimenty v Chemii obsahující: plastový kufřík pro bezpečné uložení senzorů (každý senzor má speciálně tvarovanou přihrádku), metodickou příručka učitele (včetně popisu úlohy, seznamu pomůcek a odhadu času potřebného na experiment), min. 28 žákovských úloh a sadu senzorů - bezdrátový senzor teploty,  bezdrátový senzor pH, bezdrátový senzor CO2, bezdrátový senzor vodivosti, bezdrátový kolorimetr a turbidimetr, plochá elektroda pH, elektroda oxidace a redukce, návlek na senzor CO2 pro měření ve vodě, bezdrátový senzor tlaku, bezdrátový senzor plynného O2 , bezdrátový čítač kapek. Každý senzor musí být vybaven baterií a bezdrátovým komunikačním rozhraním standardu Bluetooth. Součástí dodávky také musí být sw aplikace, jednotná pro práci se všemi senzory, které jsou předmětem výkazu výměr. SW musí umožnit sběr dat a jejich vizualizaci, doplnění textových informací, obrázků a videí, tak aby bylo možno zpracovávat kompletní úlohy obsahující motivační, teoretickou i praktickou část. Dále pak integrované testovací otázky s automatickou kontrolou správnosti, záznam práce do elektronického laboratorního protokolu. SW aplikace musí mít shodné funkce a rozložení ovládacích prvků pro běžné operačními systémy (Windows, Mac, iOS, Android). Školení viz technická zpráva. Cena včetně dopravy, instalace.
</t>
  </si>
  <si>
    <t xml:space="preserve">Aplikace musí být jednotná pro práci se všemi senzory, které jsou předmětem výkazu výměr. SW musí umožnit sběr dat a jejich vizualizaci, doplnění textových informací, obrázků a videí, tak aby bylo možno zpracovávat kompletní úlohy obsahující motivační, teoretickou i praktickou část. Dále pak integrované testovací otázky s automatickou kontrolou správnosti, záznam práce do elektronického laboratorního protokolu. SW aplikace musí mít shodné funkce a rozložení ovládacích prvků pro běžné operačními systémy (Windows, Mac, iOS, Android). Školení viz technická zpráva. Cena včetně dopravy, instalace.
</t>
  </si>
  <si>
    <t>Koncové prvky</t>
  </si>
  <si>
    <t>NEOCENĚNÝ SOUPIS PRACÍ A DODÁVEK A SLUŽEB</t>
  </si>
  <si>
    <t>Výrobní označení nabízeného produktu</t>
  </si>
  <si>
    <t>Výrobní označení nabízeného procesoru</t>
  </si>
</sst>
</file>

<file path=xl/styles.xml><?xml version="1.0" encoding="utf-8"?>
<styleSheet xmlns="http://schemas.openxmlformats.org/spreadsheetml/2006/main">
  <numFmts count="6">
    <numFmt numFmtId="44" formatCode="_-* #,##0.00\ &quot;Kč&quot;_-;\-* #,##0.00\ &quot;Kč&quot;_-;_-* &quot;-&quot;??\ &quot;Kč&quot;_-;_-@_-"/>
    <numFmt numFmtId="164" formatCode="#"/>
    <numFmt numFmtId="165" formatCode="#,##0.000"/>
    <numFmt numFmtId="166" formatCode="#,##0\_x0000_"/>
    <numFmt numFmtId="167" formatCode="#,##0.0"/>
    <numFmt numFmtId="168" formatCode="#,##0.0000"/>
  </numFmts>
  <fonts count="22">
    <font>
      <sz val="10"/>
      <name val="Arial"/>
      <family val="2"/>
    </font>
    <font>
      <sz val="11"/>
      <color theme="1"/>
      <name val="Calibri"/>
      <family val="2"/>
      <scheme val="minor"/>
    </font>
    <font>
      <sz val="8"/>
      <name val="Arial"/>
      <family val="2"/>
    </font>
    <font>
      <sz val="7"/>
      <name val="Arial"/>
      <family val="2"/>
    </font>
    <font>
      <b/>
      <sz val="10"/>
      <name val="Arial"/>
      <family val="2"/>
    </font>
    <font>
      <b/>
      <sz val="12"/>
      <name val="Arial"/>
      <family val="2"/>
    </font>
    <font>
      <b/>
      <sz val="8"/>
      <name val="Arial"/>
      <family val="2"/>
    </font>
    <font>
      <b/>
      <sz val="14"/>
      <color indexed="10"/>
      <name val="Arial"/>
      <family val="2"/>
    </font>
    <font>
      <b/>
      <sz val="18"/>
      <color indexed="10"/>
      <name val="Arial"/>
      <family val="2"/>
    </font>
    <font>
      <sz val="8"/>
      <color indexed="9"/>
      <name val="Arial"/>
      <family val="2"/>
    </font>
    <font>
      <b/>
      <sz val="14"/>
      <name val="Arial"/>
      <family val="2"/>
    </font>
    <font>
      <sz val="10"/>
      <name val="Arial CE"/>
      <family val="2"/>
    </font>
    <font>
      <u val="single"/>
      <sz val="10"/>
      <color indexed="12"/>
      <name val="Arial CE"/>
      <family val="2"/>
    </font>
    <font>
      <b/>
      <sz val="8"/>
      <color rgb="FF0000FF"/>
      <name val="Arial"/>
      <family val="2"/>
    </font>
    <font>
      <b/>
      <sz val="8"/>
      <color rgb="FF7030A0"/>
      <name val="Arial"/>
      <family val="2"/>
    </font>
    <font>
      <sz val="10"/>
      <color rgb="FF7030A0"/>
      <name val="Arial"/>
      <family val="2"/>
    </font>
    <font>
      <b/>
      <sz val="10"/>
      <color rgb="FF0000FF"/>
      <name val="Arial"/>
      <family val="2"/>
    </font>
    <font>
      <sz val="10"/>
      <color rgb="FFFF0000"/>
      <name val="Arial"/>
      <family val="2"/>
    </font>
    <font>
      <b/>
      <sz val="10"/>
      <color rgb="FF7030A0"/>
      <name val="Arial"/>
      <family val="2"/>
    </font>
    <font>
      <b/>
      <u val="single"/>
      <sz val="10"/>
      <color rgb="FFFA0000"/>
      <name val="Arial"/>
      <family val="2"/>
    </font>
    <font>
      <b/>
      <sz val="8"/>
      <color indexed="12"/>
      <name val="Arial"/>
      <family val="2"/>
    </font>
    <font>
      <b/>
      <u val="single"/>
      <sz val="8"/>
      <color indexed="10"/>
      <name val="Arial"/>
      <family val="2"/>
    </font>
  </fonts>
  <fills count="6">
    <fill>
      <patternFill/>
    </fill>
    <fill>
      <patternFill patternType="gray125"/>
    </fill>
    <fill>
      <patternFill patternType="solid">
        <fgColor indexed="26"/>
        <bgColor indexed="64"/>
      </patternFill>
    </fill>
    <fill>
      <patternFill patternType="solid">
        <fgColor indexed="13"/>
        <bgColor indexed="64"/>
      </patternFill>
    </fill>
    <fill>
      <patternFill patternType="solid">
        <fgColor theme="0"/>
        <bgColor indexed="64"/>
      </patternFill>
    </fill>
    <fill>
      <patternFill patternType="solid">
        <fgColor rgb="FFFFFF00"/>
        <bgColor indexed="64"/>
      </patternFill>
    </fill>
  </fills>
  <borders count="55">
    <border>
      <left/>
      <right/>
      <top/>
      <bottom/>
      <diagonal/>
    </border>
    <border>
      <left style="thin"/>
      <right/>
      <top style="thin"/>
      <bottom/>
    </border>
    <border>
      <left/>
      <right/>
      <top style="thin"/>
      <bottom/>
    </border>
    <border>
      <left/>
      <right style="thin"/>
      <top style="thin"/>
      <bottom/>
    </border>
    <border>
      <left/>
      <right style="thin"/>
      <top/>
      <bottom style="thin"/>
    </border>
    <border>
      <left style="thin"/>
      <right/>
      <top/>
      <bottom/>
    </border>
    <border>
      <left/>
      <right style="hair"/>
      <top style="hair"/>
      <bottom/>
    </border>
    <border>
      <left/>
      <right style="thin"/>
      <top/>
      <bottom/>
    </border>
    <border>
      <left/>
      <right style="hair"/>
      <top/>
      <bottom/>
    </border>
    <border>
      <left/>
      <right/>
      <top style="hair"/>
      <bottom/>
    </border>
    <border>
      <left/>
      <right style="hair"/>
      <top style="hair"/>
      <bottom style="hair"/>
    </border>
    <border>
      <left/>
      <right/>
      <top/>
      <bottom style="hair"/>
    </border>
    <border>
      <left/>
      <right style="hair"/>
      <top/>
      <bottom style="hair"/>
    </border>
    <border>
      <left/>
      <right/>
      <top style="hair"/>
      <bottom style="hair"/>
    </border>
    <border>
      <left style="thin"/>
      <right/>
      <top/>
      <bottom style="thin"/>
    </border>
    <border>
      <left/>
      <right/>
      <top/>
      <bottom style="thin"/>
    </border>
    <border>
      <left style="thin"/>
      <right/>
      <top style="thin"/>
      <bottom style="thin"/>
    </border>
    <border>
      <left/>
      <right/>
      <top style="thin"/>
      <bottom style="thin"/>
    </border>
    <border>
      <left/>
      <right style="thin"/>
      <top style="thin"/>
      <bottom style="thin"/>
    </border>
    <border>
      <left style="thin"/>
      <right/>
      <top style="thin"/>
      <bottom style="hair"/>
    </border>
    <border>
      <left/>
      <right/>
      <top style="thin"/>
      <bottom style="hair"/>
    </border>
    <border>
      <left/>
      <right style="hair"/>
      <top style="thin"/>
      <bottom style="hair"/>
    </border>
    <border>
      <left style="hair"/>
      <right/>
      <top style="thin"/>
      <bottom style="hair"/>
    </border>
    <border>
      <left/>
      <right style="thin"/>
      <top style="thin"/>
      <bottom style="hair"/>
    </border>
    <border>
      <left/>
      <right style="thin"/>
      <top style="hair"/>
      <bottom style="thin"/>
    </border>
    <border>
      <left style="thin"/>
      <right style="hair"/>
      <top style="hair"/>
      <bottom style="hair"/>
    </border>
    <border>
      <left style="hair"/>
      <right/>
      <top style="hair"/>
      <bottom/>
    </border>
    <border>
      <left style="hair"/>
      <right style="hair"/>
      <top style="hair"/>
      <bottom style="hair"/>
    </border>
    <border>
      <left/>
      <right style="thin"/>
      <top style="hair"/>
      <bottom style="hair"/>
    </border>
    <border>
      <left style="hair"/>
      <right/>
      <top style="hair"/>
      <bottom style="hair"/>
    </border>
    <border>
      <left style="hair"/>
      <right/>
      <top/>
      <bottom style="hair"/>
    </border>
    <border>
      <left style="thin"/>
      <right/>
      <top style="hair"/>
      <bottom style="hair"/>
    </border>
    <border>
      <left/>
      <right style="thin"/>
      <top style="hair"/>
      <bottom/>
    </border>
    <border>
      <left style="thin"/>
      <right style="hair"/>
      <top style="hair"/>
      <bottom style="thin"/>
    </border>
    <border>
      <left style="hair"/>
      <right/>
      <top style="hair"/>
      <bottom style="thin"/>
    </border>
    <border>
      <left/>
      <right/>
      <top style="hair"/>
      <bottom style="thin"/>
    </border>
    <border>
      <left/>
      <right style="hair"/>
      <top style="hair"/>
      <bottom style="thin"/>
    </border>
    <border>
      <left/>
      <right style="hair"/>
      <top style="thin"/>
      <bottom/>
    </border>
    <border>
      <left style="hair"/>
      <right/>
      <top style="thin"/>
      <bottom/>
    </border>
    <border>
      <left style="hair"/>
      <right/>
      <top/>
      <bottom/>
    </border>
    <border>
      <left style="thin"/>
      <right/>
      <top/>
      <bottom style="hair"/>
    </border>
    <border>
      <left/>
      <right style="thin"/>
      <top/>
      <bottom style="hair"/>
    </border>
    <border>
      <left style="thin"/>
      <right/>
      <top style="hair"/>
      <bottom/>
    </border>
    <border>
      <left/>
      <right style="medium"/>
      <top style="hair"/>
      <bottom style="thin"/>
    </border>
    <border>
      <left/>
      <right style="medium"/>
      <top style="medium"/>
      <bottom style="medium"/>
    </border>
    <border>
      <left/>
      <right style="hair"/>
      <top/>
      <bottom style="thin"/>
    </border>
    <border>
      <left style="hair"/>
      <right/>
      <top/>
      <bottom style="thin"/>
    </border>
    <border>
      <left style="thin"/>
      <right style="hair"/>
      <top style="thin"/>
      <bottom style="hair"/>
    </border>
    <border>
      <left style="hair"/>
      <right style="hair"/>
      <top style="thin"/>
      <bottom style="hair"/>
    </border>
    <border>
      <left style="hair"/>
      <right style="hair"/>
      <top style="hair"/>
      <bottom style="thin"/>
    </border>
    <border>
      <left style="hair"/>
      <right style="thin"/>
      <top style="thin"/>
      <bottom style="hair"/>
    </border>
    <border>
      <left style="hair"/>
      <right style="thin"/>
      <top style="hair"/>
      <bottom style="thin"/>
    </border>
    <border>
      <left style="thin"/>
      <right/>
      <top style="hair"/>
      <bottom style="thin"/>
    </border>
    <border>
      <left style="medium"/>
      <right/>
      <top style="medium"/>
      <bottom style="medium"/>
    </border>
    <border>
      <left style="thin">
        <color rgb="FF00B0F0"/>
      </left>
      <right style="thin">
        <color rgb="FF00B0F0"/>
      </right>
      <top style="thin">
        <color rgb="FF00B0F0"/>
      </top>
      <bottom style="thin">
        <color rgb="FF00B0F0"/>
      </bottom>
    </border>
  </borders>
  <cellStyleXfs count="3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2" fillId="0" borderId="0" applyNumberFormat="0" applyFill="0" applyBorder="0">
      <alignment/>
      <protection locked="0"/>
    </xf>
    <xf numFmtId="44" fontId="0" fillId="0" borderId="0" applyFont="0" applyFill="0" applyBorder="0" applyAlignment="0" applyProtection="0"/>
    <xf numFmtId="44" fontId="0" fillId="0" borderId="0" applyFont="0" applyFill="0" applyBorder="0" applyAlignment="0" applyProtection="0"/>
    <xf numFmtId="0" fontId="1" fillId="0" borderId="0">
      <alignment/>
      <protection/>
    </xf>
    <xf numFmtId="0" fontId="1" fillId="0" borderId="0">
      <alignment/>
      <protection/>
    </xf>
    <xf numFmtId="0" fontId="11" fillId="0" borderId="0">
      <alignment/>
      <protection/>
    </xf>
    <xf numFmtId="0" fontId="0" fillId="0" borderId="0">
      <alignment/>
      <protection/>
    </xf>
    <xf numFmtId="44" fontId="0" fillId="0" borderId="0" applyFont="0" applyFill="0" applyBorder="0" applyAlignment="0" applyProtection="0"/>
    <xf numFmtId="44" fontId="0" fillId="0" borderId="0" applyFont="0" applyFill="0" applyBorder="0" applyAlignment="0" applyProtection="0"/>
    <xf numFmtId="0" fontId="1" fillId="0" borderId="0">
      <alignment/>
      <protection/>
    </xf>
    <xf numFmtId="0" fontId="1" fillId="0" borderId="0">
      <alignment/>
      <protection/>
    </xf>
  </cellStyleXfs>
  <cellXfs count="209">
    <xf numFmtId="0" fontId="0" fillId="0" borderId="0" xfId="0"/>
    <xf numFmtId="0" fontId="13" fillId="0" borderId="0" xfId="0" applyFont="1" applyAlignment="1">
      <alignment vertical="center"/>
    </xf>
    <xf numFmtId="0" fontId="0" fillId="0" borderId="0" xfId="0" applyProtection="1">
      <protection locked="0"/>
    </xf>
    <xf numFmtId="0" fontId="0" fillId="0" borderId="1" xfId="0" applyBorder="1"/>
    <xf numFmtId="0" fontId="0" fillId="0" borderId="2" xfId="0" applyBorder="1"/>
    <xf numFmtId="0" fontId="0" fillId="0" borderId="3" xfId="0" applyBorder="1"/>
    <xf numFmtId="0" fontId="0" fillId="0" borderId="4" xfId="0" applyBorder="1"/>
    <xf numFmtId="0" fontId="2" fillId="0" borderId="1" xfId="0" applyFont="1" applyBorder="1" applyAlignment="1">
      <alignment vertical="center"/>
    </xf>
    <xf numFmtId="0" fontId="2" fillId="0" borderId="2" xfId="0" applyFont="1" applyBorder="1" applyAlignment="1">
      <alignment vertical="center"/>
    </xf>
    <xf numFmtId="0" fontId="2" fillId="0" borderId="3" xfId="0" applyFont="1" applyBorder="1" applyAlignment="1">
      <alignment vertical="center"/>
    </xf>
    <xf numFmtId="0" fontId="2" fillId="0" borderId="5" xfId="0" applyFont="1" applyBorder="1" applyAlignment="1">
      <alignment vertical="center"/>
    </xf>
    <xf numFmtId="0" fontId="2" fillId="0" borderId="0" xfId="0" applyFont="1" applyAlignment="1">
      <alignment vertical="center"/>
    </xf>
    <xf numFmtId="0" fontId="2" fillId="0" borderId="6" xfId="0" applyFont="1" applyBorder="1" applyAlignment="1">
      <alignment vertical="center"/>
    </xf>
    <xf numFmtId="0" fontId="2" fillId="0" borderId="7" xfId="0" applyFont="1" applyBorder="1" applyAlignment="1">
      <alignment vertical="center"/>
    </xf>
    <xf numFmtId="0" fontId="2" fillId="0" borderId="8" xfId="0" applyFont="1" applyBorder="1" applyAlignment="1">
      <alignment vertical="center"/>
    </xf>
    <xf numFmtId="0" fontId="2" fillId="0" borderId="9" xfId="0" applyFont="1" applyBorder="1" applyAlignment="1">
      <alignment vertical="center"/>
    </xf>
    <xf numFmtId="0" fontId="2" fillId="0" borderId="10" xfId="0" applyFont="1" applyBorder="1" applyAlignment="1">
      <alignment vertical="center"/>
    </xf>
    <xf numFmtId="0" fontId="2" fillId="0" borderId="11" xfId="0" applyFont="1" applyBorder="1" applyAlignment="1">
      <alignment vertical="center"/>
    </xf>
    <xf numFmtId="0" fontId="2" fillId="0" borderId="12" xfId="0" applyFont="1" applyBorder="1" applyAlignment="1">
      <alignment vertical="center"/>
    </xf>
    <xf numFmtId="0" fontId="3" fillId="0" borderId="0" xfId="0" applyFont="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15" xfId="0" applyFont="1" applyBorder="1" applyAlignment="1">
      <alignment vertical="center"/>
    </xf>
    <xf numFmtId="0" fontId="2" fillId="0" borderId="4" xfId="0" applyFont="1" applyBorder="1" applyAlignment="1">
      <alignment vertical="center"/>
    </xf>
    <xf numFmtId="0" fontId="2" fillId="0" borderId="16" xfId="0" applyFont="1" applyBorder="1" applyAlignment="1">
      <alignment vertical="center"/>
    </xf>
    <xf numFmtId="0" fontId="2" fillId="0" borderId="17" xfId="0" applyFont="1" applyBorder="1" applyAlignment="1">
      <alignment vertical="center"/>
    </xf>
    <xf numFmtId="0" fontId="4" fillId="0" borderId="17" xfId="0" applyFont="1" applyBorder="1" applyAlignment="1">
      <alignment vertical="center"/>
    </xf>
    <xf numFmtId="0" fontId="2" fillId="0" borderId="18" xfId="0" applyFont="1" applyBorder="1" applyAlignment="1">
      <alignment vertical="center"/>
    </xf>
    <xf numFmtId="0" fontId="2" fillId="0" borderId="19" xfId="0" applyFont="1" applyBorder="1" applyAlignment="1">
      <alignment vertical="center"/>
    </xf>
    <xf numFmtId="0" fontId="2" fillId="0" borderId="20" xfId="0" applyFont="1" applyBorder="1" applyAlignment="1">
      <alignment vertical="center"/>
    </xf>
    <xf numFmtId="0" fontId="2" fillId="0" borderId="21" xfId="0" applyFont="1" applyBorder="1" applyAlignment="1">
      <alignment vertical="center"/>
    </xf>
    <xf numFmtId="0" fontId="2" fillId="0" borderId="22" xfId="0" applyFont="1" applyBorder="1" applyAlignment="1">
      <alignment vertical="center"/>
    </xf>
    <xf numFmtId="0" fontId="2" fillId="0" borderId="23" xfId="0" applyFont="1" applyBorder="1" applyAlignment="1">
      <alignment vertical="center"/>
    </xf>
    <xf numFmtId="3" fontId="0" fillId="0" borderId="24" xfId="0" applyNumberFormat="1" applyBorder="1" applyAlignment="1">
      <alignment vertical="center"/>
    </xf>
    <xf numFmtId="164" fontId="4" fillId="0" borderId="17" xfId="0" applyNumberFormat="1" applyFont="1" applyBorder="1" applyAlignment="1">
      <alignment vertical="center" wrapText="1"/>
    </xf>
    <xf numFmtId="0" fontId="5" fillId="0" borderId="19" xfId="0" applyFont="1" applyBorder="1" applyAlignment="1">
      <alignment vertical="center"/>
    </xf>
    <xf numFmtId="0" fontId="5" fillId="0" borderId="21" xfId="0" applyFont="1" applyBorder="1" applyAlignment="1">
      <alignment vertical="center"/>
    </xf>
    <xf numFmtId="0" fontId="4" fillId="0" borderId="22" xfId="0" applyFont="1" applyBorder="1" applyAlignment="1">
      <alignment vertical="center"/>
    </xf>
    <xf numFmtId="0" fontId="4" fillId="0" borderId="20" xfId="0" applyFont="1" applyBorder="1" applyAlignment="1">
      <alignment vertical="center"/>
    </xf>
    <xf numFmtId="0" fontId="4" fillId="0" borderId="23" xfId="0" applyFont="1" applyBorder="1" applyAlignment="1">
      <alignment vertical="center"/>
    </xf>
    <xf numFmtId="0" fontId="4" fillId="0" borderId="21" xfId="0" applyFont="1" applyBorder="1" applyAlignment="1">
      <alignment vertical="center"/>
    </xf>
    <xf numFmtId="1" fontId="2" fillId="0" borderId="25" xfId="0" applyNumberFormat="1" applyFont="1" applyBorder="1" applyAlignment="1">
      <alignment horizontal="center" vertical="center"/>
    </xf>
    <xf numFmtId="0" fontId="6" fillId="0" borderId="26" xfId="0" applyFont="1" applyBorder="1" applyAlignment="1">
      <alignment vertical="center"/>
    </xf>
    <xf numFmtId="0" fontId="2" fillId="0" borderId="27" xfId="0" applyFont="1" applyBorder="1" applyAlignment="1">
      <alignment vertical="center"/>
    </xf>
    <xf numFmtId="49" fontId="2" fillId="0" borderId="28" xfId="0" applyNumberFormat="1" applyFont="1" applyBorder="1" applyAlignment="1">
      <alignment vertical="center"/>
    </xf>
    <xf numFmtId="0" fontId="2" fillId="0" borderId="29" xfId="0" applyFont="1" applyBorder="1" applyAlignment="1">
      <alignment vertical="center"/>
    </xf>
    <xf numFmtId="0" fontId="2" fillId="0" borderId="28" xfId="0" applyFont="1" applyBorder="1" applyAlignment="1">
      <alignment vertical="center"/>
    </xf>
    <xf numFmtId="0" fontId="2" fillId="0" borderId="30" xfId="0" applyFont="1" applyBorder="1" applyAlignment="1">
      <alignment vertical="center"/>
    </xf>
    <xf numFmtId="1" fontId="2" fillId="0" borderId="31" xfId="0" applyNumberFormat="1" applyFont="1" applyBorder="1" applyAlignment="1">
      <alignment horizontal="center" vertical="center"/>
    </xf>
    <xf numFmtId="0" fontId="6" fillId="0" borderId="29" xfId="0" applyFont="1" applyBorder="1" applyAlignment="1">
      <alignment vertical="center"/>
    </xf>
    <xf numFmtId="49" fontId="2" fillId="0" borderId="18" xfId="0" applyNumberFormat="1" applyFont="1" applyBorder="1" applyAlignment="1">
      <alignment vertical="center"/>
    </xf>
    <xf numFmtId="0" fontId="2" fillId="0" borderId="32" xfId="0" applyFont="1" applyBorder="1" applyAlignment="1">
      <alignment vertical="center"/>
    </xf>
    <xf numFmtId="1" fontId="2" fillId="0" borderId="33" xfId="0" applyNumberFormat="1" applyFont="1" applyBorder="1" applyAlignment="1">
      <alignment horizontal="center" vertical="center"/>
    </xf>
    <xf numFmtId="0" fontId="2" fillId="0" borderId="34" xfId="0" applyFont="1" applyBorder="1" applyAlignment="1">
      <alignment vertical="center"/>
    </xf>
    <xf numFmtId="0" fontId="2" fillId="0" borderId="35" xfId="0" applyFont="1" applyBorder="1" applyAlignment="1">
      <alignment vertical="center"/>
    </xf>
    <xf numFmtId="0" fontId="2" fillId="0" borderId="36" xfId="0" applyFont="1" applyBorder="1" applyAlignment="1">
      <alignment vertical="center"/>
    </xf>
    <xf numFmtId="49" fontId="2" fillId="0" borderId="4" xfId="0" applyNumberFormat="1" applyFont="1" applyBorder="1" applyAlignment="1">
      <alignment vertical="center"/>
    </xf>
    <xf numFmtId="0" fontId="4" fillId="0" borderId="1" xfId="0" applyFont="1" applyBorder="1" applyAlignment="1">
      <alignment vertical="top"/>
    </xf>
    <xf numFmtId="0" fontId="2" fillId="0" borderId="37" xfId="0" applyFont="1" applyBorder="1" applyAlignment="1">
      <alignment vertical="center"/>
    </xf>
    <xf numFmtId="0" fontId="2" fillId="0" borderId="38" xfId="0" applyFont="1" applyBorder="1" applyAlignment="1">
      <alignment vertical="center"/>
    </xf>
    <xf numFmtId="1" fontId="5" fillId="0" borderId="19" xfId="0" applyNumberFormat="1" applyFont="1" applyBorder="1" applyAlignment="1">
      <alignment vertical="center"/>
    </xf>
    <xf numFmtId="0" fontId="2" fillId="0" borderId="39" xfId="0" applyFont="1" applyBorder="1" applyAlignment="1">
      <alignment vertical="center"/>
    </xf>
    <xf numFmtId="168" fontId="2" fillId="0" borderId="18" xfId="0" applyNumberFormat="1" applyFont="1" applyBorder="1" applyAlignment="1">
      <alignment horizontal="right" vertical="center"/>
    </xf>
    <xf numFmtId="0" fontId="2" fillId="0" borderId="40" xfId="0" applyFont="1" applyBorder="1"/>
    <xf numFmtId="0" fontId="2" fillId="0" borderId="30" xfId="0" applyFont="1" applyBorder="1"/>
    <xf numFmtId="168" fontId="2" fillId="0" borderId="41" xfId="0" applyNumberFormat="1" applyFont="1" applyBorder="1" applyAlignment="1">
      <alignment horizontal="right" vertical="center"/>
    </xf>
    <xf numFmtId="0" fontId="4" fillId="0" borderId="42" xfId="0" applyFont="1" applyBorder="1" applyAlignment="1">
      <alignment vertical="top"/>
    </xf>
    <xf numFmtId="0" fontId="2" fillId="0" borderId="26" xfId="0" applyFont="1" applyBorder="1" applyAlignment="1">
      <alignment vertical="center"/>
    </xf>
    <xf numFmtId="168" fontId="2" fillId="0" borderId="28" xfId="0" applyNumberFormat="1" applyFont="1" applyBorder="1" applyAlignment="1">
      <alignment horizontal="right" vertical="center"/>
    </xf>
    <xf numFmtId="0" fontId="4" fillId="0" borderId="34" xfId="0" applyFont="1" applyBorder="1" applyAlignment="1">
      <alignment vertical="center"/>
    </xf>
    <xf numFmtId="0" fontId="2" fillId="0" borderId="43" xfId="0" applyFont="1" applyBorder="1" applyAlignment="1">
      <alignment vertical="center"/>
    </xf>
    <xf numFmtId="0" fontId="2" fillId="0" borderId="44" xfId="0" applyFont="1" applyBorder="1" applyAlignment="1">
      <alignment vertical="center"/>
    </xf>
    <xf numFmtId="0" fontId="2" fillId="0" borderId="14" xfId="0" applyFont="1" applyBorder="1"/>
    <xf numFmtId="0" fontId="2" fillId="0" borderId="45" xfId="0" applyFont="1" applyBorder="1" applyAlignment="1">
      <alignment vertical="center"/>
    </xf>
    <xf numFmtId="0" fontId="2" fillId="0" borderId="46" xfId="0" applyFont="1" applyBorder="1"/>
    <xf numFmtId="0" fontId="2" fillId="0" borderId="24" xfId="0" applyFont="1" applyBorder="1" applyAlignment="1">
      <alignment vertical="center"/>
    </xf>
    <xf numFmtId="2" fontId="0" fillId="0" borderId="0" xfId="0" applyNumberFormat="1" applyProtection="1">
      <protection locked="0"/>
    </xf>
    <xf numFmtId="0" fontId="14" fillId="0" borderId="0" xfId="0" applyFont="1" applyAlignment="1">
      <alignment vertical="center"/>
    </xf>
    <xf numFmtId="49" fontId="2" fillId="0" borderId="7" xfId="0" applyNumberFormat="1" applyFont="1" applyBorder="1" applyAlignment="1">
      <alignment vertical="center"/>
    </xf>
    <xf numFmtId="49" fontId="7" fillId="2" borderId="0" xfId="0" applyNumberFormat="1" applyFont="1" applyFill="1"/>
    <xf numFmtId="49" fontId="6" fillId="2" borderId="0" xfId="0" applyNumberFormat="1" applyFont="1" applyFill="1" applyAlignment="1">
      <alignment vertical="center"/>
    </xf>
    <xf numFmtId="49" fontId="2" fillId="2" borderId="0" xfId="0" applyNumberFormat="1" applyFont="1" applyFill="1" applyAlignment="1">
      <alignment vertical="center"/>
    </xf>
    <xf numFmtId="0" fontId="2" fillId="2" borderId="0" xfId="0" applyFont="1" applyFill="1" applyAlignment="1">
      <alignment horizontal="left" vertical="center"/>
    </xf>
    <xf numFmtId="49" fontId="2" fillId="2" borderId="0" xfId="0" applyNumberFormat="1" applyFont="1" applyFill="1" applyAlignment="1">
      <alignment horizontal="left" vertical="center"/>
    </xf>
    <xf numFmtId="49" fontId="2" fillId="3" borderId="47" xfId="0" applyNumberFormat="1" applyFont="1" applyFill="1" applyBorder="1" applyAlignment="1">
      <alignment horizontal="center" vertical="center" wrapText="1"/>
    </xf>
    <xf numFmtId="49" fontId="2" fillId="3" borderId="48" xfId="0" applyNumberFormat="1" applyFont="1" applyFill="1" applyBorder="1" applyAlignment="1">
      <alignment horizontal="center" vertical="center" wrapText="1"/>
    </xf>
    <xf numFmtId="1" fontId="2" fillId="3" borderId="33" xfId="0" applyNumberFormat="1" applyFont="1" applyFill="1" applyBorder="1" applyAlignment="1">
      <alignment horizontal="center" vertical="center" wrapText="1"/>
    </xf>
    <xf numFmtId="1" fontId="2" fillId="3" borderId="49" xfId="0" applyNumberFormat="1" applyFont="1" applyFill="1" applyBorder="1" applyAlignment="1">
      <alignment horizontal="center" vertical="center" wrapText="1"/>
    </xf>
    <xf numFmtId="49" fontId="3" fillId="2" borderId="0" xfId="0" applyNumberFormat="1" applyFont="1" applyFill="1"/>
    <xf numFmtId="49" fontId="3" fillId="2" borderId="0" xfId="0" applyNumberFormat="1" applyFont="1" applyFill="1" applyAlignment="1">
      <alignment vertical="center"/>
    </xf>
    <xf numFmtId="49" fontId="2" fillId="2" borderId="0" xfId="0" applyNumberFormat="1" applyFont="1" applyFill="1" applyAlignment="1">
      <alignment horizontal="center" vertical="center"/>
    </xf>
    <xf numFmtId="49" fontId="2" fillId="2" borderId="0" xfId="0" applyNumberFormat="1" applyFont="1" applyFill="1" applyAlignment="1">
      <alignment horizontal="left" vertical="center"/>
    </xf>
    <xf numFmtId="49" fontId="2" fillId="3" borderId="50" xfId="0" applyNumberFormat="1" applyFont="1" applyFill="1" applyBorder="1" applyAlignment="1">
      <alignment horizontal="center" vertical="center" wrapText="1"/>
    </xf>
    <xf numFmtId="1" fontId="2" fillId="3" borderId="51" xfId="0" applyNumberFormat="1" applyFont="1" applyFill="1" applyBorder="1" applyAlignment="1">
      <alignment horizontal="center" vertical="center" wrapText="1"/>
    </xf>
    <xf numFmtId="0" fontId="0" fillId="2" borderId="16" xfId="0" applyFont="1" applyFill="1" applyBorder="1"/>
    <xf numFmtId="0" fontId="0" fillId="2" borderId="17" xfId="0" applyFont="1" applyFill="1" applyBorder="1"/>
    <xf numFmtId="0" fontId="0" fillId="0" borderId="1" xfId="0" applyFont="1" applyBorder="1"/>
    <xf numFmtId="0" fontId="0" fillId="0" borderId="2" xfId="0" applyFont="1" applyBorder="1"/>
    <xf numFmtId="0" fontId="8" fillId="0" borderId="2" xfId="0" applyFont="1" applyBorder="1"/>
    <xf numFmtId="0" fontId="0" fillId="0" borderId="14" xfId="0" applyFont="1" applyBorder="1"/>
    <xf numFmtId="0" fontId="0" fillId="0" borderId="15" xfId="0" applyFont="1" applyBorder="1"/>
    <xf numFmtId="164" fontId="2" fillId="0" borderId="26" xfId="0" applyNumberFormat="1" applyFont="1" applyBorder="1" applyAlignment="1">
      <alignment vertical="center"/>
    </xf>
    <xf numFmtId="164" fontId="2" fillId="0" borderId="9" xfId="0" applyNumberFormat="1" applyFont="1" applyBorder="1" applyAlignment="1">
      <alignment vertical="center"/>
    </xf>
    <xf numFmtId="164" fontId="2" fillId="0" borderId="39" xfId="0" applyNumberFormat="1" applyFont="1" applyBorder="1" applyAlignment="1">
      <alignment vertical="center"/>
    </xf>
    <xf numFmtId="164" fontId="2" fillId="0" borderId="0" xfId="0" applyNumberFormat="1" applyFont="1" applyAlignment="1">
      <alignment vertical="center"/>
    </xf>
    <xf numFmtId="164" fontId="2" fillId="0" borderId="27" xfId="0" applyNumberFormat="1" applyFont="1" applyBorder="1" applyAlignment="1">
      <alignment vertical="center"/>
    </xf>
    <xf numFmtId="164" fontId="2" fillId="0" borderId="29" xfId="0" applyNumberFormat="1" applyFont="1" applyBorder="1" applyAlignment="1">
      <alignment vertical="center"/>
    </xf>
    <xf numFmtId="164" fontId="2" fillId="0" borderId="13" xfId="0" applyNumberFormat="1" applyFont="1" applyBorder="1" applyAlignment="1">
      <alignment vertical="center"/>
    </xf>
    <xf numFmtId="164" fontId="2" fillId="0" borderId="30" xfId="0" applyNumberFormat="1" applyFont="1" applyBorder="1" applyAlignment="1">
      <alignment vertical="center"/>
    </xf>
    <xf numFmtId="164" fontId="2" fillId="0" borderId="10" xfId="0" applyNumberFormat="1" applyFont="1" applyBorder="1" applyAlignment="1">
      <alignment vertical="center"/>
    </xf>
    <xf numFmtId="3" fontId="0" fillId="0" borderId="52" xfId="0" applyNumberFormat="1" applyFont="1" applyBorder="1" applyAlignment="1">
      <alignment vertical="center"/>
    </xf>
    <xf numFmtId="3" fontId="0" fillId="0" borderId="35" xfId="0" applyNumberFormat="1" applyFont="1" applyBorder="1" applyAlignment="1">
      <alignment vertical="center"/>
    </xf>
    <xf numFmtId="166" fontId="0" fillId="0" borderId="36" xfId="0" applyNumberFormat="1" applyFont="1" applyBorder="1" applyAlignment="1">
      <alignment horizontal="right" vertical="center" wrapText="1"/>
    </xf>
    <xf numFmtId="4" fontId="0" fillId="0" borderId="34" xfId="0" applyNumberFormat="1" applyFont="1" applyBorder="1" applyAlignment="1">
      <alignment horizontal="right" vertical="center" wrapText="1"/>
    </xf>
    <xf numFmtId="3" fontId="0" fillId="0" borderId="36" xfId="0" applyNumberFormat="1" applyFont="1" applyBorder="1" applyAlignment="1">
      <alignment vertical="center"/>
    </xf>
    <xf numFmtId="3" fontId="0" fillId="0" borderId="34" xfId="0" applyNumberFormat="1" applyFont="1" applyBorder="1" applyAlignment="1">
      <alignment vertical="center"/>
    </xf>
    <xf numFmtId="3" fontId="0" fillId="0" borderId="35" xfId="0" applyNumberFormat="1" applyFont="1" applyBorder="1" applyAlignment="1">
      <alignment vertical="center" wrapText="1"/>
    </xf>
    <xf numFmtId="4" fontId="0" fillId="0" borderId="35" xfId="0" applyNumberFormat="1" applyFont="1" applyBorder="1" applyAlignment="1">
      <alignment horizontal="right" vertical="center" wrapText="1"/>
    </xf>
    <xf numFmtId="4" fontId="0" fillId="0" borderId="29" xfId="0" applyNumberFormat="1" applyFont="1" applyBorder="1" applyAlignment="1">
      <alignment horizontal="right" vertical="center" wrapText="1"/>
    </xf>
    <xf numFmtId="4" fontId="0" fillId="0" borderId="29" xfId="0" applyNumberFormat="1" applyFont="1" applyBorder="1" applyAlignment="1">
      <alignment horizontal="right" vertical="center"/>
    </xf>
    <xf numFmtId="3" fontId="0" fillId="0" borderId="13" xfId="0" applyNumberFormat="1" applyFont="1" applyBorder="1" applyAlignment="1">
      <alignment vertical="center"/>
    </xf>
    <xf numFmtId="0" fontId="9" fillId="0" borderId="13" xfId="0" applyFont="1" applyBorder="1" applyAlignment="1">
      <alignment horizontal="right" vertical="center"/>
    </xf>
    <xf numFmtId="0" fontId="9" fillId="0" borderId="10" xfId="0" applyFont="1" applyBorder="1" applyAlignment="1">
      <alignment horizontal="left" vertical="center"/>
    </xf>
    <xf numFmtId="3" fontId="0" fillId="0" borderId="29" xfId="0" applyNumberFormat="1" applyFont="1" applyBorder="1" applyAlignment="1">
      <alignment vertical="center"/>
    </xf>
    <xf numFmtId="3" fontId="0" fillId="0" borderId="0" xfId="0" applyNumberFormat="1" applyFont="1" applyAlignment="1">
      <alignment vertical="center"/>
    </xf>
    <xf numFmtId="4" fontId="0" fillId="0" borderId="16" xfId="0" applyNumberFormat="1" applyFont="1" applyBorder="1" applyAlignment="1">
      <alignment horizontal="right" vertical="center" wrapText="1"/>
    </xf>
    <xf numFmtId="4" fontId="0" fillId="0" borderId="16" xfId="0" applyNumberFormat="1" applyFont="1" applyBorder="1" applyAlignment="1">
      <alignment horizontal="right" vertical="center"/>
    </xf>
    <xf numFmtId="3" fontId="0" fillId="0" borderId="18" xfId="0" applyNumberFormat="1" applyFont="1" applyBorder="1" applyAlignment="1">
      <alignment vertical="center"/>
    </xf>
    <xf numFmtId="4" fontId="0" fillId="0" borderId="46" xfId="0" applyNumberFormat="1" applyFont="1" applyBorder="1" applyAlignment="1">
      <alignment horizontal="right" vertical="center" wrapText="1"/>
    </xf>
    <xf numFmtId="4" fontId="0" fillId="0" borderId="17" xfId="0" applyNumberFormat="1" applyFont="1" applyBorder="1" applyAlignment="1">
      <alignment horizontal="right" vertical="center" wrapText="1"/>
    </xf>
    <xf numFmtId="3" fontId="0" fillId="0" borderId="15" xfId="0" applyNumberFormat="1" applyFont="1" applyBorder="1" applyAlignment="1">
      <alignment vertical="center" wrapText="1"/>
    </xf>
    <xf numFmtId="3" fontId="2" fillId="0" borderId="30" xfId="0" applyNumberFormat="1" applyFont="1" applyBorder="1" applyAlignment="1">
      <alignment horizontal="right" vertical="center" wrapText="1"/>
    </xf>
    <xf numFmtId="4" fontId="2" fillId="0" borderId="29" xfId="0" applyNumberFormat="1" applyFont="1" applyBorder="1" applyAlignment="1">
      <alignment horizontal="right" vertical="center" wrapText="1"/>
    </xf>
    <xf numFmtId="4" fontId="0" fillId="0" borderId="30" xfId="0" applyNumberFormat="1" applyFont="1" applyBorder="1" applyAlignment="1">
      <alignment horizontal="right" vertical="center" wrapText="1"/>
    </xf>
    <xf numFmtId="3" fontId="2" fillId="0" borderId="29" xfId="0" applyNumberFormat="1" applyFont="1" applyBorder="1" applyAlignment="1">
      <alignment horizontal="right" vertical="center" wrapText="1"/>
    </xf>
    <xf numFmtId="4" fontId="4" fillId="0" borderId="53" xfId="0" applyNumberFormat="1" applyFont="1" applyBorder="1" applyAlignment="1">
      <alignment horizontal="right" vertical="center" wrapText="1"/>
    </xf>
    <xf numFmtId="0" fontId="0" fillId="0" borderId="20" xfId="0" applyFont="1" applyBorder="1" applyAlignment="1">
      <alignment vertical="center"/>
    </xf>
    <xf numFmtId="0" fontId="0" fillId="0" borderId="0" xfId="0" applyFont="1" applyProtection="1">
      <protection locked="0"/>
    </xf>
    <xf numFmtId="49" fontId="10" fillId="2" borderId="0" xfId="0" applyNumberFormat="1" applyFont="1" applyFill="1"/>
    <xf numFmtId="166" fontId="14" fillId="0" borderId="0" xfId="0" applyNumberFormat="1" applyFont="1" applyAlignment="1">
      <alignment horizontal="center" vertical="center"/>
    </xf>
    <xf numFmtId="4" fontId="14" fillId="0" borderId="0" xfId="0" applyNumberFormat="1" applyFont="1" applyAlignment="1">
      <alignment horizontal="right" vertical="center"/>
    </xf>
    <xf numFmtId="0" fontId="15" fillId="0" borderId="0" xfId="0" applyFont="1" applyProtection="1">
      <protection locked="0"/>
    </xf>
    <xf numFmtId="2" fontId="15" fillId="0" borderId="0" xfId="0" applyNumberFormat="1" applyFont="1" applyProtection="1">
      <protection locked="0"/>
    </xf>
    <xf numFmtId="0" fontId="0" fillId="0" borderId="0" xfId="0" applyFont="1" applyAlignment="1">
      <alignment vertical="center"/>
    </xf>
    <xf numFmtId="49" fontId="0" fillId="2" borderId="0" xfId="0" applyNumberFormat="1" applyFont="1" applyFill="1"/>
    <xf numFmtId="49" fontId="0" fillId="2" borderId="0" xfId="0" applyNumberFormat="1" applyFont="1" applyFill="1" applyAlignment="1">
      <alignment wrapText="1"/>
    </xf>
    <xf numFmtId="49" fontId="4" fillId="2" borderId="0" xfId="0" applyNumberFormat="1" applyFont="1" applyFill="1" applyAlignment="1">
      <alignment vertical="center"/>
    </xf>
    <xf numFmtId="49" fontId="0" fillId="2" borderId="0" xfId="0" applyNumberFormat="1" applyFont="1" applyFill="1" applyAlignment="1">
      <alignment vertical="center"/>
    </xf>
    <xf numFmtId="0" fontId="0" fillId="2" borderId="0" xfId="0" applyFont="1" applyFill="1" applyAlignment="1">
      <alignment horizontal="left" vertical="center"/>
    </xf>
    <xf numFmtId="49" fontId="0" fillId="2" borderId="0" xfId="0" applyNumberFormat="1" applyFont="1" applyFill="1" applyAlignment="1">
      <alignment vertical="center" wrapText="1"/>
    </xf>
    <xf numFmtId="49" fontId="0" fillId="3" borderId="47" xfId="0" applyNumberFormat="1" applyFont="1" applyFill="1" applyBorder="1" applyAlignment="1">
      <alignment horizontal="center" vertical="center" wrapText="1"/>
    </xf>
    <xf numFmtId="49" fontId="0" fillId="3" borderId="48" xfId="0" applyNumberFormat="1" applyFont="1" applyFill="1" applyBorder="1" applyAlignment="1">
      <alignment horizontal="center" vertical="center" wrapText="1"/>
    </xf>
    <xf numFmtId="1" fontId="0" fillId="3" borderId="49" xfId="0" applyNumberFormat="1" applyFont="1" applyFill="1" applyBorder="1" applyAlignment="1">
      <alignment horizontal="center" vertical="center" wrapText="1"/>
    </xf>
    <xf numFmtId="49" fontId="11" fillId="2" borderId="0" xfId="0" applyNumberFormat="1" applyFont="1" applyFill="1"/>
    <xf numFmtId="49" fontId="11" fillId="2" borderId="0" xfId="0" applyNumberFormat="1" applyFont="1" applyFill="1" applyAlignment="1">
      <alignment wrapText="1"/>
    </xf>
    <xf numFmtId="0" fontId="16" fillId="0" borderId="0" xfId="0" applyFont="1" applyAlignment="1">
      <alignment vertical="center"/>
    </xf>
    <xf numFmtId="166" fontId="0" fillId="0" borderId="0" xfId="0" applyNumberFormat="1" applyFont="1" applyAlignment="1">
      <alignment horizontal="center" vertical="center"/>
    </xf>
    <xf numFmtId="49" fontId="0" fillId="0" borderId="0" xfId="0" applyNumberFormat="1" applyFont="1" applyAlignment="1">
      <alignment vertical="top" wrapText="1"/>
    </xf>
    <xf numFmtId="0" fontId="0" fillId="0" borderId="0" xfId="0" applyFont="1" applyAlignment="1">
      <alignment vertical="center" wrapText="1"/>
    </xf>
    <xf numFmtId="165" fontId="0" fillId="0" borderId="0" xfId="0" applyNumberFormat="1" applyFont="1" applyAlignment="1">
      <alignment horizontal="right" vertical="center"/>
    </xf>
    <xf numFmtId="4" fontId="0" fillId="0" borderId="0" xfId="0" applyNumberFormat="1" applyFont="1" applyAlignment="1">
      <alignment horizontal="right" vertical="center"/>
    </xf>
    <xf numFmtId="167" fontId="0" fillId="0" borderId="0" xfId="0" applyNumberFormat="1" applyFont="1" applyAlignment="1">
      <alignment horizontal="right" vertical="center"/>
    </xf>
    <xf numFmtId="0" fontId="17" fillId="0" borderId="0" xfId="0" applyFont="1" applyAlignment="1">
      <alignment vertical="center"/>
    </xf>
    <xf numFmtId="166" fontId="16" fillId="0" borderId="0" xfId="0" applyNumberFormat="1" applyFont="1" applyAlignment="1">
      <alignment horizontal="center" vertical="center"/>
    </xf>
    <xf numFmtId="0" fontId="16" fillId="0" borderId="0" xfId="0" applyFont="1" applyAlignment="1">
      <alignment vertical="center" wrapText="1"/>
    </xf>
    <xf numFmtId="4" fontId="16" fillId="0" borderId="0" xfId="0" applyNumberFormat="1" applyFont="1" applyAlignment="1">
      <alignment horizontal="right" vertical="center"/>
    </xf>
    <xf numFmtId="4" fontId="18" fillId="0" borderId="0" xfId="0" applyNumberFormat="1" applyFont="1" applyAlignment="1">
      <alignment horizontal="right" vertical="center"/>
    </xf>
    <xf numFmtId="0" fontId="19" fillId="0" borderId="0" xfId="0" applyFont="1" applyAlignment="1">
      <alignment vertical="center"/>
    </xf>
    <xf numFmtId="0" fontId="19" fillId="0" borderId="0" xfId="0" applyFont="1" applyAlignment="1">
      <alignment vertical="center" wrapText="1"/>
    </xf>
    <xf numFmtId="4" fontId="19" fillId="0" borderId="0" xfId="0" applyNumberFormat="1" applyFont="1" applyAlignment="1">
      <alignment horizontal="right" vertical="center"/>
    </xf>
    <xf numFmtId="0" fontId="0" fillId="0" borderId="0" xfId="0" applyFont="1" applyAlignment="1" applyProtection="1">
      <alignment wrapText="1"/>
      <protection locked="0"/>
    </xf>
    <xf numFmtId="1" fontId="0" fillId="3" borderId="33" xfId="0" applyNumberFormat="1" applyFont="1" applyFill="1" applyBorder="1" applyAlignment="1">
      <alignment horizontal="center" vertical="center"/>
    </xf>
    <xf numFmtId="1" fontId="0" fillId="3" borderId="49" xfId="0" applyNumberFormat="1" applyFont="1" applyFill="1" applyBorder="1" applyAlignment="1">
      <alignment horizontal="center" vertical="center"/>
    </xf>
    <xf numFmtId="0" fontId="0" fillId="4" borderId="0" xfId="0" applyFont="1" applyFill="1" applyAlignment="1">
      <alignment vertical="center"/>
    </xf>
    <xf numFmtId="166" fontId="20" fillId="0" borderId="0" xfId="0" applyNumberFormat="1" applyFont="1" applyAlignment="1">
      <alignment horizontal="center" vertical="center"/>
    </xf>
    <xf numFmtId="0" fontId="20" fillId="0" borderId="0" xfId="0" applyFont="1" applyAlignment="1">
      <alignment vertical="center"/>
    </xf>
    <xf numFmtId="4" fontId="20" fillId="0" borderId="0" xfId="0" applyNumberFormat="1" applyFont="1" applyAlignment="1">
      <alignment horizontal="right" vertical="center"/>
    </xf>
    <xf numFmtId="0" fontId="21" fillId="0" borderId="0" xfId="0" applyFont="1" applyProtection="1">
      <protection locked="0"/>
    </xf>
    <xf numFmtId="4" fontId="21" fillId="0" borderId="0" xfId="0" applyNumberFormat="1" applyFont="1" applyProtection="1">
      <protection locked="0"/>
    </xf>
    <xf numFmtId="0" fontId="0" fillId="0" borderId="0" xfId="0" applyAlignment="1">
      <alignment vertical="center" wrapText="1"/>
    </xf>
    <xf numFmtId="166" fontId="0" fillId="0" borderId="0" xfId="0" applyNumberFormat="1" applyFont="1" applyAlignment="1">
      <alignment horizontal="left" vertical="top" wrapText="1"/>
    </xf>
    <xf numFmtId="49" fontId="0" fillId="0" borderId="0" xfId="0" applyNumberFormat="1" applyFont="1" applyAlignment="1">
      <alignment vertical="center" wrapText="1"/>
    </xf>
    <xf numFmtId="0" fontId="18" fillId="0" borderId="0" xfId="0" applyFont="1" applyAlignment="1">
      <alignment vertical="center" wrapText="1"/>
    </xf>
    <xf numFmtId="0" fontId="0" fillId="0" borderId="0" xfId="0" applyFont="1" applyAlignment="1">
      <alignment horizontal="left" vertical="top" wrapText="1"/>
    </xf>
    <xf numFmtId="0" fontId="0" fillId="0" borderId="0" xfId="0" applyFont="1" applyAlignment="1">
      <alignment vertical="top" wrapText="1"/>
    </xf>
    <xf numFmtId="166" fontId="0" fillId="0" borderId="0" xfId="0" applyNumberFormat="1" applyFont="1" applyAlignment="1">
      <alignment horizontal="left" vertical="center" wrapText="1"/>
    </xf>
    <xf numFmtId="49" fontId="2" fillId="0" borderId="27" xfId="0" applyNumberFormat="1" applyFont="1" applyBorder="1" applyAlignment="1">
      <alignment vertical="center"/>
    </xf>
    <xf numFmtId="0" fontId="0" fillId="5" borderId="48" xfId="0" applyFont="1" applyFill="1" applyBorder="1" applyAlignment="1" applyProtection="1">
      <alignment horizontal="center" vertical="center" wrapText="1"/>
      <protection locked="0"/>
    </xf>
    <xf numFmtId="0" fontId="0" fillId="5" borderId="50" xfId="0" applyFont="1" applyFill="1" applyBorder="1" applyAlignment="1" applyProtection="1">
      <alignment horizontal="center" vertical="center" wrapText="1"/>
      <protection locked="0"/>
    </xf>
    <xf numFmtId="0" fontId="0" fillId="5" borderId="49" xfId="0" applyFont="1" applyFill="1" applyBorder="1" applyAlignment="1" applyProtection="1">
      <alignment horizontal="center" vertical="center"/>
      <protection locked="0"/>
    </xf>
    <xf numFmtId="0" fontId="0" fillId="5" borderId="51" xfId="0" applyFont="1" applyFill="1" applyBorder="1" applyAlignment="1" applyProtection="1">
      <alignment horizontal="center" vertical="center"/>
      <protection locked="0"/>
    </xf>
    <xf numFmtId="0" fontId="0" fillId="4" borderId="54" xfId="0" applyFont="1" applyFill="1" applyBorder="1" applyAlignment="1">
      <alignment vertical="center"/>
    </xf>
    <xf numFmtId="0" fontId="0" fillId="5" borderId="0" xfId="0" applyFont="1" applyFill="1" applyAlignment="1">
      <alignment vertical="center"/>
    </xf>
    <xf numFmtId="164" fontId="2" fillId="0" borderId="26" xfId="0" applyNumberFormat="1" applyFont="1" applyBorder="1" applyAlignment="1">
      <alignment horizontal="left" vertical="center" wrapText="1"/>
    </xf>
    <xf numFmtId="164" fontId="2" fillId="0" borderId="9" xfId="0" applyNumberFormat="1" applyFont="1" applyBorder="1" applyAlignment="1">
      <alignment horizontal="left" vertical="center" wrapText="1"/>
    </xf>
    <xf numFmtId="164" fontId="2" fillId="0" borderId="6" xfId="0" applyNumberFormat="1" applyFont="1" applyBorder="1" applyAlignment="1">
      <alignment horizontal="left" vertical="center" wrapText="1"/>
    </xf>
    <xf numFmtId="164" fontId="2" fillId="0" borderId="39" xfId="0" applyNumberFormat="1" applyFont="1" applyBorder="1" applyAlignment="1">
      <alignment horizontal="left" vertical="center" wrapText="1"/>
    </xf>
    <xf numFmtId="164" fontId="2" fillId="0" borderId="0" xfId="0" applyNumberFormat="1" applyFont="1" applyAlignment="1">
      <alignment horizontal="left" vertical="center" wrapText="1"/>
    </xf>
    <xf numFmtId="164" fontId="2" fillId="0" borderId="8" xfId="0" applyNumberFormat="1" applyFont="1" applyBorder="1" applyAlignment="1">
      <alignment horizontal="left" vertical="center" wrapText="1"/>
    </xf>
    <xf numFmtId="164" fontId="6" fillId="0" borderId="30" xfId="0" applyNumberFormat="1" applyFont="1" applyBorder="1" applyAlignment="1">
      <alignment horizontal="left" vertical="center" wrapText="1"/>
    </xf>
    <xf numFmtId="164" fontId="6" fillId="0" borderId="11" xfId="0" applyNumberFormat="1" applyFont="1" applyBorder="1" applyAlignment="1">
      <alignment horizontal="left" vertical="center" wrapText="1"/>
    </xf>
    <xf numFmtId="164" fontId="6" fillId="0" borderId="12" xfId="0" applyNumberFormat="1" applyFont="1" applyBorder="1" applyAlignment="1">
      <alignment horizontal="left" vertical="center" wrapText="1"/>
    </xf>
    <xf numFmtId="164" fontId="2" fillId="0" borderId="30" xfId="0" applyNumberFormat="1" applyFont="1" applyBorder="1" applyAlignment="1">
      <alignment horizontal="left" vertical="center" wrapText="1"/>
    </xf>
    <xf numFmtId="164" fontId="2" fillId="0" borderId="11" xfId="0" applyNumberFormat="1" applyFont="1" applyBorder="1" applyAlignment="1">
      <alignment horizontal="left" vertical="center" wrapText="1"/>
    </xf>
    <xf numFmtId="164" fontId="2" fillId="0" borderId="12" xfId="0" applyNumberFormat="1" applyFont="1" applyBorder="1" applyAlignment="1">
      <alignment horizontal="left" vertical="center" wrapText="1"/>
    </xf>
    <xf numFmtId="0" fontId="0" fillId="0" borderId="0" xfId="0" applyFont="1" applyAlignment="1" applyProtection="1">
      <alignment horizontal="left" wrapText="1"/>
      <protection locked="0"/>
    </xf>
    <xf numFmtId="0" fontId="0" fillId="2" borderId="0" xfId="0" applyFont="1" applyFill="1" applyAlignment="1">
      <alignment horizontal="left" vertical="center"/>
    </xf>
    <xf numFmtId="0" fontId="0" fillId="0" borderId="0" xfId="0" applyFont="1" applyAlignment="1">
      <alignment vertical="center"/>
    </xf>
    <xf numFmtId="49" fontId="0" fillId="2" borderId="0" xfId="0" applyNumberFormat="1" applyFont="1" applyFill="1" applyAlignment="1">
      <alignment horizontal="left" vertical="center"/>
    </xf>
  </cellXfs>
  <cellStyles count="17">
    <cellStyle name="Normal" xfId="0"/>
    <cellStyle name="Percent" xfId="15"/>
    <cellStyle name="Currency" xfId="16"/>
    <cellStyle name="Currency [0]" xfId="17"/>
    <cellStyle name="Comma" xfId="18"/>
    <cellStyle name="Comma [0]" xfId="19"/>
    <cellStyle name="Hypertextový odkaz 2" xfId="20"/>
    <cellStyle name="Měna 2" xfId="21"/>
    <cellStyle name="Měna 3" xfId="22"/>
    <cellStyle name="Normální 14" xfId="23"/>
    <cellStyle name="Normální 16" xfId="24"/>
    <cellStyle name="Normální 2" xfId="25"/>
    <cellStyle name="Normální 3" xfId="26"/>
    <cellStyle name="Měna 2 2" xfId="27"/>
    <cellStyle name="Měna 3 2" xfId="28"/>
    <cellStyle name="Normální 14 2" xfId="29"/>
    <cellStyle name="Normální 16 2" xfId="30"/>
  </cellStyles>
  <tableStyles count="0" defaultTableStyle="TableStyleMedium2"/>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customXml" Target="../customXml/item1.xml" /><Relationship Id="rId8" Type="http://schemas.openxmlformats.org/officeDocument/2006/relationships/theme" Target="theme/theme1.xml" /></Relationships>
</file>

<file path=xl/theme/theme1.xml><?xml version="1.0" encoding="utf-8"?>
<a:theme xmlns:a="http://schemas.openxmlformats.org/drawingml/2006/main" name="Motiv sady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S60"/>
  <sheetViews>
    <sheetView showGridLines="0" workbookViewId="0" topLeftCell="A2">
      <selection activeCell="J46" sqref="J46"/>
    </sheetView>
  </sheetViews>
  <sheetFormatPr defaultColWidth="9.140625" defaultRowHeight="12.75"/>
  <cols>
    <col min="1" max="1" width="2.421875" style="2" customWidth="1"/>
    <col min="2" max="2" width="3.140625" style="2" customWidth="1"/>
    <col min="3" max="3" width="2.7109375" style="2" customWidth="1"/>
    <col min="4" max="4" width="6.8515625" style="2" customWidth="1"/>
    <col min="5" max="5" width="13.57421875" style="2" customWidth="1"/>
    <col min="6" max="6" width="0.5625" style="2" customWidth="1"/>
    <col min="7" max="7" width="2.57421875" style="2" customWidth="1"/>
    <col min="8" max="8" width="2.7109375" style="2" customWidth="1"/>
    <col min="9" max="9" width="9.7109375" style="2" customWidth="1"/>
    <col min="10" max="10" width="13.57421875" style="2" customWidth="1"/>
    <col min="11" max="11" width="0.71875" style="2" customWidth="1"/>
    <col min="12" max="12" width="2.421875" style="2" customWidth="1"/>
    <col min="13" max="13" width="2.8515625" style="2" customWidth="1"/>
    <col min="14" max="14" width="2.00390625" style="2" customWidth="1"/>
    <col min="15" max="15" width="12.7109375" style="2" customWidth="1"/>
    <col min="16" max="16" width="2.8515625" style="2" customWidth="1"/>
    <col min="17" max="17" width="2.00390625" style="2" customWidth="1"/>
    <col min="18" max="18" width="13.57421875" style="2" customWidth="1"/>
    <col min="19" max="19" width="0.5625" style="2" customWidth="1"/>
    <col min="20" max="16384" width="9.140625" style="2" customWidth="1"/>
  </cols>
  <sheetData>
    <row r="1" spans="1:19" ht="12.75" customHeight="1" hidden="1">
      <c r="A1" s="3"/>
      <c r="B1" s="4"/>
      <c r="C1" s="4"/>
      <c r="D1" s="4"/>
      <c r="E1" s="4"/>
      <c r="F1" s="4"/>
      <c r="G1" s="4"/>
      <c r="H1" s="4"/>
      <c r="I1" s="4"/>
      <c r="J1" s="4"/>
      <c r="K1" s="4"/>
      <c r="L1" s="4"/>
      <c r="M1" s="4"/>
      <c r="N1" s="4"/>
      <c r="O1" s="4"/>
      <c r="P1" s="4"/>
      <c r="Q1" s="4"/>
      <c r="R1" s="4"/>
      <c r="S1" s="5"/>
    </row>
    <row r="2" spans="1:19" ht="23.25" customHeight="1">
      <c r="A2" s="96"/>
      <c r="B2" s="97"/>
      <c r="C2" s="97"/>
      <c r="D2" s="97"/>
      <c r="E2" s="97"/>
      <c r="F2" s="97"/>
      <c r="G2" s="98" t="s">
        <v>84</v>
      </c>
      <c r="H2" s="97"/>
      <c r="I2" s="97"/>
      <c r="J2" s="97"/>
      <c r="K2" s="97"/>
      <c r="L2" s="97"/>
      <c r="M2" s="97"/>
      <c r="N2" s="97"/>
      <c r="O2" s="97"/>
      <c r="P2" s="97"/>
      <c r="Q2" s="97"/>
      <c r="R2" s="97"/>
      <c r="S2" s="5"/>
    </row>
    <row r="3" spans="1:19" ht="12" customHeight="1" hidden="1">
      <c r="A3" s="99"/>
      <c r="B3" s="100"/>
      <c r="C3" s="100"/>
      <c r="D3" s="100"/>
      <c r="E3" s="100"/>
      <c r="F3" s="100"/>
      <c r="G3" s="100"/>
      <c r="H3" s="100"/>
      <c r="I3" s="100"/>
      <c r="J3" s="100"/>
      <c r="K3" s="100"/>
      <c r="L3" s="100"/>
      <c r="M3" s="100"/>
      <c r="N3" s="100"/>
      <c r="O3" s="100"/>
      <c r="P3" s="100"/>
      <c r="Q3" s="100"/>
      <c r="R3" s="100"/>
      <c r="S3" s="6"/>
    </row>
    <row r="4" spans="1:19" ht="8.25" customHeight="1">
      <c r="A4" s="7"/>
      <c r="B4" s="8"/>
      <c r="C4" s="8"/>
      <c r="D4" s="8"/>
      <c r="E4" s="8"/>
      <c r="F4" s="8"/>
      <c r="G4" s="8"/>
      <c r="H4" s="8"/>
      <c r="I4" s="8"/>
      <c r="J4" s="8"/>
      <c r="K4" s="8"/>
      <c r="L4" s="8"/>
      <c r="M4" s="8"/>
      <c r="N4" s="8"/>
      <c r="O4" s="8"/>
      <c r="P4" s="8"/>
      <c r="Q4" s="8"/>
      <c r="R4" s="8"/>
      <c r="S4" s="9"/>
    </row>
    <row r="5" spans="1:19" ht="24" customHeight="1">
      <c r="A5" s="10"/>
      <c r="B5" s="11" t="s">
        <v>0</v>
      </c>
      <c r="C5" s="11"/>
      <c r="D5" s="11"/>
      <c r="E5" s="193" t="s">
        <v>144</v>
      </c>
      <c r="F5" s="194"/>
      <c r="G5" s="194"/>
      <c r="H5" s="194"/>
      <c r="I5" s="194"/>
      <c r="J5" s="195"/>
      <c r="K5" s="11"/>
      <c r="L5" s="11"/>
      <c r="M5" s="11"/>
      <c r="N5" s="11"/>
      <c r="O5" s="11" t="s">
        <v>1</v>
      </c>
      <c r="P5" s="101" t="s">
        <v>2</v>
      </c>
      <c r="Q5" s="102"/>
      <c r="R5" s="12"/>
      <c r="S5" s="13"/>
    </row>
    <row r="6" spans="1:19" ht="17.25" customHeight="1" hidden="1">
      <c r="A6" s="10"/>
      <c r="B6" s="11" t="s">
        <v>3</v>
      </c>
      <c r="C6" s="11"/>
      <c r="D6" s="11"/>
      <c r="E6" s="103" t="s">
        <v>4</v>
      </c>
      <c r="F6" s="11"/>
      <c r="G6" s="11"/>
      <c r="H6" s="11"/>
      <c r="I6" s="11"/>
      <c r="J6" s="14"/>
      <c r="K6" s="11"/>
      <c r="L6" s="11"/>
      <c r="M6" s="11"/>
      <c r="N6" s="11"/>
      <c r="O6" s="11"/>
      <c r="P6" s="103"/>
      <c r="Q6" s="104"/>
      <c r="R6" s="14"/>
      <c r="S6" s="13"/>
    </row>
    <row r="7" spans="1:19" ht="24" customHeight="1">
      <c r="A7" s="10"/>
      <c r="B7" s="11" t="s">
        <v>5</v>
      </c>
      <c r="C7" s="11"/>
      <c r="D7" s="11"/>
      <c r="E7" s="196" t="s">
        <v>145</v>
      </c>
      <c r="F7" s="197"/>
      <c r="G7" s="197"/>
      <c r="H7" s="197"/>
      <c r="I7" s="197"/>
      <c r="J7" s="198"/>
      <c r="K7" s="11"/>
      <c r="L7" s="11"/>
      <c r="M7" s="11"/>
      <c r="N7" s="11"/>
      <c r="O7" s="11" t="s">
        <v>6</v>
      </c>
      <c r="P7" s="103" t="s">
        <v>7</v>
      </c>
      <c r="Q7" s="104"/>
      <c r="R7" s="14"/>
      <c r="S7" s="13"/>
    </row>
    <row r="8" spans="1:19" ht="17.25" customHeight="1" hidden="1">
      <c r="A8" s="10"/>
      <c r="B8" s="11" t="s">
        <v>8</v>
      </c>
      <c r="C8" s="11"/>
      <c r="D8" s="11"/>
      <c r="E8" s="103" t="s">
        <v>2</v>
      </c>
      <c r="F8" s="11"/>
      <c r="G8" s="11"/>
      <c r="H8" s="11"/>
      <c r="I8" s="11"/>
      <c r="J8" s="14"/>
      <c r="K8" s="11"/>
      <c r="L8" s="11"/>
      <c r="M8" s="11"/>
      <c r="N8" s="11"/>
      <c r="O8" s="11"/>
      <c r="P8" s="103"/>
      <c r="Q8" s="104"/>
      <c r="R8" s="14"/>
      <c r="S8" s="13"/>
    </row>
    <row r="9" spans="1:19" ht="24" customHeight="1">
      <c r="A9" s="10"/>
      <c r="B9" s="11" t="s">
        <v>9</v>
      </c>
      <c r="C9" s="11"/>
      <c r="D9" s="11"/>
      <c r="E9" s="199" t="s">
        <v>176</v>
      </c>
      <c r="F9" s="200"/>
      <c r="G9" s="200"/>
      <c r="H9" s="200"/>
      <c r="I9" s="200"/>
      <c r="J9" s="201"/>
      <c r="K9" s="11"/>
      <c r="L9" s="11"/>
      <c r="M9" s="11"/>
      <c r="N9" s="11"/>
      <c r="O9" s="11" t="s">
        <v>10</v>
      </c>
      <c r="P9" s="202" t="s">
        <v>7</v>
      </c>
      <c r="Q9" s="203"/>
      <c r="R9" s="204"/>
      <c r="S9" s="13"/>
    </row>
    <row r="10" spans="1:19" ht="17.25" customHeight="1" hidden="1">
      <c r="A10" s="10"/>
      <c r="B10" s="11" t="s">
        <v>11</v>
      </c>
      <c r="C10" s="11"/>
      <c r="D10" s="11"/>
      <c r="E10" s="11" t="s">
        <v>2</v>
      </c>
      <c r="F10" s="11"/>
      <c r="G10" s="11"/>
      <c r="H10" s="11"/>
      <c r="I10" s="11"/>
      <c r="J10" s="11"/>
      <c r="K10" s="11"/>
      <c r="L10" s="11"/>
      <c r="M10" s="11"/>
      <c r="N10" s="11"/>
      <c r="O10" s="11"/>
      <c r="P10" s="104"/>
      <c r="Q10" s="104"/>
      <c r="R10" s="11"/>
      <c r="S10" s="13"/>
    </row>
    <row r="11" spans="1:19" ht="17.25" customHeight="1" hidden="1">
      <c r="A11" s="10"/>
      <c r="B11" s="11" t="s">
        <v>12</v>
      </c>
      <c r="C11" s="11"/>
      <c r="D11" s="11"/>
      <c r="E11" s="11" t="s">
        <v>2</v>
      </c>
      <c r="F11" s="11"/>
      <c r="G11" s="11"/>
      <c r="H11" s="11"/>
      <c r="I11" s="11"/>
      <c r="J11" s="11"/>
      <c r="K11" s="11"/>
      <c r="L11" s="11"/>
      <c r="M11" s="11"/>
      <c r="N11" s="11"/>
      <c r="O11" s="11"/>
      <c r="P11" s="104"/>
      <c r="Q11" s="104"/>
      <c r="R11" s="11"/>
      <c r="S11" s="13"/>
    </row>
    <row r="12" spans="1:19" ht="17.25" customHeight="1" hidden="1">
      <c r="A12" s="10"/>
      <c r="B12" s="11" t="s">
        <v>13</v>
      </c>
      <c r="C12" s="11"/>
      <c r="D12" s="11"/>
      <c r="E12" s="11" t="s">
        <v>2</v>
      </c>
      <c r="F12" s="11"/>
      <c r="G12" s="11"/>
      <c r="H12" s="11"/>
      <c r="I12" s="11"/>
      <c r="J12" s="11"/>
      <c r="K12" s="11"/>
      <c r="L12" s="11"/>
      <c r="M12" s="11"/>
      <c r="N12" s="11"/>
      <c r="O12" s="11"/>
      <c r="P12" s="104"/>
      <c r="Q12" s="104"/>
      <c r="R12" s="11"/>
      <c r="S12" s="13"/>
    </row>
    <row r="13" spans="1:19" ht="17.25" customHeight="1" hidden="1">
      <c r="A13" s="10"/>
      <c r="B13" s="11"/>
      <c r="C13" s="11"/>
      <c r="D13" s="11"/>
      <c r="E13" s="11" t="s">
        <v>2</v>
      </c>
      <c r="F13" s="11"/>
      <c r="G13" s="11"/>
      <c r="H13" s="11"/>
      <c r="I13" s="11"/>
      <c r="J13" s="11"/>
      <c r="K13" s="11"/>
      <c r="L13" s="11"/>
      <c r="M13" s="11"/>
      <c r="N13" s="11"/>
      <c r="O13" s="11"/>
      <c r="P13" s="104"/>
      <c r="Q13" s="104"/>
      <c r="R13" s="11"/>
      <c r="S13" s="13"/>
    </row>
    <row r="14" spans="1:19" ht="17.25" customHeight="1" hidden="1">
      <c r="A14" s="10"/>
      <c r="B14" s="11"/>
      <c r="C14" s="11"/>
      <c r="D14" s="11"/>
      <c r="E14" s="11" t="s">
        <v>2</v>
      </c>
      <c r="F14" s="11"/>
      <c r="G14" s="11"/>
      <c r="H14" s="11"/>
      <c r="I14" s="11"/>
      <c r="J14" s="11"/>
      <c r="K14" s="11"/>
      <c r="L14" s="11"/>
      <c r="M14" s="11"/>
      <c r="N14" s="11"/>
      <c r="O14" s="11"/>
      <c r="P14" s="104"/>
      <c r="Q14" s="104"/>
      <c r="R14" s="11"/>
      <c r="S14" s="13"/>
    </row>
    <row r="15" spans="1:19" ht="17.25" customHeight="1" hidden="1">
      <c r="A15" s="10"/>
      <c r="B15" s="11"/>
      <c r="C15" s="11"/>
      <c r="D15" s="11"/>
      <c r="E15" s="11" t="s">
        <v>2</v>
      </c>
      <c r="F15" s="11"/>
      <c r="G15" s="11"/>
      <c r="H15" s="11"/>
      <c r="I15" s="11"/>
      <c r="J15" s="11"/>
      <c r="K15" s="11"/>
      <c r="L15" s="11"/>
      <c r="M15" s="11"/>
      <c r="N15" s="11"/>
      <c r="O15" s="11"/>
      <c r="P15" s="104"/>
      <c r="Q15" s="104"/>
      <c r="R15" s="11"/>
      <c r="S15" s="13"/>
    </row>
    <row r="16" spans="1:19" ht="17.25" customHeight="1" hidden="1">
      <c r="A16" s="10"/>
      <c r="B16" s="11"/>
      <c r="C16" s="11"/>
      <c r="D16" s="11"/>
      <c r="E16" s="11" t="s">
        <v>2</v>
      </c>
      <c r="F16" s="11"/>
      <c r="G16" s="11"/>
      <c r="H16" s="11"/>
      <c r="I16" s="11"/>
      <c r="J16" s="11"/>
      <c r="K16" s="11"/>
      <c r="L16" s="11"/>
      <c r="M16" s="11"/>
      <c r="N16" s="11"/>
      <c r="O16" s="11"/>
      <c r="P16" s="104"/>
      <c r="Q16" s="104"/>
      <c r="R16" s="11"/>
      <c r="S16" s="13"/>
    </row>
    <row r="17" spans="1:19" ht="17.25" customHeight="1" hidden="1">
      <c r="A17" s="10"/>
      <c r="B17" s="11"/>
      <c r="C17" s="11"/>
      <c r="D17" s="11"/>
      <c r="E17" s="11" t="s">
        <v>2</v>
      </c>
      <c r="F17" s="11"/>
      <c r="G17" s="11"/>
      <c r="H17" s="11"/>
      <c r="I17" s="11"/>
      <c r="J17" s="11"/>
      <c r="K17" s="11"/>
      <c r="L17" s="11"/>
      <c r="M17" s="11"/>
      <c r="N17" s="11"/>
      <c r="O17" s="11"/>
      <c r="P17" s="104"/>
      <c r="Q17" s="104"/>
      <c r="R17" s="11"/>
      <c r="S17" s="13"/>
    </row>
    <row r="18" spans="1:19" ht="17.25" customHeight="1" hidden="1">
      <c r="A18" s="10"/>
      <c r="B18" s="11"/>
      <c r="C18" s="11"/>
      <c r="D18" s="11"/>
      <c r="E18" s="11" t="s">
        <v>2</v>
      </c>
      <c r="F18" s="11"/>
      <c r="G18" s="11"/>
      <c r="H18" s="11"/>
      <c r="I18" s="11"/>
      <c r="J18" s="11"/>
      <c r="K18" s="11"/>
      <c r="L18" s="11"/>
      <c r="M18" s="11"/>
      <c r="N18" s="11"/>
      <c r="O18" s="11"/>
      <c r="P18" s="104"/>
      <c r="Q18" s="104"/>
      <c r="R18" s="11"/>
      <c r="S18" s="13"/>
    </row>
    <row r="19" spans="1:19" ht="17.25" customHeight="1" hidden="1">
      <c r="A19" s="10"/>
      <c r="B19" s="11"/>
      <c r="C19" s="11"/>
      <c r="D19" s="11"/>
      <c r="E19" s="11" t="s">
        <v>2</v>
      </c>
      <c r="F19" s="11"/>
      <c r="G19" s="11"/>
      <c r="H19" s="11"/>
      <c r="I19" s="11"/>
      <c r="J19" s="11"/>
      <c r="K19" s="11"/>
      <c r="L19" s="11"/>
      <c r="M19" s="11"/>
      <c r="N19" s="11"/>
      <c r="O19" s="11"/>
      <c r="P19" s="104"/>
      <c r="Q19" s="104"/>
      <c r="R19" s="11"/>
      <c r="S19" s="13"/>
    </row>
    <row r="20" spans="1:19" ht="17.25" customHeight="1" hidden="1">
      <c r="A20" s="10"/>
      <c r="B20" s="11"/>
      <c r="C20" s="11"/>
      <c r="D20" s="11"/>
      <c r="E20" s="11" t="s">
        <v>2</v>
      </c>
      <c r="F20" s="11"/>
      <c r="G20" s="11"/>
      <c r="H20" s="11"/>
      <c r="I20" s="11"/>
      <c r="J20" s="11"/>
      <c r="K20" s="11"/>
      <c r="L20" s="11"/>
      <c r="M20" s="11"/>
      <c r="N20" s="11"/>
      <c r="O20" s="11"/>
      <c r="P20" s="104"/>
      <c r="Q20" s="104"/>
      <c r="R20" s="11"/>
      <c r="S20" s="13"/>
    </row>
    <row r="21" spans="1:19" ht="17.25" customHeight="1" hidden="1">
      <c r="A21" s="10"/>
      <c r="B21" s="11"/>
      <c r="C21" s="11"/>
      <c r="D21" s="11"/>
      <c r="E21" s="11" t="s">
        <v>2</v>
      </c>
      <c r="F21" s="11"/>
      <c r="G21" s="11"/>
      <c r="H21" s="11"/>
      <c r="I21" s="11"/>
      <c r="J21" s="11"/>
      <c r="K21" s="11"/>
      <c r="L21" s="11"/>
      <c r="M21" s="11"/>
      <c r="N21" s="11"/>
      <c r="O21" s="11"/>
      <c r="P21" s="104"/>
      <c r="Q21" s="104"/>
      <c r="R21" s="11"/>
      <c r="S21" s="13"/>
    </row>
    <row r="22" spans="1:19" ht="17.25" customHeight="1" hidden="1">
      <c r="A22" s="10"/>
      <c r="B22" s="11"/>
      <c r="C22" s="11"/>
      <c r="D22" s="11"/>
      <c r="E22" s="11" t="s">
        <v>2</v>
      </c>
      <c r="F22" s="11"/>
      <c r="G22" s="11"/>
      <c r="H22" s="11"/>
      <c r="I22" s="11"/>
      <c r="J22" s="11"/>
      <c r="K22" s="11"/>
      <c r="L22" s="11"/>
      <c r="M22" s="11"/>
      <c r="N22" s="11"/>
      <c r="O22" s="11"/>
      <c r="P22" s="104"/>
      <c r="Q22" s="104"/>
      <c r="R22" s="11"/>
      <c r="S22" s="13"/>
    </row>
    <row r="23" spans="1:19" ht="17.25" customHeight="1" hidden="1">
      <c r="A23" s="10"/>
      <c r="B23" s="11"/>
      <c r="C23" s="11"/>
      <c r="D23" s="11"/>
      <c r="E23" s="11" t="s">
        <v>2</v>
      </c>
      <c r="F23" s="11"/>
      <c r="G23" s="11"/>
      <c r="H23" s="11"/>
      <c r="I23" s="11"/>
      <c r="J23" s="11"/>
      <c r="K23" s="11"/>
      <c r="L23" s="11"/>
      <c r="M23" s="11"/>
      <c r="N23" s="11"/>
      <c r="O23" s="11"/>
      <c r="P23" s="104"/>
      <c r="Q23" s="104"/>
      <c r="R23" s="11"/>
      <c r="S23" s="13"/>
    </row>
    <row r="24" spans="1:19" ht="17.25" customHeight="1" hidden="1">
      <c r="A24" s="10"/>
      <c r="B24" s="11"/>
      <c r="C24" s="11"/>
      <c r="D24" s="11"/>
      <c r="E24" s="11" t="s">
        <v>2</v>
      </c>
      <c r="F24" s="11"/>
      <c r="G24" s="11"/>
      <c r="H24" s="11"/>
      <c r="I24" s="11"/>
      <c r="J24" s="11"/>
      <c r="K24" s="11"/>
      <c r="L24" s="11"/>
      <c r="M24" s="11"/>
      <c r="N24" s="11"/>
      <c r="O24" s="11"/>
      <c r="P24" s="104"/>
      <c r="Q24" s="104"/>
      <c r="R24" s="11"/>
      <c r="S24" s="13"/>
    </row>
    <row r="25" spans="1:19" ht="17.85" customHeight="1">
      <c r="A25" s="10"/>
      <c r="B25" s="11"/>
      <c r="C25" s="11"/>
      <c r="D25" s="11"/>
      <c r="E25" s="11"/>
      <c r="F25" s="11"/>
      <c r="G25" s="11"/>
      <c r="H25" s="11"/>
      <c r="I25" s="11"/>
      <c r="J25" s="11"/>
      <c r="K25" s="11"/>
      <c r="L25" s="11"/>
      <c r="M25" s="11"/>
      <c r="N25" s="11"/>
      <c r="O25" s="11" t="s">
        <v>14</v>
      </c>
      <c r="P25" s="11" t="s">
        <v>15</v>
      </c>
      <c r="Q25" s="11"/>
      <c r="R25" s="11"/>
      <c r="S25" s="13"/>
    </row>
    <row r="26" spans="1:19" ht="17.85" customHeight="1">
      <c r="A26" s="10"/>
      <c r="B26" s="11" t="s">
        <v>16</v>
      </c>
      <c r="C26" s="11"/>
      <c r="D26" s="11"/>
      <c r="E26" s="101" t="s">
        <v>145</v>
      </c>
      <c r="F26" s="15"/>
      <c r="G26" s="15"/>
      <c r="H26" s="15"/>
      <c r="I26" s="15"/>
      <c r="J26" s="12"/>
      <c r="K26" s="11"/>
      <c r="L26" s="11"/>
      <c r="M26" s="11"/>
      <c r="N26" s="11"/>
      <c r="O26" s="105" t="s">
        <v>7</v>
      </c>
      <c r="P26" s="106" t="s">
        <v>7</v>
      </c>
      <c r="Q26" s="107"/>
      <c r="R26" s="16"/>
      <c r="S26" s="13"/>
    </row>
    <row r="27" spans="1:19" ht="17.85" customHeight="1">
      <c r="A27" s="10"/>
      <c r="B27" s="11" t="s">
        <v>17</v>
      </c>
      <c r="C27" s="11"/>
      <c r="D27" s="11"/>
      <c r="E27" s="103" t="s">
        <v>117</v>
      </c>
      <c r="F27" s="11"/>
      <c r="G27" s="11"/>
      <c r="H27" s="11"/>
      <c r="I27" s="11"/>
      <c r="J27" s="14"/>
      <c r="K27" s="11"/>
      <c r="L27" s="11"/>
      <c r="M27" s="11"/>
      <c r="N27" s="11"/>
      <c r="O27" s="105" t="s">
        <v>7</v>
      </c>
      <c r="P27" s="106" t="s">
        <v>7</v>
      </c>
      <c r="Q27" s="107"/>
      <c r="R27" s="16"/>
      <c r="S27" s="13"/>
    </row>
    <row r="28" spans="1:19" ht="17.85" customHeight="1">
      <c r="A28" s="10"/>
      <c r="B28" s="11" t="s">
        <v>18</v>
      </c>
      <c r="C28" s="11"/>
      <c r="D28" s="11"/>
      <c r="E28" s="103" t="s">
        <v>2</v>
      </c>
      <c r="F28" s="11"/>
      <c r="G28" s="11"/>
      <c r="H28" s="11"/>
      <c r="I28" s="11"/>
      <c r="J28" s="14"/>
      <c r="K28" s="11"/>
      <c r="L28" s="11"/>
      <c r="M28" s="11"/>
      <c r="N28" s="11"/>
      <c r="O28" s="105" t="s">
        <v>7</v>
      </c>
      <c r="P28" s="106" t="s">
        <v>7</v>
      </c>
      <c r="Q28" s="107"/>
      <c r="R28" s="16"/>
      <c r="S28" s="13"/>
    </row>
    <row r="29" spans="1:19" ht="17.85" customHeight="1">
      <c r="A29" s="10"/>
      <c r="B29" s="11"/>
      <c r="C29" s="11"/>
      <c r="D29" s="11"/>
      <c r="E29" s="108" t="s">
        <v>7</v>
      </c>
      <c r="F29" s="17"/>
      <c r="G29" s="17"/>
      <c r="H29" s="17"/>
      <c r="I29" s="17"/>
      <c r="J29" s="18"/>
      <c r="K29" s="11"/>
      <c r="L29" s="11"/>
      <c r="M29" s="11"/>
      <c r="N29" s="11"/>
      <c r="O29" s="104"/>
      <c r="P29" s="104"/>
      <c r="Q29" s="104"/>
      <c r="R29" s="11"/>
      <c r="S29" s="13"/>
    </row>
    <row r="30" spans="1:19" ht="17.85" customHeight="1">
      <c r="A30" s="10"/>
      <c r="B30" s="11"/>
      <c r="C30" s="11"/>
      <c r="D30" s="11"/>
      <c r="E30" s="104" t="s">
        <v>19</v>
      </c>
      <c r="F30" s="11"/>
      <c r="G30" s="11" t="s">
        <v>20</v>
      </c>
      <c r="H30" s="11"/>
      <c r="I30" s="11"/>
      <c r="J30" s="11"/>
      <c r="K30" s="11"/>
      <c r="L30" s="11"/>
      <c r="M30" s="11"/>
      <c r="N30" s="11"/>
      <c r="O30" s="104" t="s">
        <v>21</v>
      </c>
      <c r="P30" s="104"/>
      <c r="Q30" s="104"/>
      <c r="R30" s="19"/>
      <c r="S30" s="13"/>
    </row>
    <row r="31" spans="1:19" ht="17.85" customHeight="1">
      <c r="A31" s="10"/>
      <c r="B31" s="11"/>
      <c r="C31" s="11"/>
      <c r="D31" s="11"/>
      <c r="E31" s="105" t="s">
        <v>7</v>
      </c>
      <c r="F31" s="11"/>
      <c r="G31" s="106" t="s">
        <v>117</v>
      </c>
      <c r="H31" s="20"/>
      <c r="I31" s="109"/>
      <c r="J31" s="11"/>
      <c r="K31" s="11"/>
      <c r="L31" s="11"/>
      <c r="M31" s="11"/>
      <c r="N31" s="11"/>
      <c r="O31" s="186" t="s">
        <v>159</v>
      </c>
      <c r="P31" s="104"/>
      <c r="Q31" s="104"/>
      <c r="R31" s="19"/>
      <c r="S31" s="13"/>
    </row>
    <row r="32" spans="1:19" ht="8.25" customHeight="1">
      <c r="A32" s="21"/>
      <c r="B32" s="22"/>
      <c r="C32" s="22"/>
      <c r="D32" s="22"/>
      <c r="E32" s="22"/>
      <c r="F32" s="22"/>
      <c r="G32" s="22"/>
      <c r="H32" s="22"/>
      <c r="I32" s="22"/>
      <c r="J32" s="22"/>
      <c r="K32" s="22"/>
      <c r="L32" s="22"/>
      <c r="M32" s="22"/>
      <c r="N32" s="22"/>
      <c r="O32" s="22"/>
      <c r="P32" s="22"/>
      <c r="Q32" s="22"/>
      <c r="R32" s="22"/>
      <c r="S32" s="23"/>
    </row>
    <row r="33" spans="1:19" ht="20.25" customHeight="1">
      <c r="A33" s="24"/>
      <c r="B33" s="25"/>
      <c r="C33" s="25"/>
      <c r="D33" s="25"/>
      <c r="E33" s="26" t="s">
        <v>22</v>
      </c>
      <c r="F33" s="25"/>
      <c r="G33" s="25"/>
      <c r="H33" s="25"/>
      <c r="I33" s="25"/>
      <c r="J33" s="25"/>
      <c r="K33" s="25"/>
      <c r="L33" s="25"/>
      <c r="M33" s="25"/>
      <c r="N33" s="25"/>
      <c r="O33" s="25"/>
      <c r="P33" s="25"/>
      <c r="Q33" s="25"/>
      <c r="R33" s="25"/>
      <c r="S33" s="27"/>
    </row>
    <row r="34" spans="1:19" ht="20.25" customHeight="1">
      <c r="A34" s="28" t="s">
        <v>23</v>
      </c>
      <c r="B34" s="29"/>
      <c r="C34" s="29"/>
      <c r="D34" s="30"/>
      <c r="E34" s="31" t="s">
        <v>24</v>
      </c>
      <c r="F34" s="30"/>
      <c r="G34" s="31" t="s">
        <v>25</v>
      </c>
      <c r="H34" s="29"/>
      <c r="I34" s="30"/>
      <c r="J34" s="31" t="s">
        <v>26</v>
      </c>
      <c r="K34" s="29"/>
      <c r="L34" s="31" t="s">
        <v>27</v>
      </c>
      <c r="M34" s="29"/>
      <c r="N34" s="29"/>
      <c r="O34" s="30"/>
      <c r="P34" s="31" t="s">
        <v>28</v>
      </c>
      <c r="Q34" s="29"/>
      <c r="R34" s="29"/>
      <c r="S34" s="32"/>
    </row>
    <row r="35" spans="1:19" ht="20.25" customHeight="1">
      <c r="A35" s="110"/>
      <c r="B35" s="111"/>
      <c r="C35" s="111"/>
      <c r="D35" s="112">
        <v>0</v>
      </c>
      <c r="E35" s="113">
        <f>IF(D35=0,0,R49/D35)</f>
        <v>0</v>
      </c>
      <c r="F35" s="114"/>
      <c r="G35" s="115"/>
      <c r="H35" s="111"/>
      <c r="I35" s="112">
        <v>0</v>
      </c>
      <c r="J35" s="113">
        <f>IF(I35=0,0,R49/I35)</f>
        <v>0</v>
      </c>
      <c r="K35" s="116"/>
      <c r="L35" s="115"/>
      <c r="M35" s="111"/>
      <c r="N35" s="111"/>
      <c r="O35" s="112">
        <v>0</v>
      </c>
      <c r="P35" s="115"/>
      <c r="Q35" s="111"/>
      <c r="R35" s="117">
        <f>IF(O35=0,0,R49/O35)</f>
        <v>0</v>
      </c>
      <c r="S35" s="33"/>
    </row>
    <row r="36" spans="1:19" ht="20.25" customHeight="1">
      <c r="A36" s="24"/>
      <c r="B36" s="25"/>
      <c r="C36" s="25"/>
      <c r="D36" s="25"/>
      <c r="E36" s="26" t="s">
        <v>29</v>
      </c>
      <c r="F36" s="25"/>
      <c r="G36" s="25"/>
      <c r="H36" s="25"/>
      <c r="I36" s="25"/>
      <c r="J36" s="34" t="s">
        <v>30</v>
      </c>
      <c r="K36" s="25"/>
      <c r="L36" s="25"/>
      <c r="M36" s="25"/>
      <c r="N36" s="25"/>
      <c r="O36" s="25"/>
      <c r="P36" s="25"/>
      <c r="Q36" s="25"/>
      <c r="R36" s="25"/>
      <c r="S36" s="27"/>
    </row>
    <row r="37" spans="1:19" ht="20.25" customHeight="1">
      <c r="A37" s="35" t="s">
        <v>31</v>
      </c>
      <c r="B37" s="36"/>
      <c r="C37" s="37" t="s">
        <v>32</v>
      </c>
      <c r="D37" s="38"/>
      <c r="E37" s="38"/>
      <c r="F37" s="39"/>
      <c r="G37" s="35" t="s">
        <v>33</v>
      </c>
      <c r="H37" s="40"/>
      <c r="I37" s="37" t="s">
        <v>34</v>
      </c>
      <c r="J37" s="38"/>
      <c r="K37" s="38"/>
      <c r="L37" s="35" t="s">
        <v>35</v>
      </c>
      <c r="M37" s="40"/>
      <c r="N37" s="37" t="s">
        <v>36</v>
      </c>
      <c r="O37" s="38"/>
      <c r="P37" s="38"/>
      <c r="Q37" s="38"/>
      <c r="R37" s="38"/>
      <c r="S37" s="39"/>
    </row>
    <row r="38" spans="1:19" ht="20.25" customHeight="1">
      <c r="A38" s="41">
        <v>1</v>
      </c>
      <c r="B38" s="42" t="s">
        <v>37</v>
      </c>
      <c r="C38" s="12"/>
      <c r="D38" s="43"/>
      <c r="E38" s="118">
        <v>0</v>
      </c>
      <c r="F38" s="44"/>
      <c r="G38" s="41">
        <v>10</v>
      </c>
      <c r="H38" s="45" t="s">
        <v>38</v>
      </c>
      <c r="I38" s="16"/>
      <c r="J38" s="119">
        <v>0</v>
      </c>
      <c r="K38" s="120"/>
      <c r="L38" s="41">
        <v>14</v>
      </c>
      <c r="M38" s="106" t="s">
        <v>39</v>
      </c>
      <c r="N38" s="20"/>
      <c r="O38" s="20"/>
      <c r="P38" s="121" t="str">
        <f>M51</f>
        <v>21</v>
      </c>
      <c r="Q38" s="122" t="s">
        <v>41</v>
      </c>
      <c r="R38" s="118">
        <v>0</v>
      </c>
      <c r="S38" s="46"/>
    </row>
    <row r="39" spans="1:19" ht="20.25" customHeight="1">
      <c r="A39" s="41">
        <v>2</v>
      </c>
      <c r="B39" s="47"/>
      <c r="C39" s="18"/>
      <c r="D39" s="43"/>
      <c r="E39" s="118"/>
      <c r="F39" s="44"/>
      <c r="G39" s="41">
        <v>11</v>
      </c>
      <c r="H39" s="11" t="s">
        <v>42</v>
      </c>
      <c r="I39" s="43"/>
      <c r="J39" s="119">
        <v>0</v>
      </c>
      <c r="K39" s="120"/>
      <c r="L39" s="41">
        <v>15</v>
      </c>
      <c r="M39" s="106" t="s">
        <v>102</v>
      </c>
      <c r="N39" s="20"/>
      <c r="O39" s="20"/>
      <c r="P39" s="121" t="str">
        <f>M51</f>
        <v>21</v>
      </c>
      <c r="Q39" s="122" t="s">
        <v>41</v>
      </c>
      <c r="R39" s="118">
        <v>0</v>
      </c>
      <c r="S39" s="46"/>
    </row>
    <row r="40" spans="1:19" ht="20.25" customHeight="1">
      <c r="A40" s="41">
        <v>3</v>
      </c>
      <c r="B40" s="42" t="s">
        <v>43</v>
      </c>
      <c r="C40" s="12"/>
      <c r="D40" s="43"/>
      <c r="E40" s="118">
        <v>0</v>
      </c>
      <c r="F40" s="44"/>
      <c r="G40" s="41">
        <v>12</v>
      </c>
      <c r="H40" s="45" t="s">
        <v>44</v>
      </c>
      <c r="I40" s="16"/>
      <c r="J40" s="119">
        <v>0</v>
      </c>
      <c r="K40" s="120"/>
      <c r="L40" s="41">
        <v>16</v>
      </c>
      <c r="M40" s="106" t="s">
        <v>45</v>
      </c>
      <c r="N40" s="20"/>
      <c r="O40" s="20"/>
      <c r="P40" s="121" t="str">
        <f>M51</f>
        <v>21</v>
      </c>
      <c r="Q40" s="122" t="s">
        <v>41</v>
      </c>
      <c r="R40" s="118">
        <v>0</v>
      </c>
      <c r="S40" s="46"/>
    </row>
    <row r="41" spans="1:19" ht="20.25" customHeight="1">
      <c r="A41" s="41">
        <v>4</v>
      </c>
      <c r="B41" s="47"/>
      <c r="C41" s="18"/>
      <c r="D41" s="43"/>
      <c r="E41" s="118"/>
      <c r="F41" s="44"/>
      <c r="G41" s="41"/>
      <c r="H41" s="45"/>
      <c r="I41" s="16"/>
      <c r="J41" s="119"/>
      <c r="K41" s="120"/>
      <c r="L41" s="41">
        <v>17</v>
      </c>
      <c r="M41" s="106" t="s">
        <v>46</v>
      </c>
      <c r="N41" s="20"/>
      <c r="O41" s="20"/>
      <c r="P41" s="121" t="str">
        <f>M51</f>
        <v>21</v>
      </c>
      <c r="Q41" s="122" t="s">
        <v>41</v>
      </c>
      <c r="R41" s="118">
        <v>0</v>
      </c>
      <c r="S41" s="46"/>
    </row>
    <row r="42" spans="1:19" ht="20.25" customHeight="1">
      <c r="A42" s="41">
        <v>5</v>
      </c>
      <c r="B42" s="42" t="s">
        <v>94</v>
      </c>
      <c r="C42" s="12"/>
      <c r="D42" s="43"/>
      <c r="E42" s="118">
        <v>0</v>
      </c>
      <c r="F42" s="78"/>
      <c r="G42" s="48"/>
      <c r="H42" s="20"/>
      <c r="I42" s="16"/>
      <c r="J42" s="123"/>
      <c r="K42" s="124"/>
      <c r="L42" s="41">
        <v>18</v>
      </c>
      <c r="M42" s="106" t="s">
        <v>47</v>
      </c>
      <c r="N42" s="20"/>
      <c r="O42" s="20"/>
      <c r="P42" s="121">
        <f>M53</f>
        <v>0</v>
      </c>
      <c r="Q42" s="122" t="s">
        <v>41</v>
      </c>
      <c r="R42" s="118">
        <v>0</v>
      </c>
      <c r="S42" s="13"/>
    </row>
    <row r="43" spans="1:19" ht="20.25" customHeight="1">
      <c r="A43" s="41">
        <v>6</v>
      </c>
      <c r="B43" s="47"/>
      <c r="C43" s="18"/>
      <c r="D43" s="43"/>
      <c r="E43" s="118"/>
      <c r="F43" s="78"/>
      <c r="G43" s="48"/>
      <c r="H43" s="20"/>
      <c r="I43" s="16"/>
      <c r="J43" s="123"/>
      <c r="K43" s="124"/>
      <c r="L43" s="41">
        <v>19</v>
      </c>
      <c r="M43" s="45" t="s">
        <v>48</v>
      </c>
      <c r="N43" s="20"/>
      <c r="O43" s="20"/>
      <c r="P43" s="20"/>
      <c r="Q43" s="16"/>
      <c r="R43" s="118">
        <v>0</v>
      </c>
      <c r="S43" s="13"/>
    </row>
    <row r="44" spans="1:19" ht="20.25" customHeight="1">
      <c r="A44" s="41">
        <v>7</v>
      </c>
      <c r="B44" s="42" t="s">
        <v>89</v>
      </c>
      <c r="C44" s="12"/>
      <c r="D44" s="43"/>
      <c r="E44" s="118">
        <f>Rekapitulace!C14</f>
        <v>0</v>
      </c>
      <c r="F44" s="78"/>
      <c r="G44" s="48"/>
      <c r="H44" s="20"/>
      <c r="I44" s="16"/>
      <c r="J44" s="123"/>
      <c r="K44" s="124"/>
      <c r="L44" s="41"/>
      <c r="M44" s="45"/>
      <c r="N44" s="20"/>
      <c r="O44" s="20"/>
      <c r="P44" s="20"/>
      <c r="Q44" s="16"/>
      <c r="R44" s="118"/>
      <c r="S44" s="13"/>
    </row>
    <row r="45" spans="1:19" ht="20.25" customHeight="1">
      <c r="A45" s="41">
        <v>8</v>
      </c>
      <c r="B45" s="47"/>
      <c r="C45" s="18"/>
      <c r="D45" s="43"/>
      <c r="E45" s="118"/>
      <c r="F45" s="78"/>
      <c r="G45" s="48"/>
      <c r="H45" s="20"/>
      <c r="I45" s="16"/>
      <c r="J45" s="124"/>
      <c r="K45" s="124"/>
      <c r="L45" s="41"/>
      <c r="M45" s="45"/>
      <c r="N45" s="20"/>
      <c r="O45" s="20"/>
      <c r="P45" s="20"/>
      <c r="Q45" s="16"/>
      <c r="R45" s="118"/>
      <c r="S45" s="13"/>
    </row>
    <row r="46" spans="1:19" ht="20.25" customHeight="1">
      <c r="A46" s="41">
        <v>9</v>
      </c>
      <c r="B46" s="49" t="s">
        <v>90</v>
      </c>
      <c r="C46" s="20"/>
      <c r="D46" s="16"/>
      <c r="E46" s="125">
        <f>SUM(E38:E45)</f>
        <v>0</v>
      </c>
      <c r="F46" s="50"/>
      <c r="G46" s="41">
        <v>13</v>
      </c>
      <c r="H46" s="49" t="s">
        <v>91</v>
      </c>
      <c r="I46" s="16"/>
      <c r="J46" s="126">
        <f>SUM(J38:J41)</f>
        <v>0</v>
      </c>
      <c r="K46" s="127"/>
      <c r="L46" s="41">
        <v>20</v>
      </c>
      <c r="M46" s="42" t="s">
        <v>92</v>
      </c>
      <c r="N46" s="15"/>
      <c r="O46" s="15"/>
      <c r="P46" s="15"/>
      <c r="Q46" s="51"/>
      <c r="R46" s="125">
        <f>SUM(R38:R45)</f>
        <v>0</v>
      </c>
      <c r="S46" s="27"/>
    </row>
    <row r="47" spans="1:19" ht="20.25" customHeight="1">
      <c r="A47" s="52">
        <v>21</v>
      </c>
      <c r="B47" s="53" t="s">
        <v>49</v>
      </c>
      <c r="C47" s="54"/>
      <c r="D47" s="55"/>
      <c r="E47" s="128">
        <v>0</v>
      </c>
      <c r="F47" s="56"/>
      <c r="G47" s="52">
        <v>22</v>
      </c>
      <c r="H47" s="53" t="s">
        <v>50</v>
      </c>
      <c r="I47" s="55"/>
      <c r="J47" s="129">
        <v>0</v>
      </c>
      <c r="K47" s="130" t="str">
        <f>M51</f>
        <v>21</v>
      </c>
      <c r="L47" s="52">
        <v>23</v>
      </c>
      <c r="M47" s="53" t="s">
        <v>51</v>
      </c>
      <c r="N47" s="54"/>
      <c r="O47" s="54"/>
      <c r="P47" s="54"/>
      <c r="Q47" s="55"/>
      <c r="R47" s="128">
        <v>0</v>
      </c>
      <c r="S47" s="23"/>
    </row>
    <row r="48" spans="1:19" ht="20.25" customHeight="1">
      <c r="A48" s="57" t="s">
        <v>17</v>
      </c>
      <c r="B48" s="8"/>
      <c r="C48" s="8"/>
      <c r="D48" s="8"/>
      <c r="E48" s="8"/>
      <c r="F48" s="58"/>
      <c r="G48" s="59"/>
      <c r="H48" s="8"/>
      <c r="I48" s="8"/>
      <c r="J48" s="8"/>
      <c r="K48" s="8"/>
      <c r="L48" s="60" t="s">
        <v>52</v>
      </c>
      <c r="M48" s="30"/>
      <c r="N48" s="37" t="s">
        <v>53</v>
      </c>
      <c r="O48" s="29"/>
      <c r="P48" s="29"/>
      <c r="Q48" s="29"/>
      <c r="R48" s="29"/>
      <c r="S48" s="32"/>
    </row>
    <row r="49" spans="1:19" ht="20.25" customHeight="1">
      <c r="A49" s="10"/>
      <c r="B49" s="11"/>
      <c r="C49" s="11"/>
      <c r="D49" s="11"/>
      <c r="E49" s="11"/>
      <c r="F49" s="14"/>
      <c r="G49" s="61"/>
      <c r="H49" s="11"/>
      <c r="I49" s="11"/>
      <c r="J49" s="11"/>
      <c r="K49" s="11"/>
      <c r="L49" s="41">
        <v>24</v>
      </c>
      <c r="M49" s="45" t="s">
        <v>93</v>
      </c>
      <c r="N49" s="20"/>
      <c r="O49" s="20"/>
      <c r="P49" s="20"/>
      <c r="Q49" s="46"/>
      <c r="R49" s="125">
        <f>ROUND(E46+J46+R46+E47+J47+R47,2)</f>
        <v>0</v>
      </c>
      <c r="S49" s="62">
        <f>E46+J46+R46+E47+J47+R47</f>
        <v>0</v>
      </c>
    </row>
    <row r="50" spans="1:19" ht="20.25" customHeight="1">
      <c r="A50" s="63" t="s">
        <v>54</v>
      </c>
      <c r="B50" s="17"/>
      <c r="C50" s="17"/>
      <c r="D50" s="17"/>
      <c r="E50" s="17"/>
      <c r="F50" s="18"/>
      <c r="G50" s="64" t="s">
        <v>55</v>
      </c>
      <c r="H50" s="17"/>
      <c r="I50" s="17"/>
      <c r="J50" s="17"/>
      <c r="K50" s="17"/>
      <c r="L50" s="41">
        <v>25</v>
      </c>
      <c r="M50" s="131" t="s">
        <v>56</v>
      </c>
      <c r="N50" s="18" t="s">
        <v>41</v>
      </c>
      <c r="O50" s="132">
        <v>0</v>
      </c>
      <c r="P50" s="20" t="s">
        <v>57</v>
      </c>
      <c r="Q50" s="16"/>
      <c r="R50" s="133">
        <f>ROUND(O50*M50/100,2)</f>
        <v>0</v>
      </c>
      <c r="S50" s="65">
        <f>O50*M50/100</f>
        <v>0</v>
      </c>
    </row>
    <row r="51" spans="1:19" ht="20.25" customHeight="1" thickBot="1">
      <c r="A51" s="66" t="s">
        <v>16</v>
      </c>
      <c r="B51" s="15"/>
      <c r="C51" s="15"/>
      <c r="D51" s="15"/>
      <c r="E51" s="15"/>
      <c r="F51" s="12"/>
      <c r="G51" s="67"/>
      <c r="H51" s="15"/>
      <c r="I51" s="15"/>
      <c r="J51" s="15"/>
      <c r="K51" s="15"/>
      <c r="L51" s="41">
        <v>26</v>
      </c>
      <c r="M51" s="134" t="s">
        <v>40</v>
      </c>
      <c r="N51" s="16" t="s">
        <v>41</v>
      </c>
      <c r="O51" s="132">
        <f>R49</f>
        <v>0</v>
      </c>
      <c r="P51" s="20" t="s">
        <v>57</v>
      </c>
      <c r="Q51" s="16"/>
      <c r="R51" s="118">
        <f>ROUND(O51*M51/100,2)</f>
        <v>0</v>
      </c>
      <c r="S51" s="68">
        <f>O51*M51/100</f>
        <v>0</v>
      </c>
    </row>
    <row r="52" spans="1:19" ht="20.25" customHeight="1" thickBot="1">
      <c r="A52" s="10"/>
      <c r="B52" s="11"/>
      <c r="C52" s="11"/>
      <c r="D52" s="11"/>
      <c r="E52" s="11"/>
      <c r="F52" s="14"/>
      <c r="G52" s="61"/>
      <c r="H52" s="11"/>
      <c r="I52" s="11"/>
      <c r="J52" s="11"/>
      <c r="K52" s="11"/>
      <c r="L52" s="52">
        <v>27</v>
      </c>
      <c r="M52" s="69" t="s">
        <v>103</v>
      </c>
      <c r="N52" s="54"/>
      <c r="O52" s="54"/>
      <c r="P52" s="54"/>
      <c r="Q52" s="70"/>
      <c r="R52" s="135">
        <f>R49+R50+R51</f>
        <v>0</v>
      </c>
      <c r="S52" s="71"/>
    </row>
    <row r="53" spans="1:19" ht="20.25" customHeight="1">
      <c r="A53" s="63" t="s">
        <v>54</v>
      </c>
      <c r="B53" s="17"/>
      <c r="C53" s="17"/>
      <c r="D53" s="17"/>
      <c r="E53" s="17"/>
      <c r="F53" s="18"/>
      <c r="G53" s="64" t="s">
        <v>55</v>
      </c>
      <c r="H53" s="17"/>
      <c r="I53" s="17"/>
      <c r="J53" s="17"/>
      <c r="K53" s="17"/>
      <c r="L53" s="60" t="s">
        <v>58</v>
      </c>
      <c r="M53" s="30"/>
      <c r="N53" s="37" t="s">
        <v>59</v>
      </c>
      <c r="O53" s="29"/>
      <c r="P53" s="29"/>
      <c r="Q53" s="29"/>
      <c r="R53" s="136"/>
      <c r="S53" s="32"/>
    </row>
    <row r="54" spans="1:19" ht="20.25" customHeight="1">
      <c r="A54" s="66" t="s">
        <v>18</v>
      </c>
      <c r="B54" s="15"/>
      <c r="C54" s="15"/>
      <c r="D54" s="15"/>
      <c r="E54" s="15"/>
      <c r="F54" s="12"/>
      <c r="G54" s="67"/>
      <c r="H54" s="15"/>
      <c r="I54" s="15"/>
      <c r="J54" s="15"/>
      <c r="K54" s="15"/>
      <c r="L54" s="41">
        <v>28</v>
      </c>
      <c r="M54" s="45" t="s">
        <v>60</v>
      </c>
      <c r="N54" s="20"/>
      <c r="O54" s="20"/>
      <c r="P54" s="20"/>
      <c r="Q54" s="16"/>
      <c r="R54" s="118">
        <v>0</v>
      </c>
      <c r="S54" s="46"/>
    </row>
    <row r="55" spans="1:19" ht="20.25" customHeight="1">
      <c r="A55" s="10"/>
      <c r="B55" s="11"/>
      <c r="C55" s="11"/>
      <c r="D55" s="11"/>
      <c r="E55" s="11"/>
      <c r="F55" s="14"/>
      <c r="G55" s="61"/>
      <c r="H55" s="11"/>
      <c r="I55" s="11"/>
      <c r="J55" s="11"/>
      <c r="K55" s="11"/>
      <c r="L55" s="41">
        <v>29</v>
      </c>
      <c r="M55" s="45" t="s">
        <v>61</v>
      </c>
      <c r="N55" s="20"/>
      <c r="O55" s="20"/>
      <c r="P55" s="20"/>
      <c r="Q55" s="16"/>
      <c r="R55" s="118">
        <v>0</v>
      </c>
      <c r="S55" s="46"/>
    </row>
    <row r="56" spans="1:19" ht="20.25" customHeight="1">
      <c r="A56" s="72" t="s">
        <v>54</v>
      </c>
      <c r="B56" s="22"/>
      <c r="C56" s="22"/>
      <c r="D56" s="22"/>
      <c r="E56" s="22"/>
      <c r="F56" s="73"/>
      <c r="G56" s="74" t="s">
        <v>55</v>
      </c>
      <c r="H56" s="22"/>
      <c r="I56" s="22"/>
      <c r="J56" s="22"/>
      <c r="K56" s="22"/>
      <c r="L56" s="52">
        <v>30</v>
      </c>
      <c r="M56" s="53" t="s">
        <v>62</v>
      </c>
      <c r="N56" s="54"/>
      <c r="O56" s="54"/>
      <c r="P56" s="54"/>
      <c r="Q56" s="55"/>
      <c r="R56" s="113">
        <v>0</v>
      </c>
      <c r="S56" s="75"/>
    </row>
    <row r="57" spans="1:18" ht="12.75">
      <c r="A57" s="137"/>
      <c r="B57" s="137"/>
      <c r="C57" s="137"/>
      <c r="D57" s="137"/>
      <c r="E57" s="137"/>
      <c r="F57" s="137"/>
      <c r="G57" s="137"/>
      <c r="H57" s="137"/>
      <c r="I57" s="137"/>
      <c r="J57" s="137"/>
      <c r="K57" s="137"/>
      <c r="L57" s="137"/>
      <c r="M57" s="137"/>
      <c r="N57" s="137"/>
      <c r="O57" s="137"/>
      <c r="P57" s="137"/>
      <c r="Q57" s="137"/>
      <c r="R57" s="137"/>
    </row>
    <row r="58" spans="1:18" ht="12.75">
      <c r="A58" s="137"/>
      <c r="B58" s="137"/>
      <c r="C58" s="137"/>
      <c r="D58" s="137"/>
      <c r="E58" s="137"/>
      <c r="F58" s="137"/>
      <c r="G58" s="137"/>
      <c r="H58" s="137"/>
      <c r="I58" s="137"/>
      <c r="J58" s="137"/>
      <c r="K58" s="137"/>
      <c r="L58" s="137"/>
      <c r="M58" s="137"/>
      <c r="N58" s="137"/>
      <c r="O58" s="137"/>
      <c r="P58" s="137"/>
      <c r="Q58" s="137"/>
      <c r="R58" s="137"/>
    </row>
    <row r="59" spans="1:18" ht="27" customHeight="1">
      <c r="A59" s="205"/>
      <c r="B59" s="205"/>
      <c r="C59" s="205"/>
      <c r="D59" s="205"/>
      <c r="E59" s="205"/>
      <c r="F59" s="205"/>
      <c r="G59" s="205"/>
      <c r="H59" s="205"/>
      <c r="I59" s="205"/>
      <c r="J59" s="205"/>
      <c r="K59" s="205"/>
      <c r="L59" s="205"/>
      <c r="M59" s="205"/>
      <c r="N59" s="205"/>
      <c r="O59" s="205"/>
      <c r="P59" s="205"/>
      <c r="Q59" s="205"/>
      <c r="R59" s="205"/>
    </row>
    <row r="60" spans="1:18" ht="12.75">
      <c r="A60" s="137"/>
      <c r="B60" s="137"/>
      <c r="C60" s="137"/>
      <c r="D60" s="137"/>
      <c r="E60" s="137"/>
      <c r="F60" s="137"/>
      <c r="G60" s="137"/>
      <c r="H60" s="137"/>
      <c r="I60" s="137"/>
      <c r="J60" s="137"/>
      <c r="K60" s="137"/>
      <c r="L60" s="137"/>
      <c r="M60" s="137"/>
      <c r="N60" s="137"/>
      <c r="O60" s="137"/>
      <c r="P60" s="137"/>
      <c r="Q60" s="137"/>
      <c r="R60" s="137"/>
    </row>
  </sheetData>
  <sheetProtection formatCells="0" formatColumns="0" formatRows="0" insertColumns="0" insertRows="0" insertHyperlinks="0" deleteColumns="0" deleteRows="0" sort="0" autoFilter="0" pivotTables="0"/>
  <mergeCells count="5">
    <mergeCell ref="E5:J5"/>
    <mergeCell ref="E7:J7"/>
    <mergeCell ref="E9:J9"/>
    <mergeCell ref="P9:R9"/>
    <mergeCell ref="A59:R59"/>
  </mergeCells>
  <printOptions horizontalCentered="1" verticalCentered="1"/>
  <pageMargins left="0.5905511811023623" right="0.5905511811023623" top="0.9055118110236221" bottom="0.9055118110236221" header="0.5118110236220472" footer="0.5118110236220472"/>
  <pageSetup errors="blank" fitToHeight="1" fitToWidth="1" horizontalDpi="200" verticalDpi="200" orientation="portrait" paperSize="9" scale="94" r:id="rId1"/>
  <headerFooter alignWithMargins="0">
    <oddFooter>&amp;C&amp;A</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D18"/>
  <sheetViews>
    <sheetView showGridLines="0" workbookViewId="0" topLeftCell="A1">
      <selection activeCell="C14" sqref="C14"/>
    </sheetView>
  </sheetViews>
  <sheetFormatPr defaultColWidth="9.140625" defaultRowHeight="12.75"/>
  <cols>
    <col min="1" max="1" width="11.7109375" style="2" customWidth="1"/>
    <col min="2" max="2" width="62.8515625" style="2" customWidth="1"/>
    <col min="3" max="3" width="13.57421875" style="2" customWidth="1"/>
    <col min="4" max="4" width="9.140625" style="76" customWidth="1"/>
    <col min="5" max="16384" width="9.140625" style="2" customWidth="1"/>
  </cols>
  <sheetData>
    <row r="1" spans="1:3" ht="18">
      <c r="A1" s="79" t="s">
        <v>83</v>
      </c>
      <c r="B1" s="88"/>
      <c r="C1" s="88"/>
    </row>
    <row r="2" spans="1:3" ht="12.75">
      <c r="A2" s="80" t="s">
        <v>63</v>
      </c>
      <c r="B2" s="82" t="str">
        <f>'Krycí list'!E5</f>
        <v>Učebna pro výuku fyziky a chemie</v>
      </c>
      <c r="C2" s="89"/>
    </row>
    <row r="3" spans="1:3" ht="12.75">
      <c r="A3" s="80" t="s">
        <v>64</v>
      </c>
      <c r="B3" s="82" t="str">
        <f>'Krycí list'!E7</f>
        <v>ZŠ Drnovice, okres Vyškov, Náves 109, 683 04 Drnovice</v>
      </c>
      <c r="C3" s="90"/>
    </row>
    <row r="4" spans="1:3" ht="12.75">
      <c r="A4" s="80" t="s">
        <v>65</v>
      </c>
      <c r="B4" s="82" t="str">
        <f>'Krycí list'!E9</f>
        <v>NEOCENĚNÝ SOUPIS PRACÍ A DODÁVEK A SLUŽEB</v>
      </c>
      <c r="C4" s="90"/>
    </row>
    <row r="5" spans="1:3" ht="12.75">
      <c r="A5" s="81" t="s">
        <v>66</v>
      </c>
      <c r="B5" s="82" t="str">
        <f>'Krycí list'!P5</f>
        <v xml:space="preserve"> </v>
      </c>
      <c r="C5" s="90"/>
    </row>
    <row r="6" spans="1:3" ht="6" customHeight="1">
      <c r="A6" s="81"/>
      <c r="B6" s="82"/>
      <c r="C6" s="90"/>
    </row>
    <row r="7" spans="1:3" ht="12.75">
      <c r="A7" s="91" t="s">
        <v>67</v>
      </c>
      <c r="B7" s="82" t="str">
        <f>'Krycí list'!E26</f>
        <v>ZŠ Drnovice, okres Vyškov, Náves 109, 683 04 Drnovice</v>
      </c>
      <c r="C7" s="90"/>
    </row>
    <row r="8" spans="1:3" ht="12.75">
      <c r="A8" s="91" t="s">
        <v>68</v>
      </c>
      <c r="B8" s="82" t="str">
        <f>'Krycí list'!E28</f>
        <v xml:space="preserve"> </v>
      </c>
      <c r="C8" s="90"/>
    </row>
    <row r="9" spans="1:3" ht="12.75">
      <c r="A9" s="91" t="s">
        <v>69</v>
      </c>
      <c r="B9" s="83" t="str">
        <f>'Krycí list'!O31</f>
        <v>02/2023</v>
      </c>
      <c r="C9" s="90"/>
    </row>
    <row r="10" spans="1:3" ht="6.75" customHeight="1">
      <c r="A10" s="88"/>
      <c r="B10" s="88"/>
      <c r="C10" s="88"/>
    </row>
    <row r="11" spans="1:3" ht="12.75">
      <c r="A11" s="84" t="s">
        <v>70</v>
      </c>
      <c r="B11" s="85" t="s">
        <v>71</v>
      </c>
      <c r="C11" s="92" t="s">
        <v>72</v>
      </c>
    </row>
    <row r="12" spans="1:3" ht="12.75">
      <c r="A12" s="86">
        <v>1</v>
      </c>
      <c r="B12" s="87">
        <v>2</v>
      </c>
      <c r="C12" s="93">
        <v>3</v>
      </c>
    </row>
    <row r="13" spans="1:3" ht="4.5" customHeight="1">
      <c r="A13" s="94"/>
      <c r="B13" s="95"/>
      <c r="C13" s="95"/>
    </row>
    <row r="14" spans="1:3" s="1" customFormat="1" ht="12" customHeight="1">
      <c r="A14" s="174" t="str">
        <f>'soupis neoceněný'!D14</f>
        <v>AVT</v>
      </c>
      <c r="B14" s="175" t="s">
        <v>175</v>
      </c>
      <c r="C14" s="176">
        <f>SUM(C15:C17)</f>
        <v>0</v>
      </c>
    </row>
    <row r="15" spans="1:3" s="77" customFormat="1" ht="12" customHeight="1">
      <c r="A15" s="139"/>
      <c r="B15" s="77" t="str">
        <f>'soupis neoceněný'!E15</f>
        <v>Interaktivní displej + vizualizér</v>
      </c>
      <c r="C15" s="140">
        <f>'soupis neoceněný'!I15</f>
        <v>0</v>
      </c>
    </row>
    <row r="16" spans="1:3" s="77" customFormat="1" ht="12" customHeight="1">
      <c r="A16" s="139"/>
      <c r="B16" s="77" t="str">
        <f>'soupis neoceněný'!E25</f>
        <v>Pracovní stanice + vybavení učebny fyziky a chemie</v>
      </c>
      <c r="C16" s="140">
        <f>'soupis neoceněný'!I25</f>
        <v>0</v>
      </c>
    </row>
    <row r="17" spans="1:4" s="141" customFormat="1" ht="12" customHeight="1">
      <c r="A17" s="139"/>
      <c r="B17" s="77" t="str">
        <f>'soupis neoceněný'!E44</f>
        <v>Standard smíšené výuky</v>
      </c>
      <c r="C17" s="140">
        <f>'soupis neoceněný'!I44</f>
        <v>0</v>
      </c>
      <c r="D17" s="142"/>
    </row>
    <row r="18" spans="2:3" ht="12.75">
      <c r="B18" s="177" t="s">
        <v>106</v>
      </c>
      <c r="C18" s="178">
        <f>SUM(C15:C17)</f>
        <v>0</v>
      </c>
    </row>
  </sheetData>
  <sheetProtection formatCells="0" formatColumns="0" formatRows="0" insertColumns="0" insertRows="0" insertHyperlinks="0" deleteColumns="0" deleteRows="0" sort="0" autoFilter="0" pivotTables="0"/>
  <printOptions horizontalCentered="1"/>
  <pageMargins left="1.1023622047244095" right="1.1023622047244095" top="0.7874015748031497" bottom="0.7874015748031497" header="0.5118110236220472" footer="0.5118110236220472"/>
  <pageSetup errors="blank" fitToHeight="999" fitToWidth="1" horizontalDpi="8189" verticalDpi="8189" orientation="portrait" paperSize="9" scale="89" r:id="rId1"/>
</worksheet>
</file>

<file path=xl/worksheets/sheet3.xml><?xml version="1.0" encoding="utf-8"?>
<worksheet xmlns="http://schemas.openxmlformats.org/spreadsheetml/2006/main" xmlns:r="http://schemas.openxmlformats.org/officeDocument/2006/relationships">
  <dimension ref="A1:M53"/>
  <sheetViews>
    <sheetView tabSelected="1" zoomScale="70" zoomScaleNormal="70" workbookViewId="0" topLeftCell="A30">
      <selection activeCell="E35" sqref="E35"/>
    </sheetView>
  </sheetViews>
  <sheetFormatPr defaultColWidth="9.140625" defaultRowHeight="12.75"/>
  <cols>
    <col min="1" max="1" width="5.57421875" style="137" customWidth="1"/>
    <col min="2" max="2" width="4.421875" style="137" customWidth="1"/>
    <col min="3" max="3" width="6.421875" style="137" customWidth="1"/>
    <col min="4" max="4" width="12.7109375" style="170" customWidth="1"/>
    <col min="5" max="5" width="96.00390625" style="170" customWidth="1"/>
    <col min="6" max="6" width="7.7109375" style="137" customWidth="1"/>
    <col min="7" max="7" width="9.8515625" style="137" customWidth="1"/>
    <col min="8" max="8" width="13.28125" style="137" customWidth="1"/>
    <col min="9" max="9" width="15.57421875" style="137" customWidth="1"/>
    <col min="10" max="10" width="6.7109375" style="137" customWidth="1"/>
    <col min="11" max="11" width="15.57421875" style="137" customWidth="1"/>
    <col min="12" max="12" width="21.00390625" style="137" customWidth="1"/>
    <col min="13" max="13" width="20.28125" style="137" customWidth="1"/>
    <col min="14" max="16384" width="9.140625" style="137" customWidth="1"/>
  </cols>
  <sheetData>
    <row r="1" spans="1:11" ht="18">
      <c r="A1" s="138" t="s">
        <v>114</v>
      </c>
      <c r="B1" s="144"/>
      <c r="C1" s="144"/>
      <c r="D1" s="145"/>
      <c r="E1" s="145"/>
      <c r="F1" s="144"/>
      <c r="G1" s="144"/>
      <c r="H1" s="144"/>
      <c r="I1" s="144"/>
      <c r="J1" s="144"/>
      <c r="K1" s="144"/>
    </row>
    <row r="2" spans="1:11" ht="12.75">
      <c r="A2" s="146" t="s">
        <v>63</v>
      </c>
      <c r="B2" s="147"/>
      <c r="C2" s="148" t="str">
        <f>'Krycí list'!E5</f>
        <v>Učebna pro výuku fyziky a chemie</v>
      </c>
      <c r="D2" s="149"/>
      <c r="E2" s="149"/>
      <c r="F2" s="147"/>
      <c r="G2" s="147"/>
      <c r="H2" s="147"/>
      <c r="I2" s="147"/>
      <c r="J2" s="144"/>
      <c r="K2" s="144"/>
    </row>
    <row r="3" spans="1:11" ht="12.75">
      <c r="A3" s="146" t="s">
        <v>64</v>
      </c>
      <c r="B3" s="147"/>
      <c r="C3" s="206" t="str">
        <f>'Krycí list'!E7</f>
        <v>ZŠ Drnovice, okres Vyškov, Náves 109, 683 04 Drnovice</v>
      </c>
      <c r="D3" s="207"/>
      <c r="E3" s="207"/>
      <c r="F3" s="147"/>
      <c r="G3" s="147"/>
      <c r="H3" s="147"/>
      <c r="I3" s="148"/>
      <c r="J3" s="144"/>
      <c r="K3" s="144"/>
    </row>
    <row r="4" spans="1:11" ht="12.75">
      <c r="A4" s="146" t="s">
        <v>65</v>
      </c>
      <c r="B4" s="147"/>
      <c r="C4" s="148" t="str">
        <f>'Krycí list'!E9</f>
        <v>NEOCENĚNÝ SOUPIS PRACÍ A DODÁVEK A SLUŽEB</v>
      </c>
      <c r="D4" s="149"/>
      <c r="E4" s="149"/>
      <c r="F4" s="147"/>
      <c r="G4" s="147"/>
      <c r="H4" s="147"/>
      <c r="I4" s="148"/>
      <c r="J4" s="144"/>
      <c r="K4" s="144"/>
    </row>
    <row r="5" spans="1:11" ht="12.75">
      <c r="A5" s="147" t="s">
        <v>73</v>
      </c>
      <c r="B5" s="147"/>
      <c r="C5" s="148" t="str">
        <f>'Krycí list'!P5</f>
        <v xml:space="preserve"> </v>
      </c>
      <c r="D5" s="149"/>
      <c r="E5" s="149"/>
      <c r="F5" s="147"/>
      <c r="G5" s="147"/>
      <c r="H5" s="147"/>
      <c r="I5" s="148"/>
      <c r="J5" s="144"/>
      <c r="K5" s="144"/>
    </row>
    <row r="6" spans="1:11" ht="12.75">
      <c r="A6" s="147"/>
      <c r="B6" s="147"/>
      <c r="C6" s="148"/>
      <c r="D6" s="149"/>
      <c r="E6" s="149"/>
      <c r="F6" s="147"/>
      <c r="G6" s="147"/>
      <c r="H6" s="147"/>
      <c r="I6" s="148"/>
      <c r="J6" s="144"/>
      <c r="K6" s="144"/>
    </row>
    <row r="7" spans="1:11" ht="12.75">
      <c r="A7" s="147" t="s">
        <v>67</v>
      </c>
      <c r="B7" s="147"/>
      <c r="C7" s="206" t="str">
        <f>'Krycí list'!E26</f>
        <v>ZŠ Drnovice, okres Vyškov, Náves 109, 683 04 Drnovice</v>
      </c>
      <c r="D7" s="207"/>
      <c r="E7" s="207"/>
      <c r="F7" s="147"/>
      <c r="G7" s="147"/>
      <c r="H7" s="147"/>
      <c r="I7" s="148"/>
      <c r="J7" s="144"/>
      <c r="K7" s="144"/>
    </row>
    <row r="8" spans="1:11" ht="12.75">
      <c r="A8" s="147" t="s">
        <v>68</v>
      </c>
      <c r="B8" s="147"/>
      <c r="C8" s="206" t="str">
        <f>'Krycí list'!E28</f>
        <v xml:space="preserve"> </v>
      </c>
      <c r="D8" s="207"/>
      <c r="E8" s="149"/>
      <c r="F8" s="147"/>
      <c r="G8" s="147"/>
      <c r="H8" s="147"/>
      <c r="I8" s="148"/>
      <c r="J8" s="144"/>
      <c r="K8" s="144"/>
    </row>
    <row r="9" spans="1:11" ht="12.75">
      <c r="A9" s="147" t="s">
        <v>69</v>
      </c>
      <c r="B9" s="147"/>
      <c r="C9" s="208" t="str">
        <f>'Krycí list'!O31</f>
        <v>02/2023</v>
      </c>
      <c r="D9" s="207"/>
      <c r="E9" s="149"/>
      <c r="F9" s="147"/>
      <c r="G9" s="147"/>
      <c r="H9" s="147"/>
      <c r="I9" s="148"/>
      <c r="J9" s="144"/>
      <c r="K9" s="144"/>
    </row>
    <row r="10" spans="1:11" ht="12.75">
      <c r="A10" s="144"/>
      <c r="B10" s="144"/>
      <c r="C10" s="144"/>
      <c r="D10" s="145"/>
      <c r="E10" s="145"/>
      <c r="F10" s="144"/>
      <c r="G10" s="144"/>
      <c r="H10" s="144"/>
      <c r="I10" s="144"/>
      <c r="J10" s="144"/>
      <c r="K10" s="144"/>
    </row>
    <row r="11" spans="1:13" s="170" customFormat="1" ht="38.25">
      <c r="A11" s="150" t="s">
        <v>74</v>
      </c>
      <c r="B11" s="151" t="s">
        <v>75</v>
      </c>
      <c r="C11" s="151" t="s">
        <v>76</v>
      </c>
      <c r="D11" s="151" t="s">
        <v>77</v>
      </c>
      <c r="E11" s="151" t="s">
        <v>104</v>
      </c>
      <c r="F11" s="151" t="s">
        <v>78</v>
      </c>
      <c r="G11" s="151" t="s">
        <v>79</v>
      </c>
      <c r="H11" s="151" t="s">
        <v>107</v>
      </c>
      <c r="I11" s="151" t="s">
        <v>108</v>
      </c>
      <c r="J11" s="151" t="s">
        <v>80</v>
      </c>
      <c r="K11" s="151" t="s">
        <v>105</v>
      </c>
      <c r="L11" s="187" t="s">
        <v>177</v>
      </c>
      <c r="M11" s="188" t="s">
        <v>178</v>
      </c>
    </row>
    <row r="12" spans="1:13" ht="12.75">
      <c r="A12" s="171">
        <v>1</v>
      </c>
      <c r="B12" s="172">
        <v>2</v>
      </c>
      <c r="C12" s="172">
        <v>3</v>
      </c>
      <c r="D12" s="152">
        <v>4</v>
      </c>
      <c r="E12" s="152">
        <v>5</v>
      </c>
      <c r="F12" s="172">
        <v>6</v>
      </c>
      <c r="G12" s="172">
        <v>7</v>
      </c>
      <c r="H12" s="172">
        <v>8</v>
      </c>
      <c r="I12" s="172">
        <v>9</v>
      </c>
      <c r="J12" s="172">
        <v>10</v>
      </c>
      <c r="K12" s="172">
        <v>11</v>
      </c>
      <c r="L12" s="189">
        <v>12</v>
      </c>
      <c r="M12" s="190">
        <v>13</v>
      </c>
    </row>
    <row r="13" spans="1:11" ht="12.75">
      <c r="A13" s="153"/>
      <c r="B13" s="153"/>
      <c r="C13" s="153"/>
      <c r="D13" s="154"/>
      <c r="E13" s="154"/>
      <c r="F13" s="153"/>
      <c r="G13" s="153"/>
      <c r="H13" s="153"/>
      <c r="I13" s="153"/>
      <c r="J13" s="153"/>
      <c r="K13" s="153"/>
    </row>
    <row r="14" spans="2:11" s="155" customFormat="1" ht="12.75">
      <c r="B14" s="163"/>
      <c r="D14" s="164" t="s">
        <v>88</v>
      </c>
      <c r="E14" s="164" t="s">
        <v>175</v>
      </c>
      <c r="F14" s="156"/>
      <c r="I14" s="165">
        <f>I15+I25+I44</f>
        <v>0</v>
      </c>
      <c r="J14" s="161"/>
      <c r="K14" s="160"/>
    </row>
    <row r="15" spans="1:11" s="143" customFormat="1" ht="12.75">
      <c r="A15" s="156"/>
      <c r="B15" s="156"/>
      <c r="C15" s="156"/>
      <c r="D15" s="157"/>
      <c r="E15" s="182" t="s">
        <v>135</v>
      </c>
      <c r="F15" s="156"/>
      <c r="G15" s="159"/>
      <c r="H15" s="160"/>
      <c r="I15" s="166">
        <f>SUM(I16:I24)</f>
        <v>0</v>
      </c>
      <c r="J15" s="161"/>
      <c r="K15" s="160"/>
    </row>
    <row r="16" spans="1:12" s="143" customFormat="1" ht="63.75">
      <c r="A16" s="156">
        <v>1</v>
      </c>
      <c r="B16" s="156"/>
      <c r="C16" s="156" t="s">
        <v>112</v>
      </c>
      <c r="D16" s="181" t="s">
        <v>164</v>
      </c>
      <c r="E16" s="183" t="s">
        <v>168</v>
      </c>
      <c r="F16" s="156" t="s">
        <v>81</v>
      </c>
      <c r="G16" s="159">
        <v>1</v>
      </c>
      <c r="H16" s="160"/>
      <c r="I16" s="160">
        <f aca="true" t="shared" si="0" ref="I16:I24">ROUND(G16*H16,2)</f>
        <v>0</v>
      </c>
      <c r="J16" s="161">
        <v>21</v>
      </c>
      <c r="K16" s="160">
        <f aca="true" t="shared" si="1" ref="K16:K24">I16+((I16/100)*J16)</f>
        <v>0</v>
      </c>
      <c r="L16" s="192"/>
    </row>
    <row r="17" spans="1:12" s="143" customFormat="1" ht="89.25">
      <c r="A17" s="156">
        <v>2</v>
      </c>
      <c r="B17" s="156"/>
      <c r="C17" s="156" t="s">
        <v>112</v>
      </c>
      <c r="D17" s="181" t="s">
        <v>160</v>
      </c>
      <c r="E17" s="183" t="s">
        <v>163</v>
      </c>
      <c r="F17" s="156" t="s">
        <v>81</v>
      </c>
      <c r="G17" s="159">
        <f>G16</f>
        <v>1</v>
      </c>
      <c r="H17" s="160"/>
      <c r="I17" s="160">
        <f t="shared" si="0"/>
        <v>0</v>
      </c>
      <c r="J17" s="161">
        <v>21</v>
      </c>
      <c r="K17" s="160">
        <f t="shared" si="1"/>
        <v>0</v>
      </c>
      <c r="L17" s="156"/>
    </row>
    <row r="18" spans="1:12" s="143" customFormat="1" ht="76.5">
      <c r="A18" s="156">
        <v>3</v>
      </c>
      <c r="B18" s="156"/>
      <c r="C18" s="156" t="s">
        <v>112</v>
      </c>
      <c r="D18" s="181" t="s">
        <v>151</v>
      </c>
      <c r="E18" s="183" t="s">
        <v>150</v>
      </c>
      <c r="F18" s="156" t="s">
        <v>81</v>
      </c>
      <c r="G18" s="159">
        <v>1</v>
      </c>
      <c r="H18" s="160"/>
      <c r="I18" s="160">
        <f t="shared" si="0"/>
        <v>0</v>
      </c>
      <c r="J18" s="161">
        <v>21</v>
      </c>
      <c r="K18" s="160">
        <f t="shared" si="1"/>
        <v>0</v>
      </c>
      <c r="L18" s="192"/>
    </row>
    <row r="19" spans="1:13" s="173" customFormat="1" ht="25.5">
      <c r="A19" s="156">
        <v>4</v>
      </c>
      <c r="B19" s="156"/>
      <c r="C19" s="156" t="s">
        <v>112</v>
      </c>
      <c r="D19" s="181" t="s">
        <v>146</v>
      </c>
      <c r="E19" s="183" t="s">
        <v>147</v>
      </c>
      <c r="F19" s="156" t="s">
        <v>81</v>
      </c>
      <c r="G19" s="159">
        <v>2</v>
      </c>
      <c r="H19" s="160"/>
      <c r="I19" s="160">
        <f t="shared" si="0"/>
        <v>0</v>
      </c>
      <c r="J19" s="161">
        <v>21</v>
      </c>
      <c r="K19" s="160">
        <f t="shared" si="1"/>
        <v>0</v>
      </c>
      <c r="L19" s="143"/>
      <c r="M19" s="191"/>
    </row>
    <row r="20" spans="1:13" s="173" customFormat="1" ht="51">
      <c r="A20" s="156">
        <v>5</v>
      </c>
      <c r="B20" s="156"/>
      <c r="C20" s="156" t="s">
        <v>112</v>
      </c>
      <c r="D20" s="181" t="s">
        <v>118</v>
      </c>
      <c r="E20" s="183" t="s">
        <v>140</v>
      </c>
      <c r="F20" s="156" t="s">
        <v>81</v>
      </c>
      <c r="G20" s="159">
        <v>2</v>
      </c>
      <c r="H20" s="160"/>
      <c r="I20" s="160">
        <f t="shared" si="0"/>
        <v>0</v>
      </c>
      <c r="J20" s="161">
        <v>21</v>
      </c>
      <c r="K20" s="160">
        <f t="shared" si="1"/>
        <v>0</v>
      </c>
      <c r="L20" s="143"/>
      <c r="M20" s="191"/>
    </row>
    <row r="21" spans="1:13" s="173" customFormat="1" ht="25.5">
      <c r="A21" s="156">
        <v>6</v>
      </c>
      <c r="B21" s="156"/>
      <c r="C21" s="156" t="s">
        <v>112</v>
      </c>
      <c r="D21" s="181" t="s">
        <v>136</v>
      </c>
      <c r="E21" s="183" t="s">
        <v>137</v>
      </c>
      <c r="F21" s="156" t="s">
        <v>81</v>
      </c>
      <c r="G21" s="159">
        <v>2</v>
      </c>
      <c r="H21" s="160"/>
      <c r="I21" s="160">
        <f t="shared" si="0"/>
        <v>0</v>
      </c>
      <c r="J21" s="161">
        <v>21</v>
      </c>
      <c r="K21" s="160">
        <f t="shared" si="1"/>
        <v>0</v>
      </c>
      <c r="L21" s="143"/>
      <c r="M21" s="191"/>
    </row>
    <row r="22" spans="1:13" s="173" customFormat="1" ht="76.5">
      <c r="A22" s="156">
        <v>7</v>
      </c>
      <c r="B22" s="156"/>
      <c r="C22" s="156" t="s">
        <v>112</v>
      </c>
      <c r="D22" s="181" t="s">
        <v>138</v>
      </c>
      <c r="E22" s="183" t="s">
        <v>139</v>
      </c>
      <c r="F22" s="156" t="s">
        <v>81</v>
      </c>
      <c r="G22" s="159">
        <v>1</v>
      </c>
      <c r="H22" s="160"/>
      <c r="I22" s="160">
        <f t="shared" si="0"/>
        <v>0</v>
      </c>
      <c r="J22" s="161">
        <v>21</v>
      </c>
      <c r="K22" s="160">
        <f t="shared" si="1"/>
        <v>0</v>
      </c>
      <c r="L22" s="143"/>
      <c r="M22" s="191"/>
    </row>
    <row r="23" spans="1:13" s="173" customFormat="1" ht="63.75">
      <c r="A23" s="156">
        <v>8</v>
      </c>
      <c r="B23" s="156"/>
      <c r="C23" s="156" t="s">
        <v>112</v>
      </c>
      <c r="D23" s="181" t="s">
        <v>148</v>
      </c>
      <c r="E23" s="183" t="s">
        <v>149</v>
      </c>
      <c r="F23" s="156" t="s">
        <v>81</v>
      </c>
      <c r="G23" s="159">
        <v>1</v>
      </c>
      <c r="H23" s="160"/>
      <c r="I23" s="160">
        <f t="shared" si="0"/>
        <v>0</v>
      </c>
      <c r="J23" s="161">
        <v>21</v>
      </c>
      <c r="K23" s="160">
        <f t="shared" si="1"/>
        <v>0</v>
      </c>
      <c r="L23" s="143"/>
      <c r="M23" s="191"/>
    </row>
    <row r="24" spans="1:12" s="143" customFormat="1" ht="51">
      <c r="A24" s="156">
        <v>9</v>
      </c>
      <c r="B24" s="156"/>
      <c r="C24" s="156" t="s">
        <v>112</v>
      </c>
      <c r="D24" s="181" t="s">
        <v>85</v>
      </c>
      <c r="E24" s="183" t="s">
        <v>152</v>
      </c>
      <c r="F24" s="156" t="s">
        <v>81</v>
      </c>
      <c r="G24" s="159">
        <v>1</v>
      </c>
      <c r="H24" s="160"/>
      <c r="I24" s="160">
        <f t="shared" si="0"/>
        <v>0</v>
      </c>
      <c r="J24" s="161">
        <v>21</v>
      </c>
      <c r="K24" s="160">
        <f t="shared" si="1"/>
        <v>0</v>
      </c>
      <c r="L24" s="192"/>
    </row>
    <row r="25" spans="1:11" s="143" customFormat="1" ht="12.75">
      <c r="A25" s="156"/>
      <c r="B25" s="156"/>
      <c r="C25" s="156"/>
      <c r="D25" s="157"/>
      <c r="E25" s="182" t="s">
        <v>143</v>
      </c>
      <c r="F25" s="156"/>
      <c r="G25" s="159"/>
      <c r="H25" s="160"/>
      <c r="I25" s="166">
        <f>SUM(I26:I43)</f>
        <v>0</v>
      </c>
      <c r="J25" s="161"/>
      <c r="K25" s="160"/>
    </row>
    <row r="26" spans="1:11" s="143" customFormat="1" ht="140.25">
      <c r="A26" s="156">
        <v>10</v>
      </c>
      <c r="B26" s="156"/>
      <c r="C26" s="156" t="s">
        <v>112</v>
      </c>
      <c r="D26" s="181" t="s">
        <v>161</v>
      </c>
      <c r="E26" s="184" t="s">
        <v>169</v>
      </c>
      <c r="F26" s="156" t="s">
        <v>82</v>
      </c>
      <c r="G26" s="159">
        <v>11</v>
      </c>
      <c r="H26" s="160"/>
      <c r="I26" s="160">
        <f aca="true" t="shared" si="2" ref="I26:I43">ROUND(G26*H26,2)</f>
        <v>0</v>
      </c>
      <c r="J26" s="161">
        <v>21</v>
      </c>
      <c r="K26" s="160">
        <f aca="true" t="shared" si="3" ref="K26:K43">I26+((I26/100)*J26)</f>
        <v>0</v>
      </c>
    </row>
    <row r="27" spans="1:11" s="143" customFormat="1" ht="76.5">
      <c r="A27" s="156">
        <v>11</v>
      </c>
      <c r="B27" s="156"/>
      <c r="C27" s="156" t="s">
        <v>112</v>
      </c>
      <c r="D27" s="181" t="s">
        <v>116</v>
      </c>
      <c r="E27" s="184" t="s">
        <v>170</v>
      </c>
      <c r="F27" s="156" t="s">
        <v>82</v>
      </c>
      <c r="G27" s="159">
        <v>11</v>
      </c>
      <c r="H27" s="160"/>
      <c r="I27" s="160">
        <f t="shared" si="2"/>
        <v>0</v>
      </c>
      <c r="J27" s="161">
        <v>21</v>
      </c>
      <c r="K27" s="160">
        <f t="shared" si="3"/>
        <v>0</v>
      </c>
    </row>
    <row r="28" spans="1:11" s="143" customFormat="1" ht="25.5">
      <c r="A28" s="156">
        <v>12</v>
      </c>
      <c r="B28" s="156"/>
      <c r="C28" s="156" t="s">
        <v>112</v>
      </c>
      <c r="D28" s="181" t="s">
        <v>113</v>
      </c>
      <c r="E28" s="184" t="s">
        <v>123</v>
      </c>
      <c r="F28" s="156" t="s">
        <v>81</v>
      </c>
      <c r="G28" s="159">
        <f>G26</f>
        <v>11</v>
      </c>
      <c r="H28" s="160"/>
      <c r="I28" s="160">
        <f t="shared" si="2"/>
        <v>0</v>
      </c>
      <c r="J28" s="161">
        <v>21</v>
      </c>
      <c r="K28" s="160">
        <f t="shared" si="3"/>
        <v>0</v>
      </c>
    </row>
    <row r="29" spans="1:11" s="143" customFormat="1" ht="114.75">
      <c r="A29" s="156">
        <v>13</v>
      </c>
      <c r="B29" s="156"/>
      <c r="C29" s="156" t="s">
        <v>112</v>
      </c>
      <c r="D29" s="181" t="s">
        <v>124</v>
      </c>
      <c r="E29" s="184" t="s">
        <v>171</v>
      </c>
      <c r="F29" s="156" t="s">
        <v>81</v>
      </c>
      <c r="G29" s="159">
        <f>G26</f>
        <v>11</v>
      </c>
      <c r="H29" s="160"/>
      <c r="I29" s="160">
        <f t="shared" si="2"/>
        <v>0</v>
      </c>
      <c r="J29" s="161">
        <v>21</v>
      </c>
      <c r="K29" s="160">
        <f t="shared" si="3"/>
        <v>0</v>
      </c>
    </row>
    <row r="30" spans="1:11" s="143" customFormat="1" ht="153">
      <c r="A30" s="156">
        <v>14</v>
      </c>
      <c r="B30" s="156"/>
      <c r="C30" s="156" t="s">
        <v>112</v>
      </c>
      <c r="D30" s="181" t="s">
        <v>95</v>
      </c>
      <c r="E30" s="184" t="s">
        <v>172</v>
      </c>
      <c r="F30" s="156" t="s">
        <v>82</v>
      </c>
      <c r="G30" s="159">
        <v>1</v>
      </c>
      <c r="H30" s="160"/>
      <c r="I30" s="160">
        <f t="shared" si="2"/>
        <v>0</v>
      </c>
      <c r="J30" s="161">
        <v>21</v>
      </c>
      <c r="K30" s="160">
        <f t="shared" si="3"/>
        <v>0</v>
      </c>
    </row>
    <row r="31" spans="1:12" s="162" customFormat="1" ht="153">
      <c r="A31" s="156">
        <v>15</v>
      </c>
      <c r="B31" s="156"/>
      <c r="C31" s="156" t="s">
        <v>112</v>
      </c>
      <c r="D31" s="181" t="s">
        <v>96</v>
      </c>
      <c r="E31" s="184" t="s">
        <v>173</v>
      </c>
      <c r="F31" s="156" t="s">
        <v>82</v>
      </c>
      <c r="G31" s="159">
        <v>1</v>
      </c>
      <c r="H31" s="160"/>
      <c r="I31" s="160">
        <f t="shared" si="2"/>
        <v>0</v>
      </c>
      <c r="J31" s="161">
        <v>21</v>
      </c>
      <c r="K31" s="160">
        <f t="shared" si="3"/>
        <v>0</v>
      </c>
      <c r="L31" s="143"/>
    </row>
    <row r="32" spans="1:11" s="143" customFormat="1" ht="89.25">
      <c r="A32" s="156">
        <v>16</v>
      </c>
      <c r="B32" s="156"/>
      <c r="C32" s="156" t="s">
        <v>112</v>
      </c>
      <c r="D32" s="181" t="s">
        <v>97</v>
      </c>
      <c r="E32" s="184" t="s">
        <v>174</v>
      </c>
      <c r="F32" s="156" t="s">
        <v>81</v>
      </c>
      <c r="G32" s="159">
        <v>1</v>
      </c>
      <c r="H32" s="160"/>
      <c r="I32" s="160">
        <f t="shared" si="2"/>
        <v>0</v>
      </c>
      <c r="J32" s="161">
        <v>21</v>
      </c>
      <c r="K32" s="160">
        <f t="shared" si="3"/>
        <v>0</v>
      </c>
    </row>
    <row r="33" spans="1:13" s="143" customFormat="1" ht="102">
      <c r="A33" s="156">
        <v>17</v>
      </c>
      <c r="B33" s="156"/>
      <c r="C33" s="156" t="s">
        <v>112</v>
      </c>
      <c r="D33" s="181" t="s">
        <v>86</v>
      </c>
      <c r="E33" s="184" t="s">
        <v>153</v>
      </c>
      <c r="F33" s="156" t="s">
        <v>81</v>
      </c>
      <c r="G33" s="159">
        <v>3</v>
      </c>
      <c r="H33" s="160"/>
      <c r="I33" s="160">
        <f t="shared" si="2"/>
        <v>0</v>
      </c>
      <c r="J33" s="161">
        <v>21</v>
      </c>
      <c r="K33" s="160">
        <f t="shared" si="3"/>
        <v>0</v>
      </c>
      <c r="L33" s="192"/>
      <c r="M33" s="192"/>
    </row>
    <row r="34" spans="1:12" s="143" customFormat="1" ht="63.75">
      <c r="A34" s="156">
        <v>18</v>
      </c>
      <c r="B34" s="156"/>
      <c r="C34" s="156" t="s">
        <v>112</v>
      </c>
      <c r="D34" s="181" t="s">
        <v>98</v>
      </c>
      <c r="E34" s="184" t="s">
        <v>154</v>
      </c>
      <c r="F34" s="156" t="s">
        <v>81</v>
      </c>
      <c r="G34" s="159">
        <f>G33</f>
        <v>3</v>
      </c>
      <c r="H34" s="160"/>
      <c r="I34" s="160">
        <f t="shared" si="2"/>
        <v>0</v>
      </c>
      <c r="J34" s="161">
        <v>21</v>
      </c>
      <c r="K34" s="160">
        <f t="shared" si="3"/>
        <v>0</v>
      </c>
      <c r="L34" s="192"/>
    </row>
    <row r="35" spans="1:13" s="143" customFormat="1" ht="89.25">
      <c r="A35" s="156">
        <v>19</v>
      </c>
      <c r="B35" s="156"/>
      <c r="C35" s="156" t="s">
        <v>112</v>
      </c>
      <c r="D35" s="181" t="s">
        <v>110</v>
      </c>
      <c r="E35" s="184" t="s">
        <v>155</v>
      </c>
      <c r="F35" s="156" t="s">
        <v>81</v>
      </c>
      <c r="G35" s="159">
        <v>10</v>
      </c>
      <c r="H35" s="160"/>
      <c r="I35" s="160">
        <f t="shared" si="2"/>
        <v>0</v>
      </c>
      <c r="J35" s="161">
        <v>21</v>
      </c>
      <c r="K35" s="160">
        <f t="shared" si="3"/>
        <v>0</v>
      </c>
      <c r="L35" s="192"/>
      <c r="M35" s="192"/>
    </row>
    <row r="36" spans="1:11" s="143" customFormat="1" ht="38.25">
      <c r="A36" s="156">
        <v>20</v>
      </c>
      <c r="B36" s="156"/>
      <c r="C36" s="156" t="s">
        <v>112</v>
      </c>
      <c r="D36" s="181" t="s">
        <v>121</v>
      </c>
      <c r="E36" s="184" t="s">
        <v>122</v>
      </c>
      <c r="F36" s="156" t="s">
        <v>81</v>
      </c>
      <c r="G36" s="159">
        <f>G35</f>
        <v>10</v>
      </c>
      <c r="H36" s="160"/>
      <c r="I36" s="160">
        <f t="shared" si="2"/>
        <v>0</v>
      </c>
      <c r="J36" s="161">
        <v>21</v>
      </c>
      <c r="K36" s="160">
        <f t="shared" si="3"/>
        <v>0</v>
      </c>
    </row>
    <row r="37" spans="1:12" s="143" customFormat="1" ht="63.75">
      <c r="A37" s="156">
        <v>21</v>
      </c>
      <c r="B37" s="156"/>
      <c r="C37" s="156" t="s">
        <v>112</v>
      </c>
      <c r="D37" s="181" t="s">
        <v>99</v>
      </c>
      <c r="E37" s="184" t="s">
        <v>156</v>
      </c>
      <c r="F37" s="156" t="s">
        <v>81</v>
      </c>
      <c r="G37" s="159">
        <v>1</v>
      </c>
      <c r="H37" s="160"/>
      <c r="I37" s="160">
        <f t="shared" si="2"/>
        <v>0</v>
      </c>
      <c r="J37" s="161">
        <v>21</v>
      </c>
      <c r="K37" s="160">
        <f t="shared" si="3"/>
        <v>0</v>
      </c>
      <c r="L37" s="192"/>
    </row>
    <row r="38" spans="1:12" s="143" customFormat="1" ht="63.75">
      <c r="A38" s="156">
        <v>22</v>
      </c>
      <c r="B38" s="156"/>
      <c r="C38" s="156" t="s">
        <v>112</v>
      </c>
      <c r="D38" s="181" t="s">
        <v>100</v>
      </c>
      <c r="E38" s="184" t="s">
        <v>165</v>
      </c>
      <c r="F38" s="156" t="s">
        <v>81</v>
      </c>
      <c r="G38" s="159">
        <v>1</v>
      </c>
      <c r="H38" s="160"/>
      <c r="I38" s="160">
        <f t="shared" si="2"/>
        <v>0</v>
      </c>
      <c r="J38" s="161">
        <v>21</v>
      </c>
      <c r="K38" s="160">
        <f t="shared" si="3"/>
        <v>0</v>
      </c>
      <c r="L38" s="192"/>
    </row>
    <row r="39" spans="1:11" s="143" customFormat="1" ht="25.5">
      <c r="A39" s="156">
        <v>23</v>
      </c>
      <c r="B39" s="156"/>
      <c r="C39" s="156" t="s">
        <v>112</v>
      </c>
      <c r="D39" s="181" t="s">
        <v>111</v>
      </c>
      <c r="E39" s="184" t="s">
        <v>120</v>
      </c>
      <c r="F39" s="156" t="s">
        <v>81</v>
      </c>
      <c r="G39" s="159">
        <v>1</v>
      </c>
      <c r="H39" s="160"/>
      <c r="I39" s="160">
        <f t="shared" si="2"/>
        <v>0</v>
      </c>
      <c r="J39" s="161">
        <v>21</v>
      </c>
      <c r="K39" s="160">
        <f t="shared" si="3"/>
        <v>0</v>
      </c>
    </row>
    <row r="40" spans="1:11" s="143" customFormat="1" ht="51">
      <c r="A40" s="156">
        <v>24</v>
      </c>
      <c r="B40" s="156"/>
      <c r="C40" s="156" t="s">
        <v>112</v>
      </c>
      <c r="D40" s="181" t="s">
        <v>87</v>
      </c>
      <c r="E40" s="184" t="s">
        <v>125</v>
      </c>
      <c r="F40" s="156" t="s">
        <v>81</v>
      </c>
      <c r="G40" s="159">
        <v>1</v>
      </c>
      <c r="H40" s="160"/>
      <c r="I40" s="160">
        <f t="shared" si="2"/>
        <v>0</v>
      </c>
      <c r="J40" s="161">
        <v>21</v>
      </c>
      <c r="K40" s="160">
        <f t="shared" si="3"/>
        <v>0</v>
      </c>
    </row>
    <row r="41" spans="1:12" s="143" customFormat="1" ht="63.75">
      <c r="A41" s="156">
        <v>25</v>
      </c>
      <c r="B41" s="156"/>
      <c r="C41" s="156" t="s">
        <v>112</v>
      </c>
      <c r="D41" s="181" t="s">
        <v>101</v>
      </c>
      <c r="E41" s="184" t="s">
        <v>115</v>
      </c>
      <c r="F41" s="156" t="s">
        <v>81</v>
      </c>
      <c r="G41" s="159">
        <v>1</v>
      </c>
      <c r="H41" s="160"/>
      <c r="I41" s="160">
        <f t="shared" si="2"/>
        <v>0</v>
      </c>
      <c r="J41" s="161">
        <v>21</v>
      </c>
      <c r="K41" s="160">
        <f t="shared" si="3"/>
        <v>0</v>
      </c>
      <c r="L41" s="192"/>
    </row>
    <row r="42" spans="1:11" s="143" customFormat="1" ht="63.75">
      <c r="A42" s="156">
        <v>26</v>
      </c>
      <c r="B42" s="156"/>
      <c r="C42" s="156" t="s">
        <v>112</v>
      </c>
      <c r="D42" s="181" t="s">
        <v>141</v>
      </c>
      <c r="E42" s="158" t="s">
        <v>142</v>
      </c>
      <c r="F42" s="156" t="s">
        <v>81</v>
      </c>
      <c r="G42" s="159">
        <v>1</v>
      </c>
      <c r="H42" s="160"/>
      <c r="I42" s="160">
        <f t="shared" si="2"/>
        <v>0</v>
      </c>
      <c r="J42" s="161">
        <v>21</v>
      </c>
      <c r="K42" s="160">
        <f t="shared" si="3"/>
        <v>0</v>
      </c>
    </row>
    <row r="43" spans="1:11" s="143" customFormat="1" ht="25.5">
      <c r="A43" s="156">
        <v>27</v>
      </c>
      <c r="B43" s="156"/>
      <c r="C43" s="156" t="s">
        <v>112</v>
      </c>
      <c r="D43" s="181" t="s">
        <v>109</v>
      </c>
      <c r="E43" s="184" t="s">
        <v>119</v>
      </c>
      <c r="F43" s="156" t="s">
        <v>81</v>
      </c>
      <c r="G43" s="159">
        <v>2</v>
      </c>
      <c r="H43" s="160"/>
      <c r="I43" s="160">
        <f t="shared" si="2"/>
        <v>0</v>
      </c>
      <c r="J43" s="161">
        <v>21</v>
      </c>
      <c r="K43" s="160">
        <f t="shared" si="3"/>
        <v>0</v>
      </c>
    </row>
    <row r="44" spans="1:11" s="143" customFormat="1" ht="12.75">
      <c r="A44" s="156"/>
      <c r="B44" s="156"/>
      <c r="C44" s="156"/>
      <c r="D44" s="157"/>
      <c r="E44" s="182" t="s">
        <v>126</v>
      </c>
      <c r="F44" s="156"/>
      <c r="G44" s="159"/>
      <c r="H44" s="159"/>
      <c r="I44" s="166">
        <f>SUM(I45:I52)</f>
        <v>0</v>
      </c>
      <c r="J44" s="161"/>
      <c r="K44" s="160"/>
    </row>
    <row r="45" spans="1:12" s="143" customFormat="1" ht="89.25">
      <c r="A45" s="156">
        <v>28</v>
      </c>
      <c r="B45" s="156"/>
      <c r="C45" s="156" t="s">
        <v>112</v>
      </c>
      <c r="D45" s="185" t="s">
        <v>127</v>
      </c>
      <c r="E45" s="158" t="s">
        <v>128</v>
      </c>
      <c r="F45" s="156" t="s">
        <v>81</v>
      </c>
      <c r="G45" s="159">
        <v>1</v>
      </c>
      <c r="H45" s="160"/>
      <c r="I45" s="160">
        <f>ROUND(G45*H45,2)</f>
        <v>0</v>
      </c>
      <c r="J45" s="161">
        <v>21</v>
      </c>
      <c r="K45" s="160">
        <f aca="true" t="shared" si="4" ref="K45:K52">I45+((I45/100)*J45)</f>
        <v>0</v>
      </c>
      <c r="L45" s="192"/>
    </row>
    <row r="46" spans="1:12" s="143" customFormat="1" ht="102">
      <c r="A46" s="156">
        <v>29</v>
      </c>
      <c r="B46" s="156"/>
      <c r="C46" s="156" t="s">
        <v>112</v>
      </c>
      <c r="D46" s="185" t="s">
        <v>129</v>
      </c>
      <c r="E46" s="158" t="s">
        <v>166</v>
      </c>
      <c r="F46" s="156" t="s">
        <v>81</v>
      </c>
      <c r="G46" s="159">
        <v>1</v>
      </c>
      <c r="H46" s="160"/>
      <c r="I46" s="160">
        <f>ROUND(G46*H46,2)</f>
        <v>0</v>
      </c>
      <c r="J46" s="161">
        <v>21</v>
      </c>
      <c r="K46" s="160">
        <f t="shared" si="4"/>
        <v>0</v>
      </c>
      <c r="L46" s="192"/>
    </row>
    <row r="47" spans="1:12" s="143" customFormat="1" ht="76.5">
      <c r="A47" s="156">
        <v>30</v>
      </c>
      <c r="B47" s="156"/>
      <c r="C47" s="156" t="s">
        <v>112</v>
      </c>
      <c r="D47" s="185" t="s">
        <v>130</v>
      </c>
      <c r="E47" s="158" t="s">
        <v>157</v>
      </c>
      <c r="F47" s="156" t="s">
        <v>81</v>
      </c>
      <c r="G47" s="159">
        <v>1</v>
      </c>
      <c r="H47" s="160"/>
      <c r="I47" s="160">
        <f aca="true" t="shared" si="5" ref="I47:I52">ROUND(G47*H47,2)</f>
        <v>0</v>
      </c>
      <c r="J47" s="161">
        <v>21</v>
      </c>
      <c r="K47" s="160">
        <f t="shared" si="4"/>
        <v>0</v>
      </c>
      <c r="L47" s="192"/>
    </row>
    <row r="48" spans="1:12" s="143" customFormat="1" ht="102">
      <c r="A48" s="156">
        <v>31</v>
      </c>
      <c r="B48" s="156"/>
      <c r="C48" s="156" t="s">
        <v>112</v>
      </c>
      <c r="D48" s="185" t="s">
        <v>131</v>
      </c>
      <c r="E48" s="158" t="s">
        <v>132</v>
      </c>
      <c r="F48" s="156" t="s">
        <v>81</v>
      </c>
      <c r="G48" s="159">
        <v>1</v>
      </c>
      <c r="H48" s="160"/>
      <c r="I48" s="160">
        <f t="shared" si="5"/>
        <v>0</v>
      </c>
      <c r="J48" s="161">
        <v>21</v>
      </c>
      <c r="K48" s="160">
        <f t="shared" si="4"/>
        <v>0</v>
      </c>
      <c r="L48" s="192"/>
    </row>
    <row r="49" spans="1:11" s="143" customFormat="1" ht="51">
      <c r="A49" s="156">
        <v>32</v>
      </c>
      <c r="B49" s="156"/>
      <c r="C49" s="156" t="s">
        <v>112</v>
      </c>
      <c r="D49" s="158" t="s">
        <v>118</v>
      </c>
      <c r="E49" s="158" t="s">
        <v>158</v>
      </c>
      <c r="F49" s="156" t="s">
        <v>81</v>
      </c>
      <c r="G49" s="159">
        <v>1</v>
      </c>
      <c r="H49" s="160"/>
      <c r="I49" s="160">
        <f t="shared" si="5"/>
        <v>0</v>
      </c>
      <c r="J49" s="161">
        <v>21</v>
      </c>
      <c r="K49" s="160">
        <f t="shared" si="4"/>
        <v>0</v>
      </c>
    </row>
    <row r="50" spans="1:11" s="143" customFormat="1" ht="25.5">
      <c r="A50" s="156">
        <v>33</v>
      </c>
      <c r="B50" s="156"/>
      <c r="C50" s="156" t="s">
        <v>112</v>
      </c>
      <c r="D50" s="158" t="s">
        <v>133</v>
      </c>
      <c r="E50" s="183" t="s">
        <v>167</v>
      </c>
      <c r="F50" s="156" t="s">
        <v>81</v>
      </c>
      <c r="G50" s="159">
        <v>1</v>
      </c>
      <c r="H50" s="160"/>
      <c r="I50" s="160">
        <f t="shared" si="5"/>
        <v>0</v>
      </c>
      <c r="J50" s="161">
        <v>21</v>
      </c>
      <c r="K50" s="160">
        <f t="shared" si="4"/>
        <v>0</v>
      </c>
    </row>
    <row r="51" spans="1:11" s="143" customFormat="1" ht="25.5">
      <c r="A51" s="156">
        <v>34</v>
      </c>
      <c r="B51" s="156"/>
      <c r="C51" s="156" t="s">
        <v>112</v>
      </c>
      <c r="D51" s="179" t="s">
        <v>136</v>
      </c>
      <c r="E51" s="183" t="s">
        <v>137</v>
      </c>
      <c r="F51" s="156" t="s">
        <v>81</v>
      </c>
      <c r="G51" s="159">
        <v>1</v>
      </c>
      <c r="H51" s="160"/>
      <c r="I51" s="160">
        <f t="shared" si="5"/>
        <v>0</v>
      </c>
      <c r="J51" s="161">
        <v>21</v>
      </c>
      <c r="K51" s="160">
        <f t="shared" si="4"/>
        <v>0</v>
      </c>
    </row>
    <row r="52" spans="1:12" s="143" customFormat="1" ht="76.5">
      <c r="A52" s="156">
        <v>35</v>
      </c>
      <c r="B52" s="156"/>
      <c r="C52" s="156" t="s">
        <v>112</v>
      </c>
      <c r="D52" s="185" t="s">
        <v>134</v>
      </c>
      <c r="E52" s="180" t="s">
        <v>162</v>
      </c>
      <c r="F52" s="156" t="s">
        <v>81</v>
      </c>
      <c r="G52" s="159">
        <v>1</v>
      </c>
      <c r="H52" s="160"/>
      <c r="I52" s="160">
        <f t="shared" si="5"/>
        <v>0</v>
      </c>
      <c r="J52" s="161">
        <v>21</v>
      </c>
      <c r="K52" s="160">
        <f t="shared" si="4"/>
        <v>0</v>
      </c>
      <c r="L52" s="192"/>
    </row>
    <row r="53" spans="4:9" s="167" customFormat="1" ht="12.75">
      <c r="D53" s="168"/>
      <c r="E53" s="168" t="s">
        <v>106</v>
      </c>
      <c r="I53" s="169">
        <f>SUM(I45:I52,I26:I43,I16:I24)</f>
        <v>0</v>
      </c>
    </row>
  </sheetData>
  <mergeCells count="4">
    <mergeCell ref="C3:E3"/>
    <mergeCell ref="C7:E7"/>
    <mergeCell ref="C8:D8"/>
    <mergeCell ref="C9:D9"/>
  </mergeCells>
  <printOptions/>
  <pageMargins left="0.7" right="0.7" top="0.787401575" bottom="0.7874015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A1"/>
  <sheetViews>
    <sheetView workbookViewId="0" topLeftCell="A1"/>
  </sheetViews>
  <sheetFormatPr defaultColWidth="9.140625" defaultRowHeight="12.75"/>
  <sheetData/>
  <sheetProtection formatCells="0" formatColumns="0" formatRows="0" insertColumns="0" insertRows="0" insertHyperlinks="0" deleteColumns="0" deleteRows="0" sort="0" autoFilter="0" pivotTables="0"/>
  <printOptions/>
  <pageMargins left="0.699999988079071" right="0.699999988079071" top="0.75" bottom="0.75" header="0.30000001192092896" footer="0.30000001192092896"/>
  <pageSetup errors="blank" horizontalDpi="600" verticalDpi="600" orientation="portrait"/>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MailMerge/>
</file>

<file path=customXml/itemProps1.xml><?xml version="1.0" encoding="utf-8"?>
<ds:datastoreItem xmlns:ds="http://schemas.openxmlformats.org/officeDocument/2006/customXml" ds:itemID="{1A117082-AE84-45DC-B4B1-E854891D3B4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Luci</dc:creator>
  <cp:keywords/>
  <dc:description/>
  <cp:lastModifiedBy>Josef Kudrna</cp:lastModifiedBy>
  <cp:lastPrinted>2022-08-01T10:34:38Z</cp:lastPrinted>
  <dcterms:created xsi:type="dcterms:W3CDTF">2006-04-27T05:25:48Z</dcterms:created>
  <dcterms:modified xsi:type="dcterms:W3CDTF">2023-06-30T11:57:33Z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Jet Reports Function Literals">
    <vt:lpwstr>\ ; ; { } [@[{0}]] 1029 1029</vt:lpwstr>
  </property>
</Properties>
</file>