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adek\00 Dokumenty práce\18 práce 2022\P005_22_Hřiště Český Dub\Rozpočet 03_2022\"/>
    </mc:Choice>
  </mc:AlternateContent>
  <bookViews>
    <workbookView xWindow="0" yWindow="0" windowWidth="0" windowHeight="0"/>
  </bookViews>
  <sheets>
    <sheet name="Rekapitulace stavby" sheetId="1" r:id="rId1"/>
    <sheet name="22_005_1000 - Rekonstrukc..." sheetId="2" r:id="rId2"/>
    <sheet name="22_005_2000 - Workoutové ..." sheetId="3" r:id="rId3"/>
    <sheet name="22_005_3000 - Přípojka de..." sheetId="4" r:id="rId4"/>
    <sheet name="22_005_5000 - Ostatní nák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'22_005_1000 - Rekonstrukc...'!$C$92:$K$515</definedName>
    <definedName name="_xlnm.Print_Area" localSheetId="1">'22_005_1000 - Rekonstrukc...'!$C$4:$J$39,'22_005_1000 - Rekonstrukc...'!$C$45:$J$74,'22_005_1000 - Rekonstrukc...'!$C$80:$K$515</definedName>
    <definedName name="_xlnm.Print_Titles" localSheetId="1">'22_005_1000 - Rekonstrukc...'!$92:$92</definedName>
    <definedName name="_xlnm._FilterDatabase" localSheetId="2" hidden="1">'22_005_2000 - Workoutové ...'!$C$90:$K$252</definedName>
    <definedName name="_xlnm.Print_Area" localSheetId="2">'22_005_2000 - Workoutové ...'!$C$4:$J$39,'22_005_2000 - Workoutové ...'!$C$45:$J$72,'22_005_2000 - Workoutové ...'!$C$78:$K$252</definedName>
    <definedName name="_xlnm.Print_Titles" localSheetId="2">'22_005_2000 - Workoutové ...'!$90:$90</definedName>
    <definedName name="_xlnm._FilterDatabase" localSheetId="3" hidden="1">'22_005_3000 - Přípojka de...'!$C$85:$K$170</definedName>
    <definedName name="_xlnm.Print_Area" localSheetId="3">'22_005_3000 - Přípojka de...'!$C$4:$J$39,'22_005_3000 - Přípojka de...'!$C$45:$J$67,'22_005_3000 - Přípojka de...'!$C$73:$K$170</definedName>
    <definedName name="_xlnm.Print_Titles" localSheetId="3">'22_005_3000 - Přípojka de...'!$85:$85</definedName>
    <definedName name="_xlnm._FilterDatabase" localSheetId="4" hidden="1">'22_005_5000 - Ostatní nák...'!$C$79:$K$89</definedName>
    <definedName name="_xlnm.Print_Area" localSheetId="4">'22_005_5000 - Ostatní nák...'!$C$4:$J$39,'22_005_5000 - Ostatní nák...'!$C$45:$J$61,'22_005_5000 - Ostatní nák...'!$C$67:$K$89</definedName>
    <definedName name="_xlnm.Print_Titles" localSheetId="4">'22_005_5000 - Ostatní nák...'!$79:$79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48"/>
  <c i="4" r="J37"/>
  <c r="J36"/>
  <c i="1" r="AY57"/>
  <c i="4" r="J35"/>
  <c i="1" r="AX57"/>
  <c i="4"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5"/>
  <c r="BH105"/>
  <c r="BG105"/>
  <c r="BF105"/>
  <c r="T105"/>
  <c r="R105"/>
  <c r="P105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3" r="J37"/>
  <c r="J36"/>
  <c i="1" r="AY56"/>
  <c i="3" r="J35"/>
  <c i="1" r="AX56"/>
  <c i="3"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2" r="J37"/>
  <c r="J36"/>
  <c i="1" r="AY55"/>
  <c i="2" r="J35"/>
  <c i="1" r="AX55"/>
  <c i="2" r="BI513"/>
  <c r="BH513"/>
  <c r="BG513"/>
  <c r="BF513"/>
  <c r="T513"/>
  <c r="T512"/>
  <c r="R513"/>
  <c r="R512"/>
  <c r="P513"/>
  <c r="P512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T467"/>
  <c r="R468"/>
  <c r="R467"/>
  <c r="P468"/>
  <c r="P467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5"/>
  <c r="BH395"/>
  <c r="BG395"/>
  <c r="BF395"/>
  <c r="T395"/>
  <c r="R395"/>
  <c r="P395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29"/>
  <c r="BH329"/>
  <c r="BG329"/>
  <c r="BF329"/>
  <c r="T329"/>
  <c r="R329"/>
  <c r="P329"/>
  <c r="BI324"/>
  <c r="BH324"/>
  <c r="BG324"/>
  <c r="BF324"/>
  <c r="T324"/>
  <c r="R324"/>
  <c r="P324"/>
  <c r="BI318"/>
  <c r="BH318"/>
  <c r="BG318"/>
  <c r="BF318"/>
  <c r="T318"/>
  <c r="R318"/>
  <c r="P318"/>
  <c r="BI310"/>
  <c r="BH310"/>
  <c r="BG310"/>
  <c r="BF310"/>
  <c r="T310"/>
  <c r="R310"/>
  <c r="P310"/>
  <c r="BI301"/>
  <c r="BH301"/>
  <c r="BG301"/>
  <c r="BF301"/>
  <c r="T301"/>
  <c r="T300"/>
  <c r="R301"/>
  <c r="R300"/>
  <c r="P301"/>
  <c r="P300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54"/>
  <c r="BH154"/>
  <c r="BG154"/>
  <c r="BF154"/>
  <c r="T154"/>
  <c r="R154"/>
  <c r="P154"/>
  <c r="BI152"/>
  <c r="BH152"/>
  <c r="BG152"/>
  <c r="BF152"/>
  <c r="T152"/>
  <c r="R152"/>
  <c r="P152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52"/>
  <c r="E7"/>
  <c r="E83"/>
  <c i="1" r="L50"/>
  <c r="AM50"/>
  <c r="AM49"/>
  <c r="L49"/>
  <c r="AM47"/>
  <c r="L47"/>
  <c r="L45"/>
  <c r="L44"/>
  <c i="5" r="BK87"/>
  <c i="4" r="BK165"/>
  <c r="J155"/>
  <c r="J129"/>
  <c i="3" r="BK201"/>
  <c r="J141"/>
  <c i="2" r="BK506"/>
  <c r="J429"/>
  <c r="J373"/>
  <c r="J339"/>
  <c r="J240"/>
  <c i="5" r="J88"/>
  <c i="4" r="BK164"/>
  <c r="J150"/>
  <c r="J143"/>
  <c r="BK126"/>
  <c i="3" r="BK245"/>
  <c r="BK167"/>
  <c i="2" r="BK498"/>
  <c r="BK456"/>
  <c r="BK434"/>
  <c r="J418"/>
  <c r="J246"/>
  <c i="4" r="BK153"/>
  <c i="2" r="J509"/>
  <c r="BK405"/>
  <c r="J208"/>
  <c r="BK118"/>
  <c i="4" r="J126"/>
  <c i="3" r="J248"/>
  <c r="BK219"/>
  <c r="J179"/>
  <c r="BK135"/>
  <c r="J104"/>
  <c i="2" r="BK403"/>
  <c r="BK345"/>
  <c r="BK260"/>
  <c i="3" r="J219"/>
  <c r="BK120"/>
  <c i="2" r="BK373"/>
  <c r="BK293"/>
  <c r="BK132"/>
  <c i="3" r="J237"/>
  <c r="J186"/>
  <c r="BK160"/>
  <c i="2" r="BK265"/>
  <c r="BK134"/>
  <c i="1" r="AS54"/>
  <c i="2" r="J405"/>
  <c r="J342"/>
  <c i="5" r="BK88"/>
  <c i="4" r="BK170"/>
  <c r="J146"/>
  <c r="J117"/>
  <c i="3" r="J236"/>
  <c r="J163"/>
  <c r="BK124"/>
  <c i="2" r="BK492"/>
  <c r="J430"/>
  <c r="J381"/>
  <c r="BK238"/>
  <c i="5" r="BK85"/>
  <c i="4" r="BK168"/>
  <c r="BK155"/>
  <c r="BK146"/>
  <c r="BK129"/>
  <c r="J89"/>
  <c i="3" r="J201"/>
  <c r="BK163"/>
  <c i="2" r="J511"/>
  <c r="BK462"/>
  <c r="BK421"/>
  <c r="J254"/>
  <c r="BK154"/>
  <c i="3" r="J135"/>
  <c i="2" r="J421"/>
  <c r="J134"/>
  <c i="4" r="J115"/>
  <c i="3" r="J234"/>
  <c r="J190"/>
  <c r="BK145"/>
  <c r="J97"/>
  <c i="2" r="BK483"/>
  <c r="BK452"/>
  <c r="J297"/>
  <c i="3" r="BK250"/>
  <c r="J167"/>
  <c i="2" r="J486"/>
  <c r="J456"/>
  <c r="BK240"/>
  <c r="J128"/>
  <c i="3" r="J243"/>
  <c r="J208"/>
  <c r="BK156"/>
  <c i="2" r="BK486"/>
  <c r="BK431"/>
  <c i="3" r="J151"/>
  <c i="2" r="BK513"/>
  <c r="BK465"/>
  <c r="J442"/>
  <c r="J384"/>
  <c r="BK318"/>
  <c i="5" r="J89"/>
  <c i="4" r="BK160"/>
  <c r="BK97"/>
  <c i="3" r="BK233"/>
  <c r="BK131"/>
  <c i="2" r="BK511"/>
  <c r="BK461"/>
  <c r="BK386"/>
  <c r="J345"/>
  <c r="J293"/>
  <c r="BK99"/>
  <c i="5" r="J83"/>
  <c i="4" r="J156"/>
  <c r="BK148"/>
  <c r="BK136"/>
  <c i="3" r="BK236"/>
  <c r="BK186"/>
  <c r="J145"/>
  <c i="2" r="J468"/>
  <c r="BK444"/>
  <c r="BK425"/>
  <c r="J287"/>
  <c r="BK201"/>
  <c r="J99"/>
  <c i="3" r="J131"/>
  <c i="2" r="BK464"/>
  <c r="J318"/>
  <c i="3" r="BK240"/>
  <c r="BK94"/>
  <c i="2" r="J461"/>
  <c r="BK428"/>
  <c r="J358"/>
  <c r="BK254"/>
  <c i="4" r="BK91"/>
  <c i="3" r="BK181"/>
  <c r="BK151"/>
  <c i="2" r="BK509"/>
  <c r="BK476"/>
  <c r="BK409"/>
  <c r="BK489"/>
  <c r="J454"/>
  <c r="J440"/>
  <c r="J348"/>
  <c r="BK301"/>
  <c r="BK204"/>
  <c i="5" r="BK82"/>
  <c i="4" r="J136"/>
  <c i="3" r="BK248"/>
  <c r="BK184"/>
  <c r="BK148"/>
  <c r="J94"/>
  <c i="2" r="BK442"/>
  <c r="BK369"/>
  <c r="J260"/>
  <c i="5" r="BK86"/>
  <c r="J82"/>
  <c i="4" r="BK158"/>
  <c r="BK113"/>
  <c i="3" r="BK243"/>
  <c r="J198"/>
  <c r="J148"/>
  <c i="2" r="J503"/>
  <c r="BK358"/>
  <c r="BK215"/>
  <c r="BK152"/>
  <c i="4" r="J152"/>
  <c i="3" r="J101"/>
  <c i="2" r="J431"/>
  <c i="4" r="J141"/>
  <c r="BK93"/>
  <c r="BK117"/>
  <c i="3" r="BK237"/>
  <c r="BK205"/>
  <c r="J160"/>
  <c i="2" r="J489"/>
  <c r="J464"/>
  <c r="J406"/>
  <c i="4" r="J124"/>
  <c i="3" r="BK231"/>
  <c r="J184"/>
  <c i="2" r="J444"/>
  <c r="BK339"/>
  <c r="J238"/>
  <c i="4" r="BK89"/>
  <c i="2" r="BK429"/>
  <c r="J388"/>
  <c r="J249"/>
  <c r="J96"/>
  <c i="3" r="J128"/>
  <c i="2" r="BK471"/>
  <c r="J448"/>
  <c r="BK258"/>
  <c r="J201"/>
  <c r="BK96"/>
  <c i="5" r="J85"/>
  <c i="4" r="J163"/>
  <c r="J139"/>
  <c r="J95"/>
  <c i="3" r="J205"/>
  <c r="J154"/>
  <c r="J107"/>
  <c i="2" r="BK448"/>
  <c r="BK384"/>
  <c r="BK310"/>
  <c r="BK246"/>
  <c i="5" r="BK89"/>
  <c r="BK84"/>
  <c i="4" r="BK163"/>
  <c r="BK149"/>
  <c r="BK139"/>
  <c r="J112"/>
  <c i="3" r="BK203"/>
  <c r="BK179"/>
  <c i="2" r="J513"/>
  <c r="J471"/>
  <c r="J329"/>
  <c r="BK194"/>
  <c i="4" r="BK150"/>
  <c i="2" r="BK468"/>
  <c r="J400"/>
  <c r="J132"/>
  <c i="4" r="J149"/>
  <c r="J110"/>
  <c i="3" r="J233"/>
  <c r="J203"/>
  <c r="J120"/>
  <c i="2" r="J450"/>
  <c r="BK395"/>
  <c r="BK329"/>
  <c i="4" r="J93"/>
  <c i="3" r="BK212"/>
  <c r="J166"/>
  <c i="2" r="J425"/>
  <c r="BK348"/>
  <c r="BK243"/>
  <c r="J190"/>
  <c i="3" r="BK244"/>
  <c i="2" r="J446"/>
  <c r="J424"/>
  <c r="BK378"/>
  <c r="BK324"/>
  <c r="J194"/>
  <c i="3" r="BK166"/>
  <c r="BK101"/>
  <c i="2" r="J364"/>
  <c r="BK297"/>
  <c r="BK249"/>
  <c r="BK190"/>
  <c i="5" r="BK83"/>
  <c i="4" r="J164"/>
  <c r="BK143"/>
  <c r="J91"/>
  <c i="3" r="BK208"/>
  <c r="J156"/>
  <c i="2" r="J498"/>
  <c r="BK424"/>
  <c r="J354"/>
  <c r="J301"/>
  <c i="5" r="J87"/>
  <c i="4" r="J170"/>
  <c r="J153"/>
  <c r="J147"/>
  <c r="BK124"/>
  <c i="3" r="J224"/>
  <c r="J172"/>
  <c i="2" r="J483"/>
  <c r="J265"/>
  <c r="J197"/>
  <c r="J118"/>
  <c i="3" r="BK190"/>
  <c i="2" r="J495"/>
  <c r="BK212"/>
  <c i="4" r="BK95"/>
  <c r="BK147"/>
  <c r="J113"/>
  <c r="J97"/>
  <c i="3" r="J231"/>
  <c r="BK176"/>
  <c i="2" r="J465"/>
  <c r="BK440"/>
  <c r="BK354"/>
  <c i="4" r="BK112"/>
  <c i="3" r="BK198"/>
  <c r="BK104"/>
  <c i="2" r="BK412"/>
  <c r="J310"/>
  <c r="J204"/>
  <c i="4" r="J165"/>
  <c i="3" r="J240"/>
  <c i="2" r="J452"/>
  <c r="J428"/>
  <c r="BK351"/>
  <c r="J258"/>
  <c r="J125"/>
  <c i="3" r="J124"/>
  <c i="2" r="J351"/>
  <c r="BK287"/>
  <c r="J243"/>
  <c r="BK197"/>
  <c r="BK122"/>
  <c r="BK430"/>
  <c r="BK406"/>
  <c r="J403"/>
  <c r="BK400"/>
  <c r="J122"/>
  <c i="3" r="J215"/>
  <c i="2" r="BK454"/>
  <c r="J386"/>
  <c r="BK125"/>
  <c r="J102"/>
  <c i="4" r="J109"/>
  <c i="3" r="J244"/>
  <c r="J195"/>
  <c r="BK154"/>
  <c r="J111"/>
  <c i="2" r="J492"/>
  <c r="J477"/>
  <c r="J378"/>
  <c r="BK289"/>
  <c i="3" r="BK226"/>
  <c r="BK107"/>
  <c i="2" r="BK474"/>
  <c r="J336"/>
  <c r="J215"/>
  <c i="4" r="J168"/>
  <c i="3" r="BK234"/>
  <c r="BK195"/>
  <c r="BK128"/>
  <c i="2" r="BK336"/>
  <c r="J212"/>
  <c r="J107"/>
  <c i="3" r="BK141"/>
  <c i="2" r="J462"/>
  <c r="BK388"/>
  <c r="BK107"/>
  <c i="5" r="J86"/>
  <c i="4" r="J158"/>
  <c r="BK109"/>
  <c i="3" r="J226"/>
  <c r="J176"/>
  <c r="BK113"/>
  <c i="2" r="J476"/>
  <c r="J412"/>
  <c r="BK342"/>
  <c r="J289"/>
  <c r="J152"/>
  <c i="5" r="J84"/>
  <c i="4" r="J160"/>
  <c r="BK152"/>
  <c r="BK141"/>
  <c r="BK105"/>
  <c i="3" r="J212"/>
  <c r="J181"/>
  <c r="BK137"/>
  <c i="2" r="J480"/>
  <c r="BK450"/>
  <c r="BK364"/>
  <c r="BK208"/>
  <c r="BK128"/>
  <c i="4" r="BK115"/>
  <c i="2" r="J506"/>
  <c r="J409"/>
  <c i="4" r="BK156"/>
  <c r="BK110"/>
  <c r="J148"/>
  <c r="J105"/>
  <c i="3" r="J245"/>
  <c r="BK224"/>
  <c r="J113"/>
  <c i="2" r="BK495"/>
  <c r="J474"/>
  <c r="BK446"/>
  <c r="J369"/>
  <c i="3" r="BK111"/>
  <c i="2" r="BK480"/>
  <c r="BK459"/>
  <c r="BK418"/>
  <c r="J395"/>
  <c r="J154"/>
  <c i="3" r="J250"/>
  <c r="BK215"/>
  <c r="BK172"/>
  <c r="J137"/>
  <c r="BK97"/>
  <c i="2" r="BK477"/>
  <c r="BK102"/>
  <c r="BK503"/>
  <c r="J459"/>
  <c r="J434"/>
  <c r="BK381"/>
  <c r="J324"/>
  <c l="1" r="P264"/>
  <c r="R309"/>
  <c r="P357"/>
  <c r="P387"/>
  <c r="T458"/>
  <c r="T475"/>
  <c r="T95"/>
  <c r="T309"/>
  <c r="T357"/>
  <c r="T387"/>
  <c r="P470"/>
  <c r="T470"/>
  <c r="T469"/>
  <c i="3" r="P93"/>
  <c r="BK175"/>
  <c r="J175"/>
  <c r="J63"/>
  <c r="R189"/>
  <c r="P218"/>
  <c r="P230"/>
  <c r="R242"/>
  <c r="R241"/>
  <c i="2" r="BK95"/>
  <c r="J95"/>
  <c r="J61"/>
  <c r="R264"/>
  <c r="P309"/>
  <c r="R357"/>
  <c r="BK372"/>
  <c r="J372"/>
  <c r="J66"/>
  <c r="P372"/>
  <c r="T372"/>
  <c r="R458"/>
  <c r="P475"/>
  <c i="3" r="T159"/>
  <c r="P189"/>
  <c r="T207"/>
  <c r="R230"/>
  <c r="BK242"/>
  <c r="J242"/>
  <c r="J70"/>
  <c i="2" r="R95"/>
  <c r="R372"/>
  <c r="BK458"/>
  <c r="J458"/>
  <c r="J68"/>
  <c r="BK470"/>
  <c r="R470"/>
  <c i="3" r="BK93"/>
  <c r="J93"/>
  <c r="J61"/>
  <c r="P159"/>
  <c r="BK189"/>
  <c r="J189"/>
  <c r="J64"/>
  <c r="P207"/>
  <c r="R218"/>
  <c i="4" r="P88"/>
  <c i="2" r="T264"/>
  <c r="R387"/>
  <c r="R475"/>
  <c i="3" r="R93"/>
  <c r="R175"/>
  <c r="BK207"/>
  <c r="J207"/>
  <c r="J65"/>
  <c r="T218"/>
  <c i="4" r="BK167"/>
  <c r="J167"/>
  <c r="J66"/>
  <c i="2" r="P95"/>
  <c i="3" r="T93"/>
  <c r="R159"/>
  <c r="T175"/>
  <c r="R207"/>
  <c r="BK230"/>
  <c r="J230"/>
  <c r="J67"/>
  <c r="T242"/>
  <c r="T241"/>
  <c i="4" r="BK88"/>
  <c r="J88"/>
  <c r="J61"/>
  <c r="R88"/>
  <c r="BK138"/>
  <c r="J138"/>
  <c r="J62"/>
  <c r="T138"/>
  <c r="P145"/>
  <c r="T145"/>
  <c r="P162"/>
  <c r="T162"/>
  <c r="P167"/>
  <c r="R167"/>
  <c i="2" r="BK264"/>
  <c r="J264"/>
  <c r="J62"/>
  <c r="BK309"/>
  <c r="J309"/>
  <c r="J64"/>
  <c r="BK357"/>
  <c r="J357"/>
  <c r="J65"/>
  <c r="BK387"/>
  <c r="J387"/>
  <c r="J67"/>
  <c r="P458"/>
  <c r="BK475"/>
  <c r="J475"/>
  <c r="J72"/>
  <c i="3" r="BK159"/>
  <c r="J159"/>
  <c r="J62"/>
  <c r="P175"/>
  <c r="T189"/>
  <c r="BK218"/>
  <c r="J218"/>
  <c r="J66"/>
  <c r="T230"/>
  <c r="P242"/>
  <c r="P241"/>
  <c i="4" r="T88"/>
  <c r="T87"/>
  <c r="T86"/>
  <c r="P138"/>
  <c r="R138"/>
  <c r="BK145"/>
  <c r="J145"/>
  <c r="J63"/>
  <c r="R145"/>
  <c r="BK162"/>
  <c r="J162"/>
  <c r="J65"/>
  <c r="R162"/>
  <c r="T167"/>
  <c i="5" r="BK81"/>
  <c r="J81"/>
  <c r="J60"/>
  <c r="P81"/>
  <c r="P80"/>
  <c i="1" r="AU58"/>
  <c i="5" r="R81"/>
  <c r="R80"/>
  <c r="T81"/>
  <c r="T80"/>
  <c i="2" r="BE99"/>
  <c r="BE102"/>
  <c r="BE152"/>
  <c r="BE194"/>
  <c r="BE240"/>
  <c r="BE339"/>
  <c r="BE348"/>
  <c r="BE369"/>
  <c r="BE386"/>
  <c r="BE425"/>
  <c r="BE456"/>
  <c r="BE468"/>
  <c r="BE486"/>
  <c r="BE511"/>
  <c i="3" r="J85"/>
  <c r="BE107"/>
  <c r="BE137"/>
  <c r="BE148"/>
  <c i="2" r="J87"/>
  <c r="BE122"/>
  <c r="BE132"/>
  <c r="BE190"/>
  <c r="BE208"/>
  <c r="BE215"/>
  <c r="BE243"/>
  <c r="BE254"/>
  <c r="BE293"/>
  <c r="BE310"/>
  <c r="BE342"/>
  <c r="BE354"/>
  <c r="BE395"/>
  <c r="BE403"/>
  <c r="BE405"/>
  <c r="BE406"/>
  <c r="BE418"/>
  <c r="BE421"/>
  <c r="BE430"/>
  <c r="BE480"/>
  <c r="BE483"/>
  <c r="BE506"/>
  <c r="BE513"/>
  <c r="BK467"/>
  <c r="J467"/>
  <c r="J69"/>
  <c i="3" r="F55"/>
  <c r="BE94"/>
  <c r="BE120"/>
  <c r="BE141"/>
  <c r="BE145"/>
  <c r="BE154"/>
  <c r="BE166"/>
  <c r="BE167"/>
  <c r="BE233"/>
  <c r="BE236"/>
  <c i="4" r="J52"/>
  <c r="F83"/>
  <c i="2" r="E48"/>
  <c r="BE96"/>
  <c r="BE107"/>
  <c r="BE125"/>
  <c r="BE212"/>
  <c r="BE249"/>
  <c r="BE258"/>
  <c r="BE324"/>
  <c r="BE364"/>
  <c r="BE373"/>
  <c r="BE381"/>
  <c r="BE400"/>
  <c r="BE409"/>
  <c r="BE424"/>
  <c r="BE446"/>
  <c r="BE450"/>
  <c r="BE452"/>
  <c r="BE454"/>
  <c r="BE471"/>
  <c r="BE489"/>
  <c r="BE492"/>
  <c r="BE495"/>
  <c r="BE498"/>
  <c r="BE503"/>
  <c r="BK512"/>
  <c r="J512"/>
  <c r="J73"/>
  <c i="3" r="BE101"/>
  <c r="BE104"/>
  <c r="BE131"/>
  <c r="BE160"/>
  <c r="BE163"/>
  <c r="BE172"/>
  <c r="BE201"/>
  <c r="BE208"/>
  <c r="BE215"/>
  <c r="BE224"/>
  <c r="BE234"/>
  <c r="BE245"/>
  <c i="4" r="BE89"/>
  <c r="BE110"/>
  <c i="2" r="BE238"/>
  <c r="BE265"/>
  <c r="BE336"/>
  <c r="BE358"/>
  <c r="BE384"/>
  <c r="BE412"/>
  <c r="BE428"/>
  <c r="BE448"/>
  <c r="BE462"/>
  <c r="BK300"/>
  <c r="J300"/>
  <c r="J63"/>
  <c i="3" r="BE124"/>
  <c r="BE128"/>
  <c r="BE186"/>
  <c r="BE219"/>
  <c r="BE226"/>
  <c r="BE243"/>
  <c r="BE250"/>
  <c i="4" r="BE95"/>
  <c r="BE112"/>
  <c r="BE129"/>
  <c r="BE139"/>
  <c r="E76"/>
  <c r="BE91"/>
  <c r="BE105"/>
  <c r="BE109"/>
  <c r="BE113"/>
  <c r="BE124"/>
  <c r="BE143"/>
  <c r="BE146"/>
  <c r="BE152"/>
  <c r="BE153"/>
  <c i="2" r="F90"/>
  <c r="BE154"/>
  <c r="BE429"/>
  <c r="BE444"/>
  <c r="BE465"/>
  <c r="BE474"/>
  <c r="BE476"/>
  <c r="BE477"/>
  <c i="3" r="E48"/>
  <c r="BE113"/>
  <c r="BE151"/>
  <c r="BE156"/>
  <c r="BE195"/>
  <c r="BE198"/>
  <c r="BE240"/>
  <c r="BK239"/>
  <c r="J239"/>
  <c r="J68"/>
  <c r="BK249"/>
  <c r="J249"/>
  <c r="J71"/>
  <c i="4" r="BE148"/>
  <c r="BE149"/>
  <c r="BE155"/>
  <c i="2" r="BE134"/>
  <c r="BE246"/>
  <c r="BE260"/>
  <c r="BE345"/>
  <c r="BE442"/>
  <c r="BE459"/>
  <c r="BE461"/>
  <c r="BE464"/>
  <c r="BE509"/>
  <c i="3" r="BE111"/>
  <c r="BE135"/>
  <c r="BE176"/>
  <c r="BE184"/>
  <c r="BE205"/>
  <c r="BE248"/>
  <c i="4" r="BE93"/>
  <c r="BE97"/>
  <c r="BE117"/>
  <c r="BE156"/>
  <c r="BE158"/>
  <c r="BE163"/>
  <c r="BE165"/>
  <c i="5" r="J52"/>
  <c r="F55"/>
  <c r="E70"/>
  <c r="BE84"/>
  <c r="BE85"/>
  <c r="BE86"/>
  <c r="BE87"/>
  <c r="BE88"/>
  <c i="2" r="BE118"/>
  <c r="BE128"/>
  <c r="BE197"/>
  <c r="BE201"/>
  <c r="BE204"/>
  <c r="BE287"/>
  <c r="BE289"/>
  <c r="BE297"/>
  <c r="BE301"/>
  <c r="BE318"/>
  <c r="BE329"/>
  <c r="BE351"/>
  <c r="BE378"/>
  <c r="BE388"/>
  <c r="BE431"/>
  <c r="BE434"/>
  <c r="BE440"/>
  <c i="3" r="BE97"/>
  <c r="BE179"/>
  <c r="BE181"/>
  <c r="BE190"/>
  <c r="BE203"/>
  <c r="BE212"/>
  <c r="BE231"/>
  <c r="BE237"/>
  <c r="BE244"/>
  <c i="4" r="BE115"/>
  <c r="BE126"/>
  <c r="BE136"/>
  <c r="BE141"/>
  <c r="BE147"/>
  <c r="BE150"/>
  <c r="BE160"/>
  <c r="BE164"/>
  <c r="BE168"/>
  <c r="BE170"/>
  <c r="BK159"/>
  <c r="J159"/>
  <c r="J64"/>
  <c i="5" r="BE82"/>
  <c r="BE83"/>
  <c r="BE89"/>
  <c i="2" r="F36"/>
  <c i="1" r="BC55"/>
  <c i="2" r="F35"/>
  <c i="1" r="BB55"/>
  <c i="2" r="F34"/>
  <c i="1" r="BA55"/>
  <c i="3" r="F35"/>
  <c i="1" r="BB56"/>
  <c i="4" r="F37"/>
  <c i="1" r="BD57"/>
  <c i="4" r="F34"/>
  <c i="1" r="BA57"/>
  <c i="5" r="F35"/>
  <c i="1" r="BB58"/>
  <c i="3" r="F36"/>
  <c i="1" r="BC56"/>
  <c i="4" r="F35"/>
  <c i="1" r="BB57"/>
  <c i="4" r="J34"/>
  <c i="1" r="AW57"/>
  <c i="5" r="F34"/>
  <c i="1" r="BA58"/>
  <c i="4" r="F36"/>
  <c i="1" r="BC57"/>
  <c i="3" r="F34"/>
  <c i="1" r="BA56"/>
  <c i="5" r="F37"/>
  <c i="1" r="BD58"/>
  <c i="2" r="F37"/>
  <c i="1" r="BD55"/>
  <c i="5" r="J34"/>
  <c i="1" r="AW58"/>
  <c i="2" r="J34"/>
  <c i="1" r="AW55"/>
  <c i="5" r="F36"/>
  <c i="1" r="BC58"/>
  <c i="3" r="J34"/>
  <c i="1" r="AW56"/>
  <c i="3" r="F37"/>
  <c i="1" r="BD56"/>
  <c i="3" l="1" r="R92"/>
  <c r="R91"/>
  <c i="2" r="R94"/>
  <c i="4" r="P87"/>
  <c r="P86"/>
  <c i="1" r="AU57"/>
  <c i="2" r="T94"/>
  <c r="T93"/>
  <c i="4" r="R87"/>
  <c r="R86"/>
  <c i="3" r="T92"/>
  <c r="T91"/>
  <c i="2" r="BK469"/>
  <c r="J469"/>
  <c r="J70"/>
  <c i="3" r="P92"/>
  <c r="P91"/>
  <c i="1" r="AU56"/>
  <c i="2" r="P94"/>
  <c r="P469"/>
  <c r="R469"/>
  <c r="J470"/>
  <c r="J71"/>
  <c i="3" r="BK241"/>
  <c r="J241"/>
  <c r="J69"/>
  <c r="BK92"/>
  <c r="J92"/>
  <c r="J60"/>
  <c i="2" r="BK94"/>
  <c r="J94"/>
  <c r="J60"/>
  <c i="4" r="BK87"/>
  <c r="J87"/>
  <c r="J60"/>
  <c i="5" r="BK80"/>
  <c r="J80"/>
  <c r="J59"/>
  <c i="1" r="BA54"/>
  <c r="AW54"/>
  <c r="AK30"/>
  <c r="BB54"/>
  <c r="W31"/>
  <c i="4" r="J33"/>
  <c i="1" r="AV57"/>
  <c r="AT57"/>
  <c i="2" r="F33"/>
  <c i="1" r="AZ55"/>
  <c i="5" r="J33"/>
  <c i="1" r="AV58"/>
  <c r="AT58"/>
  <c r="BD54"/>
  <c r="W33"/>
  <c i="3" r="J33"/>
  <c i="1" r="AV56"/>
  <c r="AT56"/>
  <c i="4" r="F33"/>
  <c i="1" r="AZ57"/>
  <c i="3" r="F33"/>
  <c i="1" r="AZ56"/>
  <c i="5" r="F33"/>
  <c i="1" r="AZ58"/>
  <c i="2" r="J33"/>
  <c i="1" r="AV55"/>
  <c r="AT55"/>
  <c r="BC54"/>
  <c r="AY54"/>
  <c i="2" l="1" r="P93"/>
  <c i="1" r="AU55"/>
  <c i="2" r="R93"/>
  <c r="BK93"/>
  <c r="J93"/>
  <c r="J59"/>
  <c i="3" r="BK91"/>
  <c r="J91"/>
  <c i="4" r="BK86"/>
  <c r="J86"/>
  <c i="1" r="AZ54"/>
  <c r="W29"/>
  <c i="5" r="J30"/>
  <c i="1" r="AG58"/>
  <c r="AN58"/>
  <c r="AU54"/>
  <c i="3" r="J30"/>
  <c i="1" r="AG56"/>
  <c r="AN56"/>
  <c r="W32"/>
  <c i="4" r="J30"/>
  <c i="1" r="AG57"/>
  <c r="AN57"/>
  <c r="W30"/>
  <c r="AX54"/>
  <c i="3" l="1" r="J39"/>
  <c i="4" r="J39"/>
  <c i="3" r="J59"/>
  <c i="4" r="J59"/>
  <c i="5" r="J39"/>
  <c i="1" r="AV54"/>
  <c r="AK29"/>
  <c i="2" r="J30"/>
  <c i="1" r="AG55"/>
  <c r="AN55"/>
  <c i="2" l="1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<sst xmlns="http://schemas.openxmlformats.org/spreadsheetml/2006/main">
  <si>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</si>
  <si>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</si>
  <si>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</si>
  <si>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</si>
  <si>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</si>
  <si>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{d596196c-695b-4332-96ce-299ab7deae83}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</si>
  <si>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</si>
  <si>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</si>
  <si>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</si>
  <si>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</si>
  <si>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</si>
  <si>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</si>
  <si>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</si>
  <si>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</si>
  <si>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22_005_0200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</si>
  <si>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</si>
  <si>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</si>
  <si>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VÍCEÚČELOVÉ  HŘIŠTĚ - ZŠ Český Dub</t>
  </si>
  <si>
    <t>KSO:</t>
  </si>
  <si>
    <t/>
  </si>
  <si>
    <t>CC-CZ:</t>
  </si>
  <si>
    <t>Místo:</t>
  </si>
  <si>
    <t xml:space="preserve"> ZŠ Český Dub</t>
  </si>
  <si>
    <t>Datum:</t>
  </si>
  <si>
    <t>26. 3. 2022</t>
  </si>
  <si>
    <t>Zadavatel:</t>
  </si>
  <si>
    <t>IČ:</t>
  </si>
  <si>
    <t>Základní škola Český Dub, okres Liberec, příspěvko</t>
  </si>
  <si>
    <t>DIČ:</t>
  </si>
  <si>
    <t>Uchazeč:</t>
  </si>
  <si>
    <t>Vyplň údaj</t>
  </si>
  <si>
    <t>Projektant:</t>
  </si>
  <si>
    <t>Ing.Radomír Hladký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</si>
  <si>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</si>
  <si>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</si>
  <si>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</si>
  <si>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</si>
  <si>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</si>
  <si>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</si>
  <si>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</si>
  <si>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</si>
  <si>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</si>
  <si>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</si>
  <si>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</si>
  <si>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</si>
  <si>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</si>
  <si>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</si>
  <si>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</si>
  <si>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</si>
  <si>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</si>
  <si>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</si>
  <si>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</si>
  <si>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</si>
  <si>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</si>
  <si>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</si>
  <si>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</si>
  <si>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</si>
  <si>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</si>
  <si>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</si>
  <si>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</si>
  <si>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</si>
  <si>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</si>
  <si>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</si>
  <si>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</si>
  <si>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</si>
  <si>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</si>
  <si>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</si>
  <si>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</si>
  <si>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</si>
  <si>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</si>
  <si>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</si>
  <si>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</si>
  <si>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</si>
  <si>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</si>
  <si>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</si>
  <si>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</si>
  <si>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22_005_1000</t>
  </si>
  <si>
    <t>Rekonstrukce multifunkčního hřiště</t>
  </si>
  <si>
    <t>STA</t>
  </si>
  <si>
    <t>1</t>
  </si>
  <si>
    <t>{427735eb-6206-4425-9584-4cb3fcd00702}</t>
  </si>
  <si>
    <t>2</t>
  </si>
  <si>
    <t>22_005_2000</t>
  </si>
  <si>
    <t>Workoutové hřiště</t>
  </si>
  <si>
    <t>{cae03046-7bc0-499a-9e3c-19d11abaa942}</t>
  </si>
  <si>
    <t>22_005_3000</t>
  </si>
  <si>
    <t>Přípojka dešťové kanalizace</t>
  </si>
  <si>
    <t>{ce9e691a-db84-4fcc-b8a7-49b7b7900fa3}</t>
  </si>
  <si>
    <t>22_005_5000</t>
  </si>
  <si>
    <t>Ostatní náklady</t>
  </si>
  <si>
    <t>{03d82030-5877-4fa0-bfca-25f1be5be2a5}</t>
  </si>
  <si>
    <t>KRYCÍ LIST SOUPISU PRACÍ</t>
  </si>
  <si>
    <t>Objekt:</t>
  </si>
  <si>
    <t>22_005_1000 - Rekonstrukce multifunkčního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</si>
  <si>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</si>
  <si>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</si>
  <si>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</si>
  <si>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</si>
  <si>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</si>
  <si>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</si>
  <si>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</si>
  <si>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</si>
  <si>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</si>
  <si>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56 - Podkladní vrstvy komunikací, letišť a ploch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</si>
  <si>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</si>
  <si>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</si>
  <si>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</si>
  <si>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</si>
  <si>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</si>
  <si>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</si>
  <si>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</si>
  <si>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</si>
  <si>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</si>
  <si>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</si>
  <si>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</si>
  <si>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</si>
  <si>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</si>
  <si>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</si>
  <si>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</si>
  <si>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</si>
  <si>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</si>
  <si>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</si>
  <si>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</si>
  <si>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</si>
  <si>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</si>
  <si>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</si>
  <si>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</si>
  <si>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</si>
  <si>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</si>
  <si>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</si>
  <si>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113102211</t>
  </si>
  <si>
    <t>Odstranění umělého trávníku ze sportovních povrchů z multisportovního hřiště výšky vlasu do 25 mm</t>
  </si>
  <si>
    <t>m2</t>
  </si>
  <si>
    <t>CS ÚRS 2022 01</t>
  </si>
  <si>
    <t>4</t>
  </si>
  <si>
    <t>1785619288</t>
  </si>
  <si>
    <t>VV</t>
  </si>
  <si>
    <t>"D1.1-04 a 09"</t>
  </si>
  <si>
    <t>"hřiště"374,99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</si>
  <si>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</si>
  <si>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</si>
  <si>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-1662639998</t>
  </si>
  <si>
    <t>"výkres č.D1.1-02"</t>
  </si>
  <si>
    <t>"chodník nad schody - přeložka"36,9</t>
  </si>
  <si>
    <t>3</t>
  </si>
  <si>
    <t>113106125</t>
  </si>
  <si>
    <t>Rozebrání dlažeb komunikací pro pěší s přemístěním hmot na skládku na vzdálenost do 3 m nebo s naložením na dopravní prostředek s ložem z kameniva nebo živice a s jakoukoliv výplní spár ručně z vegetační dlažby betonové</t>
  </si>
  <si>
    <t>919751616</t>
  </si>
  <si>
    <t>"výkres č.D1.1-09"</t>
  </si>
  <si>
    <t>"u schodiště"1,3</t>
  </si>
  <si>
    <t>"úprava svahu - úprava podloží u školy"26,55/0,707</t>
  </si>
  <si>
    <t>Mezisoučet</t>
  </si>
  <si>
    <t>113152111</t>
  </si>
  <si>
    <t>Odstranění podkladů zpevněných ploch s přemístěním na skládku na vzdálenost do 20 m nebo s naložením na dopravní prostředek z kameniva těženého</t>
  </si>
  <si>
    <t>m3</t>
  </si>
  <si>
    <t>-1135741564</t>
  </si>
  <si>
    <t>"ostranění antuky předpoklad - antuka 20mm, podklad fr. 8-16, 50mm, kamenivo fr.32-64, 200mm, rostlý terén"</t>
  </si>
  <si>
    <t>"antuka"(1110,54-574,14)*(0,02+0,05+0,2)</t>
  </si>
  <si>
    <t xml:space="preserve">"odstranění stávající zámkové dlažby od kladečské vrstvy štěrkodrť fr. 8-16, 60mm, štěrkodrť fr. 32-64, 150-200mm" </t>
  </si>
  <si>
    <t>"zámkovka"9,43 *(0,06+0,2)</t>
  </si>
  <si>
    <t xml:space="preserve">"podklad multifunkčního hřiště - původní umělá tráva - štěrkodrť fr. 4-8, 40mm, štěrkodrť fr. 8-16, 50mm štěrkodrť fr. 32-64, 150-200mm" </t>
  </si>
  <si>
    <t>"hřiště"374,99*(0,04+0,05+0,2)</t>
  </si>
  <si>
    <t>"hod"4,91*0,2</t>
  </si>
  <si>
    <t>"dětské hřiš"14,34*0,2</t>
  </si>
  <si>
    <t>Součet</t>
  </si>
  <si>
    <t>5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</si>
  <si>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</si>
  <si>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</si>
  <si>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</si>
  <si>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-963818701</t>
  </si>
  <si>
    <t>"položk a použita pro betonový lem pro hod"</t>
  </si>
  <si>
    <t>"planometrie"7,9</t>
  </si>
  <si>
    <t>6</t>
  </si>
  <si>
    <t>113204111</t>
  </si>
  <si>
    <t>Vytrhání obrub s vybouráním lože, s přemístěním hmot na skládku na vzdálenost do 3 m nebo s naložením na dopravní prostředek záhonových</t>
  </si>
  <si>
    <t>-1662537757</t>
  </si>
  <si>
    <t>"planometrie"185,55-15,5+100+83+1</t>
  </si>
  <si>
    <t>7</t>
  </si>
  <si>
    <t>113311121</t>
  </si>
  <si>
    <t>Odstranění geosyntetik s uložením na vzdálenost do 20 m nebo naložením na dopravní prostředek geotextilie</t>
  </si>
  <si>
    <t>-329016568</t>
  </si>
  <si>
    <t>"hřiště"374,99+"antuka"(1110,54-574,14)+"hod"4,91</t>
  </si>
  <si>
    <t>8</t>
  </si>
  <si>
    <t>121151103</t>
  </si>
  <si>
    <t>Sejmutí ornice strojně při souvislé ploše do 100 m2, tl. vrstvy do 200 mm</t>
  </si>
  <si>
    <t>-431702514</t>
  </si>
  <si>
    <t>"pro výpočet uvažováno v tl. 20cm dle PD"</t>
  </si>
  <si>
    <t>1328,517-"zámkovka"9,43-"hřiště"374,99-"antuka"(1110,54-574,14)-"hod"4,91-"zatravňováky"1,23-"dětské hřiš"14,34</t>
  </si>
  <si>
    <t>9</t>
  </si>
  <si>
    <t>122211101</t>
  </si>
  <si>
    <t>Odkopávky a prokopávky ručně zapažené i nezapažené v hornině třídy těžitelnosti I skupiny 3</t>
  </si>
  <si>
    <t>-1215351498</t>
  </si>
  <si>
    <t>"odhad ruční dokop v místě obvodů a dle určení"4</t>
  </si>
  <si>
    <t>10</t>
  </si>
  <si>
    <t>122251104</t>
  </si>
  <si>
    <t>Odkopávky a prokopávky nezapažené strojně v hornině třídy těžitelnosti I skupiny 3 přes 100 do 500 m3</t>
  </si>
  <si>
    <t>-1933660295</t>
  </si>
  <si>
    <t>"dopočet objemu pro výměnu nevhodného podloží dle PD v tl. 640mm"</t>
  </si>
  <si>
    <t>1268*0,64</t>
  </si>
  <si>
    <t>"odpočet objemů jiných položek"</t>
  </si>
  <si>
    <t>"antuka"-(1110,54-574,14)*(0,02+0,05+0,2)</t>
  </si>
  <si>
    <t>"zámkovka"-9,43 *(0,06+0,2+"zámková dlažba 60mm+ kladčská vrstva 40mm"0,060+0,040)</t>
  </si>
  <si>
    <t>"hřiště"-374,99*(0,04+0,05+0,2)</t>
  </si>
  <si>
    <t>"hod"-4,91*0,2</t>
  </si>
  <si>
    <t>"dětské hřiš"-14,34*0,2</t>
  </si>
  <si>
    <t>"sejmutí ornice"</t>
  </si>
  <si>
    <t>-0,2*(1268,15-"zámkovka"9,43-"hřiště"374,99-"antuka"(1110,54-574,14)-"hod"4,91-"zatravňováky"1,23-"dětské hřiš"14,34)</t>
  </si>
  <si>
    <t>"odhad ruční dokop v místě obvodů a dle určení"-4</t>
  </si>
  <si>
    <t>"odhad dopočtu svahu u zatravňovacích tvárnic"0,64*0,64/2*39,7</t>
  </si>
  <si>
    <t>11</t>
  </si>
  <si>
    <t>132212111</t>
  </si>
  <si>
    <t>Hloubení rýh šířky do 800 mm ručně zapažených i nezapažených, s urovnáním dna do předepsaného profilu a spádu v hornině třídy těžitelnosti I skupiny 3 soudržných</t>
  </si>
  <si>
    <t>CS ÚRS 2021 01</t>
  </si>
  <si>
    <t>-555558322</t>
  </si>
  <si>
    <t>"odhad ruční dokop"5</t>
  </si>
  <si>
    <t>12</t>
  </si>
  <si>
    <t>132254103</t>
  </si>
  <si>
    <t>Hloubení zapažených rýh šířky do 800 mm strojně s urovnáním dna do předepsaného profilu a spádu v hornině třídy těžitelnosti I skupiny 3 přes 50 do 100 m3</t>
  </si>
  <si>
    <t>-2019154859</t>
  </si>
  <si>
    <t>"D1.1-04"</t>
  </si>
  <si>
    <t>"drenáž"</t>
  </si>
  <si>
    <t>0,4*(8,51-7,57+8,51-8,17)/2*60,5</t>
  </si>
  <si>
    <t>0,4*(8,51-7,57+8,51-8,15)/2*17,8</t>
  </si>
  <si>
    <t>0,4*(8,51-7,57+8,51-8,15)/2*7</t>
  </si>
  <si>
    <t>0,4*(8,51-7,64+8,51-8,15)/2*7</t>
  </si>
  <si>
    <t>0,4*(8,51-7,64+8,51-8,15)/2*17,8</t>
  </si>
  <si>
    <t>0,4*(8,51-7,71+8,51-8,15)/2*17,7</t>
  </si>
  <si>
    <t>0,4*(8,51-7,71+8,51-8,15)/2*7</t>
  </si>
  <si>
    <t>0,4*(8,51-7,77+8,51-8,15)/2*7</t>
  </si>
  <si>
    <t>0,4*(8,51-7,77+8,51-8,15)/2*17,7</t>
  </si>
  <si>
    <t>0,4*(8,51-7,84+8,51-8,15)/2*17,7</t>
  </si>
  <si>
    <t>0,4*(8,51-7,84+8,51-8,15)/2*7</t>
  </si>
  <si>
    <t>0,4*(8,51-7,90+8,51-8,15)/2*7</t>
  </si>
  <si>
    <t>0,4*(8,51-7,90+8,51-8,15)/2*17,7</t>
  </si>
  <si>
    <t>0,4*(8,51-7,97+8,51-8,15)/2*11</t>
  </si>
  <si>
    <t>0,4*(8,51-7,97+8,51-8,15)/2*7</t>
  </si>
  <si>
    <t>0,4*(8,51-8,03+8,51-8,15)/2*7</t>
  </si>
  <si>
    <t>0,4*(8,51-8,1+8,51-8,15)/2*7</t>
  </si>
  <si>
    <t>0,4*(8,51-8,17+8,51-8,08)/2*7</t>
  </si>
  <si>
    <t xml:space="preserve">"dren + 100mm hloubk" </t>
  </si>
  <si>
    <t>0,4*0,1*(60,5+7*10+17,8*2+17,7*4+11)</t>
  </si>
  <si>
    <t>"odpočet ruční dokop"-5</t>
  </si>
  <si>
    <t>"dešťová kanalizace"</t>
  </si>
  <si>
    <t>0,6*(8,51-7,57+8,51-8,4)/2*41,9</t>
  </si>
  <si>
    <t>0,6*(8,51-7,86+8,51-8,4)/2*(11,9+5,3)</t>
  </si>
  <si>
    <t>0,6*(8,51-8,15+8,51-8,4)/2*(5,7+4,6)</t>
  </si>
  <si>
    <t>0,6*(8,51-8,27+8,51-8,4)/2*(2,9)</t>
  </si>
  <si>
    <t>0,6*(8,51-7,57+8,51-8,4)/2*42,2</t>
  </si>
  <si>
    <t>0,6*(8,51-7,64+8,51-8,4)/2*6,9</t>
  </si>
  <si>
    <t>0,6*(8,51-7,87+8,51-8,4)/2*4,8</t>
  </si>
  <si>
    <t>0,6*(8,51-8,2+8,51-8,4)/2*0,8</t>
  </si>
  <si>
    <t xml:space="preserve">"lože + 100mm hloubk" </t>
  </si>
  <si>
    <t>0,6*0,1*(33,1+18+76,6)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</si>
  <si>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</si>
  <si>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</si>
  <si>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</si>
  <si>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-604277600</t>
  </si>
  <si>
    <t>naložení na prostředek je již při relizaci výkopů</t>
  </si>
  <si>
    <t>387,217*0,2+4+489,461+5+103,612-114*0,2</t>
  </si>
  <si>
    <t>14</t>
  </si>
  <si>
    <t>171151103</t>
  </si>
  <si>
    <t>Uložení sypanin do násypů strojně s rozprostřením sypaniny ve vrstvách a s hrubým urovnáním zhutněných z hornin soudržných jakékoliv třídy těžitelnosti</t>
  </si>
  <si>
    <t>1075755551</t>
  </si>
  <si>
    <t>"provedení vysvahování a napojení terénu v místě násypu hřiště"</t>
  </si>
  <si>
    <t>"v.č.D1.1"(39,8+5,3)*0,64*0,64/2</t>
  </si>
  <si>
    <t>171201201</t>
  </si>
  <si>
    <t>Uložení sypaniny na skládky nebo meziskládky bez hutnění s upravením uložené sypaniny do předepsaného tvaru</t>
  </si>
  <si>
    <t>-2005962862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</si>
  <si>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</si>
  <si>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</si>
  <si>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</si>
  <si>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</si>
  <si>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1061915818</t>
  </si>
  <si>
    <t>(656,716)*2</t>
  </si>
  <si>
    <t>17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</si>
  <si>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</si>
  <si>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</si>
  <si>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1985981484</t>
  </si>
  <si>
    <t>"drenáž - uvažováno 70% strojně a 30% ručně"</t>
  </si>
  <si>
    <t>55,653/100*30</t>
  </si>
  <si>
    <t>18</t>
  </si>
  <si>
    <t>175111101.1</t>
  </si>
  <si>
    <t>-2131217765</t>
  </si>
  <si>
    <t>"C3"</t>
  </si>
  <si>
    <t>(33,1+18+76,6)*0,6*(0,3+0,15)</t>
  </si>
  <si>
    <t>19</t>
  </si>
  <si>
    <t>M</t>
  </si>
  <si>
    <t>583373030</t>
  </si>
  <si>
    <t>štěrkopísek frakce 0/8</t>
  </si>
  <si>
    <t>-1188862273</t>
  </si>
  <si>
    <t>34,479*2</t>
  </si>
  <si>
    <t>68,958*2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</si>
  <si>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</si>
  <si>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</si>
  <si>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</si>
  <si>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271484021</t>
  </si>
  <si>
    <t>55,653/100*70</t>
  </si>
  <si>
    <t>58344197</t>
  </si>
  <si>
    <t>štěrkodrť frakce 0/63</t>
  </si>
  <si>
    <t>-921013337</t>
  </si>
  <si>
    <t>55,653*2</t>
  </si>
  <si>
    <t>22</t>
  </si>
  <si>
    <t>181311103</t>
  </si>
  <si>
    <t>Rozprostření a urovnání ornice v rovině nebo ve svahu sklonu do 1:5 ručně při souvislé ploše, tl. vrstvy do 200 mm</t>
  </si>
  <si>
    <t>2072334336</t>
  </si>
  <si>
    <t>"v.č. D1.1-01"</t>
  </si>
  <si>
    <t>"ručně dorovnání cca 30%"114/100*30</t>
  </si>
  <si>
    <t>23</t>
  </si>
  <si>
    <t>181351003</t>
  </si>
  <si>
    <t>Rozprostření a urovnání ornice v rovině nebo ve svahu sklonu do 1:5 strojně při souvislé ploše do 100 m2, tl. vrstvy do 200 mm</t>
  </si>
  <si>
    <t>1595785939</t>
  </si>
  <si>
    <t>"ručně dorovnání cca 30%"114/100*70</t>
  </si>
  <si>
    <t>24</t>
  </si>
  <si>
    <t>181951112</t>
  </si>
  <si>
    <t>Úprava pláně vyrovnáním výškových rozdílů strojně v hornině třídy těžitelnosti I, skupiny 1 až 3 se zhutněním</t>
  </si>
  <si>
    <t>2067815661</t>
  </si>
  <si>
    <t>1268</t>
  </si>
  <si>
    <t>25</t>
  </si>
  <si>
    <t>183402121a</t>
  </si>
  <si>
    <t>Rozrušení půdy na hloubku přes 50 do 150 mm souvislé plochy do 500 m2 v rovině nebo na svahu do 1:5</t>
  </si>
  <si>
    <t>-1061638245</t>
  </si>
  <si>
    <t>"D1.1-02"</t>
  </si>
  <si>
    <t>"napojení sypané ornice na stávající zatravněnou plochu"</t>
  </si>
  <si>
    <t>0,5*(7+16)</t>
  </si>
  <si>
    <t>26</t>
  </si>
  <si>
    <t>183405211</t>
  </si>
  <si>
    <t>Výsev trávníku hydroosevem na ornici</t>
  </si>
  <si>
    <t>1374529093</t>
  </si>
  <si>
    <t>"D1.1-01"</t>
  </si>
  <si>
    <t>114+11,5</t>
  </si>
  <si>
    <t>27</t>
  </si>
  <si>
    <t>005724100</t>
  </si>
  <si>
    <t>osivo směs travní parková</t>
  </si>
  <si>
    <t>kg</t>
  </si>
  <si>
    <t>65906660</t>
  </si>
  <si>
    <t>125,5*0,03</t>
  </si>
  <si>
    <t>28</t>
  </si>
  <si>
    <t>184802111</t>
  </si>
  <si>
    <t>Chemické odplevelení půdy před založením kultury, trávníku nebo zpevněných ploch o výměře jednotlivě přes 20 m2 v rovině nebo na svahu do 1:5 postřikem na široko</t>
  </si>
  <si>
    <t>1235577193</t>
  </si>
  <si>
    <t>Zakládání</t>
  </si>
  <si>
    <t>29</t>
  </si>
  <si>
    <t>211971110</t>
  </si>
  <si>
    <t>Zřízení opláštění výplně z geotextilie odvodňovacích žeber nebo trativodů v rýze nebo zářezu se stěnami šikmými o sklonu do 1:2</t>
  </si>
  <si>
    <t>-1741945579</t>
  </si>
  <si>
    <t>(0,4+0,1*2+(8,51-7,57+8,51-8,17))*60,5</t>
  </si>
  <si>
    <t>(0,4+0,1*2+(8,51-7,57+8,51-8,15))*17,8</t>
  </si>
  <si>
    <t>(0,4+0,1+2+(8,51-7,57+8,51-8,15))*7</t>
  </si>
  <si>
    <t>(0,4+0,1*2+(8,51-7,64+8,51-8,15))*7</t>
  </si>
  <si>
    <t>(0,4+0,1*2+(8,51-7,64+8,51-8,15))*17,8</t>
  </si>
  <si>
    <t>(0,4+0,1*2+(8,51-7,71+8,51-8,15))*17,7</t>
  </si>
  <si>
    <t>(0,4+0,1*2+(8,51-7,71+8,51-8,15))*7</t>
  </si>
  <si>
    <t>(0,4+0,1*2+(8,51-7,77+8,51-8,15))*7</t>
  </si>
  <si>
    <t>(0,4+0,1*2+(8,51-7,77+8,51-8,15))*17,7</t>
  </si>
  <si>
    <t>(0,4+0,1*2+(8,51-7,84+8,51-8,15))*17,7</t>
  </si>
  <si>
    <t>(0,4+0,1*2+(8,51-7,84+8,51-8,15))*7</t>
  </si>
  <si>
    <t>(0,4+0,1*2+(8,51-7,90+8,51-8,15))*7</t>
  </si>
  <si>
    <t>(0,4+0,1*2+(8,51-7,90+8,51-8,15))*17,7</t>
  </si>
  <si>
    <t>(0,4+0,1*2+(8,51-7,97+8,51-8,15))*11</t>
  </si>
  <si>
    <t>(0,4+0,1*2+(8,51-7,97+8,51-8,15))*7</t>
  </si>
  <si>
    <t>(0,4+0,1*2+(8,51-8,03+8,51-8,15))*7</t>
  </si>
  <si>
    <t>(0,4+0,1*2+(8,51-8,1+8,51-8,15))*7</t>
  </si>
  <si>
    <t>(0,4+0,1*2+(8,51-8,17+8,51-8,08))*7</t>
  </si>
  <si>
    <t>30</t>
  </si>
  <si>
    <t>69311081</t>
  </si>
  <si>
    <t>geotextilie netkaná separační, ochranná, filtrační, drenážní PES 300g/m2</t>
  </si>
  <si>
    <t>-1333996685</t>
  </si>
  <si>
    <t>440,306*1,1845 'Přepočtené koeficientem množství</t>
  </si>
  <si>
    <t>31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</si>
  <si>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</si>
  <si>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</si>
  <si>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2028882974</t>
  </si>
  <si>
    <t>"drenáž potrubí s hladkým vnitřním povrchem"</t>
  </si>
  <si>
    <t>(7*10+17,8*2+17,7*4+11)</t>
  </si>
  <si>
    <t>32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</si>
  <si>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</si>
  <si>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</si>
  <si>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1896611084</t>
  </si>
  <si>
    <t>60,5</t>
  </si>
  <si>
    <t>33</t>
  </si>
  <si>
    <t>272313611</t>
  </si>
  <si>
    <t>Základy z betonu prostého klenby z betonu kamenem neprokládaného tř. C 16/20</t>
  </si>
  <si>
    <t>-817885658</t>
  </si>
  <si>
    <t>"předpoklad rekonstrukce základů do ulice Palackého z 1/2 - lito do terénu"0,4*1*18,6/2</t>
  </si>
  <si>
    <t>Vodorovné konstrukce</t>
  </si>
  <si>
    <t>34</t>
  </si>
  <si>
    <t>451572111</t>
  </si>
  <si>
    <t>Lože pod potrubí, stoky a drobné objekty v otevřeném výkopu z kameniva drobného těženého 0 až 4 mm</t>
  </si>
  <si>
    <t>1251177518</t>
  </si>
  <si>
    <t>0,8*0,1*(42,3)</t>
  </si>
  <si>
    <t>"D1.1-01 - 03"</t>
  </si>
  <si>
    <t>12+5,3+5,7+4,6+2,9+6,6+4,3+0,8+22,7+4,8+6,9</t>
  </si>
  <si>
    <t>6,6+11,4</t>
  </si>
  <si>
    <t>14,7*2+3,7</t>
  </si>
  <si>
    <t>Komunikace pozemní</t>
  </si>
  <si>
    <t>35</t>
  </si>
  <si>
    <t>564751111</t>
  </si>
  <si>
    <t>Podklad nebo kryt z kameniva hrubého drceného vel. 32-63 mm s rozprostřením a zhutněním plochy přes 100 m2, po zhutnění tl. 150 mm</t>
  </si>
  <si>
    <t>-862220167</t>
  </si>
  <si>
    <t>"D1.1-04_planometrie"</t>
  </si>
  <si>
    <t>1268*2</t>
  </si>
  <si>
    <t>"Konstrukční vrstva skladby"</t>
  </si>
  <si>
    <t>"skladba multifunkčního hřiště konstrukční vrstva - štěrkodrť fr. 32-63mm"</t>
  </si>
  <si>
    <t>"Obvod hřiště dle lemového obvodu -podezdívky, v místě bez lemu + 0,5m, směrem ke škole +0,25m"</t>
  </si>
  <si>
    <t>1216,74-"písek doskočiště"22,4</t>
  </si>
  <si>
    <t>36</t>
  </si>
  <si>
    <t>564801111</t>
  </si>
  <si>
    <t>Podklad ze štěrkodrti ŠD s rozprostřením a zhutněním plochy přes 100 m2, po zhutnění tl. 30 mm</t>
  </si>
  <si>
    <t>614431587</t>
  </si>
  <si>
    <t>"D1.1-02 planometrie"</t>
  </si>
  <si>
    <t xml:space="preserve">"skladba multifunkčního hřiště prosívka  fr. 0-4mm"</t>
  </si>
  <si>
    <t>"Obvod hřiště vymezen, vč. obrubníků"</t>
  </si>
  <si>
    <t>"multifunkční hřiště"1216,74</t>
  </si>
  <si>
    <t>37</t>
  </si>
  <si>
    <t>564811111</t>
  </si>
  <si>
    <t>Podklad ze štěrkodrti ŠD s rozprostřením a zhutněním plochy přes 100 m2, po zhutnění tl. 50 mm</t>
  </si>
  <si>
    <t>-281295385</t>
  </si>
  <si>
    <t>"skladba multifunkčního hřiště filtrační podsyp fr. 0-32mm"</t>
  </si>
  <si>
    <t>"Obvod hřiště dle lemového obvodu - opěry, podezdívky, bez lemu + 0,5m, směrem ke škole +0,25m"</t>
  </si>
  <si>
    <t>38</t>
  </si>
  <si>
    <t>564811112</t>
  </si>
  <si>
    <t>Podklad ze štěrkodrti ŠD s rozprostřením a zhutněním plochy přes 100 m2, po zhutnění tl. 60 mm</t>
  </si>
  <si>
    <t>-594278197</t>
  </si>
  <si>
    <t>"skladba multifunkčního hřiště štěrkodrť fr. 16-32mm"</t>
  </si>
  <si>
    <t>"zámkovka nová u doskoku"9,7</t>
  </si>
  <si>
    <t>39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</si>
  <si>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</si>
  <si>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</si>
  <si>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159192069</t>
  </si>
  <si>
    <t>"přeložka směrem ke škole"36,9</t>
  </si>
  <si>
    <t>40</t>
  </si>
  <si>
    <t>566901133</t>
  </si>
  <si>
    <t>Vyspravení podkladu po překopech inženýrských sítí plochy do 15 m2 s rozprostřením a zhutněním štěrkodrtí tl. 200 mm</t>
  </si>
  <si>
    <t>275010653</t>
  </si>
  <si>
    <t>"D1.1-01 - dotčen chodník napojením na hřiště"</t>
  </si>
  <si>
    <t>9,5</t>
  </si>
  <si>
    <t>41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</si>
  <si>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</si>
  <si>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</si>
  <si>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1823470176</t>
  </si>
  <si>
    <t>42</t>
  </si>
  <si>
    <t>59246016</t>
  </si>
  <si>
    <t>dlažba plošná betonová vegetační 600x400x80mm</t>
  </si>
  <si>
    <t>954166111</t>
  </si>
  <si>
    <t>37,553/0,6/0,4*1,05</t>
  </si>
  <si>
    <t>164,294*1,03 'Přepočtené koeficientem množství</t>
  </si>
  <si>
    <t>43</t>
  </si>
  <si>
    <t>5R_0100</t>
  </si>
  <si>
    <t>D+M pružná podlaožka ze směsi SBR granulátu, kameniva a polyuretanového pojiva tl. 35 mm (multifunkční hřiště)</t>
  </si>
  <si>
    <t>Kalkul.rozpočtáře</t>
  </si>
  <si>
    <t>1494585088</t>
  </si>
  <si>
    <t>44</t>
  </si>
  <si>
    <t>5R_0110</t>
  </si>
  <si>
    <t>D+M umělý sportovní polyuretanový povrch na bázi EPDM a SBR granulátu pojený polyuretanovýcn pojivem tl. 13 mm, barevnost dle PD, probarveno v celé tloušťce</t>
  </si>
  <si>
    <t>585200439</t>
  </si>
  <si>
    <t>45</t>
  </si>
  <si>
    <t>5R_0200</t>
  </si>
  <si>
    <t>D+M křemičitého písku doskočiště fr. 0-2mm, vhodný pro doskočiště skoku dalekého , tl. 350mm</t>
  </si>
  <si>
    <t>-738669891</t>
  </si>
  <si>
    <t>"písek doskočiště "22,4</t>
  </si>
  <si>
    <t>56</t>
  </si>
  <si>
    <t>Podkladní vrstvy komunikací, letišť a ploch</t>
  </si>
  <si>
    <t>46</t>
  </si>
  <si>
    <t>596211122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</si>
  <si>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</si>
  <si>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768094981</t>
  </si>
  <si>
    <t>"nová doskok"0,5*(8,65*2+4)</t>
  </si>
  <si>
    <t>"zádlažba u liniových vpustí"0,1*(21+9)</t>
  </si>
  <si>
    <t>47</t>
  </si>
  <si>
    <t>59245018</t>
  </si>
  <si>
    <t>dlažba tvar obdélník betonová 200x100x60mm přírodní</t>
  </si>
  <si>
    <t>-36389790</t>
  </si>
  <si>
    <t>"nová doskok"0,5*(8,65*2+4)*1,05</t>
  </si>
  <si>
    <t>"zádlažba u liniových vpustí"0,1*(21+9)*1,05</t>
  </si>
  <si>
    <t>48</t>
  </si>
  <si>
    <t>919726122</t>
  </si>
  <si>
    <t>Geotextilie netkaná pro ochranu, separaci nebo filtraci měrná hmotnost přes 200 do 300 g/m2</t>
  </si>
  <si>
    <t>-1190024293</t>
  </si>
  <si>
    <t>1268+"skok"4*8,</t>
  </si>
  <si>
    <t>Trubní vedení</t>
  </si>
  <si>
    <t>49</t>
  </si>
  <si>
    <t>871265211</t>
  </si>
  <si>
    <t>Kanalizační potrubí z tvrdého PVC v otevřeném výkopu ve sklonu do 20 %, hladkého plnostěnného jednovrstvého, tuhost třídy SN 4 DN 110</t>
  </si>
  <si>
    <t>423943436</t>
  </si>
  <si>
    <t>"dopojení žlabu"0,7*10</t>
  </si>
  <si>
    <t>50</t>
  </si>
  <si>
    <t>871275211</t>
  </si>
  <si>
    <t>Kanalizační potrubí z tvrdého PVC v otevřeném výkopu ve sklonu do 20 %, hladkého plnostěnného jednovrstvého, tuhost třídy SN 4 DN 125</t>
  </si>
  <si>
    <t>-818849663</t>
  </si>
  <si>
    <t>51</t>
  </si>
  <si>
    <t>871315211</t>
  </si>
  <si>
    <t>Kanalizační potrubí z tvrdého PVC v otevřeném výkopu ve sklonu do 20 %, hladkého plnostěnného jednovrstvého, tuhost třídy SN 4 DN 160</t>
  </si>
  <si>
    <t>1649599383</t>
  </si>
  <si>
    <t>52</t>
  </si>
  <si>
    <t>892271111</t>
  </si>
  <si>
    <t>Tlakové zkoušky vodou na potrubí DN 100 nebo 125</t>
  </si>
  <si>
    <t>664308716</t>
  </si>
  <si>
    <t>83,6+18</t>
  </si>
  <si>
    <t>53</t>
  </si>
  <si>
    <t>892351111</t>
  </si>
  <si>
    <t>Tlakové zkoušky vodou na potrubí DN 150 nebo 200</t>
  </si>
  <si>
    <t>18179580</t>
  </si>
  <si>
    <t>Ostatní konstrukce a práce, bourání</t>
  </si>
  <si>
    <t>54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</si>
  <si>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</si>
  <si>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</si>
  <si>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1905185610</t>
  </si>
  <si>
    <t>"D1.1-01-03"</t>
  </si>
  <si>
    <t>"pro doskočiště"8*2+2,8+4</t>
  </si>
  <si>
    <t>"ostatní"</t>
  </si>
  <si>
    <t>41,2+26,1+17,1+6,6+0,4+8+4+4+8,65</t>
  </si>
  <si>
    <t>"chodník oprava"2</t>
  </si>
  <si>
    <t>55</t>
  </si>
  <si>
    <t>59217001</t>
  </si>
  <si>
    <t>obrubník betonový zahradní 1000x50x250mm</t>
  </si>
  <si>
    <t>629898454</t>
  </si>
  <si>
    <t>(41,2+26,1+17,1+6,6+0,4+8+4+4+8,65)*1,05</t>
  </si>
  <si>
    <t>"chodník oprava"2*1,05</t>
  </si>
  <si>
    <t>59217R</t>
  </si>
  <si>
    <t>obrubník s gumovou hranou pro skok daleký, výšky 30cm</t>
  </si>
  <si>
    <t>kus</t>
  </si>
  <si>
    <t>437824512</t>
  </si>
  <si>
    <t>"pro doskočiště"(8*2+2,8+4)*1,05</t>
  </si>
  <si>
    <t>57</t>
  </si>
  <si>
    <t>935932116</t>
  </si>
  <si>
    <t>Odvodňovací plastový žlab pro třídu zatížení A 15 vnitřní šířky 100 mm s krycím roštem mřížkovým z pozinkované oceli</t>
  </si>
  <si>
    <t>609878796</t>
  </si>
  <si>
    <t>"v.č.D1.1-01"21+9+4+4+8</t>
  </si>
  <si>
    <t>58</t>
  </si>
  <si>
    <t>935932R</t>
  </si>
  <si>
    <t>D+M provedení dopojení odvodňovacího žlabu na kanalizaci PVC DN110, kompletní provedení</t>
  </si>
  <si>
    <t>12085305</t>
  </si>
  <si>
    <t>59</t>
  </si>
  <si>
    <t>953961213</t>
  </si>
  <si>
    <t>Kotvy chemické s vyvrtáním otvoru do betonu, železobetonu nebo tvrdého kamene chemická patrona, velikost M 12, hloubka 110 mm</t>
  </si>
  <si>
    <t>1319371417</t>
  </si>
  <si>
    <t>"předpoklad rekonstrukce základů do ulice Palackého + dokotvení do starých základů"18,6/0,2</t>
  </si>
  <si>
    <t>60</t>
  </si>
  <si>
    <t>961055111</t>
  </si>
  <si>
    <t>Bourání základů z betonu železového</t>
  </si>
  <si>
    <t>398763629</t>
  </si>
  <si>
    <t>"předpoklad rekonstrukce základů do ulice Palackého z 1/2"0,3*1*18,6/2</t>
  </si>
  <si>
    <t>61</t>
  </si>
  <si>
    <t>962033111</t>
  </si>
  <si>
    <t>Bourání zdiva nadzákladového z tvárnic ztraceného bednění včetně výplně z betonu a výztuže objemu do 1 m3</t>
  </si>
  <si>
    <t>-117314959</t>
  </si>
  <si>
    <t>"zdivo původního doběhu"0,75*0,2*4,2</t>
  </si>
  <si>
    <t>"podezdívka bez sloupků"0,5*0,2*(0,4+2,6+0,4+2,6+0,4+2,6+0,4+1,3)</t>
  </si>
  <si>
    <t>0,75*0,2*(0,4+2,4)+1*0,2*(0,4+2,4+0,4+2+0,4)</t>
  </si>
  <si>
    <t>62</t>
  </si>
  <si>
    <t>966003814</t>
  </si>
  <si>
    <t>Rozebrání dřevěného oplocení se sloupky osové vzdálenosti do 4,00 m, výšky do 2,50 m, osazených do hloubky 1,00 m s příčníky a betonovými sloupky z prken a latí</t>
  </si>
  <si>
    <t>1152555092</t>
  </si>
  <si>
    <t>"Rozebrání oplocení směrem do ulice Palackého vč. podezdívky"18,6</t>
  </si>
  <si>
    <t>63</t>
  </si>
  <si>
    <t>966071822</t>
  </si>
  <si>
    <t>Rozebrání oplocení z pletiva drátěného se čtvercovými oky, výšky přes 1,6 do 2,0 m</t>
  </si>
  <si>
    <t>-567910084</t>
  </si>
  <si>
    <t>"Rozebrání oplocení směrem ke škole a nad hřištěm"39,8+22,2+2</t>
  </si>
  <si>
    <t>64</t>
  </si>
  <si>
    <t>966073810</t>
  </si>
  <si>
    <t>Rozebrání vrat a vrátek k oplocení plochy jednotlivě do 2 m2</t>
  </si>
  <si>
    <t>-1528853908</t>
  </si>
  <si>
    <t>65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</si>
  <si>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</si>
  <si>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</si>
  <si>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545334693</t>
  </si>
  <si>
    <t>66</t>
  </si>
  <si>
    <t>9R_0001</t>
  </si>
  <si>
    <t>Odtranění zahradní lavičky - stávající 2x betonová nožka+dřevěné sedáky, lavička bude naložena a převezena na místo určení zadavatelem do 1km, vč. složení na místo, k dalšímu pužití</t>
  </si>
  <si>
    <t>140734037</t>
  </si>
  <si>
    <t>67</t>
  </si>
  <si>
    <t>9R_0002</t>
  </si>
  <si>
    <t>Odtranění dětské skluzavky - stávající k dalšímu použití, bude naložena a převezena na místo určení zadavatelem do 1km, vč. složení na místo</t>
  </si>
  <si>
    <t>-1964223887</t>
  </si>
  <si>
    <t>68</t>
  </si>
  <si>
    <t>9R_0003</t>
  </si>
  <si>
    <t>Odtranění dětské hrazdy - stávající k dalšímu použití, bude naložena a převezena na místo určení zadavatelem do 1km, vč. složení na místo</t>
  </si>
  <si>
    <t>659476461</t>
  </si>
  <si>
    <t>69</t>
  </si>
  <si>
    <t>9R_0100</t>
  </si>
  <si>
    <t>D+M odrazového prkna skok daleký dle specifikace, vč. základového rámu (pouzdra), vybetonovaného prahu pro ukotvení</t>
  </si>
  <si>
    <t>4785477</t>
  </si>
  <si>
    <t xml:space="preserve">"v.č. D1.1-02  TZ.</t>
  </si>
  <si>
    <t>70</t>
  </si>
  <si>
    <t>9R_0110</t>
  </si>
  <si>
    <t>D+M provedení lajnování vč. přípravy podkladu a dodávky materiálu - umělý polyuretanový povrch</t>
  </si>
  <si>
    <t>-1438568347</t>
  </si>
  <si>
    <t>"D1.1-03 planometrie"</t>
  </si>
  <si>
    <t>23,8*2+11*4+12,75+41,2+19+20*7+40*2+13*2+9,4*4+11,2*4+3*4+22+9*8+18*4+19,7*4+3,6*4</t>
  </si>
  <si>
    <t>71,25+60*4+67,3+3,95*3</t>
  </si>
  <si>
    <t>43*4</t>
  </si>
  <si>
    <t>71</t>
  </si>
  <si>
    <t>9R_0115</t>
  </si>
  <si>
    <t>D+M branky na malou kopanou vč. sítě branky, vč. pouzder s adaptérem, zajištění branky</t>
  </si>
  <si>
    <t>892684622</t>
  </si>
  <si>
    <t>"v.č. D1.1-03"2</t>
  </si>
  <si>
    <t>72</t>
  </si>
  <si>
    <t>9R_0120</t>
  </si>
  <si>
    <t>D+M vyjímatelného pouzdra pro sloupek volejbalu + dodávka uzamykatelného sloupku volejbalu, vč. napínáků</t>
  </si>
  <si>
    <t>-872402031</t>
  </si>
  <si>
    <t>"v.č. D1.1-03"6</t>
  </si>
  <si>
    <t>73</t>
  </si>
  <si>
    <t>9R_0121</t>
  </si>
  <si>
    <t>D+M vyjímatelného pouzdra pro sloupek tenisu + dodávka uzamykatelného sloupku tenisu, vč. napínáků</t>
  </si>
  <si>
    <t>2118057201</t>
  </si>
  <si>
    <t>74</t>
  </si>
  <si>
    <t>9R_0125</t>
  </si>
  <si>
    <t>D+M konstrukce pro košíkovou ocelový stojan, odrazová deska, koš, vč. založení, vč. atipického provedení směrem ke škole</t>
  </si>
  <si>
    <t>864580628</t>
  </si>
  <si>
    <t>"v.č. D1.1-03"4</t>
  </si>
  <si>
    <t>75</t>
  </si>
  <si>
    <t>9R_0130</t>
  </si>
  <si>
    <t>D+M sítě pro volejbal</t>
  </si>
  <si>
    <t>1963799909</t>
  </si>
  <si>
    <t>76</t>
  </si>
  <si>
    <t>9R_0131</t>
  </si>
  <si>
    <t>D+M sítě pro tenis</t>
  </si>
  <si>
    <t>-1364412322</t>
  </si>
  <si>
    <t>"v.č. D1.1-03"1</t>
  </si>
  <si>
    <t>77</t>
  </si>
  <si>
    <t>9R_0132</t>
  </si>
  <si>
    <t>D+M doběhová žíněnka 3,0x2,0x0,25m montáž na stěnu</t>
  </si>
  <si>
    <t>-308797191</t>
  </si>
  <si>
    <t>78</t>
  </si>
  <si>
    <t>9R_0133</t>
  </si>
  <si>
    <t>D+M stříška na doskočiště 8x2,8m vč. pomocné konstrukce, dělená</t>
  </si>
  <si>
    <t>1520482439</t>
  </si>
  <si>
    <t>79</t>
  </si>
  <si>
    <t>9R_0500</t>
  </si>
  <si>
    <t>D+M provádění výkopů v blízkosti dřevin, zajištění ochrany dle TZ</t>
  </si>
  <si>
    <t>Kč</t>
  </si>
  <si>
    <t>1251304647</t>
  </si>
  <si>
    <t>"TZ"1</t>
  </si>
  <si>
    <t>997</t>
  </si>
  <si>
    <t>Přesun sutě</t>
  </si>
  <si>
    <t>80</t>
  </si>
  <si>
    <t>997013601</t>
  </si>
  <si>
    <t>Poplatek za uložení stavebního odpadu na skládce (skládkovné) z prostého betonu zatříděného do Katalogu odpadů pod kódem 17 01 01</t>
  </si>
  <si>
    <t>-1548142549</t>
  </si>
  <si>
    <t>6,69+6,804+2+2,291+14,162</t>
  </si>
  <si>
    <t>81</t>
  </si>
  <si>
    <t>997013635</t>
  </si>
  <si>
    <t>Poplatek za uložení stavebního odpadu na skládce (skládkovné) komunálního zatříděného do Katalogu odpadů pod kódem 20 03 01</t>
  </si>
  <si>
    <t>-1284331631</t>
  </si>
  <si>
    <t>82</t>
  </si>
  <si>
    <t>997013655</t>
  </si>
  <si>
    <t>Poplatek za uložení stavebního odpadu na skládce (skládkovné) zeminy a kamení zatříděného do Katalogu odpadů pod kódem 17 05 04</t>
  </si>
  <si>
    <t>996745052</t>
  </si>
  <si>
    <t>478,112-31,947-10</t>
  </si>
  <si>
    <t>83</t>
  </si>
  <si>
    <t>997231111</t>
  </si>
  <si>
    <t>Vodorovná doprava suti a vybouraných hmot s vyložením a hrubým urovnáním na vzdálenost do 1 km</t>
  </si>
  <si>
    <t>1905624600</t>
  </si>
  <si>
    <t>84</t>
  </si>
  <si>
    <t>997231119</t>
  </si>
  <si>
    <t>Vodorovná doprava suti a vybouraných hmot s vyložením a hrubým urovnáním na vzdálenost Příplatek k cenám za každý další i započatý 1 km</t>
  </si>
  <si>
    <t>-341806755</t>
  </si>
  <si>
    <t>478,112*19 'Přepočtené koeficientem množství</t>
  </si>
  <si>
    <t>998</t>
  </si>
  <si>
    <t>Přesun hmot</t>
  </si>
  <si>
    <t>85</t>
  </si>
  <si>
    <t>998222012</t>
  </si>
  <si>
    <t>Přesun hmot pro tělovýchovné plochy dopravní vzdálenost do 200 m</t>
  </si>
  <si>
    <t>1068086811</t>
  </si>
  <si>
    <t>PSV</t>
  </si>
  <si>
    <t>Práce a dodávky PSV</t>
  </si>
  <si>
    <t>762</t>
  </si>
  <si>
    <t>Konstrukce tesařské</t>
  </si>
  <si>
    <t>86</t>
  </si>
  <si>
    <t>762_R001</t>
  </si>
  <si>
    <t>D+M lavičky z akátu - 2x hoblovaná fošna 150/40mm, 2x nosný rám lavičky jäkl 40/40/3, Pz , kotvení do svahu vč. případné úpravy svahu, povrchové úpravy. doměření....</t>
  </si>
  <si>
    <t>-1716544862</t>
  </si>
  <si>
    <t>"v.č. D1.1-08"</t>
  </si>
  <si>
    <t>87</t>
  </si>
  <si>
    <t>9987622R</t>
  </si>
  <si>
    <t>Přesun hmot pro konstrukce tesařské stanovený procentní sazbou (%) z ceny vodorovná dopravní vzdálenost do 50 m v objektech výšky přes 6 do 12 m</t>
  </si>
  <si>
    <t>970159820</t>
  </si>
  <si>
    <t>767</t>
  </si>
  <si>
    <t>Konstrukce zámečnické</t>
  </si>
  <si>
    <t>88</t>
  </si>
  <si>
    <t>767R_0010</t>
  </si>
  <si>
    <t>D+M oplocení vypracování dílenské dokumentace oplocení, dořešení návazností a mechanizmů bran, branek, kotvení</t>
  </si>
  <si>
    <t>1476818739</t>
  </si>
  <si>
    <t>89</t>
  </si>
  <si>
    <t>767R_0100</t>
  </si>
  <si>
    <t>D+M oplocení v. 4m - do 1m fošny 140x45mm, nad výplň z provazového pletiva PE/45/4, ocel. sloupků pr. 89 mm, vč. provedení základů hl. min 950mm, d=300mm, (ve svahu min. 1200mm), rozpínacích prvků, vzpěr, doměření, vč. povrchové úpravy - kom. na 1bm</t>
  </si>
  <si>
    <t>bm</t>
  </si>
  <si>
    <t>1396808260</t>
  </si>
  <si>
    <t>viz. v.č. D1.1-06</t>
  </si>
  <si>
    <t>"směrem ke škole"0,3+41,2+21,3+2,3+3,35</t>
  </si>
  <si>
    <t>90</t>
  </si>
  <si>
    <t>767R_0101</t>
  </si>
  <si>
    <t>D+M příplatek na provedení vstupní dvoukřídlé branky oplocení š. 1,35m (0,8+0,55m), ve směru od školy, vč. příplatek na úpravu oplocení, zesílení sloupků - kompletní provedení</t>
  </si>
  <si>
    <t>-1605184229</t>
  </si>
  <si>
    <t>91</t>
  </si>
  <si>
    <t>767R_0102</t>
  </si>
  <si>
    <t>D+M příplatek na provedení posuvné brány oplocení š./v. 4,2/3,1m v místě sprintu - odsunutí za skok, vč. příplatek na úpravu oplocení, zesílení sloupků - sloupky z jäkl, vynesení kolejnic - kompletní provedení</t>
  </si>
  <si>
    <t>-1064145658</t>
  </si>
  <si>
    <t>92</t>
  </si>
  <si>
    <t>767R_0103</t>
  </si>
  <si>
    <t>D+M příplatek na provedení posuvné brány oplocení š./v. 3,75/3,1m v místě skoku dalekého - odsunutí za skok, vč. příplatek na úpravu oplocení, zesílení sloupků - sloupky z jäkl, vynesení kolejnic - kompletní provedení</t>
  </si>
  <si>
    <t>-114530220</t>
  </si>
  <si>
    <t>93</t>
  </si>
  <si>
    <t>767R_0104</t>
  </si>
  <si>
    <t>D+M příplatek na provedení šikminy oplocenív délce 3,35m - zaříznutí do svau u schodiště na proti škole, vč. příplatku na úpravu oplocení - kompletní provedení</t>
  </si>
  <si>
    <t>754670099</t>
  </si>
  <si>
    <t>94</t>
  </si>
  <si>
    <t>767R_0200</t>
  </si>
  <si>
    <t>D+M oplocení v. 2m - výplň z provazového pletiva PE/45/4, ocel. sloupků pr. 89 mm, vč. provedení základů hl. min 950mm, d=300mm, (ve svahu min. 1200mm), rozpínacích prvků, vzpěr, doměření, vč. povrchové úpravy - kom. na 1bm</t>
  </si>
  <si>
    <t>304539865</t>
  </si>
  <si>
    <t>"směrem naproti škole"20,35</t>
  </si>
  <si>
    <t>95</t>
  </si>
  <si>
    <t>767R_0300</t>
  </si>
  <si>
    <t>D+M oplocení v. 2m - úprava zábradlí u trafostanice, zde dojde k částečnému rozebrání zábradlí, vč. výplně, zaříznutí slouků a nasazení nových, výplň z provazového pletiva PE/45/4, ocel. sloupků pr. cca 100 mm - upřesněno, vč. rozpínacích prvků, vzpěr</t>
  </si>
  <si>
    <t>702235887</t>
  </si>
  <si>
    <t>"u trafostanice"15,3+2,2</t>
  </si>
  <si>
    <t>96</t>
  </si>
  <si>
    <t>767R_0400</t>
  </si>
  <si>
    <t>D+M oplocení v. 4m nad terén, 2m nad stěnou, ayip. provedení sloupků se zalomením nad osu oplocení, kotveno do stěn, sloupek jäkl 80/80/4 Pz+RAL, výplň z provazového pletiva PE/45/4, ocel. - dle dílenské dokumentace, vč. rozpínacích prvků, vzpěr, doměření</t>
  </si>
  <si>
    <t>-562810570</t>
  </si>
  <si>
    <t>"u trafostanice"1,6+2,2+0,2</t>
  </si>
  <si>
    <t>"roh u školi do ulice Palackého"6,05+5,9+0,1</t>
  </si>
  <si>
    <t>97</t>
  </si>
  <si>
    <t>767R_0500</t>
  </si>
  <si>
    <t>D+M oplocení v. 4m - do 1m podezdívka+fošny 140x45mm, nad výplň z provaz. pletiva PE/45/4, sloupky Jäkl 80/80/4 Pz+RAL, vč. podezdívky ze štípaných tvárnic+stříšky, kotvení do základů, rozpínacích prvků, vzpěr, doměření, vč. povrchové úpravy-kom. na 1bm</t>
  </si>
  <si>
    <t>-1506998127</t>
  </si>
  <si>
    <t>"směrem do ulice"17,6</t>
  </si>
  <si>
    <t>98</t>
  </si>
  <si>
    <t>767R_0501</t>
  </si>
  <si>
    <t>D+M příplatek na provedení vstupní uzamykatelné dvoukřídlé brany oplocení š./v. 3/3m vč. příplatek na úpravu oplocení, zesílení sloupků - kompletní provedení</t>
  </si>
  <si>
    <t>-137865135</t>
  </si>
  <si>
    <t>"Do ulice Palackého"1</t>
  </si>
  <si>
    <t>99</t>
  </si>
  <si>
    <t>767R_0502</t>
  </si>
  <si>
    <t>D+M provedení obkladů sloupků v místě běhu a skoku - ochrana sloupků opoocení - nasouvací pěnový profil</t>
  </si>
  <si>
    <t>1177269183</t>
  </si>
  <si>
    <t>"viz. v.č. TZ"2</t>
  </si>
  <si>
    <t>100</t>
  </si>
  <si>
    <t>998767201a</t>
  </si>
  <si>
    <t>Přesun hmot pro zámečnické konstrukce stanovený procentní sazbou (%) z ceny vodorovná dopravní vzdálenost do 50 m v objektech výšky do 6 m</t>
  </si>
  <si>
    <t>1652212096</t>
  </si>
  <si>
    <t>HZS</t>
  </si>
  <si>
    <t>Hodinové zúčtovací sazby</t>
  </si>
  <si>
    <t>101</t>
  </si>
  <si>
    <t>HZS1291</t>
  </si>
  <si>
    <t>Hodinové zúčtovací sazby profesí HSV zemní a pomocné práce pomocný stavební dělník</t>
  </si>
  <si>
    <t>hod</t>
  </si>
  <si>
    <t>512</t>
  </si>
  <si>
    <t>-1741275436</t>
  </si>
  <si>
    <t>"Odhad rozpočtáře - pomocné stavební práce pro stavbu vč. vyčištění stávajících žlabů u školy"</t>
  </si>
  <si>
    <t>22_005_2000 - Workoutové hřiště</t>
  </si>
  <si>
    <t xml:space="preserve">    3 - Svislé a kompletní konstrukce</t>
  </si>
  <si>
    <t>1362673199</t>
  </si>
  <si>
    <t>"výkres č.D1.1-07"</t>
  </si>
  <si>
    <t>"chodník"17,1+18,9</t>
  </si>
  <si>
    <t>-513480351</t>
  </si>
  <si>
    <t>"D1.1-07"</t>
  </si>
  <si>
    <t>"zámkovka"(17,1+(0,5*24,8)) *0,25</t>
  </si>
  <si>
    <t>-506564789</t>
  </si>
  <si>
    <t>"planometrie"9,3+2,9</t>
  </si>
  <si>
    <t>-1658047679</t>
  </si>
  <si>
    <t>"předpoklad zámkové dlažby"17,1</t>
  </si>
  <si>
    <t>1167542491</t>
  </si>
  <si>
    <t>"planometrie"48,17</t>
  </si>
  <si>
    <t>-885590626</t>
  </si>
  <si>
    <t>"odhad ruční dokopy v místě obvodů a dle určení"2</t>
  </si>
  <si>
    <t>1808687906</t>
  </si>
  <si>
    <t>"D1.1-01+07"</t>
  </si>
  <si>
    <t>"pláň -0,45 až -0,70"</t>
  </si>
  <si>
    <t>48,17*(329,235-327,54+329,235-327,54+328,035-327,54+327,615-327,34)/4</t>
  </si>
  <si>
    <t>"odhad ruční dokopy v místě obvodů a dle určení"-2</t>
  </si>
  <si>
    <t>"odpočet ornice"-48,17*0,2</t>
  </si>
  <si>
    <t>996432337</t>
  </si>
  <si>
    <t>"prohloubení rýhy v ustupujícím svahu"0,1*(8)+0,15*2,1</t>
  </si>
  <si>
    <t>793268464</t>
  </si>
  <si>
    <t>48,17*0,2+2+38,463+1,115-2-18,62*0,2</t>
  </si>
  <si>
    <t>2001444354</t>
  </si>
  <si>
    <t>"odhad"2</t>
  </si>
  <si>
    <t>-815530411</t>
  </si>
  <si>
    <t>"dorovnání svahu lpáně"</t>
  </si>
  <si>
    <t>0,485*2,5</t>
  </si>
  <si>
    <t>58333688</t>
  </si>
  <si>
    <t>kamenivo těžené hrubé frakce 32/63</t>
  </si>
  <si>
    <t>42746667</t>
  </si>
  <si>
    <t>1,213*2</t>
  </si>
  <si>
    <t>Kalkul. rozpočtáře</t>
  </si>
  <si>
    <t>-1601105133</t>
  </si>
  <si>
    <t>171201221</t>
  </si>
  <si>
    <t>1627514459</t>
  </si>
  <si>
    <t>(48,17*0,2+2+38,463+1,115-2-18,62*0,2)*2</t>
  </si>
  <si>
    <t>1532463457</t>
  </si>
  <si>
    <t>18,62</t>
  </si>
  <si>
    <t>-428797685</t>
  </si>
  <si>
    <t>45,4+0,6*2,1+28,2*0,3</t>
  </si>
  <si>
    <t>-2005643271</t>
  </si>
  <si>
    <t>-725599952</t>
  </si>
  <si>
    <t>18,62*0,03</t>
  </si>
  <si>
    <t>299753814</t>
  </si>
  <si>
    <t>273321511</t>
  </si>
  <si>
    <t>Základy z betonu železového (bez výztuže) desky z betonu bez zvláštních nároků na prostředí tř. C 25/30</t>
  </si>
  <si>
    <t>653278458</t>
  </si>
  <si>
    <t>"D1.1-07 planometrie"</t>
  </si>
  <si>
    <t>45,4*0,15+"lem"0,205*(10,5+4,55)/2"zařezává do svahu"</t>
  </si>
  <si>
    <t>273351121</t>
  </si>
  <si>
    <t>Bednění základů desek zřízení</t>
  </si>
  <si>
    <t>734214219</t>
  </si>
  <si>
    <t>28,18*0,15+"lem"0,45*(10,5+4,55)/2"zařezává do svahu"</t>
  </si>
  <si>
    <t>273351122</t>
  </si>
  <si>
    <t>Bednění základů desek odstranění</t>
  </si>
  <si>
    <t>-1309478667</t>
  </si>
  <si>
    <t>273361821</t>
  </si>
  <si>
    <t>Výztuž základů desek z betonářské oceli 10 505 (R) nebo BSt 500</t>
  </si>
  <si>
    <t>1495959471</t>
  </si>
  <si>
    <t>"příložka R12" 45,4*(1/0,3*4*0,89)/1000*1,1</t>
  </si>
  <si>
    <t>"Obvodové L v místě nad terénem R12" (10,05+4,85)/0,15*(0,617*3,5)/1000*1,1</t>
  </si>
  <si>
    <t>273362021</t>
  </si>
  <si>
    <t>Výztuž základů desek ze svařovaných sítí z drátů typu KARI</t>
  </si>
  <si>
    <t>1959661499</t>
  </si>
  <si>
    <t>45,4*(1/0,1*4*0,617)/1000*1,1</t>
  </si>
  <si>
    <t>Svislé a kompletní konstrukce</t>
  </si>
  <si>
    <t>339921131</t>
  </si>
  <si>
    <t>Osazování palisád betonových v řadě se zabetonováním výšky palisády do 500 mm</t>
  </si>
  <si>
    <t>-1679650196</t>
  </si>
  <si>
    <t>"D1.1-01-07"</t>
  </si>
  <si>
    <t>"schodiště"2,2+1,65+2,35</t>
  </si>
  <si>
    <t>59228275</t>
  </si>
  <si>
    <t>palisáda betonová hranatá šedá 500x115x1150mm</t>
  </si>
  <si>
    <t>-65968540</t>
  </si>
  <si>
    <t>6,2/0,115*1,1</t>
  </si>
  <si>
    <t>339921132</t>
  </si>
  <si>
    <t>Osazování palisád betonových v řadě se zabetonováním výšky palisády přes 500 do 1000 mm</t>
  </si>
  <si>
    <t>449988309</t>
  </si>
  <si>
    <t>"lem schodiště"0,7</t>
  </si>
  <si>
    <t>59228276</t>
  </si>
  <si>
    <t>palisáda betonová hranatá barevná 350x115x1150mm</t>
  </si>
  <si>
    <t>147847576</t>
  </si>
  <si>
    <t>0,7/0,115*1,1</t>
  </si>
  <si>
    <t>3R_0001</t>
  </si>
  <si>
    <t>D+M provedení zajištění stávajíích palisád schodiště - dobetonávka, případně předsazení druhé řady se zabetonováním, zhotovitel v JC ocení řešení, vč. materiálu</t>
  </si>
  <si>
    <t>1547499141</t>
  </si>
  <si>
    <t>" stávající schodiště podél workoutového hřiště"2,7</t>
  </si>
  <si>
    <t>1942161136</t>
  </si>
  <si>
    <t>"D1.1-07_planometrie"</t>
  </si>
  <si>
    <t>(45,4+0,6*2,1+28,2*0,3)*2</t>
  </si>
  <si>
    <t>-521799131</t>
  </si>
  <si>
    <t>"D1.1-01 - 07"</t>
  </si>
  <si>
    <t>"přeložka směrem ke škole"18,9</t>
  </si>
  <si>
    <t>-505309349</t>
  </si>
  <si>
    <t>"D1.1-07 - dotčen chodník napojením na hřiště"</t>
  </si>
  <si>
    <t>"zámkovka"(0,5*24,8) *0,25</t>
  </si>
  <si>
    <t>5R_0500</t>
  </si>
  <si>
    <t>D+M pružná podlaožka ze směsi SBR granulátu, kameniva a polyuretanového pojiva tl. 40 mm</t>
  </si>
  <si>
    <t>-2074831637</t>
  </si>
  <si>
    <t>"D1.1-07 planometrie"45,4</t>
  </si>
  <si>
    <t>5R_0510</t>
  </si>
  <si>
    <t>D+M umělý sportovní polyuretanový povrch na bázi EPDM a SBR granulátu pojený polyuretanovýcn pojivem tl. 10 mm, barevnost dle PD, probarveno v celé tloušťce</t>
  </si>
  <si>
    <t>1742790376</t>
  </si>
  <si>
    <t>5R_0520</t>
  </si>
  <si>
    <t>D+M umělý sportovní polyuretanový povrch příplatek na provedení obvodového lemu v místě bez ukončujícího obvodového prvku</t>
  </si>
  <si>
    <t>-1840585212</t>
  </si>
  <si>
    <t>"D1.1-07"10,05+4,85</t>
  </si>
  <si>
    <t>1481630461</t>
  </si>
  <si>
    <t>5962111R</t>
  </si>
  <si>
    <t>Kladení dlažby z betonových zámkových dlaždic, dodláždění schodiště, vč. dosypání podkladu</t>
  </si>
  <si>
    <t>-378074028</t>
  </si>
  <si>
    <t>(2,2+1,65)*(0,3-0,115)</t>
  </si>
  <si>
    <t>-1875598085</t>
  </si>
  <si>
    <t>1158428921</t>
  </si>
  <si>
    <t>"chodník oprava"1,5</t>
  </si>
  <si>
    <t>"lem hřiště"12,9</t>
  </si>
  <si>
    <t>-1133872004</t>
  </si>
  <si>
    <t>14,4*1,1</t>
  </si>
  <si>
    <t>-742683844</t>
  </si>
  <si>
    <t>1875717384</t>
  </si>
  <si>
    <t>9,36+0,488</t>
  </si>
  <si>
    <t>1290686538</t>
  </si>
  <si>
    <t>1436209086</t>
  </si>
  <si>
    <t>21,662-9,848-1</t>
  </si>
  <si>
    <t>-1790794570</t>
  </si>
  <si>
    <t>2073059928</t>
  </si>
  <si>
    <t>21,662*19 'Přepočtené koeficientem množství</t>
  </si>
  <si>
    <t>805616250</t>
  </si>
  <si>
    <t>767R_0700</t>
  </si>
  <si>
    <t>D+M freestylová hrazda s bradly dle PD, hrazda 170cm, d=33,7mm, bradla výšky min. 130cm, o délce 130cm, vč. kotvenní</t>
  </si>
  <si>
    <t>-969967662</t>
  </si>
  <si>
    <t>767R_0710</t>
  </si>
  <si>
    <t>D+M funkční šikmá lavice dle PD, výška 0,5m, vč. kotvenní</t>
  </si>
  <si>
    <t>-1695794788</t>
  </si>
  <si>
    <t>767R_1000</t>
  </si>
  <si>
    <t>D+M zábradlí obdoba stávajícího ocelový rám z trubky d60mm, výplň rám + pletivo 3,6mm, oka 40/40mm, povrchová úprava Pz+RAL, vč. provedení kotvení, výška 900mm, dílenská dokumentace - kompletní provedení na 1bm</t>
  </si>
  <si>
    <t>-1951437060</t>
  </si>
  <si>
    <t>viz. v.č. D1.1-07</t>
  </si>
  <si>
    <t>8,05+0,6+3,4</t>
  </si>
  <si>
    <t>Přesun hmot procentní pro zámečnické konstrukce v objektech v do 6 m</t>
  </si>
  <si>
    <t>1844865903</t>
  </si>
  <si>
    <t>-1543837440</t>
  </si>
  <si>
    <t>"Odhad rozpočtáře - pomocné stavební práce pro stavbu"</t>
  </si>
  <si>
    <t>22_005_3000 - Přípojka dešťové kanalizace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</si>
  <si>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</si>
  <si>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</si>
  <si>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-1805579175</t>
  </si>
  <si>
    <t>"situace C2, C3"(4,95+1,5)*2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</si>
  <si>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</si>
  <si>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</si>
  <si>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1150190025</t>
  </si>
  <si>
    <t>"situace C2, C3"(4,95+1)*1,5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</si>
  <si>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</si>
  <si>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</si>
  <si>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963156466</t>
  </si>
  <si>
    <t>1147038656</t>
  </si>
  <si>
    <t>"ruční dokop" 1</t>
  </si>
  <si>
    <t>132251104</t>
  </si>
  <si>
    <t>Hloubení nezapažených rýh šířky do 800 mm strojně s urovnáním dna do předepsaného profilu a spádu v hornině třídy těžitelnosti I skupiny 3 přes 100 m3</t>
  </si>
  <si>
    <t>-1942346323</t>
  </si>
  <si>
    <t>"v.č. D2.1-03"</t>
  </si>
  <si>
    <t>"vrstvy komunikace 140mm povrch, 100mm jemnozrný podklad, 200mm hrubozrnný"</t>
  </si>
  <si>
    <t>(1,3-0,44)*4,5*0,8</t>
  </si>
  <si>
    <t>(1,68-0,44)*(5,3-4,5+0,5)*0,8</t>
  </si>
  <si>
    <t>"ruční dokop" -1</t>
  </si>
  <si>
    <t>151101101</t>
  </si>
  <si>
    <t>Zřízení pažení a rozepření stěn rýh pro podzemní vedení příložné pro jakoukoliv mezerovitost, hloubky do 2 m</t>
  </si>
  <si>
    <t>-1805694493</t>
  </si>
  <si>
    <t>"D2.1-03"</t>
  </si>
  <si>
    <t>(5,3)*1*2</t>
  </si>
  <si>
    <t>151101111</t>
  </si>
  <si>
    <t>Odstranění pažení a rozepření stěn rýh pro podzemní vedení s uložením materiálu na vzdálenost do 3 m od kraje výkopu příložné, hloubky do 2 m</t>
  </si>
  <si>
    <t>-679089696</t>
  </si>
  <si>
    <t>1813818837</t>
  </si>
  <si>
    <t>1+3,386</t>
  </si>
  <si>
    <t>167151101</t>
  </si>
  <si>
    <t>Nakládání, skládání a překládání neulehlého výkopku nebo sypaniny strojně nakládání, množství do 100 m3, z horniny třídy těžitelnosti I, skupiny 1 až 3</t>
  </si>
  <si>
    <t>-1999810738</t>
  </si>
  <si>
    <t>1382405271</t>
  </si>
  <si>
    <t>4,386</t>
  </si>
  <si>
    <t>-784351487</t>
  </si>
  <si>
    <t>4,386*1,9</t>
  </si>
  <si>
    <t>174101101</t>
  </si>
  <si>
    <t>Zásyp sypaninou z jakékoliv horniny strojně s uložením výkopku ve vrstvách se zhutněním jam, šachet, rýh nebo kolem objektů v těchto vykopávkách</t>
  </si>
  <si>
    <t>-575937853</t>
  </si>
  <si>
    <t>(1,3-0,44-0,15-0,15-0,3)*4,5*0,8</t>
  </si>
  <si>
    <t>(1,68-0,44-0,15-0,15-0,3)*(5,3-4,5+0,5)*0,8</t>
  </si>
  <si>
    <t>58343959</t>
  </si>
  <si>
    <t>kamenivo drcené hrubé frakce 32/63</t>
  </si>
  <si>
    <t>108153825</t>
  </si>
  <si>
    <t>1,602*2</t>
  </si>
  <si>
    <t>-270504137</t>
  </si>
  <si>
    <t>"ručně"0,5</t>
  </si>
  <si>
    <t>475843520</t>
  </si>
  <si>
    <t>(0,3+0,15)*4,5*0,8</t>
  </si>
  <si>
    <t>(0,3+0,15)*(5,3-4,5+0,5)*0,8</t>
  </si>
  <si>
    <t>"ruční dokop" -0,5</t>
  </si>
  <si>
    <t>-1768384106</t>
  </si>
  <si>
    <t>(0,5+1,588)*2</t>
  </si>
  <si>
    <t>566901131</t>
  </si>
  <si>
    <t>Vyspravení podkladu po překopech inženýrských sítí plochy do 15 m2 s rozprostřením a zhutněním štěrkodrtí tl. 100 mm</t>
  </si>
  <si>
    <t>586704123</t>
  </si>
  <si>
    <t>566901143</t>
  </si>
  <si>
    <t>Vyspravení podkladu po překopech inženýrských sítí plochy do 15 m2 s rozprostřením a zhutněním kamenivem hrubým drceným tl. 200 mm</t>
  </si>
  <si>
    <t>850270229</t>
  </si>
  <si>
    <t>572370111</t>
  </si>
  <si>
    <t>Vyspravení krytu komunikací po překopech inženýrských sítí plochy do 15 m2 dlažbou z kamenných kostek s ložem z kameniva těženého velkých</t>
  </si>
  <si>
    <t>-373186976</t>
  </si>
  <si>
    <t>8_R001</t>
  </si>
  <si>
    <t>D+M betonové lůžko pro instalaci kameninového potrubí - příplatek na 1m montáže potrubí KAM 150</t>
  </si>
  <si>
    <t>-376170151</t>
  </si>
  <si>
    <t>8_R002</t>
  </si>
  <si>
    <t>D+M provedení podkopání základové konstrukce - prostup pod oplocením</t>
  </si>
  <si>
    <t>1845329897</t>
  </si>
  <si>
    <t>8_R003</t>
  </si>
  <si>
    <t>D+M příplatek na provedení kanalizace v ochranném pásmu VN a NN</t>
  </si>
  <si>
    <t>-461122927</t>
  </si>
  <si>
    <t>831262191</t>
  </si>
  <si>
    <t>Montáž potrubí z trub kameninových hrdlových s integrovaným těsněním Příplatek k cenám za práce v otevřeném výkopu ve sklonu přes 20 %, pro DN od 100 do 300</t>
  </si>
  <si>
    <t>-74371780</t>
  </si>
  <si>
    <t>831312121</t>
  </si>
  <si>
    <t>Montáž potrubí z trub kameninových hrdlových s integrovaným těsněním v otevřeném výkopu ve sklonu do 20 % DN 150</t>
  </si>
  <si>
    <t>202831752</t>
  </si>
  <si>
    <t>"v.č. D2.1-03"5,3</t>
  </si>
  <si>
    <t>STZ.RB0001534F10</t>
  </si>
  <si>
    <t>Trouba DN 150 F FN 34 1000</t>
  </si>
  <si>
    <t>1374751828</t>
  </si>
  <si>
    <t>837375121</t>
  </si>
  <si>
    <t>Výsek a montáž kameninové odbočné tvarovky na kameninovém potrubí DN 300</t>
  </si>
  <si>
    <t>-2051103376</t>
  </si>
  <si>
    <t>"v.č. D2.1-03"1</t>
  </si>
  <si>
    <t>933771789</t>
  </si>
  <si>
    <t>894811233</t>
  </si>
  <si>
    <t>Revizní šachta z tvrdého PVC v otevřeném výkopu typ pravý/přímý/levý (DN šachty/DN trubního vedení) DN 400/160, odolnost vnějšímu tlaku 12,5 t, hloubka od 1360 do 1730 mm</t>
  </si>
  <si>
    <t>1135817488</t>
  </si>
  <si>
    <t>899722113</t>
  </si>
  <si>
    <t>Krytí potrubí z plastů výstražnou fólií z PVC šířky 34 cm</t>
  </si>
  <si>
    <t>-2078692808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</si>
  <si>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</si>
  <si>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kamenivem těženým</t>
  </si>
  <si>
    <t>1727597787</t>
  </si>
  <si>
    <t>-945661377</t>
  </si>
  <si>
    <t>997221571</t>
  </si>
  <si>
    <t>Vodorovná doprava vybouraných hmot bez naložení, ale se složením a s hrubým urovnáním na vzdálenost do 1 km</t>
  </si>
  <si>
    <t>-743877319</t>
  </si>
  <si>
    <t>997221579</t>
  </si>
  <si>
    <t>Vodorovná doprava vybouraných hmot bez naložení, ale se složením a s hrubým urovnáním na vzdálenost Příplatek k ceně za každý další i započatý 1 km přes 1 km</t>
  </si>
  <si>
    <t>-1099344543</t>
  </si>
  <si>
    <t>(9,574)*19</t>
  </si>
  <si>
    <t>998223011</t>
  </si>
  <si>
    <t>Přesun hmot pro pozemní komunikace s krytem dlážděným dopravní vzdálenost do 200 m jakékoliv délky objektu</t>
  </si>
  <si>
    <t>-800366433</t>
  </si>
  <si>
    <t>22,348-1,06</t>
  </si>
  <si>
    <t>998276101</t>
  </si>
  <si>
    <t>Přesun hmot pro trubní vedení hloubené z trub z plastických hmot nebo sklolaminátových pro vodovody nebo kanalizace v otevřeném výkopu dopravní vzdálenost do 15 m</t>
  </si>
  <si>
    <t>907474603</t>
  </si>
  <si>
    <t>22_005_5000 - Ostatní náklady</t>
  </si>
  <si>
    <t>OST - Ostatní</t>
  </si>
  <si>
    <t>OST</t>
  </si>
  <si>
    <t>Ostatní</t>
  </si>
  <si>
    <t>001/01a</t>
  </si>
  <si>
    <t>VRN - zařízení staveniště, ostatní náklady stavby, hlášení, opatření zajištění</t>
  </si>
  <si>
    <t>-1213393848</t>
  </si>
  <si>
    <t>001/01c</t>
  </si>
  <si>
    <t>VRN - dokumentace skutečného provedení stavu ( „DSPS“) ve 4 vyhotoveních (3x tisk + 1x dig. forma)</t>
  </si>
  <si>
    <t>-1664880392</t>
  </si>
  <si>
    <t>001/01d</t>
  </si>
  <si>
    <t>VRN - provédení úklid stavby a dotčeného okolí, provédení likvidaci zařízení staveniště do jednoho týdne od ukončení činností</t>
  </si>
  <si>
    <t>774193869</t>
  </si>
  <si>
    <t>001/01e</t>
  </si>
  <si>
    <t>VRN - mimostaveništní doprava</t>
  </si>
  <si>
    <t>-889348339</t>
  </si>
  <si>
    <t>001/02</t>
  </si>
  <si>
    <t xml:space="preserve">VRN - vytýčení a ochrana stávajících inženýrských sítí </t>
  </si>
  <si>
    <t>833465067</t>
  </si>
  <si>
    <t>001/03</t>
  </si>
  <si>
    <t xml:space="preserve">VRN - geodetické vytýčení stavby </t>
  </si>
  <si>
    <t>-188819637</t>
  </si>
  <si>
    <t>001/04</t>
  </si>
  <si>
    <t>VRN - geometrické zaměření stavby</t>
  </si>
  <si>
    <t>1268232861</t>
  </si>
  <si>
    <t>001/05</t>
  </si>
  <si>
    <t>VRN - náklady na geologa - odborný dohled pro realizaci podkladních vrstev</t>
  </si>
  <si>
    <t>-1854842371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</si>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</sst>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22_005_0200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VÍCEÚČELOVÉ  HŘIŠTĚ - ZŠ Český Dub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ZŠ Český Dub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26. 3. 2022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Základní škola Český Dub, okres Liberec, příspěvko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Ing.Radomír Hladký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Ing.Radomír Hladký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'22_005_1000 - Rekonstrukc...'!J30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'22_005_1000 - Rekonstrukc...'!P93</f>
        <v>0</v>
      </c>
      <c r="AV55" s="122">
        <f>'22_005_1000 - Rekonstrukc...'!J33</f>
        <v>0</v>
      </c>
      <c r="AW55" s="122">
        <f>'22_005_1000 - Rekonstrukc...'!J34</f>
        <v>0</v>
      </c>
      <c r="AX55" s="122">
        <f>'22_005_1000 - Rekonstrukc...'!J35</f>
        <v>0</v>
      </c>
      <c r="AY55" s="122">
        <f>'22_005_1000 - Rekonstrukc...'!J36</f>
        <v>0</v>
      </c>
      <c r="AZ55" s="122">
        <f>'22_005_1000 - Rekonstrukc...'!F33</f>
        <v>0</v>
      </c>
      <c r="BA55" s="122">
        <f>'22_005_1000 - Rekonstrukc...'!F34</f>
        <v>0</v>
      </c>
      <c r="BB55" s="122">
        <f>'22_005_1000 - Rekonstrukc...'!F35</f>
        <v>0</v>
      </c>
      <c r="BC55" s="122">
        <f>'22_005_1000 - Rekonstrukc...'!F36</f>
        <v>0</v>
      </c>
      <c r="BD55" s="124">
        <f>'22_005_1000 - Rekonstrukc...'!F37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24.7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'22_005_2000 - Workoutové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'22_005_2000 - Workoutové ...'!P91</f>
        <v>0</v>
      </c>
      <c r="AV56" s="122">
        <f>'22_005_2000 - Workoutové ...'!J33</f>
        <v>0</v>
      </c>
      <c r="AW56" s="122">
        <f>'22_005_2000 - Workoutové ...'!J34</f>
        <v>0</v>
      </c>
      <c r="AX56" s="122">
        <f>'22_005_2000 - Workoutové ...'!J35</f>
        <v>0</v>
      </c>
      <c r="AY56" s="122">
        <f>'22_005_2000 - Workoutové ...'!J36</f>
        <v>0</v>
      </c>
      <c r="AZ56" s="122">
        <f>'22_005_2000 - Workoutové ...'!F33</f>
        <v>0</v>
      </c>
      <c r="BA56" s="122">
        <f>'22_005_2000 - Workoutové ...'!F34</f>
        <v>0</v>
      </c>
      <c r="BB56" s="122">
        <f>'22_005_2000 - Workoutové ...'!F35</f>
        <v>0</v>
      </c>
      <c r="BC56" s="122">
        <f>'22_005_2000 - Workoutové ...'!F36</f>
        <v>0</v>
      </c>
      <c r="BD56" s="124">
        <f>'22_005_2000 - Workoutové ...'!F37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24.7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'22_005_3000 - Přípojka de...'!J30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'22_005_3000 - Přípojka de...'!P86</f>
        <v>0</v>
      </c>
      <c r="AV57" s="122">
        <f>'22_005_3000 - Přípojka de...'!J33</f>
        <v>0</v>
      </c>
      <c r="AW57" s="122">
        <f>'22_005_3000 - Přípojka de...'!J34</f>
        <v>0</v>
      </c>
      <c r="AX57" s="122">
        <f>'22_005_3000 - Přípojka de...'!J35</f>
        <v>0</v>
      </c>
      <c r="AY57" s="122">
        <f>'22_005_3000 - Přípojka de...'!J36</f>
        <v>0</v>
      </c>
      <c r="AZ57" s="122">
        <f>'22_005_3000 - Přípojka de...'!F33</f>
        <v>0</v>
      </c>
      <c r="BA57" s="122">
        <f>'22_005_3000 - Přípojka de...'!F34</f>
        <v>0</v>
      </c>
      <c r="BB57" s="122">
        <f>'22_005_3000 - Přípojka de...'!F35</f>
        <v>0</v>
      </c>
      <c r="BC57" s="122">
        <f>'22_005_3000 - Přípojka de...'!F36</f>
        <v>0</v>
      </c>
      <c r="BD57" s="124">
        <f>'22_005_3000 - Přípojka de...'!F37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24.75" customHeight="1">
      <c r="A58" s="113" t="s">
        <v>75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'22_005_5000 - Ostatní nák...'!J30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6">
        <v>0</v>
      </c>
      <c r="AT58" s="127">
        <f>ROUND(SUM(AV58:AW58),2)</f>
        <v>0</v>
      </c>
      <c r="AU58" s="128">
        <f>'22_005_5000 - Ostatní nák...'!P80</f>
        <v>0</v>
      </c>
      <c r="AV58" s="127">
        <f>'22_005_5000 - Ostatní nák...'!J33</f>
        <v>0</v>
      </c>
      <c r="AW58" s="127">
        <f>'22_005_5000 - Ostatní nák...'!J34</f>
        <v>0</v>
      </c>
      <c r="AX58" s="127">
        <f>'22_005_5000 - Ostatní nák...'!J35</f>
        <v>0</v>
      </c>
      <c r="AY58" s="127">
        <f>'22_005_5000 - Ostatní nák...'!J36</f>
        <v>0</v>
      </c>
      <c r="AZ58" s="127">
        <f>'22_005_5000 - Ostatní nák...'!F33</f>
        <v>0</v>
      </c>
      <c r="BA58" s="127">
        <f>'22_005_5000 - Ostatní nák...'!F34</f>
        <v>0</v>
      </c>
      <c r="BB58" s="127">
        <f>'22_005_5000 - Ostatní nák...'!F35</f>
        <v>0</v>
      </c>
      <c r="BC58" s="127">
        <f>'22_005_5000 - Ostatní nák...'!F36</f>
        <v>0</v>
      </c>
      <c r="BD58" s="129">
        <f>'22_005_5000 - Ostatní nák...'!F37</f>
        <v>0</v>
      </c>
      <c r="BE58" s="7"/>
      <c r="BT58" s="125" t="s">
        <v>79</v>
      </c>
      <c r="BV58" s="125" t="s">
        <v>73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F3eibeIXunaHKewq1eHR/O0anhO1n4Mc8jQC1Bco8A45MSW63HQ/LiunxxuHVB8z5NLOEgH2CWU4jN2TB6j8xg==" hashValue="cuyGoJKxG48qKQWSqS82Aq8F/ZLYotnhnXvp0iZBigtCS+4rjcdf/0hbX1fa9FDQs2NAFYZC7BOvELqADxYl6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2_005_1000 - Rekonstrukc...'!C2" display="/"/>
    <hyperlink ref="A56" location="'22_005_2000 - Workoutové ...'!C2" display="/"/>
    <hyperlink ref="A57" location="'22_005_3000 - Přípojka de...'!C2" display="/"/>
    <hyperlink ref="A58" location="'22_005_5000 - Ostatní ná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VÍCEÚČELOVÉ  HŘIŠTĚ - ZŠ Český Dub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26. 3. 2022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ROUND((SUM(BE93:BE515)),  2)</f>
        <v>0</v>
      </c>
      <c r="G33" s="40"/>
      <c r="H33" s="40"/>
      <c r="I33" s="150">
        <v>0.20999999999999999</v>
      </c>
      <c r="J33" s="149">
        <f>ROUND(((SUM(BE93:BE515))*I33),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ROUND((SUM(BF93:BF515)),  2)</f>
        <v>0</v>
      </c>
      <c r="G34" s="40"/>
      <c r="H34" s="40"/>
      <c r="I34" s="150">
        <v>0.14999999999999999</v>
      </c>
      <c r="J34" s="149">
        <f>ROUND(((SUM(BF93:BF515))*I34),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ROUND((SUM(BG93:BG515)),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ROUND((SUM(BH93:BH515)),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ROUND((SUM(BI93:BI515)),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VÍCEÚČELOVÉ  HŘIŠTĚ - ZŠ Český Dub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22_005_1000 - Rekonstrukce multifunkčního hřiště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ZŠ Český Dub</v>
      </c>
      <c r="G52" s="42"/>
      <c r="H52" s="42"/>
      <c r="I52" s="34" t="s">
        <v>23</v>
      </c>
      <c r="J52" s="74" t="str">
        <f>IF(J12="","",J12)</f>
        <v>26. 3. 2022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Základní škola Český Dub, okres Liberec, příspěvko</v>
      </c>
      <c r="G54" s="42"/>
      <c r="H54" s="42"/>
      <c r="I54" s="34" t="s">
        <v>31</v>
      </c>
      <c r="J54" s="38" t="str">
        <f>E21</f>
        <v>Ing.Radomír Hladký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Ing.Radomír Hladký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J264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J300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J309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</v>
      </c>
      <c r="E65" s="176"/>
      <c r="F65" s="176"/>
      <c r="G65" s="176"/>
      <c r="H65" s="176"/>
      <c r="I65" s="176"/>
      <c r="J65" s="177">
        <f>J357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104</v>
      </c>
      <c r="E66" s="176"/>
      <c r="F66" s="176"/>
      <c r="G66" s="176"/>
      <c r="H66" s="176"/>
      <c r="I66" s="176"/>
      <c r="J66" s="177">
        <f>J372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J387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J458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107</v>
      </c>
      <c r="E69" s="176"/>
      <c r="F69" s="176"/>
      <c r="G69" s="176"/>
      <c r="H69" s="176"/>
      <c r="I69" s="176"/>
      <c r="J69" s="177">
        <f>J467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108</v>
      </c>
      <c r="E70" s="170"/>
      <c r="F70" s="170"/>
      <c r="G70" s="170"/>
      <c r="H70" s="170"/>
      <c r="I70" s="170"/>
      <c r="J70" s="171">
        <f>J469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109</v>
      </c>
      <c r="E71" s="176"/>
      <c r="F71" s="176"/>
      <c r="G71" s="176"/>
      <c r="H71" s="176"/>
      <c r="I71" s="176"/>
      <c r="J71" s="177">
        <f>J470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110</v>
      </c>
      <c r="E72" s="176"/>
      <c r="F72" s="176"/>
      <c r="G72" s="176"/>
      <c r="H72" s="176"/>
      <c r="I72" s="176"/>
      <c r="J72" s="177">
        <f>J475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111</v>
      </c>
      <c r="E73" s="170"/>
      <c r="F73" s="170"/>
      <c r="G73" s="170"/>
      <c r="H73" s="170"/>
      <c r="I73" s="170"/>
      <c r="J73" s="171">
        <f>J512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112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 xml:space="preserve">VÍCEÚČELOVÉ  HŘIŠTĚ - ZŠ Český Dub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92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22_005_1000 - Rekonstrukce multifunkčního hřiště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 xml:space="preserve"> ZŠ Český Dub</v>
      </c>
      <c r="G87" s="42"/>
      <c r="H87" s="42"/>
      <c r="I87" s="34" t="s">
        <v>23</v>
      </c>
      <c r="J87" s="74" t="str">
        <f>IF(J12="","",J12)</f>
        <v>26. 3. 2022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Základní škola Český Dub, okres Liberec, příspěvko</v>
      </c>
      <c r="G89" s="42"/>
      <c r="H89" s="42"/>
      <c r="I89" s="34" t="s">
        <v>31</v>
      </c>
      <c r="J89" s="38" t="str">
        <f>E21</f>
        <v>Ing.Radomír Hladký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>Ing.Radomír Hladký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113</v>
      </c>
      <c r="D92" s="182" t="s">
        <v>56</v>
      </c>
      <c r="E92" s="182" t="s">
        <v>52</v>
      </c>
      <c r="F92" s="182" t="s">
        <v>53</v>
      </c>
      <c r="G92" s="182" t="s">
        <v>114</v>
      </c>
      <c r="H92" s="182" t="s">
        <v>115</v>
      </c>
      <c r="I92" s="182" t="s">
        <v>116</v>
      </c>
      <c r="J92" s="182" t="s">
        <v>96</v>
      </c>
      <c r="K92" s="183" t="s">
        <v>117</v>
      </c>
      <c r="L92" s="184"/>
      <c r="M92" s="94" t="s">
        <v>19</v>
      </c>
      <c r="N92" s="95" t="s">
        <v>41</v>
      </c>
      <c r="O92" s="95" t="s">
        <v>118</v>
      </c>
      <c r="P92" s="95" t="s">
        <v>119</v>
      </c>
      <c r="Q92" s="95" t="s">
        <v>120</v>
      </c>
      <c r="R92" s="95" t="s">
        <v>121</v>
      </c>
      <c r="S92" s="95" t="s">
        <v>122</v>
      </c>
      <c r="T92" s="96" t="s">
        <v>123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124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P94+P469+P512</f>
        <v>0</v>
      </c>
      <c r="Q93" s="98"/>
      <c r="R93" s="187">
        <f>R94+R469+R512</f>
        <v>360.66363460999992</v>
      </c>
      <c r="S93" s="98"/>
      <c r="T93" s="188">
        <f>T94+T469+T512</f>
        <v>478.11158500000005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97</v>
      </c>
      <c r="BK93" s="189">
        <f>BK94+BK469+BK512</f>
        <v>0</v>
      </c>
    </row>
    <row r="94" s="12" customFormat="1" ht="25.92" customHeight="1">
      <c r="A94" s="12"/>
      <c r="B94" s="190"/>
      <c r="C94" s="191"/>
      <c r="D94" s="192" t="s">
        <v>70</v>
      </c>
      <c r="E94" s="193" t="s">
        <v>125</v>
      </c>
      <c r="F94" s="193" t="s">
        <v>126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P95+P264+P300+P309+P357+P372+P387+P458+P467</f>
        <v>0</v>
      </c>
      <c r="Q94" s="198"/>
      <c r="R94" s="199">
        <f>R95+R264+R300+R309+R357+R372+R387+R458+R467</f>
        <v>360.66363460999992</v>
      </c>
      <c r="S94" s="198"/>
      <c r="T94" s="200">
        <f>T95+T264+T300+T309+T357+T372+T387+T458+T467</f>
        <v>478.11158500000005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79</v>
      </c>
      <c r="AT94" s="202" t="s">
        <v>70</v>
      </c>
      <c r="AU94" s="202" t="s">
        <v>71</v>
      </c>
      <c r="AY94" s="201" t="s">
        <v>127</v>
      </c>
      <c r="BK94" s="203">
        <f>BK95+BK264+BK300+BK309+BK357+BK372+BK387+BK458+BK467</f>
        <v>0</v>
      </c>
    </row>
    <row r="95" s="12" customFormat="1" ht="22.8" customHeight="1">
      <c r="A95" s="12"/>
      <c r="B95" s="190"/>
      <c r="C95" s="191"/>
      <c r="D95" s="192" t="s">
        <v>70</v>
      </c>
      <c r="E95" s="204" t="s">
        <v>79</v>
      </c>
      <c r="F95" s="204" t="s">
        <v>128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SUM(P96:P263)</f>
        <v>0</v>
      </c>
      <c r="Q95" s="198"/>
      <c r="R95" s="199">
        <f>SUM(R96:R263)</f>
        <v>249.38514999999995</v>
      </c>
      <c r="S95" s="198"/>
      <c r="T95" s="200">
        <f>SUM(T96:T263)</f>
        <v>462.57486500000005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79</v>
      </c>
      <c r="AT95" s="202" t="s">
        <v>70</v>
      </c>
      <c r="AU95" s="202" t="s">
        <v>79</v>
      </c>
      <c r="AY95" s="201" t="s">
        <v>127</v>
      </c>
      <c r="BK95" s="203">
        <f>SUM(BK96:BK263)</f>
        <v>0</v>
      </c>
    </row>
    <row r="96" s="2" customFormat="1" ht="21.75" customHeight="1">
      <c r="A96" s="40"/>
      <c r="B96" s="41"/>
      <c r="C96" s="206" t="s">
        <v>79</v>
      </c>
      <c r="D96" s="206" t="s">
        <v>129</v>
      </c>
      <c r="E96" s="207" t="s">
        <v>130</v>
      </c>
      <c r="F96" s="208" t="s">
        <v>131</v>
      </c>
      <c r="G96" s="209" t="s">
        <v>132</v>
      </c>
      <c r="H96" s="210">
        <v>374.99000000000001</v>
      </c>
      <c r="I96" s="211"/>
      <c r="J96" s="212">
        <f>ROUND(I96*H96,2)</f>
        <v>0</v>
      </c>
      <c r="K96" s="208" t="s">
        <v>133</v>
      </c>
      <c r="L96" s="46"/>
      <c r="M96" s="213" t="s">
        <v>19</v>
      </c>
      <c r="N96" s="214" t="s">
        <v>42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0.029999999999999999</v>
      </c>
      <c r="T96" s="216">
        <f>S96*H96</f>
        <v>11.249700000000001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134</v>
      </c>
      <c r="AT96" s="217" t="s">
        <v>129</v>
      </c>
      <c r="AU96" s="217" t="s">
        <v>81</v>
      </c>
      <c r="AY96" s="19" t="s">
        <v>127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134</v>
      </c>
      <c r="BM96" s="217" t="s">
        <v>135</v>
      </c>
    </row>
    <row r="97" s="13" customFormat="1">
      <c r="A97" s="13"/>
      <c r="B97" s="219"/>
      <c r="C97" s="220"/>
      <c r="D97" s="221" t="s">
        <v>136</v>
      </c>
      <c r="E97" s="222" t="s">
        <v>19</v>
      </c>
      <c r="F97" s="223" t="s">
        <v>137</v>
      </c>
      <c r="G97" s="220"/>
      <c r="H97" s="222" t="s">
        <v>19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136</v>
      </c>
      <c r="AU97" s="229" t="s">
        <v>81</v>
      </c>
      <c r="AV97" s="13" t="s">
        <v>79</v>
      </c>
      <c r="AW97" s="13" t="s">
        <v>33</v>
      </c>
      <c r="AX97" s="13" t="s">
        <v>71</v>
      </c>
      <c r="AY97" s="229" t="s">
        <v>127</v>
      </c>
    </row>
    <row r="98" s="14" customFormat="1">
      <c r="A98" s="14"/>
      <c r="B98" s="230"/>
      <c r="C98" s="231"/>
      <c r="D98" s="221" t="s">
        <v>136</v>
      </c>
      <c r="E98" s="232" t="s">
        <v>19</v>
      </c>
      <c r="F98" s="233" t="s">
        <v>138</v>
      </c>
      <c r="G98" s="231"/>
      <c r="H98" s="234">
        <v>374.99000000000001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136</v>
      </c>
      <c r="AU98" s="240" t="s">
        <v>81</v>
      </c>
      <c r="AV98" s="14" t="s">
        <v>81</v>
      </c>
      <c r="AW98" s="14" t="s">
        <v>33</v>
      </c>
      <c r="AX98" s="14" t="s">
        <v>79</v>
      </c>
      <c r="AY98" s="240" t="s">
        <v>127</v>
      </c>
    </row>
    <row r="99" s="2" customFormat="1">
      <c r="A99" s="40"/>
      <c r="B99" s="41"/>
      <c r="C99" s="206" t="s">
        <v>81</v>
      </c>
      <c r="D99" s="206" t="s">
        <v>129</v>
      </c>
      <c r="E99" s="207" t="s">
        <v>139</v>
      </c>
      <c r="F99" s="208" t="s">
        <v>140</v>
      </c>
      <c r="G99" s="209" t="s">
        <v>132</v>
      </c>
      <c r="H99" s="210">
        <v>36.899999999999999</v>
      </c>
      <c r="I99" s="211"/>
      <c r="J99" s="212">
        <f>ROUND(I99*H99,2)</f>
        <v>0</v>
      </c>
      <c r="K99" s="208" t="s">
        <v>133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0.26000000000000001</v>
      </c>
      <c r="T99" s="216">
        <f>S99*H99</f>
        <v>9.5939999999999994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134</v>
      </c>
      <c r="AT99" s="217" t="s">
        <v>129</v>
      </c>
      <c r="AU99" s="217" t="s">
        <v>81</v>
      </c>
      <c r="AY99" s="19" t="s">
        <v>127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134</v>
      </c>
      <c r="BM99" s="217" t="s">
        <v>141</v>
      </c>
    </row>
    <row r="100" s="13" customFormat="1">
      <c r="A100" s="13"/>
      <c r="B100" s="219"/>
      <c r="C100" s="220"/>
      <c r="D100" s="221" t="s">
        <v>136</v>
      </c>
      <c r="E100" s="222" t="s">
        <v>19</v>
      </c>
      <c r="F100" s="223" t="s">
        <v>142</v>
      </c>
      <c r="G100" s="220"/>
      <c r="H100" s="222" t="s">
        <v>19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136</v>
      </c>
      <c r="AU100" s="229" t="s">
        <v>81</v>
      </c>
      <c r="AV100" s="13" t="s">
        <v>79</v>
      </c>
      <c r="AW100" s="13" t="s">
        <v>33</v>
      </c>
      <c r="AX100" s="13" t="s">
        <v>71</v>
      </c>
      <c r="AY100" s="229" t="s">
        <v>127</v>
      </c>
    </row>
    <row r="101" s="14" customFormat="1">
      <c r="A101" s="14"/>
      <c r="B101" s="230"/>
      <c r="C101" s="231"/>
      <c r="D101" s="221" t="s">
        <v>136</v>
      </c>
      <c r="E101" s="232" t="s">
        <v>19</v>
      </c>
      <c r="F101" s="233" t="s">
        <v>143</v>
      </c>
      <c r="G101" s="231"/>
      <c r="H101" s="234">
        <v>36.899999999999999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136</v>
      </c>
      <c r="AU101" s="240" t="s">
        <v>81</v>
      </c>
      <c r="AV101" s="14" t="s">
        <v>81</v>
      </c>
      <c r="AW101" s="14" t="s">
        <v>33</v>
      </c>
      <c r="AX101" s="14" t="s">
        <v>79</v>
      </c>
      <c r="AY101" s="240" t="s">
        <v>127</v>
      </c>
    </row>
    <row r="102" s="2" customFormat="1">
      <c r="A102" s="40"/>
      <c r="B102" s="41"/>
      <c r="C102" s="206" t="s">
        <v>144</v>
      </c>
      <c r="D102" s="206" t="s">
        <v>129</v>
      </c>
      <c r="E102" s="207" t="s">
        <v>145</v>
      </c>
      <c r="F102" s="208" t="s">
        <v>146</v>
      </c>
      <c r="G102" s="209" t="s">
        <v>132</v>
      </c>
      <c r="H102" s="210">
        <v>38.853000000000002</v>
      </c>
      <c r="I102" s="211"/>
      <c r="J102" s="212">
        <f>ROUND(I102*H102,2)</f>
        <v>0</v>
      </c>
      <c r="K102" s="208" t="s">
        <v>133</v>
      </c>
      <c r="L102" s="46"/>
      <c r="M102" s="213" t="s">
        <v>19</v>
      </c>
      <c r="N102" s="214" t="s">
        <v>42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0.22500000000000001</v>
      </c>
      <c r="T102" s="216">
        <f>S102*H102</f>
        <v>8.7419250000000002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134</v>
      </c>
      <c r="AT102" s="217" t="s">
        <v>129</v>
      </c>
      <c r="AU102" s="217" t="s">
        <v>81</v>
      </c>
      <c r="AY102" s="19" t="s">
        <v>127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134</v>
      </c>
      <c r="BM102" s="217" t="s">
        <v>147</v>
      </c>
    </row>
    <row r="103" s="13" customFormat="1">
      <c r="A103" s="13"/>
      <c r="B103" s="219"/>
      <c r="C103" s="220"/>
      <c r="D103" s="221" t="s">
        <v>136</v>
      </c>
      <c r="E103" s="222" t="s">
        <v>19</v>
      </c>
      <c r="F103" s="223" t="s">
        <v>148</v>
      </c>
      <c r="G103" s="220"/>
      <c r="H103" s="222" t="s">
        <v>19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136</v>
      </c>
      <c r="AU103" s="229" t="s">
        <v>81</v>
      </c>
      <c r="AV103" s="13" t="s">
        <v>79</v>
      </c>
      <c r="AW103" s="13" t="s">
        <v>33</v>
      </c>
      <c r="AX103" s="13" t="s">
        <v>71</v>
      </c>
      <c r="AY103" s="229" t="s">
        <v>127</v>
      </c>
    </row>
    <row r="104" s="14" customFormat="1">
      <c r="A104" s="14"/>
      <c r="B104" s="230"/>
      <c r="C104" s="231"/>
      <c r="D104" s="221" t="s">
        <v>136</v>
      </c>
      <c r="E104" s="232" t="s">
        <v>19</v>
      </c>
      <c r="F104" s="233" t="s">
        <v>149</v>
      </c>
      <c r="G104" s="231"/>
      <c r="H104" s="234">
        <v>1.3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136</v>
      </c>
      <c r="AU104" s="240" t="s">
        <v>81</v>
      </c>
      <c r="AV104" s="14" t="s">
        <v>81</v>
      </c>
      <c r="AW104" s="14" t="s">
        <v>33</v>
      </c>
      <c r="AX104" s="14" t="s">
        <v>71</v>
      </c>
      <c r="AY104" s="240" t="s">
        <v>127</v>
      </c>
    </row>
    <row r="105" s="14" customFormat="1">
      <c r="A105" s="14"/>
      <c r="B105" s="230"/>
      <c r="C105" s="231"/>
      <c r="D105" s="221" t="s">
        <v>136</v>
      </c>
      <c r="E105" s="232" t="s">
        <v>19</v>
      </c>
      <c r="F105" s="233" t="s">
        <v>150</v>
      </c>
      <c r="G105" s="231"/>
      <c r="H105" s="234">
        <v>37.552999999999997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136</v>
      </c>
      <c r="AU105" s="240" t="s">
        <v>81</v>
      </c>
      <c r="AV105" s="14" t="s">
        <v>81</v>
      </c>
      <c r="AW105" s="14" t="s">
        <v>33</v>
      </c>
      <c r="AX105" s="14" t="s">
        <v>71</v>
      </c>
      <c r="AY105" s="240" t="s">
        <v>127</v>
      </c>
    </row>
    <row r="106" s="15" customFormat="1">
      <c r="A106" s="15"/>
      <c r="B106" s="241"/>
      <c r="C106" s="242"/>
      <c r="D106" s="221" t="s">
        <v>136</v>
      </c>
      <c r="E106" s="243" t="s">
        <v>19</v>
      </c>
      <c r="F106" s="244" t="s">
        <v>151</v>
      </c>
      <c r="G106" s="242"/>
      <c r="H106" s="245">
        <v>38.853000000000002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1" t="s">
        <v>136</v>
      </c>
      <c r="AU106" s="251" t="s">
        <v>81</v>
      </c>
      <c r="AV106" s="15" t="s">
        <v>144</v>
      </c>
      <c r="AW106" s="15" t="s">
        <v>33</v>
      </c>
      <c r="AX106" s="15" t="s">
        <v>79</v>
      </c>
      <c r="AY106" s="251" t="s">
        <v>127</v>
      </c>
    </row>
    <row r="107" s="2" customFormat="1">
      <c r="A107" s="40"/>
      <c r="B107" s="41"/>
      <c r="C107" s="206" t="s">
        <v>134</v>
      </c>
      <c r="D107" s="206" t="s">
        <v>129</v>
      </c>
      <c r="E107" s="207" t="s">
        <v>152</v>
      </c>
      <c r="F107" s="208" t="s">
        <v>153</v>
      </c>
      <c r="G107" s="209" t="s">
        <v>154</v>
      </c>
      <c r="H107" s="210">
        <v>259.87700000000001</v>
      </c>
      <c r="I107" s="211"/>
      <c r="J107" s="212">
        <f>ROUND(I107*H107,2)</f>
        <v>0</v>
      </c>
      <c r="K107" s="208" t="s">
        <v>133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1.6000000000000001</v>
      </c>
      <c r="T107" s="216">
        <f>S107*H107</f>
        <v>415.80320000000006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134</v>
      </c>
      <c r="AT107" s="217" t="s">
        <v>129</v>
      </c>
      <c r="AU107" s="217" t="s">
        <v>81</v>
      </c>
      <c r="AY107" s="19" t="s">
        <v>127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134</v>
      </c>
      <c r="BM107" s="217" t="s">
        <v>155</v>
      </c>
    </row>
    <row r="108" s="13" customFormat="1">
      <c r="A108" s="13"/>
      <c r="B108" s="219"/>
      <c r="C108" s="220"/>
      <c r="D108" s="221" t="s">
        <v>136</v>
      </c>
      <c r="E108" s="222" t="s">
        <v>19</v>
      </c>
      <c r="F108" s="223" t="s">
        <v>137</v>
      </c>
      <c r="G108" s="220"/>
      <c r="H108" s="222" t="s">
        <v>19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136</v>
      </c>
      <c r="AU108" s="229" t="s">
        <v>81</v>
      </c>
      <c r="AV108" s="13" t="s">
        <v>79</v>
      </c>
      <c r="AW108" s="13" t="s">
        <v>33</v>
      </c>
      <c r="AX108" s="13" t="s">
        <v>71</v>
      </c>
      <c r="AY108" s="229" t="s">
        <v>127</v>
      </c>
    </row>
    <row r="109" s="13" customFormat="1">
      <c r="A109" s="13"/>
      <c r="B109" s="219"/>
      <c r="C109" s="220"/>
      <c r="D109" s="221" t="s">
        <v>136</v>
      </c>
      <c r="E109" s="222" t="s">
        <v>19</v>
      </c>
      <c r="F109" s="223" t="s">
        <v>156</v>
      </c>
      <c r="G109" s="220"/>
      <c r="H109" s="222" t="s">
        <v>19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136</v>
      </c>
      <c r="AU109" s="229" t="s">
        <v>81</v>
      </c>
      <c r="AV109" s="13" t="s">
        <v>79</v>
      </c>
      <c r="AW109" s="13" t="s">
        <v>33</v>
      </c>
      <c r="AX109" s="13" t="s">
        <v>71</v>
      </c>
      <c r="AY109" s="229" t="s">
        <v>127</v>
      </c>
    </row>
    <row r="110" s="14" customFormat="1">
      <c r="A110" s="14"/>
      <c r="B110" s="230"/>
      <c r="C110" s="231"/>
      <c r="D110" s="221" t="s">
        <v>136</v>
      </c>
      <c r="E110" s="232" t="s">
        <v>19</v>
      </c>
      <c r="F110" s="233" t="s">
        <v>157</v>
      </c>
      <c r="G110" s="231"/>
      <c r="H110" s="234">
        <v>144.828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136</v>
      </c>
      <c r="AU110" s="240" t="s">
        <v>81</v>
      </c>
      <c r="AV110" s="14" t="s">
        <v>81</v>
      </c>
      <c r="AW110" s="14" t="s">
        <v>33</v>
      </c>
      <c r="AX110" s="14" t="s">
        <v>71</v>
      </c>
      <c r="AY110" s="240" t="s">
        <v>127</v>
      </c>
    </row>
    <row r="111" s="13" customFormat="1">
      <c r="A111" s="13"/>
      <c r="B111" s="219"/>
      <c r="C111" s="220"/>
      <c r="D111" s="221" t="s">
        <v>136</v>
      </c>
      <c r="E111" s="222" t="s">
        <v>19</v>
      </c>
      <c r="F111" s="223" t="s">
        <v>158</v>
      </c>
      <c r="G111" s="220"/>
      <c r="H111" s="222" t="s">
        <v>19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136</v>
      </c>
      <c r="AU111" s="229" t="s">
        <v>81</v>
      </c>
      <c r="AV111" s="13" t="s">
        <v>79</v>
      </c>
      <c r="AW111" s="13" t="s">
        <v>33</v>
      </c>
      <c r="AX111" s="13" t="s">
        <v>71</v>
      </c>
      <c r="AY111" s="229" t="s">
        <v>127</v>
      </c>
    </row>
    <row r="112" s="14" customFormat="1">
      <c r="A112" s="14"/>
      <c r="B112" s="230"/>
      <c r="C112" s="231"/>
      <c r="D112" s="221" t="s">
        <v>136</v>
      </c>
      <c r="E112" s="232" t="s">
        <v>19</v>
      </c>
      <c r="F112" s="233" t="s">
        <v>159</v>
      </c>
      <c r="G112" s="231"/>
      <c r="H112" s="234">
        <v>2.452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136</v>
      </c>
      <c r="AU112" s="240" t="s">
        <v>81</v>
      </c>
      <c r="AV112" s="14" t="s">
        <v>81</v>
      </c>
      <c r="AW112" s="14" t="s">
        <v>33</v>
      </c>
      <c r="AX112" s="14" t="s">
        <v>71</v>
      </c>
      <c r="AY112" s="240" t="s">
        <v>127</v>
      </c>
    </row>
    <row r="113" s="13" customFormat="1">
      <c r="A113" s="13"/>
      <c r="B113" s="219"/>
      <c r="C113" s="220"/>
      <c r="D113" s="221" t="s">
        <v>136</v>
      </c>
      <c r="E113" s="222" t="s">
        <v>19</v>
      </c>
      <c r="F113" s="223" t="s">
        <v>160</v>
      </c>
      <c r="G113" s="220"/>
      <c r="H113" s="222" t="s">
        <v>19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136</v>
      </c>
      <c r="AU113" s="229" t="s">
        <v>81</v>
      </c>
      <c r="AV113" s="13" t="s">
        <v>79</v>
      </c>
      <c r="AW113" s="13" t="s">
        <v>33</v>
      </c>
      <c r="AX113" s="13" t="s">
        <v>71</v>
      </c>
      <c r="AY113" s="229" t="s">
        <v>127</v>
      </c>
    </row>
    <row r="114" s="14" customFormat="1">
      <c r="A114" s="14"/>
      <c r="B114" s="230"/>
      <c r="C114" s="231"/>
      <c r="D114" s="221" t="s">
        <v>136</v>
      </c>
      <c r="E114" s="232" t="s">
        <v>19</v>
      </c>
      <c r="F114" s="233" t="s">
        <v>161</v>
      </c>
      <c r="G114" s="231"/>
      <c r="H114" s="234">
        <v>108.747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136</v>
      </c>
      <c r="AU114" s="240" t="s">
        <v>81</v>
      </c>
      <c r="AV114" s="14" t="s">
        <v>81</v>
      </c>
      <c r="AW114" s="14" t="s">
        <v>33</v>
      </c>
      <c r="AX114" s="14" t="s">
        <v>71</v>
      </c>
      <c r="AY114" s="240" t="s">
        <v>127</v>
      </c>
    </row>
    <row r="115" s="14" customFormat="1">
      <c r="A115" s="14"/>
      <c r="B115" s="230"/>
      <c r="C115" s="231"/>
      <c r="D115" s="221" t="s">
        <v>136</v>
      </c>
      <c r="E115" s="232" t="s">
        <v>19</v>
      </c>
      <c r="F115" s="233" t="s">
        <v>162</v>
      </c>
      <c r="G115" s="231"/>
      <c r="H115" s="234">
        <v>0.98199999999999998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136</v>
      </c>
      <c r="AU115" s="240" t="s">
        <v>81</v>
      </c>
      <c r="AV115" s="14" t="s">
        <v>81</v>
      </c>
      <c r="AW115" s="14" t="s">
        <v>33</v>
      </c>
      <c r="AX115" s="14" t="s">
        <v>71</v>
      </c>
      <c r="AY115" s="240" t="s">
        <v>127</v>
      </c>
    </row>
    <row r="116" s="14" customFormat="1">
      <c r="A116" s="14"/>
      <c r="B116" s="230"/>
      <c r="C116" s="231"/>
      <c r="D116" s="221" t="s">
        <v>136</v>
      </c>
      <c r="E116" s="232" t="s">
        <v>19</v>
      </c>
      <c r="F116" s="233" t="s">
        <v>163</v>
      </c>
      <c r="G116" s="231"/>
      <c r="H116" s="234">
        <v>2.8679999999999999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136</v>
      </c>
      <c r="AU116" s="240" t="s">
        <v>81</v>
      </c>
      <c r="AV116" s="14" t="s">
        <v>81</v>
      </c>
      <c r="AW116" s="14" t="s">
        <v>33</v>
      </c>
      <c r="AX116" s="14" t="s">
        <v>71</v>
      </c>
      <c r="AY116" s="240" t="s">
        <v>127</v>
      </c>
    </row>
    <row r="117" s="16" customFormat="1">
      <c r="A117" s="16"/>
      <c r="B117" s="252"/>
      <c r="C117" s="253"/>
      <c r="D117" s="221" t="s">
        <v>136</v>
      </c>
      <c r="E117" s="254" t="s">
        <v>19</v>
      </c>
      <c r="F117" s="255" t="s">
        <v>164</v>
      </c>
      <c r="G117" s="253"/>
      <c r="H117" s="256">
        <v>259.87700000000001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62" t="s">
        <v>136</v>
      </c>
      <c r="AU117" s="262" t="s">
        <v>81</v>
      </c>
      <c r="AV117" s="16" t="s">
        <v>134</v>
      </c>
      <c r="AW117" s="16" t="s">
        <v>33</v>
      </c>
      <c r="AX117" s="16" t="s">
        <v>79</v>
      </c>
      <c r="AY117" s="262" t="s">
        <v>127</v>
      </c>
    </row>
    <row r="118" s="2" customFormat="1">
      <c r="A118" s="40"/>
      <c r="B118" s="41"/>
      <c r="C118" s="206" t="s">
        <v>165</v>
      </c>
      <c r="D118" s="206" t="s">
        <v>129</v>
      </c>
      <c r="E118" s="207" t="s">
        <v>166</v>
      </c>
      <c r="F118" s="208" t="s">
        <v>167</v>
      </c>
      <c r="G118" s="209" t="s">
        <v>168</v>
      </c>
      <c r="H118" s="210">
        <v>7.9000000000000004</v>
      </c>
      <c r="I118" s="211"/>
      <c r="J118" s="212">
        <f>ROUND(I118*H118,2)</f>
        <v>0</v>
      </c>
      <c r="K118" s="208" t="s">
        <v>133</v>
      </c>
      <c r="L118" s="46"/>
      <c r="M118" s="213" t="s">
        <v>19</v>
      </c>
      <c r="N118" s="214" t="s">
        <v>42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0.28999999999999998</v>
      </c>
      <c r="T118" s="216">
        <f>S118*H118</f>
        <v>2.2909999999999999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134</v>
      </c>
      <c r="AT118" s="217" t="s">
        <v>129</v>
      </c>
      <c r="AU118" s="217" t="s">
        <v>81</v>
      </c>
      <c r="AY118" s="19" t="s">
        <v>127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134</v>
      </c>
      <c r="BM118" s="217" t="s">
        <v>169</v>
      </c>
    </row>
    <row r="119" s="13" customFormat="1">
      <c r="A119" s="13"/>
      <c r="B119" s="219"/>
      <c r="C119" s="220"/>
      <c r="D119" s="221" t="s">
        <v>136</v>
      </c>
      <c r="E119" s="222" t="s">
        <v>19</v>
      </c>
      <c r="F119" s="223" t="s">
        <v>148</v>
      </c>
      <c r="G119" s="220"/>
      <c r="H119" s="222" t="s">
        <v>19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136</v>
      </c>
      <c r="AU119" s="229" t="s">
        <v>81</v>
      </c>
      <c r="AV119" s="13" t="s">
        <v>79</v>
      </c>
      <c r="AW119" s="13" t="s">
        <v>33</v>
      </c>
      <c r="AX119" s="13" t="s">
        <v>71</v>
      </c>
      <c r="AY119" s="229" t="s">
        <v>127</v>
      </c>
    </row>
    <row r="120" s="13" customFormat="1">
      <c r="A120" s="13"/>
      <c r="B120" s="219"/>
      <c r="C120" s="220"/>
      <c r="D120" s="221" t="s">
        <v>136</v>
      </c>
      <c r="E120" s="222" t="s">
        <v>19</v>
      </c>
      <c r="F120" s="223" t="s">
        <v>170</v>
      </c>
      <c r="G120" s="220"/>
      <c r="H120" s="222" t="s">
        <v>19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136</v>
      </c>
      <c r="AU120" s="229" t="s">
        <v>81</v>
      </c>
      <c r="AV120" s="13" t="s">
        <v>79</v>
      </c>
      <c r="AW120" s="13" t="s">
        <v>33</v>
      </c>
      <c r="AX120" s="13" t="s">
        <v>71</v>
      </c>
      <c r="AY120" s="229" t="s">
        <v>127</v>
      </c>
    </row>
    <row r="121" s="14" customFormat="1">
      <c r="A121" s="14"/>
      <c r="B121" s="230"/>
      <c r="C121" s="231"/>
      <c r="D121" s="221" t="s">
        <v>136</v>
      </c>
      <c r="E121" s="232" t="s">
        <v>19</v>
      </c>
      <c r="F121" s="233" t="s">
        <v>171</v>
      </c>
      <c r="G121" s="231"/>
      <c r="H121" s="234">
        <v>7.9000000000000004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136</v>
      </c>
      <c r="AU121" s="240" t="s">
        <v>81</v>
      </c>
      <c r="AV121" s="14" t="s">
        <v>81</v>
      </c>
      <c r="AW121" s="14" t="s">
        <v>33</v>
      </c>
      <c r="AX121" s="14" t="s">
        <v>79</v>
      </c>
      <c r="AY121" s="240" t="s">
        <v>127</v>
      </c>
    </row>
    <row r="122" s="2" customFormat="1">
      <c r="A122" s="40"/>
      <c r="B122" s="41"/>
      <c r="C122" s="206" t="s">
        <v>172</v>
      </c>
      <c r="D122" s="206" t="s">
        <v>129</v>
      </c>
      <c r="E122" s="207" t="s">
        <v>173</v>
      </c>
      <c r="F122" s="208" t="s">
        <v>174</v>
      </c>
      <c r="G122" s="209" t="s">
        <v>168</v>
      </c>
      <c r="H122" s="210">
        <v>354.05000000000001</v>
      </c>
      <c r="I122" s="211"/>
      <c r="J122" s="212">
        <f>ROUND(I122*H122,2)</f>
        <v>0</v>
      </c>
      <c r="K122" s="208" t="s">
        <v>133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0.040000000000000001</v>
      </c>
      <c r="T122" s="216">
        <f>S122*H122</f>
        <v>14.162000000000001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134</v>
      </c>
      <c r="AT122" s="217" t="s">
        <v>129</v>
      </c>
      <c r="AU122" s="217" t="s">
        <v>81</v>
      </c>
      <c r="AY122" s="19" t="s">
        <v>127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134</v>
      </c>
      <c r="BM122" s="217" t="s">
        <v>175</v>
      </c>
    </row>
    <row r="123" s="13" customFormat="1">
      <c r="A123" s="13"/>
      <c r="B123" s="219"/>
      <c r="C123" s="220"/>
      <c r="D123" s="221" t="s">
        <v>136</v>
      </c>
      <c r="E123" s="222" t="s">
        <v>19</v>
      </c>
      <c r="F123" s="223" t="s">
        <v>148</v>
      </c>
      <c r="G123" s="220"/>
      <c r="H123" s="222" t="s">
        <v>19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136</v>
      </c>
      <c r="AU123" s="229" t="s">
        <v>81</v>
      </c>
      <c r="AV123" s="13" t="s">
        <v>79</v>
      </c>
      <c r="AW123" s="13" t="s">
        <v>33</v>
      </c>
      <c r="AX123" s="13" t="s">
        <v>71</v>
      </c>
      <c r="AY123" s="229" t="s">
        <v>127</v>
      </c>
    </row>
    <row r="124" s="14" customFormat="1">
      <c r="A124" s="14"/>
      <c r="B124" s="230"/>
      <c r="C124" s="231"/>
      <c r="D124" s="221" t="s">
        <v>136</v>
      </c>
      <c r="E124" s="232" t="s">
        <v>19</v>
      </c>
      <c r="F124" s="233" t="s">
        <v>176</v>
      </c>
      <c r="G124" s="231"/>
      <c r="H124" s="234">
        <v>354.05000000000001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136</v>
      </c>
      <c r="AU124" s="240" t="s">
        <v>81</v>
      </c>
      <c r="AV124" s="14" t="s">
        <v>81</v>
      </c>
      <c r="AW124" s="14" t="s">
        <v>33</v>
      </c>
      <c r="AX124" s="14" t="s">
        <v>79</v>
      </c>
      <c r="AY124" s="240" t="s">
        <v>127</v>
      </c>
    </row>
    <row r="125" s="2" customFormat="1" ht="21.75" customHeight="1">
      <c r="A125" s="40"/>
      <c r="B125" s="41"/>
      <c r="C125" s="206" t="s">
        <v>177</v>
      </c>
      <c r="D125" s="206" t="s">
        <v>129</v>
      </c>
      <c r="E125" s="207" t="s">
        <v>178</v>
      </c>
      <c r="F125" s="208" t="s">
        <v>179</v>
      </c>
      <c r="G125" s="209" t="s">
        <v>132</v>
      </c>
      <c r="H125" s="210">
        <v>916.29999999999995</v>
      </c>
      <c r="I125" s="211"/>
      <c r="J125" s="212">
        <f>ROUND(I125*H125,2)</f>
        <v>0</v>
      </c>
      <c r="K125" s="208" t="s">
        <v>133</v>
      </c>
      <c r="L125" s="46"/>
      <c r="M125" s="213" t="s">
        <v>19</v>
      </c>
      <c r="N125" s="214" t="s">
        <v>42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0.00080000000000000004</v>
      </c>
      <c r="T125" s="216">
        <f>S125*H125</f>
        <v>0.73304000000000002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134</v>
      </c>
      <c r="AT125" s="217" t="s">
        <v>129</v>
      </c>
      <c r="AU125" s="217" t="s">
        <v>81</v>
      </c>
      <c r="AY125" s="19" t="s">
        <v>127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134</v>
      </c>
      <c r="BM125" s="217" t="s">
        <v>180</v>
      </c>
    </row>
    <row r="126" s="13" customFormat="1">
      <c r="A126" s="13"/>
      <c r="B126" s="219"/>
      <c r="C126" s="220"/>
      <c r="D126" s="221" t="s">
        <v>136</v>
      </c>
      <c r="E126" s="222" t="s">
        <v>19</v>
      </c>
      <c r="F126" s="223" t="s">
        <v>137</v>
      </c>
      <c r="G126" s="220"/>
      <c r="H126" s="222" t="s">
        <v>19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136</v>
      </c>
      <c r="AU126" s="229" t="s">
        <v>81</v>
      </c>
      <c r="AV126" s="13" t="s">
        <v>79</v>
      </c>
      <c r="AW126" s="13" t="s">
        <v>33</v>
      </c>
      <c r="AX126" s="13" t="s">
        <v>71</v>
      </c>
      <c r="AY126" s="229" t="s">
        <v>127</v>
      </c>
    </row>
    <row r="127" s="14" customFormat="1">
      <c r="A127" s="14"/>
      <c r="B127" s="230"/>
      <c r="C127" s="231"/>
      <c r="D127" s="221" t="s">
        <v>136</v>
      </c>
      <c r="E127" s="232" t="s">
        <v>19</v>
      </c>
      <c r="F127" s="233" t="s">
        <v>181</v>
      </c>
      <c r="G127" s="231"/>
      <c r="H127" s="234">
        <v>916.29999999999995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136</v>
      </c>
      <c r="AU127" s="240" t="s">
        <v>81</v>
      </c>
      <c r="AV127" s="14" t="s">
        <v>81</v>
      </c>
      <c r="AW127" s="14" t="s">
        <v>33</v>
      </c>
      <c r="AX127" s="14" t="s">
        <v>79</v>
      </c>
      <c r="AY127" s="240" t="s">
        <v>127</v>
      </c>
    </row>
    <row r="128" s="2" customFormat="1" ht="16.5" customHeight="1">
      <c r="A128" s="40"/>
      <c r="B128" s="41"/>
      <c r="C128" s="206" t="s">
        <v>182</v>
      </c>
      <c r="D128" s="206" t="s">
        <v>129</v>
      </c>
      <c r="E128" s="207" t="s">
        <v>183</v>
      </c>
      <c r="F128" s="208" t="s">
        <v>184</v>
      </c>
      <c r="G128" s="209" t="s">
        <v>132</v>
      </c>
      <c r="H128" s="210">
        <v>387.21699999999998</v>
      </c>
      <c r="I128" s="211"/>
      <c r="J128" s="212">
        <f>ROUND(I128*H128,2)</f>
        <v>0</v>
      </c>
      <c r="K128" s="208" t="s">
        <v>133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134</v>
      </c>
      <c r="AT128" s="217" t="s">
        <v>129</v>
      </c>
      <c r="AU128" s="217" t="s">
        <v>81</v>
      </c>
      <c r="AY128" s="19" t="s">
        <v>127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134</v>
      </c>
      <c r="BM128" s="217" t="s">
        <v>185</v>
      </c>
    </row>
    <row r="129" s="13" customFormat="1">
      <c r="A129" s="13"/>
      <c r="B129" s="219"/>
      <c r="C129" s="220"/>
      <c r="D129" s="221" t="s">
        <v>136</v>
      </c>
      <c r="E129" s="222" t="s">
        <v>19</v>
      </c>
      <c r="F129" s="223" t="s">
        <v>137</v>
      </c>
      <c r="G129" s="220"/>
      <c r="H129" s="222" t="s">
        <v>19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136</v>
      </c>
      <c r="AU129" s="229" t="s">
        <v>81</v>
      </c>
      <c r="AV129" s="13" t="s">
        <v>79</v>
      </c>
      <c r="AW129" s="13" t="s">
        <v>33</v>
      </c>
      <c r="AX129" s="13" t="s">
        <v>71</v>
      </c>
      <c r="AY129" s="229" t="s">
        <v>127</v>
      </c>
    </row>
    <row r="130" s="13" customFormat="1">
      <c r="A130" s="13"/>
      <c r="B130" s="219"/>
      <c r="C130" s="220"/>
      <c r="D130" s="221" t="s">
        <v>136</v>
      </c>
      <c r="E130" s="222" t="s">
        <v>19</v>
      </c>
      <c r="F130" s="223" t="s">
        <v>186</v>
      </c>
      <c r="G130" s="220"/>
      <c r="H130" s="222" t="s">
        <v>19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136</v>
      </c>
      <c r="AU130" s="229" t="s">
        <v>81</v>
      </c>
      <c r="AV130" s="13" t="s">
        <v>79</v>
      </c>
      <c r="AW130" s="13" t="s">
        <v>33</v>
      </c>
      <c r="AX130" s="13" t="s">
        <v>71</v>
      </c>
      <c r="AY130" s="229" t="s">
        <v>127</v>
      </c>
    </row>
    <row r="131" s="14" customFormat="1">
      <c r="A131" s="14"/>
      <c r="B131" s="230"/>
      <c r="C131" s="231"/>
      <c r="D131" s="221" t="s">
        <v>136</v>
      </c>
      <c r="E131" s="232" t="s">
        <v>19</v>
      </c>
      <c r="F131" s="233" t="s">
        <v>187</v>
      </c>
      <c r="G131" s="231"/>
      <c r="H131" s="234">
        <v>387.21699999999998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136</v>
      </c>
      <c r="AU131" s="240" t="s">
        <v>81</v>
      </c>
      <c r="AV131" s="14" t="s">
        <v>81</v>
      </c>
      <c r="AW131" s="14" t="s">
        <v>33</v>
      </c>
      <c r="AX131" s="14" t="s">
        <v>79</v>
      </c>
      <c r="AY131" s="240" t="s">
        <v>127</v>
      </c>
    </row>
    <row r="132" s="2" customFormat="1" ht="16.5" customHeight="1">
      <c r="A132" s="40"/>
      <c r="B132" s="41"/>
      <c r="C132" s="206" t="s">
        <v>188</v>
      </c>
      <c r="D132" s="206" t="s">
        <v>129</v>
      </c>
      <c r="E132" s="207" t="s">
        <v>189</v>
      </c>
      <c r="F132" s="208" t="s">
        <v>190</v>
      </c>
      <c r="G132" s="209" t="s">
        <v>154</v>
      </c>
      <c r="H132" s="210">
        <v>4</v>
      </c>
      <c r="I132" s="211"/>
      <c r="J132" s="212">
        <f>ROUND(I132*H132,2)</f>
        <v>0</v>
      </c>
      <c r="K132" s="208" t="s">
        <v>133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134</v>
      </c>
      <c r="AT132" s="217" t="s">
        <v>129</v>
      </c>
      <c r="AU132" s="217" t="s">
        <v>81</v>
      </c>
      <c r="AY132" s="19" t="s">
        <v>127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134</v>
      </c>
      <c r="BM132" s="217" t="s">
        <v>191</v>
      </c>
    </row>
    <row r="133" s="14" customFormat="1">
      <c r="A133" s="14"/>
      <c r="B133" s="230"/>
      <c r="C133" s="231"/>
      <c r="D133" s="221" t="s">
        <v>136</v>
      </c>
      <c r="E133" s="232" t="s">
        <v>19</v>
      </c>
      <c r="F133" s="233" t="s">
        <v>192</v>
      </c>
      <c r="G133" s="231"/>
      <c r="H133" s="234">
        <v>4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136</v>
      </c>
      <c r="AU133" s="240" t="s">
        <v>81</v>
      </c>
      <c r="AV133" s="14" t="s">
        <v>81</v>
      </c>
      <c r="AW133" s="14" t="s">
        <v>33</v>
      </c>
      <c r="AX133" s="14" t="s">
        <v>79</v>
      </c>
      <c r="AY133" s="240" t="s">
        <v>127</v>
      </c>
    </row>
    <row r="134" s="2" customFormat="1" ht="21.75" customHeight="1">
      <c r="A134" s="40"/>
      <c r="B134" s="41"/>
      <c r="C134" s="206" t="s">
        <v>193</v>
      </c>
      <c r="D134" s="206" t="s">
        <v>129</v>
      </c>
      <c r="E134" s="207" t="s">
        <v>194</v>
      </c>
      <c r="F134" s="208" t="s">
        <v>195</v>
      </c>
      <c r="G134" s="209" t="s">
        <v>154</v>
      </c>
      <c r="H134" s="210">
        <v>489.46100000000001</v>
      </c>
      <c r="I134" s="211"/>
      <c r="J134" s="212">
        <f>ROUND(I134*H134,2)</f>
        <v>0</v>
      </c>
      <c r="K134" s="208" t="s">
        <v>133</v>
      </c>
      <c r="L134" s="46"/>
      <c r="M134" s="213" t="s">
        <v>19</v>
      </c>
      <c r="N134" s="214" t="s">
        <v>42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134</v>
      </c>
      <c r="AT134" s="217" t="s">
        <v>129</v>
      </c>
      <c r="AU134" s="217" t="s">
        <v>81</v>
      </c>
      <c r="AY134" s="19" t="s">
        <v>127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79</v>
      </c>
      <c r="BK134" s="218">
        <f>ROUND(I134*H134,2)</f>
        <v>0</v>
      </c>
      <c r="BL134" s="19" t="s">
        <v>134</v>
      </c>
      <c r="BM134" s="217" t="s">
        <v>196</v>
      </c>
    </row>
    <row r="135" s="13" customFormat="1">
      <c r="A135" s="13"/>
      <c r="B135" s="219"/>
      <c r="C135" s="220"/>
      <c r="D135" s="221" t="s">
        <v>136</v>
      </c>
      <c r="E135" s="222" t="s">
        <v>19</v>
      </c>
      <c r="F135" s="223" t="s">
        <v>137</v>
      </c>
      <c r="G135" s="220"/>
      <c r="H135" s="222" t="s">
        <v>19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136</v>
      </c>
      <c r="AU135" s="229" t="s">
        <v>81</v>
      </c>
      <c r="AV135" s="13" t="s">
        <v>79</v>
      </c>
      <c r="AW135" s="13" t="s">
        <v>33</v>
      </c>
      <c r="AX135" s="13" t="s">
        <v>71</v>
      </c>
      <c r="AY135" s="229" t="s">
        <v>127</v>
      </c>
    </row>
    <row r="136" s="13" customFormat="1">
      <c r="A136" s="13"/>
      <c r="B136" s="219"/>
      <c r="C136" s="220"/>
      <c r="D136" s="221" t="s">
        <v>136</v>
      </c>
      <c r="E136" s="222" t="s">
        <v>19</v>
      </c>
      <c r="F136" s="223" t="s">
        <v>197</v>
      </c>
      <c r="G136" s="220"/>
      <c r="H136" s="222" t="s">
        <v>19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136</v>
      </c>
      <c r="AU136" s="229" t="s">
        <v>81</v>
      </c>
      <c r="AV136" s="13" t="s">
        <v>79</v>
      </c>
      <c r="AW136" s="13" t="s">
        <v>33</v>
      </c>
      <c r="AX136" s="13" t="s">
        <v>71</v>
      </c>
      <c r="AY136" s="229" t="s">
        <v>127</v>
      </c>
    </row>
    <row r="137" s="14" customFormat="1">
      <c r="A137" s="14"/>
      <c r="B137" s="230"/>
      <c r="C137" s="231"/>
      <c r="D137" s="221" t="s">
        <v>136</v>
      </c>
      <c r="E137" s="232" t="s">
        <v>19</v>
      </c>
      <c r="F137" s="233" t="s">
        <v>198</v>
      </c>
      <c r="G137" s="231"/>
      <c r="H137" s="234">
        <v>811.51999999999998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136</v>
      </c>
      <c r="AU137" s="240" t="s">
        <v>81</v>
      </c>
      <c r="AV137" s="14" t="s">
        <v>81</v>
      </c>
      <c r="AW137" s="14" t="s">
        <v>33</v>
      </c>
      <c r="AX137" s="14" t="s">
        <v>71</v>
      </c>
      <c r="AY137" s="240" t="s">
        <v>127</v>
      </c>
    </row>
    <row r="138" s="13" customFormat="1">
      <c r="A138" s="13"/>
      <c r="B138" s="219"/>
      <c r="C138" s="220"/>
      <c r="D138" s="221" t="s">
        <v>136</v>
      </c>
      <c r="E138" s="222" t="s">
        <v>19</v>
      </c>
      <c r="F138" s="223" t="s">
        <v>199</v>
      </c>
      <c r="G138" s="220"/>
      <c r="H138" s="222" t="s">
        <v>19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136</v>
      </c>
      <c r="AU138" s="229" t="s">
        <v>81</v>
      </c>
      <c r="AV138" s="13" t="s">
        <v>79</v>
      </c>
      <c r="AW138" s="13" t="s">
        <v>33</v>
      </c>
      <c r="AX138" s="13" t="s">
        <v>71</v>
      </c>
      <c r="AY138" s="229" t="s">
        <v>127</v>
      </c>
    </row>
    <row r="139" s="13" customFormat="1">
      <c r="A139" s="13"/>
      <c r="B139" s="219"/>
      <c r="C139" s="220"/>
      <c r="D139" s="221" t="s">
        <v>136</v>
      </c>
      <c r="E139" s="222" t="s">
        <v>19</v>
      </c>
      <c r="F139" s="223" t="s">
        <v>156</v>
      </c>
      <c r="G139" s="220"/>
      <c r="H139" s="222" t="s">
        <v>19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136</v>
      </c>
      <c r="AU139" s="229" t="s">
        <v>81</v>
      </c>
      <c r="AV139" s="13" t="s">
        <v>79</v>
      </c>
      <c r="AW139" s="13" t="s">
        <v>33</v>
      </c>
      <c r="AX139" s="13" t="s">
        <v>71</v>
      </c>
      <c r="AY139" s="229" t="s">
        <v>127</v>
      </c>
    </row>
    <row r="140" s="14" customFormat="1">
      <c r="A140" s="14"/>
      <c r="B140" s="230"/>
      <c r="C140" s="231"/>
      <c r="D140" s="221" t="s">
        <v>136</v>
      </c>
      <c r="E140" s="232" t="s">
        <v>19</v>
      </c>
      <c r="F140" s="233" t="s">
        <v>200</v>
      </c>
      <c r="G140" s="231"/>
      <c r="H140" s="234">
        <v>-144.828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136</v>
      </c>
      <c r="AU140" s="240" t="s">
        <v>81</v>
      </c>
      <c r="AV140" s="14" t="s">
        <v>81</v>
      </c>
      <c r="AW140" s="14" t="s">
        <v>33</v>
      </c>
      <c r="AX140" s="14" t="s">
        <v>71</v>
      </c>
      <c r="AY140" s="240" t="s">
        <v>127</v>
      </c>
    </row>
    <row r="141" s="13" customFormat="1">
      <c r="A141" s="13"/>
      <c r="B141" s="219"/>
      <c r="C141" s="220"/>
      <c r="D141" s="221" t="s">
        <v>136</v>
      </c>
      <c r="E141" s="222" t="s">
        <v>19</v>
      </c>
      <c r="F141" s="223" t="s">
        <v>158</v>
      </c>
      <c r="G141" s="220"/>
      <c r="H141" s="222" t="s">
        <v>19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136</v>
      </c>
      <c r="AU141" s="229" t="s">
        <v>81</v>
      </c>
      <c r="AV141" s="13" t="s">
        <v>79</v>
      </c>
      <c r="AW141" s="13" t="s">
        <v>33</v>
      </c>
      <c r="AX141" s="13" t="s">
        <v>71</v>
      </c>
      <c r="AY141" s="229" t="s">
        <v>127</v>
      </c>
    </row>
    <row r="142" s="14" customFormat="1">
      <c r="A142" s="14"/>
      <c r="B142" s="230"/>
      <c r="C142" s="231"/>
      <c r="D142" s="221" t="s">
        <v>136</v>
      </c>
      <c r="E142" s="232" t="s">
        <v>19</v>
      </c>
      <c r="F142" s="233" t="s">
        <v>201</v>
      </c>
      <c r="G142" s="231"/>
      <c r="H142" s="234">
        <v>-3.395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136</v>
      </c>
      <c r="AU142" s="240" t="s">
        <v>81</v>
      </c>
      <c r="AV142" s="14" t="s">
        <v>81</v>
      </c>
      <c r="AW142" s="14" t="s">
        <v>33</v>
      </c>
      <c r="AX142" s="14" t="s">
        <v>71</v>
      </c>
      <c r="AY142" s="240" t="s">
        <v>127</v>
      </c>
    </row>
    <row r="143" s="13" customFormat="1">
      <c r="A143" s="13"/>
      <c r="B143" s="219"/>
      <c r="C143" s="220"/>
      <c r="D143" s="221" t="s">
        <v>136</v>
      </c>
      <c r="E143" s="222" t="s">
        <v>19</v>
      </c>
      <c r="F143" s="223" t="s">
        <v>160</v>
      </c>
      <c r="G143" s="220"/>
      <c r="H143" s="222" t="s">
        <v>19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136</v>
      </c>
      <c r="AU143" s="229" t="s">
        <v>81</v>
      </c>
      <c r="AV143" s="13" t="s">
        <v>79</v>
      </c>
      <c r="AW143" s="13" t="s">
        <v>33</v>
      </c>
      <c r="AX143" s="13" t="s">
        <v>71</v>
      </c>
      <c r="AY143" s="229" t="s">
        <v>127</v>
      </c>
    </row>
    <row r="144" s="14" customFormat="1">
      <c r="A144" s="14"/>
      <c r="B144" s="230"/>
      <c r="C144" s="231"/>
      <c r="D144" s="221" t="s">
        <v>136</v>
      </c>
      <c r="E144" s="232" t="s">
        <v>19</v>
      </c>
      <c r="F144" s="233" t="s">
        <v>202</v>
      </c>
      <c r="G144" s="231"/>
      <c r="H144" s="234">
        <v>-108.747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136</v>
      </c>
      <c r="AU144" s="240" t="s">
        <v>81</v>
      </c>
      <c r="AV144" s="14" t="s">
        <v>81</v>
      </c>
      <c r="AW144" s="14" t="s">
        <v>33</v>
      </c>
      <c r="AX144" s="14" t="s">
        <v>71</v>
      </c>
      <c r="AY144" s="240" t="s">
        <v>127</v>
      </c>
    </row>
    <row r="145" s="14" customFormat="1">
      <c r="A145" s="14"/>
      <c r="B145" s="230"/>
      <c r="C145" s="231"/>
      <c r="D145" s="221" t="s">
        <v>136</v>
      </c>
      <c r="E145" s="232" t="s">
        <v>19</v>
      </c>
      <c r="F145" s="233" t="s">
        <v>203</v>
      </c>
      <c r="G145" s="231"/>
      <c r="H145" s="234">
        <v>-0.98199999999999998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136</v>
      </c>
      <c r="AU145" s="240" t="s">
        <v>81</v>
      </c>
      <c r="AV145" s="14" t="s">
        <v>81</v>
      </c>
      <c r="AW145" s="14" t="s">
        <v>33</v>
      </c>
      <c r="AX145" s="14" t="s">
        <v>71</v>
      </c>
      <c r="AY145" s="240" t="s">
        <v>127</v>
      </c>
    </row>
    <row r="146" s="14" customFormat="1">
      <c r="A146" s="14"/>
      <c r="B146" s="230"/>
      <c r="C146" s="231"/>
      <c r="D146" s="221" t="s">
        <v>136</v>
      </c>
      <c r="E146" s="232" t="s">
        <v>19</v>
      </c>
      <c r="F146" s="233" t="s">
        <v>204</v>
      </c>
      <c r="G146" s="231"/>
      <c r="H146" s="234">
        <v>-2.8679999999999999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136</v>
      </c>
      <c r="AU146" s="240" t="s">
        <v>81</v>
      </c>
      <c r="AV146" s="14" t="s">
        <v>81</v>
      </c>
      <c r="AW146" s="14" t="s">
        <v>33</v>
      </c>
      <c r="AX146" s="14" t="s">
        <v>71</v>
      </c>
      <c r="AY146" s="240" t="s">
        <v>127</v>
      </c>
    </row>
    <row r="147" s="13" customFormat="1">
      <c r="A147" s="13"/>
      <c r="B147" s="219"/>
      <c r="C147" s="220"/>
      <c r="D147" s="221" t="s">
        <v>136</v>
      </c>
      <c r="E147" s="222" t="s">
        <v>19</v>
      </c>
      <c r="F147" s="223" t="s">
        <v>205</v>
      </c>
      <c r="G147" s="220"/>
      <c r="H147" s="222" t="s">
        <v>19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136</v>
      </c>
      <c r="AU147" s="229" t="s">
        <v>81</v>
      </c>
      <c r="AV147" s="13" t="s">
        <v>79</v>
      </c>
      <c r="AW147" s="13" t="s">
        <v>33</v>
      </c>
      <c r="AX147" s="13" t="s">
        <v>71</v>
      </c>
      <c r="AY147" s="229" t="s">
        <v>127</v>
      </c>
    </row>
    <row r="148" s="14" customFormat="1">
      <c r="A148" s="14"/>
      <c r="B148" s="230"/>
      <c r="C148" s="231"/>
      <c r="D148" s="221" t="s">
        <v>136</v>
      </c>
      <c r="E148" s="232" t="s">
        <v>19</v>
      </c>
      <c r="F148" s="233" t="s">
        <v>206</v>
      </c>
      <c r="G148" s="231"/>
      <c r="H148" s="234">
        <v>-65.370000000000005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136</v>
      </c>
      <c r="AU148" s="240" t="s">
        <v>81</v>
      </c>
      <c r="AV148" s="14" t="s">
        <v>81</v>
      </c>
      <c r="AW148" s="14" t="s">
        <v>33</v>
      </c>
      <c r="AX148" s="14" t="s">
        <v>71</v>
      </c>
      <c r="AY148" s="240" t="s">
        <v>127</v>
      </c>
    </row>
    <row r="149" s="14" customFormat="1">
      <c r="A149" s="14"/>
      <c r="B149" s="230"/>
      <c r="C149" s="231"/>
      <c r="D149" s="221" t="s">
        <v>136</v>
      </c>
      <c r="E149" s="232" t="s">
        <v>19</v>
      </c>
      <c r="F149" s="233" t="s">
        <v>207</v>
      </c>
      <c r="G149" s="231"/>
      <c r="H149" s="234">
        <v>-4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136</v>
      </c>
      <c r="AU149" s="240" t="s">
        <v>81</v>
      </c>
      <c r="AV149" s="14" t="s">
        <v>81</v>
      </c>
      <c r="AW149" s="14" t="s">
        <v>33</v>
      </c>
      <c r="AX149" s="14" t="s">
        <v>71</v>
      </c>
      <c r="AY149" s="240" t="s">
        <v>127</v>
      </c>
    </row>
    <row r="150" s="14" customFormat="1">
      <c r="A150" s="14"/>
      <c r="B150" s="230"/>
      <c r="C150" s="231"/>
      <c r="D150" s="221" t="s">
        <v>136</v>
      </c>
      <c r="E150" s="232" t="s">
        <v>19</v>
      </c>
      <c r="F150" s="233" t="s">
        <v>208</v>
      </c>
      <c r="G150" s="231"/>
      <c r="H150" s="234">
        <v>8.1310000000000002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136</v>
      </c>
      <c r="AU150" s="240" t="s">
        <v>81</v>
      </c>
      <c r="AV150" s="14" t="s">
        <v>81</v>
      </c>
      <c r="AW150" s="14" t="s">
        <v>33</v>
      </c>
      <c r="AX150" s="14" t="s">
        <v>71</v>
      </c>
      <c r="AY150" s="240" t="s">
        <v>127</v>
      </c>
    </row>
    <row r="151" s="16" customFormat="1">
      <c r="A151" s="16"/>
      <c r="B151" s="252"/>
      <c r="C151" s="253"/>
      <c r="D151" s="221" t="s">
        <v>136</v>
      </c>
      <c r="E151" s="254" t="s">
        <v>19</v>
      </c>
      <c r="F151" s="255" t="s">
        <v>164</v>
      </c>
      <c r="G151" s="253"/>
      <c r="H151" s="256">
        <v>489.46100000000001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62" t="s">
        <v>136</v>
      </c>
      <c r="AU151" s="262" t="s">
        <v>81</v>
      </c>
      <c r="AV151" s="16" t="s">
        <v>134</v>
      </c>
      <c r="AW151" s="16" t="s">
        <v>33</v>
      </c>
      <c r="AX151" s="16" t="s">
        <v>79</v>
      </c>
      <c r="AY151" s="262" t="s">
        <v>127</v>
      </c>
    </row>
    <row r="152" s="2" customFormat="1">
      <c r="A152" s="40"/>
      <c r="B152" s="41"/>
      <c r="C152" s="206" t="s">
        <v>209</v>
      </c>
      <c r="D152" s="206" t="s">
        <v>129</v>
      </c>
      <c r="E152" s="207" t="s">
        <v>210</v>
      </c>
      <c r="F152" s="208" t="s">
        <v>211</v>
      </c>
      <c r="G152" s="209" t="s">
        <v>154</v>
      </c>
      <c r="H152" s="210">
        <v>5</v>
      </c>
      <c r="I152" s="211"/>
      <c r="J152" s="212">
        <f>ROUND(I152*H152,2)</f>
        <v>0</v>
      </c>
      <c r="K152" s="208" t="s">
        <v>212</v>
      </c>
      <c r="L152" s="46"/>
      <c r="M152" s="213" t="s">
        <v>19</v>
      </c>
      <c r="N152" s="214" t="s">
        <v>42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134</v>
      </c>
      <c r="AT152" s="217" t="s">
        <v>129</v>
      </c>
      <c r="AU152" s="217" t="s">
        <v>81</v>
      </c>
      <c r="AY152" s="19" t="s">
        <v>127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134</v>
      </c>
      <c r="BM152" s="217" t="s">
        <v>213</v>
      </c>
    </row>
    <row r="153" s="14" customFormat="1">
      <c r="A153" s="14"/>
      <c r="B153" s="230"/>
      <c r="C153" s="231"/>
      <c r="D153" s="221" t="s">
        <v>136</v>
      </c>
      <c r="E153" s="232" t="s">
        <v>19</v>
      </c>
      <c r="F153" s="233" t="s">
        <v>214</v>
      </c>
      <c r="G153" s="231"/>
      <c r="H153" s="234">
        <v>5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136</v>
      </c>
      <c r="AU153" s="240" t="s">
        <v>81</v>
      </c>
      <c r="AV153" s="14" t="s">
        <v>81</v>
      </c>
      <c r="AW153" s="14" t="s">
        <v>33</v>
      </c>
      <c r="AX153" s="14" t="s">
        <v>79</v>
      </c>
      <c r="AY153" s="240" t="s">
        <v>127</v>
      </c>
    </row>
    <row r="154" s="2" customFormat="1">
      <c r="A154" s="40"/>
      <c r="B154" s="41"/>
      <c r="C154" s="206" t="s">
        <v>215</v>
      </c>
      <c r="D154" s="206" t="s">
        <v>129</v>
      </c>
      <c r="E154" s="207" t="s">
        <v>216</v>
      </c>
      <c r="F154" s="208" t="s">
        <v>217</v>
      </c>
      <c r="G154" s="209" t="s">
        <v>154</v>
      </c>
      <c r="H154" s="210">
        <v>103.612</v>
      </c>
      <c r="I154" s="211"/>
      <c r="J154" s="212">
        <f>ROUND(I154*H154,2)</f>
        <v>0</v>
      </c>
      <c r="K154" s="208" t="s">
        <v>133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134</v>
      </c>
      <c r="AT154" s="217" t="s">
        <v>129</v>
      </c>
      <c r="AU154" s="217" t="s">
        <v>81</v>
      </c>
      <c r="AY154" s="19" t="s">
        <v>127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134</v>
      </c>
      <c r="BM154" s="217" t="s">
        <v>218</v>
      </c>
    </row>
    <row r="155" s="13" customFormat="1">
      <c r="A155" s="13"/>
      <c r="B155" s="219"/>
      <c r="C155" s="220"/>
      <c r="D155" s="221" t="s">
        <v>136</v>
      </c>
      <c r="E155" s="222" t="s">
        <v>19</v>
      </c>
      <c r="F155" s="223" t="s">
        <v>219</v>
      </c>
      <c r="G155" s="220"/>
      <c r="H155" s="222" t="s">
        <v>19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136</v>
      </c>
      <c r="AU155" s="229" t="s">
        <v>81</v>
      </c>
      <c r="AV155" s="13" t="s">
        <v>79</v>
      </c>
      <c r="AW155" s="13" t="s">
        <v>33</v>
      </c>
      <c r="AX155" s="13" t="s">
        <v>71</v>
      </c>
      <c r="AY155" s="229" t="s">
        <v>127</v>
      </c>
    </row>
    <row r="156" s="13" customFormat="1">
      <c r="A156" s="13"/>
      <c r="B156" s="219"/>
      <c r="C156" s="220"/>
      <c r="D156" s="221" t="s">
        <v>136</v>
      </c>
      <c r="E156" s="222" t="s">
        <v>19</v>
      </c>
      <c r="F156" s="223" t="s">
        <v>220</v>
      </c>
      <c r="G156" s="220"/>
      <c r="H156" s="222" t="s">
        <v>19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136</v>
      </c>
      <c r="AU156" s="229" t="s">
        <v>81</v>
      </c>
      <c r="AV156" s="13" t="s">
        <v>79</v>
      </c>
      <c r="AW156" s="13" t="s">
        <v>33</v>
      </c>
      <c r="AX156" s="13" t="s">
        <v>71</v>
      </c>
      <c r="AY156" s="229" t="s">
        <v>127</v>
      </c>
    </row>
    <row r="157" s="14" customFormat="1">
      <c r="A157" s="14"/>
      <c r="B157" s="230"/>
      <c r="C157" s="231"/>
      <c r="D157" s="221" t="s">
        <v>136</v>
      </c>
      <c r="E157" s="232" t="s">
        <v>19</v>
      </c>
      <c r="F157" s="233" t="s">
        <v>221</v>
      </c>
      <c r="G157" s="231"/>
      <c r="H157" s="234">
        <v>15.488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136</v>
      </c>
      <c r="AU157" s="240" t="s">
        <v>81</v>
      </c>
      <c r="AV157" s="14" t="s">
        <v>81</v>
      </c>
      <c r="AW157" s="14" t="s">
        <v>33</v>
      </c>
      <c r="AX157" s="14" t="s">
        <v>71</v>
      </c>
      <c r="AY157" s="240" t="s">
        <v>127</v>
      </c>
    </row>
    <row r="158" s="14" customFormat="1">
      <c r="A158" s="14"/>
      <c r="B158" s="230"/>
      <c r="C158" s="231"/>
      <c r="D158" s="221" t="s">
        <v>136</v>
      </c>
      <c r="E158" s="232" t="s">
        <v>19</v>
      </c>
      <c r="F158" s="233" t="s">
        <v>222</v>
      </c>
      <c r="G158" s="231"/>
      <c r="H158" s="234">
        <v>4.6280000000000001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136</v>
      </c>
      <c r="AU158" s="240" t="s">
        <v>81</v>
      </c>
      <c r="AV158" s="14" t="s">
        <v>81</v>
      </c>
      <c r="AW158" s="14" t="s">
        <v>33</v>
      </c>
      <c r="AX158" s="14" t="s">
        <v>71</v>
      </c>
      <c r="AY158" s="240" t="s">
        <v>127</v>
      </c>
    </row>
    <row r="159" s="14" customFormat="1">
      <c r="A159" s="14"/>
      <c r="B159" s="230"/>
      <c r="C159" s="231"/>
      <c r="D159" s="221" t="s">
        <v>136</v>
      </c>
      <c r="E159" s="232" t="s">
        <v>19</v>
      </c>
      <c r="F159" s="233" t="s">
        <v>223</v>
      </c>
      <c r="G159" s="231"/>
      <c r="H159" s="234">
        <v>1.8200000000000001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136</v>
      </c>
      <c r="AU159" s="240" t="s">
        <v>81</v>
      </c>
      <c r="AV159" s="14" t="s">
        <v>81</v>
      </c>
      <c r="AW159" s="14" t="s">
        <v>33</v>
      </c>
      <c r="AX159" s="14" t="s">
        <v>71</v>
      </c>
      <c r="AY159" s="240" t="s">
        <v>127</v>
      </c>
    </row>
    <row r="160" s="14" customFormat="1">
      <c r="A160" s="14"/>
      <c r="B160" s="230"/>
      <c r="C160" s="231"/>
      <c r="D160" s="221" t="s">
        <v>136</v>
      </c>
      <c r="E160" s="232" t="s">
        <v>19</v>
      </c>
      <c r="F160" s="233" t="s">
        <v>224</v>
      </c>
      <c r="G160" s="231"/>
      <c r="H160" s="234">
        <v>1.722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136</v>
      </c>
      <c r="AU160" s="240" t="s">
        <v>81</v>
      </c>
      <c r="AV160" s="14" t="s">
        <v>81</v>
      </c>
      <c r="AW160" s="14" t="s">
        <v>33</v>
      </c>
      <c r="AX160" s="14" t="s">
        <v>71</v>
      </c>
      <c r="AY160" s="240" t="s">
        <v>127</v>
      </c>
    </row>
    <row r="161" s="14" customFormat="1">
      <c r="A161" s="14"/>
      <c r="B161" s="230"/>
      <c r="C161" s="231"/>
      <c r="D161" s="221" t="s">
        <v>136</v>
      </c>
      <c r="E161" s="232" t="s">
        <v>19</v>
      </c>
      <c r="F161" s="233" t="s">
        <v>225</v>
      </c>
      <c r="G161" s="231"/>
      <c r="H161" s="234">
        <v>4.3789999999999996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136</v>
      </c>
      <c r="AU161" s="240" t="s">
        <v>81</v>
      </c>
      <c r="AV161" s="14" t="s">
        <v>81</v>
      </c>
      <c r="AW161" s="14" t="s">
        <v>33</v>
      </c>
      <c r="AX161" s="14" t="s">
        <v>71</v>
      </c>
      <c r="AY161" s="240" t="s">
        <v>127</v>
      </c>
    </row>
    <row r="162" s="14" customFormat="1">
      <c r="A162" s="14"/>
      <c r="B162" s="230"/>
      <c r="C162" s="231"/>
      <c r="D162" s="221" t="s">
        <v>136</v>
      </c>
      <c r="E162" s="232" t="s">
        <v>19</v>
      </c>
      <c r="F162" s="233" t="s">
        <v>226</v>
      </c>
      <c r="G162" s="231"/>
      <c r="H162" s="234">
        <v>4.1059999999999999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136</v>
      </c>
      <c r="AU162" s="240" t="s">
        <v>81</v>
      </c>
      <c r="AV162" s="14" t="s">
        <v>81</v>
      </c>
      <c r="AW162" s="14" t="s">
        <v>33</v>
      </c>
      <c r="AX162" s="14" t="s">
        <v>71</v>
      </c>
      <c r="AY162" s="240" t="s">
        <v>127</v>
      </c>
    </row>
    <row r="163" s="14" customFormat="1">
      <c r="A163" s="14"/>
      <c r="B163" s="230"/>
      <c r="C163" s="231"/>
      <c r="D163" s="221" t="s">
        <v>136</v>
      </c>
      <c r="E163" s="232" t="s">
        <v>19</v>
      </c>
      <c r="F163" s="233" t="s">
        <v>227</v>
      </c>
      <c r="G163" s="231"/>
      <c r="H163" s="234">
        <v>1.6240000000000001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136</v>
      </c>
      <c r="AU163" s="240" t="s">
        <v>81</v>
      </c>
      <c r="AV163" s="14" t="s">
        <v>81</v>
      </c>
      <c r="AW163" s="14" t="s">
        <v>33</v>
      </c>
      <c r="AX163" s="14" t="s">
        <v>71</v>
      </c>
      <c r="AY163" s="240" t="s">
        <v>127</v>
      </c>
    </row>
    <row r="164" s="14" customFormat="1">
      <c r="A164" s="14"/>
      <c r="B164" s="230"/>
      <c r="C164" s="231"/>
      <c r="D164" s="221" t="s">
        <v>136</v>
      </c>
      <c r="E164" s="232" t="s">
        <v>19</v>
      </c>
      <c r="F164" s="233" t="s">
        <v>228</v>
      </c>
      <c r="G164" s="231"/>
      <c r="H164" s="234">
        <v>1.54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136</v>
      </c>
      <c r="AU164" s="240" t="s">
        <v>81</v>
      </c>
      <c r="AV164" s="14" t="s">
        <v>81</v>
      </c>
      <c r="AW164" s="14" t="s">
        <v>33</v>
      </c>
      <c r="AX164" s="14" t="s">
        <v>71</v>
      </c>
      <c r="AY164" s="240" t="s">
        <v>127</v>
      </c>
    </row>
    <row r="165" s="14" customFormat="1">
      <c r="A165" s="14"/>
      <c r="B165" s="230"/>
      <c r="C165" s="231"/>
      <c r="D165" s="221" t="s">
        <v>136</v>
      </c>
      <c r="E165" s="232" t="s">
        <v>19</v>
      </c>
      <c r="F165" s="233" t="s">
        <v>229</v>
      </c>
      <c r="G165" s="231"/>
      <c r="H165" s="234">
        <v>3.8940000000000001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136</v>
      </c>
      <c r="AU165" s="240" t="s">
        <v>81</v>
      </c>
      <c r="AV165" s="14" t="s">
        <v>81</v>
      </c>
      <c r="AW165" s="14" t="s">
        <v>33</v>
      </c>
      <c r="AX165" s="14" t="s">
        <v>71</v>
      </c>
      <c r="AY165" s="240" t="s">
        <v>127</v>
      </c>
    </row>
    <row r="166" s="14" customFormat="1">
      <c r="A166" s="14"/>
      <c r="B166" s="230"/>
      <c r="C166" s="231"/>
      <c r="D166" s="221" t="s">
        <v>136</v>
      </c>
      <c r="E166" s="232" t="s">
        <v>19</v>
      </c>
      <c r="F166" s="233" t="s">
        <v>230</v>
      </c>
      <c r="G166" s="231"/>
      <c r="H166" s="234">
        <v>3.6459999999999999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136</v>
      </c>
      <c r="AU166" s="240" t="s">
        <v>81</v>
      </c>
      <c r="AV166" s="14" t="s">
        <v>81</v>
      </c>
      <c r="AW166" s="14" t="s">
        <v>33</v>
      </c>
      <c r="AX166" s="14" t="s">
        <v>71</v>
      </c>
      <c r="AY166" s="240" t="s">
        <v>127</v>
      </c>
    </row>
    <row r="167" s="14" customFormat="1">
      <c r="A167" s="14"/>
      <c r="B167" s="230"/>
      <c r="C167" s="231"/>
      <c r="D167" s="221" t="s">
        <v>136</v>
      </c>
      <c r="E167" s="232" t="s">
        <v>19</v>
      </c>
      <c r="F167" s="233" t="s">
        <v>231</v>
      </c>
      <c r="G167" s="231"/>
      <c r="H167" s="234">
        <v>1.442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136</v>
      </c>
      <c r="AU167" s="240" t="s">
        <v>81</v>
      </c>
      <c r="AV167" s="14" t="s">
        <v>81</v>
      </c>
      <c r="AW167" s="14" t="s">
        <v>33</v>
      </c>
      <c r="AX167" s="14" t="s">
        <v>71</v>
      </c>
      <c r="AY167" s="240" t="s">
        <v>127</v>
      </c>
    </row>
    <row r="168" s="14" customFormat="1">
      <c r="A168" s="14"/>
      <c r="B168" s="230"/>
      <c r="C168" s="231"/>
      <c r="D168" s="221" t="s">
        <v>136</v>
      </c>
      <c r="E168" s="232" t="s">
        <v>19</v>
      </c>
      <c r="F168" s="233" t="s">
        <v>232</v>
      </c>
      <c r="G168" s="231"/>
      <c r="H168" s="234">
        <v>1.3580000000000001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136</v>
      </c>
      <c r="AU168" s="240" t="s">
        <v>81</v>
      </c>
      <c r="AV168" s="14" t="s">
        <v>81</v>
      </c>
      <c r="AW168" s="14" t="s">
        <v>33</v>
      </c>
      <c r="AX168" s="14" t="s">
        <v>71</v>
      </c>
      <c r="AY168" s="240" t="s">
        <v>127</v>
      </c>
    </row>
    <row r="169" s="14" customFormat="1">
      <c r="A169" s="14"/>
      <c r="B169" s="230"/>
      <c r="C169" s="231"/>
      <c r="D169" s="221" t="s">
        <v>136</v>
      </c>
      <c r="E169" s="232" t="s">
        <v>19</v>
      </c>
      <c r="F169" s="233" t="s">
        <v>233</v>
      </c>
      <c r="G169" s="231"/>
      <c r="H169" s="234">
        <v>3.4340000000000002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136</v>
      </c>
      <c r="AU169" s="240" t="s">
        <v>81</v>
      </c>
      <c r="AV169" s="14" t="s">
        <v>81</v>
      </c>
      <c r="AW169" s="14" t="s">
        <v>33</v>
      </c>
      <c r="AX169" s="14" t="s">
        <v>71</v>
      </c>
      <c r="AY169" s="240" t="s">
        <v>127</v>
      </c>
    </row>
    <row r="170" s="14" customFormat="1">
      <c r="A170" s="14"/>
      <c r="B170" s="230"/>
      <c r="C170" s="231"/>
      <c r="D170" s="221" t="s">
        <v>136</v>
      </c>
      <c r="E170" s="232" t="s">
        <v>19</v>
      </c>
      <c r="F170" s="233" t="s">
        <v>234</v>
      </c>
      <c r="G170" s="231"/>
      <c r="H170" s="234">
        <v>1.98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136</v>
      </c>
      <c r="AU170" s="240" t="s">
        <v>81</v>
      </c>
      <c r="AV170" s="14" t="s">
        <v>81</v>
      </c>
      <c r="AW170" s="14" t="s">
        <v>33</v>
      </c>
      <c r="AX170" s="14" t="s">
        <v>71</v>
      </c>
      <c r="AY170" s="240" t="s">
        <v>127</v>
      </c>
    </row>
    <row r="171" s="14" customFormat="1">
      <c r="A171" s="14"/>
      <c r="B171" s="230"/>
      <c r="C171" s="231"/>
      <c r="D171" s="221" t="s">
        <v>136</v>
      </c>
      <c r="E171" s="232" t="s">
        <v>19</v>
      </c>
      <c r="F171" s="233" t="s">
        <v>235</v>
      </c>
      <c r="G171" s="231"/>
      <c r="H171" s="234">
        <v>1.26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136</v>
      </c>
      <c r="AU171" s="240" t="s">
        <v>81</v>
      </c>
      <c r="AV171" s="14" t="s">
        <v>81</v>
      </c>
      <c r="AW171" s="14" t="s">
        <v>33</v>
      </c>
      <c r="AX171" s="14" t="s">
        <v>71</v>
      </c>
      <c r="AY171" s="240" t="s">
        <v>127</v>
      </c>
    </row>
    <row r="172" s="14" customFormat="1">
      <c r="A172" s="14"/>
      <c r="B172" s="230"/>
      <c r="C172" s="231"/>
      <c r="D172" s="221" t="s">
        <v>136</v>
      </c>
      <c r="E172" s="232" t="s">
        <v>19</v>
      </c>
      <c r="F172" s="233" t="s">
        <v>236</v>
      </c>
      <c r="G172" s="231"/>
      <c r="H172" s="234">
        <v>1.1759999999999999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136</v>
      </c>
      <c r="AU172" s="240" t="s">
        <v>81</v>
      </c>
      <c r="AV172" s="14" t="s">
        <v>81</v>
      </c>
      <c r="AW172" s="14" t="s">
        <v>33</v>
      </c>
      <c r="AX172" s="14" t="s">
        <v>71</v>
      </c>
      <c r="AY172" s="240" t="s">
        <v>127</v>
      </c>
    </row>
    <row r="173" s="14" customFormat="1">
      <c r="A173" s="14"/>
      <c r="B173" s="230"/>
      <c r="C173" s="231"/>
      <c r="D173" s="221" t="s">
        <v>136</v>
      </c>
      <c r="E173" s="232" t="s">
        <v>19</v>
      </c>
      <c r="F173" s="233" t="s">
        <v>237</v>
      </c>
      <c r="G173" s="231"/>
      <c r="H173" s="234">
        <v>1.0780000000000001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136</v>
      </c>
      <c r="AU173" s="240" t="s">
        <v>81</v>
      </c>
      <c r="AV173" s="14" t="s">
        <v>81</v>
      </c>
      <c r="AW173" s="14" t="s">
        <v>33</v>
      </c>
      <c r="AX173" s="14" t="s">
        <v>71</v>
      </c>
      <c r="AY173" s="240" t="s">
        <v>127</v>
      </c>
    </row>
    <row r="174" s="14" customFormat="1">
      <c r="A174" s="14"/>
      <c r="B174" s="230"/>
      <c r="C174" s="231"/>
      <c r="D174" s="221" t="s">
        <v>136</v>
      </c>
      <c r="E174" s="232" t="s">
        <v>19</v>
      </c>
      <c r="F174" s="233" t="s">
        <v>238</v>
      </c>
      <c r="G174" s="231"/>
      <c r="H174" s="234">
        <v>1.0780000000000001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136</v>
      </c>
      <c r="AU174" s="240" t="s">
        <v>81</v>
      </c>
      <c r="AV174" s="14" t="s">
        <v>81</v>
      </c>
      <c r="AW174" s="14" t="s">
        <v>33</v>
      </c>
      <c r="AX174" s="14" t="s">
        <v>71</v>
      </c>
      <c r="AY174" s="240" t="s">
        <v>127</v>
      </c>
    </row>
    <row r="175" s="13" customFormat="1">
      <c r="A175" s="13"/>
      <c r="B175" s="219"/>
      <c r="C175" s="220"/>
      <c r="D175" s="221" t="s">
        <v>136</v>
      </c>
      <c r="E175" s="222" t="s">
        <v>19</v>
      </c>
      <c r="F175" s="223" t="s">
        <v>239</v>
      </c>
      <c r="G175" s="220"/>
      <c r="H175" s="222" t="s">
        <v>19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136</v>
      </c>
      <c r="AU175" s="229" t="s">
        <v>81</v>
      </c>
      <c r="AV175" s="13" t="s">
        <v>79</v>
      </c>
      <c r="AW175" s="13" t="s">
        <v>33</v>
      </c>
      <c r="AX175" s="13" t="s">
        <v>71</v>
      </c>
      <c r="AY175" s="229" t="s">
        <v>127</v>
      </c>
    </row>
    <row r="176" s="14" customFormat="1">
      <c r="A176" s="14"/>
      <c r="B176" s="230"/>
      <c r="C176" s="231"/>
      <c r="D176" s="221" t="s">
        <v>136</v>
      </c>
      <c r="E176" s="232" t="s">
        <v>19</v>
      </c>
      <c r="F176" s="233" t="s">
        <v>240</v>
      </c>
      <c r="G176" s="231"/>
      <c r="H176" s="234">
        <v>9.9160000000000004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136</v>
      </c>
      <c r="AU176" s="240" t="s">
        <v>81</v>
      </c>
      <c r="AV176" s="14" t="s">
        <v>81</v>
      </c>
      <c r="AW176" s="14" t="s">
        <v>33</v>
      </c>
      <c r="AX176" s="14" t="s">
        <v>71</v>
      </c>
      <c r="AY176" s="240" t="s">
        <v>127</v>
      </c>
    </row>
    <row r="177" s="14" customFormat="1">
      <c r="A177" s="14"/>
      <c r="B177" s="230"/>
      <c r="C177" s="231"/>
      <c r="D177" s="221" t="s">
        <v>136</v>
      </c>
      <c r="E177" s="232" t="s">
        <v>19</v>
      </c>
      <c r="F177" s="233" t="s">
        <v>241</v>
      </c>
      <c r="G177" s="231"/>
      <c r="H177" s="234">
        <v>-5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136</v>
      </c>
      <c r="AU177" s="240" t="s">
        <v>81</v>
      </c>
      <c r="AV177" s="14" t="s">
        <v>81</v>
      </c>
      <c r="AW177" s="14" t="s">
        <v>33</v>
      </c>
      <c r="AX177" s="14" t="s">
        <v>71</v>
      </c>
      <c r="AY177" s="240" t="s">
        <v>127</v>
      </c>
    </row>
    <row r="178" s="13" customFormat="1">
      <c r="A178" s="13"/>
      <c r="B178" s="219"/>
      <c r="C178" s="220"/>
      <c r="D178" s="221" t="s">
        <v>136</v>
      </c>
      <c r="E178" s="222" t="s">
        <v>19</v>
      </c>
      <c r="F178" s="223" t="s">
        <v>242</v>
      </c>
      <c r="G178" s="220"/>
      <c r="H178" s="222" t="s">
        <v>19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136</v>
      </c>
      <c r="AU178" s="229" t="s">
        <v>81</v>
      </c>
      <c r="AV178" s="13" t="s">
        <v>79</v>
      </c>
      <c r="AW178" s="13" t="s">
        <v>33</v>
      </c>
      <c r="AX178" s="13" t="s">
        <v>71</v>
      </c>
      <c r="AY178" s="229" t="s">
        <v>127</v>
      </c>
    </row>
    <row r="179" s="14" customFormat="1">
      <c r="A179" s="14"/>
      <c r="B179" s="230"/>
      <c r="C179" s="231"/>
      <c r="D179" s="221" t="s">
        <v>136</v>
      </c>
      <c r="E179" s="232" t="s">
        <v>19</v>
      </c>
      <c r="F179" s="233" t="s">
        <v>243</v>
      </c>
      <c r="G179" s="231"/>
      <c r="H179" s="234">
        <v>13.199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136</v>
      </c>
      <c r="AU179" s="240" t="s">
        <v>81</v>
      </c>
      <c r="AV179" s="14" t="s">
        <v>81</v>
      </c>
      <c r="AW179" s="14" t="s">
        <v>33</v>
      </c>
      <c r="AX179" s="14" t="s">
        <v>71</v>
      </c>
      <c r="AY179" s="240" t="s">
        <v>127</v>
      </c>
    </row>
    <row r="180" s="14" customFormat="1">
      <c r="A180" s="14"/>
      <c r="B180" s="230"/>
      <c r="C180" s="231"/>
      <c r="D180" s="221" t="s">
        <v>136</v>
      </c>
      <c r="E180" s="232" t="s">
        <v>19</v>
      </c>
      <c r="F180" s="233" t="s">
        <v>244</v>
      </c>
      <c r="G180" s="231"/>
      <c r="H180" s="234">
        <v>3.9220000000000002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136</v>
      </c>
      <c r="AU180" s="240" t="s">
        <v>81</v>
      </c>
      <c r="AV180" s="14" t="s">
        <v>81</v>
      </c>
      <c r="AW180" s="14" t="s">
        <v>33</v>
      </c>
      <c r="AX180" s="14" t="s">
        <v>71</v>
      </c>
      <c r="AY180" s="240" t="s">
        <v>127</v>
      </c>
    </row>
    <row r="181" s="14" customFormat="1">
      <c r="A181" s="14"/>
      <c r="B181" s="230"/>
      <c r="C181" s="231"/>
      <c r="D181" s="221" t="s">
        <v>136</v>
      </c>
      <c r="E181" s="232" t="s">
        <v>19</v>
      </c>
      <c r="F181" s="233" t="s">
        <v>245</v>
      </c>
      <c r="G181" s="231"/>
      <c r="H181" s="234">
        <v>1.452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0" t="s">
        <v>136</v>
      </c>
      <c r="AU181" s="240" t="s">
        <v>81</v>
      </c>
      <c r="AV181" s="14" t="s">
        <v>81</v>
      </c>
      <c r="AW181" s="14" t="s">
        <v>33</v>
      </c>
      <c r="AX181" s="14" t="s">
        <v>71</v>
      </c>
      <c r="AY181" s="240" t="s">
        <v>127</v>
      </c>
    </row>
    <row r="182" s="14" customFormat="1">
      <c r="A182" s="14"/>
      <c r="B182" s="230"/>
      <c r="C182" s="231"/>
      <c r="D182" s="221" t="s">
        <v>136</v>
      </c>
      <c r="E182" s="232" t="s">
        <v>19</v>
      </c>
      <c r="F182" s="233" t="s">
        <v>246</v>
      </c>
      <c r="G182" s="231"/>
      <c r="H182" s="234">
        <v>0.30499999999999999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136</v>
      </c>
      <c r="AU182" s="240" t="s">
        <v>81</v>
      </c>
      <c r="AV182" s="14" t="s">
        <v>81</v>
      </c>
      <c r="AW182" s="14" t="s">
        <v>33</v>
      </c>
      <c r="AX182" s="14" t="s">
        <v>71</v>
      </c>
      <c r="AY182" s="240" t="s">
        <v>127</v>
      </c>
    </row>
    <row r="183" s="14" customFormat="1">
      <c r="A183" s="14"/>
      <c r="B183" s="230"/>
      <c r="C183" s="231"/>
      <c r="D183" s="221" t="s">
        <v>136</v>
      </c>
      <c r="E183" s="232" t="s">
        <v>19</v>
      </c>
      <c r="F183" s="233" t="s">
        <v>247</v>
      </c>
      <c r="G183" s="231"/>
      <c r="H183" s="234">
        <v>13.292999999999999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136</v>
      </c>
      <c r="AU183" s="240" t="s">
        <v>81</v>
      </c>
      <c r="AV183" s="14" t="s">
        <v>81</v>
      </c>
      <c r="AW183" s="14" t="s">
        <v>33</v>
      </c>
      <c r="AX183" s="14" t="s">
        <v>71</v>
      </c>
      <c r="AY183" s="240" t="s">
        <v>127</v>
      </c>
    </row>
    <row r="184" s="14" customFormat="1">
      <c r="A184" s="14"/>
      <c r="B184" s="230"/>
      <c r="C184" s="231"/>
      <c r="D184" s="221" t="s">
        <v>136</v>
      </c>
      <c r="E184" s="232" t="s">
        <v>19</v>
      </c>
      <c r="F184" s="233" t="s">
        <v>248</v>
      </c>
      <c r="G184" s="231"/>
      <c r="H184" s="234">
        <v>2.0289999999999999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136</v>
      </c>
      <c r="AU184" s="240" t="s">
        <v>81</v>
      </c>
      <c r="AV184" s="14" t="s">
        <v>81</v>
      </c>
      <c r="AW184" s="14" t="s">
        <v>33</v>
      </c>
      <c r="AX184" s="14" t="s">
        <v>71</v>
      </c>
      <c r="AY184" s="240" t="s">
        <v>127</v>
      </c>
    </row>
    <row r="185" s="14" customFormat="1">
      <c r="A185" s="14"/>
      <c r="B185" s="230"/>
      <c r="C185" s="231"/>
      <c r="D185" s="221" t="s">
        <v>136</v>
      </c>
      <c r="E185" s="232" t="s">
        <v>19</v>
      </c>
      <c r="F185" s="233" t="s">
        <v>249</v>
      </c>
      <c r="G185" s="231"/>
      <c r="H185" s="234">
        <v>1.0800000000000001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136</v>
      </c>
      <c r="AU185" s="240" t="s">
        <v>81</v>
      </c>
      <c r="AV185" s="14" t="s">
        <v>81</v>
      </c>
      <c r="AW185" s="14" t="s">
        <v>33</v>
      </c>
      <c r="AX185" s="14" t="s">
        <v>71</v>
      </c>
      <c r="AY185" s="240" t="s">
        <v>127</v>
      </c>
    </row>
    <row r="186" s="14" customFormat="1">
      <c r="A186" s="14"/>
      <c r="B186" s="230"/>
      <c r="C186" s="231"/>
      <c r="D186" s="221" t="s">
        <v>136</v>
      </c>
      <c r="E186" s="232" t="s">
        <v>19</v>
      </c>
      <c r="F186" s="233" t="s">
        <v>250</v>
      </c>
      <c r="G186" s="231"/>
      <c r="H186" s="234">
        <v>0.10100000000000001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136</v>
      </c>
      <c r="AU186" s="240" t="s">
        <v>81</v>
      </c>
      <c r="AV186" s="14" t="s">
        <v>81</v>
      </c>
      <c r="AW186" s="14" t="s">
        <v>33</v>
      </c>
      <c r="AX186" s="14" t="s">
        <v>71</v>
      </c>
      <c r="AY186" s="240" t="s">
        <v>127</v>
      </c>
    </row>
    <row r="187" s="13" customFormat="1">
      <c r="A187" s="13"/>
      <c r="B187" s="219"/>
      <c r="C187" s="220"/>
      <c r="D187" s="221" t="s">
        <v>136</v>
      </c>
      <c r="E187" s="222" t="s">
        <v>19</v>
      </c>
      <c r="F187" s="223" t="s">
        <v>251</v>
      </c>
      <c r="G187" s="220"/>
      <c r="H187" s="222" t="s">
        <v>19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136</v>
      </c>
      <c r="AU187" s="229" t="s">
        <v>81</v>
      </c>
      <c r="AV187" s="13" t="s">
        <v>79</v>
      </c>
      <c r="AW187" s="13" t="s">
        <v>33</v>
      </c>
      <c r="AX187" s="13" t="s">
        <v>71</v>
      </c>
      <c r="AY187" s="229" t="s">
        <v>127</v>
      </c>
    </row>
    <row r="188" s="14" customFormat="1">
      <c r="A188" s="14"/>
      <c r="B188" s="230"/>
      <c r="C188" s="231"/>
      <c r="D188" s="221" t="s">
        <v>136</v>
      </c>
      <c r="E188" s="232" t="s">
        <v>19</v>
      </c>
      <c r="F188" s="233" t="s">
        <v>252</v>
      </c>
      <c r="G188" s="231"/>
      <c r="H188" s="234">
        <v>7.6619999999999999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136</v>
      </c>
      <c r="AU188" s="240" t="s">
        <v>81</v>
      </c>
      <c r="AV188" s="14" t="s">
        <v>81</v>
      </c>
      <c r="AW188" s="14" t="s">
        <v>33</v>
      </c>
      <c r="AX188" s="14" t="s">
        <v>71</v>
      </c>
      <c r="AY188" s="240" t="s">
        <v>127</v>
      </c>
    </row>
    <row r="189" s="16" customFormat="1">
      <c r="A189" s="16"/>
      <c r="B189" s="252"/>
      <c r="C189" s="253"/>
      <c r="D189" s="221" t="s">
        <v>136</v>
      </c>
      <c r="E189" s="254" t="s">
        <v>19</v>
      </c>
      <c r="F189" s="255" t="s">
        <v>164</v>
      </c>
      <c r="G189" s="253"/>
      <c r="H189" s="256">
        <v>103.612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62" t="s">
        <v>136</v>
      </c>
      <c r="AU189" s="262" t="s">
        <v>81</v>
      </c>
      <c r="AV189" s="16" t="s">
        <v>134</v>
      </c>
      <c r="AW189" s="16" t="s">
        <v>33</v>
      </c>
      <c r="AX189" s="16" t="s">
        <v>79</v>
      </c>
      <c r="AY189" s="262" t="s">
        <v>127</v>
      </c>
    </row>
    <row r="190" s="2" customFormat="1">
      <c r="A190" s="40"/>
      <c r="B190" s="41"/>
      <c r="C190" s="206" t="s">
        <v>253</v>
      </c>
      <c r="D190" s="206" t="s">
        <v>129</v>
      </c>
      <c r="E190" s="207" t="s">
        <v>254</v>
      </c>
      <c r="F190" s="208" t="s">
        <v>255</v>
      </c>
      <c r="G190" s="209" t="s">
        <v>154</v>
      </c>
      <c r="H190" s="210">
        <v>656.71600000000001</v>
      </c>
      <c r="I190" s="211"/>
      <c r="J190" s="212">
        <f>ROUND(I190*H190,2)</f>
        <v>0</v>
      </c>
      <c r="K190" s="208" t="s">
        <v>133</v>
      </c>
      <c r="L190" s="46"/>
      <c r="M190" s="213" t="s">
        <v>19</v>
      </c>
      <c r="N190" s="214" t="s">
        <v>42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134</v>
      </c>
      <c r="AT190" s="217" t="s">
        <v>129</v>
      </c>
      <c r="AU190" s="217" t="s">
        <v>81</v>
      </c>
      <c r="AY190" s="19" t="s">
        <v>127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79</v>
      </c>
      <c r="BK190" s="218">
        <f>ROUND(I190*H190,2)</f>
        <v>0</v>
      </c>
      <c r="BL190" s="19" t="s">
        <v>134</v>
      </c>
      <c r="BM190" s="217" t="s">
        <v>256</v>
      </c>
    </row>
    <row r="191" s="13" customFormat="1">
      <c r="A191" s="13"/>
      <c r="B191" s="219"/>
      <c r="C191" s="220"/>
      <c r="D191" s="221" t="s">
        <v>136</v>
      </c>
      <c r="E191" s="222" t="s">
        <v>19</v>
      </c>
      <c r="F191" s="223" t="s">
        <v>257</v>
      </c>
      <c r="G191" s="220"/>
      <c r="H191" s="222" t="s">
        <v>19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136</v>
      </c>
      <c r="AU191" s="229" t="s">
        <v>81</v>
      </c>
      <c r="AV191" s="13" t="s">
        <v>79</v>
      </c>
      <c r="AW191" s="13" t="s">
        <v>33</v>
      </c>
      <c r="AX191" s="13" t="s">
        <v>71</v>
      </c>
      <c r="AY191" s="229" t="s">
        <v>127</v>
      </c>
    </row>
    <row r="192" s="14" customFormat="1">
      <c r="A192" s="14"/>
      <c r="B192" s="230"/>
      <c r="C192" s="231"/>
      <c r="D192" s="221" t="s">
        <v>136</v>
      </c>
      <c r="E192" s="232" t="s">
        <v>19</v>
      </c>
      <c r="F192" s="233" t="s">
        <v>258</v>
      </c>
      <c r="G192" s="231"/>
      <c r="H192" s="234">
        <v>656.71600000000001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136</v>
      </c>
      <c r="AU192" s="240" t="s">
        <v>81</v>
      </c>
      <c r="AV192" s="14" t="s">
        <v>81</v>
      </c>
      <c r="AW192" s="14" t="s">
        <v>33</v>
      </c>
      <c r="AX192" s="14" t="s">
        <v>71</v>
      </c>
      <c r="AY192" s="240" t="s">
        <v>127</v>
      </c>
    </row>
    <row r="193" s="15" customFormat="1">
      <c r="A193" s="15"/>
      <c r="B193" s="241"/>
      <c r="C193" s="242"/>
      <c r="D193" s="221" t="s">
        <v>136</v>
      </c>
      <c r="E193" s="243" t="s">
        <v>19</v>
      </c>
      <c r="F193" s="244" t="s">
        <v>151</v>
      </c>
      <c r="G193" s="242"/>
      <c r="H193" s="245">
        <v>656.71600000000001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1" t="s">
        <v>136</v>
      </c>
      <c r="AU193" s="251" t="s">
        <v>81</v>
      </c>
      <c r="AV193" s="15" t="s">
        <v>144</v>
      </c>
      <c r="AW193" s="15" t="s">
        <v>33</v>
      </c>
      <c r="AX193" s="15" t="s">
        <v>79</v>
      </c>
      <c r="AY193" s="251" t="s">
        <v>127</v>
      </c>
    </row>
    <row r="194" s="2" customFormat="1">
      <c r="A194" s="40"/>
      <c r="B194" s="41"/>
      <c r="C194" s="206" t="s">
        <v>259</v>
      </c>
      <c r="D194" s="206" t="s">
        <v>129</v>
      </c>
      <c r="E194" s="207" t="s">
        <v>260</v>
      </c>
      <c r="F194" s="208" t="s">
        <v>261</v>
      </c>
      <c r="G194" s="209" t="s">
        <v>154</v>
      </c>
      <c r="H194" s="210">
        <v>9.2360000000000007</v>
      </c>
      <c r="I194" s="211"/>
      <c r="J194" s="212">
        <f>ROUND(I194*H194,2)</f>
        <v>0</v>
      </c>
      <c r="K194" s="208" t="s">
        <v>133</v>
      </c>
      <c r="L194" s="46"/>
      <c r="M194" s="213" t="s">
        <v>19</v>
      </c>
      <c r="N194" s="214" t="s">
        <v>42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134</v>
      </c>
      <c r="AT194" s="217" t="s">
        <v>129</v>
      </c>
      <c r="AU194" s="217" t="s">
        <v>81</v>
      </c>
      <c r="AY194" s="19" t="s">
        <v>127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79</v>
      </c>
      <c r="BK194" s="218">
        <f>ROUND(I194*H194,2)</f>
        <v>0</v>
      </c>
      <c r="BL194" s="19" t="s">
        <v>134</v>
      </c>
      <c r="BM194" s="217" t="s">
        <v>262</v>
      </c>
    </row>
    <row r="195" s="13" customFormat="1">
      <c r="A195" s="13"/>
      <c r="B195" s="219"/>
      <c r="C195" s="220"/>
      <c r="D195" s="221" t="s">
        <v>136</v>
      </c>
      <c r="E195" s="222" t="s">
        <v>19</v>
      </c>
      <c r="F195" s="223" t="s">
        <v>263</v>
      </c>
      <c r="G195" s="220"/>
      <c r="H195" s="222" t="s">
        <v>19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9" t="s">
        <v>136</v>
      </c>
      <c r="AU195" s="229" t="s">
        <v>81</v>
      </c>
      <c r="AV195" s="13" t="s">
        <v>79</v>
      </c>
      <c r="AW195" s="13" t="s">
        <v>33</v>
      </c>
      <c r="AX195" s="13" t="s">
        <v>71</v>
      </c>
      <c r="AY195" s="229" t="s">
        <v>127</v>
      </c>
    </row>
    <row r="196" s="14" customFormat="1">
      <c r="A196" s="14"/>
      <c r="B196" s="230"/>
      <c r="C196" s="231"/>
      <c r="D196" s="221" t="s">
        <v>136</v>
      </c>
      <c r="E196" s="232" t="s">
        <v>19</v>
      </c>
      <c r="F196" s="233" t="s">
        <v>264</v>
      </c>
      <c r="G196" s="231"/>
      <c r="H196" s="234">
        <v>9.2360000000000007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0" t="s">
        <v>136</v>
      </c>
      <c r="AU196" s="240" t="s">
        <v>81</v>
      </c>
      <c r="AV196" s="14" t="s">
        <v>81</v>
      </c>
      <c r="AW196" s="14" t="s">
        <v>33</v>
      </c>
      <c r="AX196" s="14" t="s">
        <v>79</v>
      </c>
      <c r="AY196" s="240" t="s">
        <v>127</v>
      </c>
    </row>
    <row r="197" s="2" customFormat="1">
      <c r="A197" s="40"/>
      <c r="B197" s="41"/>
      <c r="C197" s="206" t="s">
        <v>8</v>
      </c>
      <c r="D197" s="206" t="s">
        <v>129</v>
      </c>
      <c r="E197" s="207" t="s">
        <v>265</v>
      </c>
      <c r="F197" s="208" t="s">
        <v>266</v>
      </c>
      <c r="G197" s="209" t="s">
        <v>154</v>
      </c>
      <c r="H197" s="210">
        <v>656.71600000000001</v>
      </c>
      <c r="I197" s="211"/>
      <c r="J197" s="212">
        <f>ROUND(I197*H197,2)</f>
        <v>0</v>
      </c>
      <c r="K197" s="208" t="s">
        <v>133</v>
      </c>
      <c r="L197" s="46"/>
      <c r="M197" s="213" t="s">
        <v>19</v>
      </c>
      <c r="N197" s="214" t="s">
        <v>42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134</v>
      </c>
      <c r="AT197" s="217" t="s">
        <v>129</v>
      </c>
      <c r="AU197" s="217" t="s">
        <v>81</v>
      </c>
      <c r="AY197" s="19" t="s">
        <v>127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79</v>
      </c>
      <c r="BK197" s="218">
        <f>ROUND(I197*H197,2)</f>
        <v>0</v>
      </c>
      <c r="BL197" s="19" t="s">
        <v>134</v>
      </c>
      <c r="BM197" s="217" t="s">
        <v>267</v>
      </c>
    </row>
    <row r="198" s="13" customFormat="1">
      <c r="A198" s="13"/>
      <c r="B198" s="219"/>
      <c r="C198" s="220"/>
      <c r="D198" s="221" t="s">
        <v>136</v>
      </c>
      <c r="E198" s="222" t="s">
        <v>19</v>
      </c>
      <c r="F198" s="223" t="s">
        <v>257</v>
      </c>
      <c r="G198" s="220"/>
      <c r="H198" s="222" t="s">
        <v>19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136</v>
      </c>
      <c r="AU198" s="229" t="s">
        <v>81</v>
      </c>
      <c r="AV198" s="13" t="s">
        <v>79</v>
      </c>
      <c r="AW198" s="13" t="s">
        <v>33</v>
      </c>
      <c r="AX198" s="13" t="s">
        <v>71</v>
      </c>
      <c r="AY198" s="229" t="s">
        <v>127</v>
      </c>
    </row>
    <row r="199" s="14" customFormat="1">
      <c r="A199" s="14"/>
      <c r="B199" s="230"/>
      <c r="C199" s="231"/>
      <c r="D199" s="221" t="s">
        <v>136</v>
      </c>
      <c r="E199" s="232" t="s">
        <v>19</v>
      </c>
      <c r="F199" s="233" t="s">
        <v>258</v>
      </c>
      <c r="G199" s="231"/>
      <c r="H199" s="234">
        <v>656.71600000000001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0" t="s">
        <v>136</v>
      </c>
      <c r="AU199" s="240" t="s">
        <v>81</v>
      </c>
      <c r="AV199" s="14" t="s">
        <v>81</v>
      </c>
      <c r="AW199" s="14" t="s">
        <v>33</v>
      </c>
      <c r="AX199" s="14" t="s">
        <v>71</v>
      </c>
      <c r="AY199" s="240" t="s">
        <v>127</v>
      </c>
    </row>
    <row r="200" s="15" customFormat="1">
      <c r="A200" s="15"/>
      <c r="B200" s="241"/>
      <c r="C200" s="242"/>
      <c r="D200" s="221" t="s">
        <v>136</v>
      </c>
      <c r="E200" s="243" t="s">
        <v>19</v>
      </c>
      <c r="F200" s="244" t="s">
        <v>151</v>
      </c>
      <c r="G200" s="242"/>
      <c r="H200" s="245">
        <v>656.71600000000001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1" t="s">
        <v>136</v>
      </c>
      <c r="AU200" s="251" t="s">
        <v>81</v>
      </c>
      <c r="AV200" s="15" t="s">
        <v>144</v>
      </c>
      <c r="AW200" s="15" t="s">
        <v>33</v>
      </c>
      <c r="AX200" s="15" t="s">
        <v>79</v>
      </c>
      <c r="AY200" s="251" t="s">
        <v>127</v>
      </c>
    </row>
    <row r="201" s="2" customFormat="1">
      <c r="A201" s="40"/>
      <c r="B201" s="41"/>
      <c r="C201" s="206" t="s">
        <v>268</v>
      </c>
      <c r="D201" s="206" t="s">
        <v>129</v>
      </c>
      <c r="E201" s="207" t="s">
        <v>269</v>
      </c>
      <c r="F201" s="208" t="s">
        <v>270</v>
      </c>
      <c r="G201" s="209" t="s">
        <v>271</v>
      </c>
      <c r="H201" s="210">
        <v>1313.432</v>
      </c>
      <c r="I201" s="211"/>
      <c r="J201" s="212">
        <f>ROUND(I201*H201,2)</f>
        <v>0</v>
      </c>
      <c r="K201" s="208" t="s">
        <v>133</v>
      </c>
      <c r="L201" s="46"/>
      <c r="M201" s="213" t="s">
        <v>19</v>
      </c>
      <c r="N201" s="214" t="s">
        <v>42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134</v>
      </c>
      <c r="AT201" s="217" t="s">
        <v>129</v>
      </c>
      <c r="AU201" s="217" t="s">
        <v>81</v>
      </c>
      <c r="AY201" s="19" t="s">
        <v>127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134</v>
      </c>
      <c r="BM201" s="217" t="s">
        <v>272</v>
      </c>
    </row>
    <row r="202" s="14" customFormat="1">
      <c r="A202" s="14"/>
      <c r="B202" s="230"/>
      <c r="C202" s="231"/>
      <c r="D202" s="221" t="s">
        <v>136</v>
      </c>
      <c r="E202" s="232" t="s">
        <v>19</v>
      </c>
      <c r="F202" s="233" t="s">
        <v>273</v>
      </c>
      <c r="G202" s="231"/>
      <c r="H202" s="234">
        <v>1313.432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136</v>
      </c>
      <c r="AU202" s="240" t="s">
        <v>81</v>
      </c>
      <c r="AV202" s="14" t="s">
        <v>81</v>
      </c>
      <c r="AW202" s="14" t="s">
        <v>33</v>
      </c>
      <c r="AX202" s="14" t="s">
        <v>71</v>
      </c>
      <c r="AY202" s="240" t="s">
        <v>127</v>
      </c>
    </row>
    <row r="203" s="15" customFormat="1">
      <c r="A203" s="15"/>
      <c r="B203" s="241"/>
      <c r="C203" s="242"/>
      <c r="D203" s="221" t="s">
        <v>136</v>
      </c>
      <c r="E203" s="243" t="s">
        <v>19</v>
      </c>
      <c r="F203" s="244" t="s">
        <v>151</v>
      </c>
      <c r="G203" s="242"/>
      <c r="H203" s="245">
        <v>1313.432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1" t="s">
        <v>136</v>
      </c>
      <c r="AU203" s="251" t="s">
        <v>81</v>
      </c>
      <c r="AV203" s="15" t="s">
        <v>144</v>
      </c>
      <c r="AW203" s="15" t="s">
        <v>33</v>
      </c>
      <c r="AX203" s="15" t="s">
        <v>79</v>
      </c>
      <c r="AY203" s="251" t="s">
        <v>127</v>
      </c>
    </row>
    <row r="204" s="2" customFormat="1">
      <c r="A204" s="40"/>
      <c r="B204" s="41"/>
      <c r="C204" s="206" t="s">
        <v>274</v>
      </c>
      <c r="D204" s="206" t="s">
        <v>129</v>
      </c>
      <c r="E204" s="207" t="s">
        <v>275</v>
      </c>
      <c r="F204" s="208" t="s">
        <v>276</v>
      </c>
      <c r="G204" s="209" t="s">
        <v>154</v>
      </c>
      <c r="H204" s="210">
        <v>16.696000000000002</v>
      </c>
      <c r="I204" s="211"/>
      <c r="J204" s="212">
        <f>ROUND(I204*H204,2)</f>
        <v>0</v>
      </c>
      <c r="K204" s="208" t="s">
        <v>133</v>
      </c>
      <c r="L204" s="46"/>
      <c r="M204" s="213" t="s">
        <v>19</v>
      </c>
      <c r="N204" s="214" t="s">
        <v>42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134</v>
      </c>
      <c r="AT204" s="217" t="s">
        <v>129</v>
      </c>
      <c r="AU204" s="217" t="s">
        <v>81</v>
      </c>
      <c r="AY204" s="19" t="s">
        <v>127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79</v>
      </c>
      <c r="BK204" s="218">
        <f>ROUND(I204*H204,2)</f>
        <v>0</v>
      </c>
      <c r="BL204" s="19" t="s">
        <v>134</v>
      </c>
      <c r="BM204" s="217" t="s">
        <v>277</v>
      </c>
    </row>
    <row r="205" s="13" customFormat="1">
      <c r="A205" s="13"/>
      <c r="B205" s="219"/>
      <c r="C205" s="220"/>
      <c r="D205" s="221" t="s">
        <v>136</v>
      </c>
      <c r="E205" s="222" t="s">
        <v>19</v>
      </c>
      <c r="F205" s="223" t="s">
        <v>219</v>
      </c>
      <c r="G205" s="220"/>
      <c r="H205" s="222" t="s">
        <v>19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136</v>
      </c>
      <c r="AU205" s="229" t="s">
        <v>81</v>
      </c>
      <c r="AV205" s="13" t="s">
        <v>79</v>
      </c>
      <c r="AW205" s="13" t="s">
        <v>33</v>
      </c>
      <c r="AX205" s="13" t="s">
        <v>71</v>
      </c>
      <c r="AY205" s="229" t="s">
        <v>127</v>
      </c>
    </row>
    <row r="206" s="13" customFormat="1">
      <c r="A206" s="13"/>
      <c r="B206" s="219"/>
      <c r="C206" s="220"/>
      <c r="D206" s="221" t="s">
        <v>136</v>
      </c>
      <c r="E206" s="222" t="s">
        <v>19</v>
      </c>
      <c r="F206" s="223" t="s">
        <v>278</v>
      </c>
      <c r="G206" s="220"/>
      <c r="H206" s="222" t="s">
        <v>19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136</v>
      </c>
      <c r="AU206" s="229" t="s">
        <v>81</v>
      </c>
      <c r="AV206" s="13" t="s">
        <v>79</v>
      </c>
      <c r="AW206" s="13" t="s">
        <v>33</v>
      </c>
      <c r="AX206" s="13" t="s">
        <v>71</v>
      </c>
      <c r="AY206" s="229" t="s">
        <v>127</v>
      </c>
    </row>
    <row r="207" s="14" customFormat="1">
      <c r="A207" s="14"/>
      <c r="B207" s="230"/>
      <c r="C207" s="231"/>
      <c r="D207" s="221" t="s">
        <v>136</v>
      </c>
      <c r="E207" s="232" t="s">
        <v>19</v>
      </c>
      <c r="F207" s="233" t="s">
        <v>279</v>
      </c>
      <c r="G207" s="231"/>
      <c r="H207" s="234">
        <v>16.696000000000002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0" t="s">
        <v>136</v>
      </c>
      <c r="AU207" s="240" t="s">
        <v>81</v>
      </c>
      <c r="AV207" s="14" t="s">
        <v>81</v>
      </c>
      <c r="AW207" s="14" t="s">
        <v>33</v>
      </c>
      <c r="AX207" s="14" t="s">
        <v>79</v>
      </c>
      <c r="AY207" s="240" t="s">
        <v>127</v>
      </c>
    </row>
    <row r="208" s="2" customFormat="1">
      <c r="A208" s="40"/>
      <c r="B208" s="41"/>
      <c r="C208" s="206" t="s">
        <v>280</v>
      </c>
      <c r="D208" s="206" t="s">
        <v>129</v>
      </c>
      <c r="E208" s="207" t="s">
        <v>281</v>
      </c>
      <c r="F208" s="208" t="s">
        <v>276</v>
      </c>
      <c r="G208" s="209" t="s">
        <v>154</v>
      </c>
      <c r="H208" s="210">
        <v>34.478999999999999</v>
      </c>
      <c r="I208" s="211"/>
      <c r="J208" s="212">
        <f>ROUND(I208*H208,2)</f>
        <v>0</v>
      </c>
      <c r="K208" s="208" t="s">
        <v>133</v>
      </c>
      <c r="L208" s="46"/>
      <c r="M208" s="213" t="s">
        <v>19</v>
      </c>
      <c r="N208" s="214" t="s">
        <v>42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134</v>
      </c>
      <c r="AT208" s="217" t="s">
        <v>129</v>
      </c>
      <c r="AU208" s="217" t="s">
        <v>81</v>
      </c>
      <c r="AY208" s="19" t="s">
        <v>127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79</v>
      </c>
      <c r="BK208" s="218">
        <f>ROUND(I208*H208,2)</f>
        <v>0</v>
      </c>
      <c r="BL208" s="19" t="s">
        <v>134</v>
      </c>
      <c r="BM208" s="217" t="s">
        <v>282</v>
      </c>
    </row>
    <row r="209" s="13" customFormat="1">
      <c r="A209" s="13"/>
      <c r="B209" s="219"/>
      <c r="C209" s="220"/>
      <c r="D209" s="221" t="s">
        <v>136</v>
      </c>
      <c r="E209" s="222" t="s">
        <v>19</v>
      </c>
      <c r="F209" s="223" t="s">
        <v>283</v>
      </c>
      <c r="G209" s="220"/>
      <c r="H209" s="222" t="s">
        <v>19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136</v>
      </c>
      <c r="AU209" s="229" t="s">
        <v>81</v>
      </c>
      <c r="AV209" s="13" t="s">
        <v>79</v>
      </c>
      <c r="AW209" s="13" t="s">
        <v>33</v>
      </c>
      <c r="AX209" s="13" t="s">
        <v>71</v>
      </c>
      <c r="AY209" s="229" t="s">
        <v>127</v>
      </c>
    </row>
    <row r="210" s="14" customFormat="1">
      <c r="A210" s="14"/>
      <c r="B210" s="230"/>
      <c r="C210" s="231"/>
      <c r="D210" s="221" t="s">
        <v>136</v>
      </c>
      <c r="E210" s="232" t="s">
        <v>19</v>
      </c>
      <c r="F210" s="233" t="s">
        <v>284</v>
      </c>
      <c r="G210" s="231"/>
      <c r="H210" s="234">
        <v>34.478999999999999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136</v>
      </c>
      <c r="AU210" s="240" t="s">
        <v>81</v>
      </c>
      <c r="AV210" s="14" t="s">
        <v>81</v>
      </c>
      <c r="AW210" s="14" t="s">
        <v>33</v>
      </c>
      <c r="AX210" s="14" t="s">
        <v>71</v>
      </c>
      <c r="AY210" s="240" t="s">
        <v>127</v>
      </c>
    </row>
    <row r="211" s="15" customFormat="1">
      <c r="A211" s="15"/>
      <c r="B211" s="241"/>
      <c r="C211" s="242"/>
      <c r="D211" s="221" t="s">
        <v>136</v>
      </c>
      <c r="E211" s="243" t="s">
        <v>19</v>
      </c>
      <c r="F211" s="244" t="s">
        <v>151</v>
      </c>
      <c r="G211" s="242"/>
      <c r="H211" s="245">
        <v>34.478999999999999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1" t="s">
        <v>136</v>
      </c>
      <c r="AU211" s="251" t="s">
        <v>81</v>
      </c>
      <c r="AV211" s="15" t="s">
        <v>144</v>
      </c>
      <c r="AW211" s="15" t="s">
        <v>33</v>
      </c>
      <c r="AX211" s="15" t="s">
        <v>79</v>
      </c>
      <c r="AY211" s="251" t="s">
        <v>127</v>
      </c>
    </row>
    <row r="212" s="2" customFormat="1" ht="16.5" customHeight="1">
      <c r="A212" s="40"/>
      <c r="B212" s="41"/>
      <c r="C212" s="263" t="s">
        <v>285</v>
      </c>
      <c r="D212" s="263" t="s">
        <v>286</v>
      </c>
      <c r="E212" s="264" t="s">
        <v>287</v>
      </c>
      <c r="F212" s="265" t="s">
        <v>288</v>
      </c>
      <c r="G212" s="266" t="s">
        <v>271</v>
      </c>
      <c r="H212" s="267">
        <v>137.916</v>
      </c>
      <c r="I212" s="268"/>
      <c r="J212" s="269">
        <f>ROUND(I212*H212,2)</f>
        <v>0</v>
      </c>
      <c r="K212" s="265" t="s">
        <v>133</v>
      </c>
      <c r="L212" s="270"/>
      <c r="M212" s="271" t="s">
        <v>19</v>
      </c>
      <c r="N212" s="272" t="s">
        <v>42</v>
      </c>
      <c r="O212" s="86"/>
      <c r="P212" s="215">
        <f>O212*H212</f>
        <v>0</v>
      </c>
      <c r="Q212" s="215">
        <v>1</v>
      </c>
      <c r="R212" s="215">
        <f>Q212*H212</f>
        <v>137.916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182</v>
      </c>
      <c r="AT212" s="217" t="s">
        <v>286</v>
      </c>
      <c r="AU212" s="217" t="s">
        <v>81</v>
      </c>
      <c r="AY212" s="19" t="s">
        <v>127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79</v>
      </c>
      <c r="BK212" s="218">
        <f>ROUND(I212*H212,2)</f>
        <v>0</v>
      </c>
      <c r="BL212" s="19" t="s">
        <v>134</v>
      </c>
      <c r="BM212" s="217" t="s">
        <v>289</v>
      </c>
    </row>
    <row r="213" s="14" customFormat="1">
      <c r="A213" s="14"/>
      <c r="B213" s="230"/>
      <c r="C213" s="231"/>
      <c r="D213" s="221" t="s">
        <v>136</v>
      </c>
      <c r="E213" s="232" t="s">
        <v>19</v>
      </c>
      <c r="F213" s="233" t="s">
        <v>290</v>
      </c>
      <c r="G213" s="231"/>
      <c r="H213" s="234">
        <v>68.957999999999998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0" t="s">
        <v>136</v>
      </c>
      <c r="AU213" s="240" t="s">
        <v>81</v>
      </c>
      <c r="AV213" s="14" t="s">
        <v>81</v>
      </c>
      <c r="AW213" s="14" t="s">
        <v>33</v>
      </c>
      <c r="AX213" s="14" t="s">
        <v>79</v>
      </c>
      <c r="AY213" s="240" t="s">
        <v>127</v>
      </c>
    </row>
    <row r="214" s="14" customFormat="1">
      <c r="A214" s="14"/>
      <c r="B214" s="230"/>
      <c r="C214" s="231"/>
      <c r="D214" s="221" t="s">
        <v>136</v>
      </c>
      <c r="E214" s="231"/>
      <c r="F214" s="233" t="s">
        <v>291</v>
      </c>
      <c r="G214" s="231"/>
      <c r="H214" s="234">
        <v>137.916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136</v>
      </c>
      <c r="AU214" s="240" t="s">
        <v>81</v>
      </c>
      <c r="AV214" s="14" t="s">
        <v>81</v>
      </c>
      <c r="AW214" s="14" t="s">
        <v>4</v>
      </c>
      <c r="AX214" s="14" t="s">
        <v>79</v>
      </c>
      <c r="AY214" s="240" t="s">
        <v>127</v>
      </c>
    </row>
    <row r="215" s="2" customFormat="1">
      <c r="A215" s="40"/>
      <c r="B215" s="41"/>
      <c r="C215" s="206" t="s">
        <v>292</v>
      </c>
      <c r="D215" s="206" t="s">
        <v>129</v>
      </c>
      <c r="E215" s="207" t="s">
        <v>293</v>
      </c>
      <c r="F215" s="208" t="s">
        <v>294</v>
      </c>
      <c r="G215" s="209" t="s">
        <v>154</v>
      </c>
      <c r="H215" s="210">
        <v>38.957000000000001</v>
      </c>
      <c r="I215" s="211"/>
      <c r="J215" s="212">
        <f>ROUND(I215*H215,2)</f>
        <v>0</v>
      </c>
      <c r="K215" s="208" t="s">
        <v>133</v>
      </c>
      <c r="L215" s="46"/>
      <c r="M215" s="213" t="s">
        <v>19</v>
      </c>
      <c r="N215" s="214" t="s">
        <v>42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134</v>
      </c>
      <c r="AT215" s="217" t="s">
        <v>129</v>
      </c>
      <c r="AU215" s="217" t="s">
        <v>81</v>
      </c>
      <c r="AY215" s="19" t="s">
        <v>127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134</v>
      </c>
      <c r="BM215" s="217" t="s">
        <v>295</v>
      </c>
    </row>
    <row r="216" s="13" customFormat="1">
      <c r="A216" s="13"/>
      <c r="B216" s="219"/>
      <c r="C216" s="220"/>
      <c r="D216" s="221" t="s">
        <v>136</v>
      </c>
      <c r="E216" s="222" t="s">
        <v>19</v>
      </c>
      <c r="F216" s="223" t="s">
        <v>219</v>
      </c>
      <c r="G216" s="220"/>
      <c r="H216" s="222" t="s">
        <v>19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136</v>
      </c>
      <c r="AU216" s="229" t="s">
        <v>81</v>
      </c>
      <c r="AV216" s="13" t="s">
        <v>79</v>
      </c>
      <c r="AW216" s="13" t="s">
        <v>33</v>
      </c>
      <c r="AX216" s="13" t="s">
        <v>71</v>
      </c>
      <c r="AY216" s="229" t="s">
        <v>127</v>
      </c>
    </row>
    <row r="217" s="13" customFormat="1">
      <c r="A217" s="13"/>
      <c r="B217" s="219"/>
      <c r="C217" s="220"/>
      <c r="D217" s="221" t="s">
        <v>136</v>
      </c>
      <c r="E217" s="222" t="s">
        <v>19</v>
      </c>
      <c r="F217" s="223" t="s">
        <v>278</v>
      </c>
      <c r="G217" s="220"/>
      <c r="H217" s="222" t="s">
        <v>19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9" t="s">
        <v>136</v>
      </c>
      <c r="AU217" s="229" t="s">
        <v>81</v>
      </c>
      <c r="AV217" s="13" t="s">
        <v>79</v>
      </c>
      <c r="AW217" s="13" t="s">
        <v>33</v>
      </c>
      <c r="AX217" s="13" t="s">
        <v>71</v>
      </c>
      <c r="AY217" s="229" t="s">
        <v>127</v>
      </c>
    </row>
    <row r="218" s="14" customFormat="1">
      <c r="A218" s="14"/>
      <c r="B218" s="230"/>
      <c r="C218" s="231"/>
      <c r="D218" s="221" t="s">
        <v>136</v>
      </c>
      <c r="E218" s="232" t="s">
        <v>19</v>
      </c>
      <c r="F218" s="233" t="s">
        <v>221</v>
      </c>
      <c r="G218" s="231"/>
      <c r="H218" s="234">
        <v>15.488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0" t="s">
        <v>136</v>
      </c>
      <c r="AU218" s="240" t="s">
        <v>81</v>
      </c>
      <c r="AV218" s="14" t="s">
        <v>81</v>
      </c>
      <c r="AW218" s="14" t="s">
        <v>33</v>
      </c>
      <c r="AX218" s="14" t="s">
        <v>71</v>
      </c>
      <c r="AY218" s="240" t="s">
        <v>127</v>
      </c>
    </row>
    <row r="219" s="14" customFormat="1">
      <c r="A219" s="14"/>
      <c r="B219" s="230"/>
      <c r="C219" s="231"/>
      <c r="D219" s="221" t="s">
        <v>136</v>
      </c>
      <c r="E219" s="232" t="s">
        <v>19</v>
      </c>
      <c r="F219" s="233" t="s">
        <v>222</v>
      </c>
      <c r="G219" s="231"/>
      <c r="H219" s="234">
        <v>4.6280000000000001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136</v>
      </c>
      <c r="AU219" s="240" t="s">
        <v>81</v>
      </c>
      <c r="AV219" s="14" t="s">
        <v>81</v>
      </c>
      <c r="AW219" s="14" t="s">
        <v>33</v>
      </c>
      <c r="AX219" s="14" t="s">
        <v>71</v>
      </c>
      <c r="AY219" s="240" t="s">
        <v>127</v>
      </c>
    </row>
    <row r="220" s="14" customFormat="1">
      <c r="A220" s="14"/>
      <c r="B220" s="230"/>
      <c r="C220" s="231"/>
      <c r="D220" s="221" t="s">
        <v>136</v>
      </c>
      <c r="E220" s="232" t="s">
        <v>19</v>
      </c>
      <c r="F220" s="233" t="s">
        <v>223</v>
      </c>
      <c r="G220" s="231"/>
      <c r="H220" s="234">
        <v>1.8200000000000001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136</v>
      </c>
      <c r="AU220" s="240" t="s">
        <v>81</v>
      </c>
      <c r="AV220" s="14" t="s">
        <v>81</v>
      </c>
      <c r="AW220" s="14" t="s">
        <v>33</v>
      </c>
      <c r="AX220" s="14" t="s">
        <v>71</v>
      </c>
      <c r="AY220" s="240" t="s">
        <v>127</v>
      </c>
    </row>
    <row r="221" s="14" customFormat="1">
      <c r="A221" s="14"/>
      <c r="B221" s="230"/>
      <c r="C221" s="231"/>
      <c r="D221" s="221" t="s">
        <v>136</v>
      </c>
      <c r="E221" s="232" t="s">
        <v>19</v>
      </c>
      <c r="F221" s="233" t="s">
        <v>224</v>
      </c>
      <c r="G221" s="231"/>
      <c r="H221" s="234">
        <v>1.722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136</v>
      </c>
      <c r="AU221" s="240" t="s">
        <v>81</v>
      </c>
      <c r="AV221" s="14" t="s">
        <v>81</v>
      </c>
      <c r="AW221" s="14" t="s">
        <v>33</v>
      </c>
      <c r="AX221" s="14" t="s">
        <v>71</v>
      </c>
      <c r="AY221" s="240" t="s">
        <v>127</v>
      </c>
    </row>
    <row r="222" s="14" customFormat="1">
      <c r="A222" s="14"/>
      <c r="B222" s="230"/>
      <c r="C222" s="231"/>
      <c r="D222" s="221" t="s">
        <v>136</v>
      </c>
      <c r="E222" s="232" t="s">
        <v>19</v>
      </c>
      <c r="F222" s="233" t="s">
        <v>225</v>
      </c>
      <c r="G222" s="231"/>
      <c r="H222" s="234">
        <v>4.3789999999999996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0" t="s">
        <v>136</v>
      </c>
      <c r="AU222" s="240" t="s">
        <v>81</v>
      </c>
      <c r="AV222" s="14" t="s">
        <v>81</v>
      </c>
      <c r="AW222" s="14" t="s">
        <v>33</v>
      </c>
      <c r="AX222" s="14" t="s">
        <v>71</v>
      </c>
      <c r="AY222" s="240" t="s">
        <v>127</v>
      </c>
    </row>
    <row r="223" s="14" customFormat="1">
      <c r="A223" s="14"/>
      <c r="B223" s="230"/>
      <c r="C223" s="231"/>
      <c r="D223" s="221" t="s">
        <v>136</v>
      </c>
      <c r="E223" s="232" t="s">
        <v>19</v>
      </c>
      <c r="F223" s="233" t="s">
        <v>226</v>
      </c>
      <c r="G223" s="231"/>
      <c r="H223" s="234">
        <v>4.1059999999999999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0" t="s">
        <v>136</v>
      </c>
      <c r="AU223" s="240" t="s">
        <v>81</v>
      </c>
      <c r="AV223" s="14" t="s">
        <v>81</v>
      </c>
      <c r="AW223" s="14" t="s">
        <v>33</v>
      </c>
      <c r="AX223" s="14" t="s">
        <v>71</v>
      </c>
      <c r="AY223" s="240" t="s">
        <v>127</v>
      </c>
    </row>
    <row r="224" s="14" customFormat="1">
      <c r="A224" s="14"/>
      <c r="B224" s="230"/>
      <c r="C224" s="231"/>
      <c r="D224" s="221" t="s">
        <v>136</v>
      </c>
      <c r="E224" s="232" t="s">
        <v>19</v>
      </c>
      <c r="F224" s="233" t="s">
        <v>227</v>
      </c>
      <c r="G224" s="231"/>
      <c r="H224" s="234">
        <v>1.6240000000000001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136</v>
      </c>
      <c r="AU224" s="240" t="s">
        <v>81</v>
      </c>
      <c r="AV224" s="14" t="s">
        <v>81</v>
      </c>
      <c r="AW224" s="14" t="s">
        <v>33</v>
      </c>
      <c r="AX224" s="14" t="s">
        <v>71</v>
      </c>
      <c r="AY224" s="240" t="s">
        <v>127</v>
      </c>
    </row>
    <row r="225" s="14" customFormat="1">
      <c r="A225" s="14"/>
      <c r="B225" s="230"/>
      <c r="C225" s="231"/>
      <c r="D225" s="221" t="s">
        <v>136</v>
      </c>
      <c r="E225" s="232" t="s">
        <v>19</v>
      </c>
      <c r="F225" s="233" t="s">
        <v>228</v>
      </c>
      <c r="G225" s="231"/>
      <c r="H225" s="234">
        <v>1.54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136</v>
      </c>
      <c r="AU225" s="240" t="s">
        <v>81</v>
      </c>
      <c r="AV225" s="14" t="s">
        <v>81</v>
      </c>
      <c r="AW225" s="14" t="s">
        <v>33</v>
      </c>
      <c r="AX225" s="14" t="s">
        <v>71</v>
      </c>
      <c r="AY225" s="240" t="s">
        <v>127</v>
      </c>
    </row>
    <row r="226" s="14" customFormat="1">
      <c r="A226" s="14"/>
      <c r="B226" s="230"/>
      <c r="C226" s="231"/>
      <c r="D226" s="221" t="s">
        <v>136</v>
      </c>
      <c r="E226" s="232" t="s">
        <v>19</v>
      </c>
      <c r="F226" s="233" t="s">
        <v>229</v>
      </c>
      <c r="G226" s="231"/>
      <c r="H226" s="234">
        <v>3.8940000000000001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0" t="s">
        <v>136</v>
      </c>
      <c r="AU226" s="240" t="s">
        <v>81</v>
      </c>
      <c r="AV226" s="14" t="s">
        <v>81</v>
      </c>
      <c r="AW226" s="14" t="s">
        <v>33</v>
      </c>
      <c r="AX226" s="14" t="s">
        <v>71</v>
      </c>
      <c r="AY226" s="240" t="s">
        <v>127</v>
      </c>
    </row>
    <row r="227" s="14" customFormat="1">
      <c r="A227" s="14"/>
      <c r="B227" s="230"/>
      <c r="C227" s="231"/>
      <c r="D227" s="221" t="s">
        <v>136</v>
      </c>
      <c r="E227" s="232" t="s">
        <v>19</v>
      </c>
      <c r="F227" s="233" t="s">
        <v>230</v>
      </c>
      <c r="G227" s="231"/>
      <c r="H227" s="234">
        <v>3.6459999999999999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0" t="s">
        <v>136</v>
      </c>
      <c r="AU227" s="240" t="s">
        <v>81</v>
      </c>
      <c r="AV227" s="14" t="s">
        <v>81</v>
      </c>
      <c r="AW227" s="14" t="s">
        <v>33</v>
      </c>
      <c r="AX227" s="14" t="s">
        <v>71</v>
      </c>
      <c r="AY227" s="240" t="s">
        <v>127</v>
      </c>
    </row>
    <row r="228" s="14" customFormat="1">
      <c r="A228" s="14"/>
      <c r="B228" s="230"/>
      <c r="C228" s="231"/>
      <c r="D228" s="221" t="s">
        <v>136</v>
      </c>
      <c r="E228" s="232" t="s">
        <v>19</v>
      </c>
      <c r="F228" s="233" t="s">
        <v>231</v>
      </c>
      <c r="G228" s="231"/>
      <c r="H228" s="234">
        <v>1.442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0" t="s">
        <v>136</v>
      </c>
      <c r="AU228" s="240" t="s">
        <v>81</v>
      </c>
      <c r="AV228" s="14" t="s">
        <v>81</v>
      </c>
      <c r="AW228" s="14" t="s">
        <v>33</v>
      </c>
      <c r="AX228" s="14" t="s">
        <v>71</v>
      </c>
      <c r="AY228" s="240" t="s">
        <v>127</v>
      </c>
    </row>
    <row r="229" s="14" customFormat="1">
      <c r="A229" s="14"/>
      <c r="B229" s="230"/>
      <c r="C229" s="231"/>
      <c r="D229" s="221" t="s">
        <v>136</v>
      </c>
      <c r="E229" s="232" t="s">
        <v>19</v>
      </c>
      <c r="F229" s="233" t="s">
        <v>232</v>
      </c>
      <c r="G229" s="231"/>
      <c r="H229" s="234">
        <v>1.3580000000000001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136</v>
      </c>
      <c r="AU229" s="240" t="s">
        <v>81</v>
      </c>
      <c r="AV229" s="14" t="s">
        <v>81</v>
      </c>
      <c r="AW229" s="14" t="s">
        <v>33</v>
      </c>
      <c r="AX229" s="14" t="s">
        <v>71</v>
      </c>
      <c r="AY229" s="240" t="s">
        <v>127</v>
      </c>
    </row>
    <row r="230" s="14" customFormat="1">
      <c r="A230" s="14"/>
      <c r="B230" s="230"/>
      <c r="C230" s="231"/>
      <c r="D230" s="221" t="s">
        <v>136</v>
      </c>
      <c r="E230" s="232" t="s">
        <v>19</v>
      </c>
      <c r="F230" s="233" t="s">
        <v>233</v>
      </c>
      <c r="G230" s="231"/>
      <c r="H230" s="234">
        <v>3.4340000000000002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0" t="s">
        <v>136</v>
      </c>
      <c r="AU230" s="240" t="s">
        <v>81</v>
      </c>
      <c r="AV230" s="14" t="s">
        <v>81</v>
      </c>
      <c r="AW230" s="14" t="s">
        <v>33</v>
      </c>
      <c r="AX230" s="14" t="s">
        <v>71</v>
      </c>
      <c r="AY230" s="240" t="s">
        <v>127</v>
      </c>
    </row>
    <row r="231" s="14" customFormat="1">
      <c r="A231" s="14"/>
      <c r="B231" s="230"/>
      <c r="C231" s="231"/>
      <c r="D231" s="221" t="s">
        <v>136</v>
      </c>
      <c r="E231" s="232" t="s">
        <v>19</v>
      </c>
      <c r="F231" s="233" t="s">
        <v>234</v>
      </c>
      <c r="G231" s="231"/>
      <c r="H231" s="234">
        <v>1.98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0" t="s">
        <v>136</v>
      </c>
      <c r="AU231" s="240" t="s">
        <v>81</v>
      </c>
      <c r="AV231" s="14" t="s">
        <v>81</v>
      </c>
      <c r="AW231" s="14" t="s">
        <v>33</v>
      </c>
      <c r="AX231" s="14" t="s">
        <v>71</v>
      </c>
      <c r="AY231" s="240" t="s">
        <v>127</v>
      </c>
    </row>
    <row r="232" s="14" customFormat="1">
      <c r="A232" s="14"/>
      <c r="B232" s="230"/>
      <c r="C232" s="231"/>
      <c r="D232" s="221" t="s">
        <v>136</v>
      </c>
      <c r="E232" s="232" t="s">
        <v>19</v>
      </c>
      <c r="F232" s="233" t="s">
        <v>235</v>
      </c>
      <c r="G232" s="231"/>
      <c r="H232" s="234">
        <v>1.26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0" t="s">
        <v>136</v>
      </c>
      <c r="AU232" s="240" t="s">
        <v>81</v>
      </c>
      <c r="AV232" s="14" t="s">
        <v>81</v>
      </c>
      <c r="AW232" s="14" t="s">
        <v>33</v>
      </c>
      <c r="AX232" s="14" t="s">
        <v>71</v>
      </c>
      <c r="AY232" s="240" t="s">
        <v>127</v>
      </c>
    </row>
    <row r="233" s="14" customFormat="1">
      <c r="A233" s="14"/>
      <c r="B233" s="230"/>
      <c r="C233" s="231"/>
      <c r="D233" s="221" t="s">
        <v>136</v>
      </c>
      <c r="E233" s="232" t="s">
        <v>19</v>
      </c>
      <c r="F233" s="233" t="s">
        <v>236</v>
      </c>
      <c r="G233" s="231"/>
      <c r="H233" s="234">
        <v>1.1759999999999999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136</v>
      </c>
      <c r="AU233" s="240" t="s">
        <v>81</v>
      </c>
      <c r="AV233" s="14" t="s">
        <v>81</v>
      </c>
      <c r="AW233" s="14" t="s">
        <v>33</v>
      </c>
      <c r="AX233" s="14" t="s">
        <v>71</v>
      </c>
      <c r="AY233" s="240" t="s">
        <v>127</v>
      </c>
    </row>
    <row r="234" s="14" customFormat="1">
      <c r="A234" s="14"/>
      <c r="B234" s="230"/>
      <c r="C234" s="231"/>
      <c r="D234" s="221" t="s">
        <v>136</v>
      </c>
      <c r="E234" s="232" t="s">
        <v>19</v>
      </c>
      <c r="F234" s="233" t="s">
        <v>237</v>
      </c>
      <c r="G234" s="231"/>
      <c r="H234" s="234">
        <v>1.0780000000000001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0" t="s">
        <v>136</v>
      </c>
      <c r="AU234" s="240" t="s">
        <v>81</v>
      </c>
      <c r="AV234" s="14" t="s">
        <v>81</v>
      </c>
      <c r="AW234" s="14" t="s">
        <v>33</v>
      </c>
      <c r="AX234" s="14" t="s">
        <v>71</v>
      </c>
      <c r="AY234" s="240" t="s">
        <v>127</v>
      </c>
    </row>
    <row r="235" s="14" customFormat="1">
      <c r="A235" s="14"/>
      <c r="B235" s="230"/>
      <c r="C235" s="231"/>
      <c r="D235" s="221" t="s">
        <v>136</v>
      </c>
      <c r="E235" s="232" t="s">
        <v>19</v>
      </c>
      <c r="F235" s="233" t="s">
        <v>238</v>
      </c>
      <c r="G235" s="231"/>
      <c r="H235" s="234">
        <v>1.0780000000000001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136</v>
      </c>
      <c r="AU235" s="240" t="s">
        <v>81</v>
      </c>
      <c r="AV235" s="14" t="s">
        <v>81</v>
      </c>
      <c r="AW235" s="14" t="s">
        <v>33</v>
      </c>
      <c r="AX235" s="14" t="s">
        <v>71</v>
      </c>
      <c r="AY235" s="240" t="s">
        <v>127</v>
      </c>
    </row>
    <row r="236" s="16" customFormat="1">
      <c r="A236" s="16"/>
      <c r="B236" s="252"/>
      <c r="C236" s="253"/>
      <c r="D236" s="221" t="s">
        <v>136</v>
      </c>
      <c r="E236" s="254" t="s">
        <v>19</v>
      </c>
      <c r="F236" s="255" t="s">
        <v>164</v>
      </c>
      <c r="G236" s="253"/>
      <c r="H236" s="256">
        <v>55.652999999999999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2" t="s">
        <v>136</v>
      </c>
      <c r="AU236" s="262" t="s">
        <v>81</v>
      </c>
      <c r="AV236" s="16" t="s">
        <v>134</v>
      </c>
      <c r="AW236" s="16" t="s">
        <v>33</v>
      </c>
      <c r="AX236" s="16" t="s">
        <v>71</v>
      </c>
      <c r="AY236" s="262" t="s">
        <v>127</v>
      </c>
    </row>
    <row r="237" s="14" customFormat="1">
      <c r="A237" s="14"/>
      <c r="B237" s="230"/>
      <c r="C237" s="231"/>
      <c r="D237" s="221" t="s">
        <v>136</v>
      </c>
      <c r="E237" s="232" t="s">
        <v>19</v>
      </c>
      <c r="F237" s="233" t="s">
        <v>296</v>
      </c>
      <c r="G237" s="231"/>
      <c r="H237" s="234">
        <v>38.957000000000001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0" t="s">
        <v>136</v>
      </c>
      <c r="AU237" s="240" t="s">
        <v>81</v>
      </c>
      <c r="AV237" s="14" t="s">
        <v>81</v>
      </c>
      <c r="AW237" s="14" t="s">
        <v>33</v>
      </c>
      <c r="AX237" s="14" t="s">
        <v>79</v>
      </c>
      <c r="AY237" s="240" t="s">
        <v>127</v>
      </c>
    </row>
    <row r="238" s="2" customFormat="1" ht="16.5" customHeight="1">
      <c r="A238" s="40"/>
      <c r="B238" s="41"/>
      <c r="C238" s="263" t="s">
        <v>7</v>
      </c>
      <c r="D238" s="263" t="s">
        <v>286</v>
      </c>
      <c r="E238" s="264" t="s">
        <v>297</v>
      </c>
      <c r="F238" s="265" t="s">
        <v>298</v>
      </c>
      <c r="G238" s="266" t="s">
        <v>271</v>
      </c>
      <c r="H238" s="267">
        <v>111.306</v>
      </c>
      <c r="I238" s="268"/>
      <c r="J238" s="269">
        <f>ROUND(I238*H238,2)</f>
        <v>0</v>
      </c>
      <c r="K238" s="265" t="s">
        <v>133</v>
      </c>
      <c r="L238" s="270"/>
      <c r="M238" s="271" t="s">
        <v>19</v>
      </c>
      <c r="N238" s="272" t="s">
        <v>42</v>
      </c>
      <c r="O238" s="86"/>
      <c r="P238" s="215">
        <f>O238*H238</f>
        <v>0</v>
      </c>
      <c r="Q238" s="215">
        <v>1</v>
      </c>
      <c r="R238" s="215">
        <f>Q238*H238</f>
        <v>111.306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182</v>
      </c>
      <c r="AT238" s="217" t="s">
        <v>286</v>
      </c>
      <c r="AU238" s="217" t="s">
        <v>81</v>
      </c>
      <c r="AY238" s="19" t="s">
        <v>127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79</v>
      </c>
      <c r="BK238" s="218">
        <f>ROUND(I238*H238,2)</f>
        <v>0</v>
      </c>
      <c r="BL238" s="19" t="s">
        <v>134</v>
      </c>
      <c r="BM238" s="217" t="s">
        <v>299</v>
      </c>
    </row>
    <row r="239" s="14" customFormat="1">
      <c r="A239" s="14"/>
      <c r="B239" s="230"/>
      <c r="C239" s="231"/>
      <c r="D239" s="221" t="s">
        <v>136</v>
      </c>
      <c r="E239" s="232" t="s">
        <v>19</v>
      </c>
      <c r="F239" s="233" t="s">
        <v>300</v>
      </c>
      <c r="G239" s="231"/>
      <c r="H239" s="234">
        <v>111.306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0" t="s">
        <v>136</v>
      </c>
      <c r="AU239" s="240" t="s">
        <v>81</v>
      </c>
      <c r="AV239" s="14" t="s">
        <v>81</v>
      </c>
      <c r="AW239" s="14" t="s">
        <v>33</v>
      </c>
      <c r="AX239" s="14" t="s">
        <v>79</v>
      </c>
      <c r="AY239" s="240" t="s">
        <v>127</v>
      </c>
    </row>
    <row r="240" s="2" customFormat="1">
      <c r="A240" s="40"/>
      <c r="B240" s="41"/>
      <c r="C240" s="206" t="s">
        <v>301</v>
      </c>
      <c r="D240" s="206" t="s">
        <v>129</v>
      </c>
      <c r="E240" s="207" t="s">
        <v>302</v>
      </c>
      <c r="F240" s="208" t="s">
        <v>303</v>
      </c>
      <c r="G240" s="209" t="s">
        <v>132</v>
      </c>
      <c r="H240" s="210">
        <v>34.200000000000003</v>
      </c>
      <c r="I240" s="211"/>
      <c r="J240" s="212">
        <f>ROUND(I240*H240,2)</f>
        <v>0</v>
      </c>
      <c r="K240" s="208" t="s">
        <v>133</v>
      </c>
      <c r="L240" s="46"/>
      <c r="M240" s="213" t="s">
        <v>19</v>
      </c>
      <c r="N240" s="214" t="s">
        <v>42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134</v>
      </c>
      <c r="AT240" s="217" t="s">
        <v>129</v>
      </c>
      <c r="AU240" s="217" t="s">
        <v>81</v>
      </c>
      <c r="AY240" s="19" t="s">
        <v>127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79</v>
      </c>
      <c r="BK240" s="218">
        <f>ROUND(I240*H240,2)</f>
        <v>0</v>
      </c>
      <c r="BL240" s="19" t="s">
        <v>134</v>
      </c>
      <c r="BM240" s="217" t="s">
        <v>304</v>
      </c>
    </row>
    <row r="241" s="13" customFormat="1">
      <c r="A241" s="13"/>
      <c r="B241" s="219"/>
      <c r="C241" s="220"/>
      <c r="D241" s="221" t="s">
        <v>136</v>
      </c>
      <c r="E241" s="222" t="s">
        <v>19</v>
      </c>
      <c r="F241" s="223" t="s">
        <v>305</v>
      </c>
      <c r="G241" s="220"/>
      <c r="H241" s="222" t="s">
        <v>19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9" t="s">
        <v>136</v>
      </c>
      <c r="AU241" s="229" t="s">
        <v>81</v>
      </c>
      <c r="AV241" s="13" t="s">
        <v>79</v>
      </c>
      <c r="AW241" s="13" t="s">
        <v>33</v>
      </c>
      <c r="AX241" s="13" t="s">
        <v>71</v>
      </c>
      <c r="AY241" s="229" t="s">
        <v>127</v>
      </c>
    </row>
    <row r="242" s="14" customFormat="1">
      <c r="A242" s="14"/>
      <c r="B242" s="230"/>
      <c r="C242" s="231"/>
      <c r="D242" s="221" t="s">
        <v>136</v>
      </c>
      <c r="E242" s="232" t="s">
        <v>19</v>
      </c>
      <c r="F242" s="233" t="s">
        <v>306</v>
      </c>
      <c r="G242" s="231"/>
      <c r="H242" s="234">
        <v>34.200000000000003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0" t="s">
        <v>136</v>
      </c>
      <c r="AU242" s="240" t="s">
        <v>81</v>
      </c>
      <c r="AV242" s="14" t="s">
        <v>81</v>
      </c>
      <c r="AW242" s="14" t="s">
        <v>33</v>
      </c>
      <c r="AX242" s="14" t="s">
        <v>79</v>
      </c>
      <c r="AY242" s="240" t="s">
        <v>127</v>
      </c>
    </row>
    <row r="243" s="2" customFormat="1">
      <c r="A243" s="40"/>
      <c r="B243" s="41"/>
      <c r="C243" s="206" t="s">
        <v>307</v>
      </c>
      <c r="D243" s="206" t="s">
        <v>129</v>
      </c>
      <c r="E243" s="207" t="s">
        <v>308</v>
      </c>
      <c r="F243" s="208" t="s">
        <v>309</v>
      </c>
      <c r="G243" s="209" t="s">
        <v>132</v>
      </c>
      <c r="H243" s="210">
        <v>79.799999999999997</v>
      </c>
      <c r="I243" s="211"/>
      <c r="J243" s="212">
        <f>ROUND(I243*H243,2)</f>
        <v>0</v>
      </c>
      <c r="K243" s="208" t="s">
        <v>133</v>
      </c>
      <c r="L243" s="46"/>
      <c r="M243" s="213" t="s">
        <v>19</v>
      </c>
      <c r="N243" s="214" t="s">
        <v>42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134</v>
      </c>
      <c r="AT243" s="217" t="s">
        <v>129</v>
      </c>
      <c r="AU243" s="217" t="s">
        <v>81</v>
      </c>
      <c r="AY243" s="19" t="s">
        <v>127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79</v>
      </c>
      <c r="BK243" s="218">
        <f>ROUND(I243*H243,2)</f>
        <v>0</v>
      </c>
      <c r="BL243" s="19" t="s">
        <v>134</v>
      </c>
      <c r="BM243" s="217" t="s">
        <v>310</v>
      </c>
    </row>
    <row r="244" s="13" customFormat="1">
      <c r="A244" s="13"/>
      <c r="B244" s="219"/>
      <c r="C244" s="220"/>
      <c r="D244" s="221" t="s">
        <v>136</v>
      </c>
      <c r="E244" s="222" t="s">
        <v>19</v>
      </c>
      <c r="F244" s="223" t="s">
        <v>305</v>
      </c>
      <c r="G244" s="220"/>
      <c r="H244" s="222" t="s">
        <v>19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136</v>
      </c>
      <c r="AU244" s="229" t="s">
        <v>81</v>
      </c>
      <c r="AV244" s="13" t="s">
        <v>79</v>
      </c>
      <c r="AW244" s="13" t="s">
        <v>33</v>
      </c>
      <c r="AX244" s="13" t="s">
        <v>71</v>
      </c>
      <c r="AY244" s="229" t="s">
        <v>127</v>
      </c>
    </row>
    <row r="245" s="14" customFormat="1">
      <c r="A245" s="14"/>
      <c r="B245" s="230"/>
      <c r="C245" s="231"/>
      <c r="D245" s="221" t="s">
        <v>136</v>
      </c>
      <c r="E245" s="232" t="s">
        <v>19</v>
      </c>
      <c r="F245" s="233" t="s">
        <v>311</v>
      </c>
      <c r="G245" s="231"/>
      <c r="H245" s="234">
        <v>79.799999999999997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0" t="s">
        <v>136</v>
      </c>
      <c r="AU245" s="240" t="s">
        <v>81</v>
      </c>
      <c r="AV245" s="14" t="s">
        <v>81</v>
      </c>
      <c r="AW245" s="14" t="s">
        <v>33</v>
      </c>
      <c r="AX245" s="14" t="s">
        <v>79</v>
      </c>
      <c r="AY245" s="240" t="s">
        <v>127</v>
      </c>
    </row>
    <row r="246" s="2" customFormat="1" ht="21.75" customHeight="1">
      <c r="A246" s="40"/>
      <c r="B246" s="41"/>
      <c r="C246" s="206" t="s">
        <v>312</v>
      </c>
      <c r="D246" s="206" t="s">
        <v>129</v>
      </c>
      <c r="E246" s="207" t="s">
        <v>313</v>
      </c>
      <c r="F246" s="208" t="s">
        <v>314</v>
      </c>
      <c r="G246" s="209" t="s">
        <v>132</v>
      </c>
      <c r="H246" s="210">
        <v>1268</v>
      </c>
      <c r="I246" s="211"/>
      <c r="J246" s="212">
        <f>ROUND(I246*H246,2)</f>
        <v>0</v>
      </c>
      <c r="K246" s="208" t="s">
        <v>133</v>
      </c>
      <c r="L246" s="46"/>
      <c r="M246" s="213" t="s">
        <v>19</v>
      </c>
      <c r="N246" s="214" t="s">
        <v>42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134</v>
      </c>
      <c r="AT246" s="217" t="s">
        <v>129</v>
      </c>
      <c r="AU246" s="217" t="s">
        <v>81</v>
      </c>
      <c r="AY246" s="19" t="s">
        <v>127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79</v>
      </c>
      <c r="BK246" s="218">
        <f>ROUND(I246*H246,2)</f>
        <v>0</v>
      </c>
      <c r="BL246" s="19" t="s">
        <v>134</v>
      </c>
      <c r="BM246" s="217" t="s">
        <v>315</v>
      </c>
    </row>
    <row r="247" s="13" customFormat="1">
      <c r="A247" s="13"/>
      <c r="B247" s="219"/>
      <c r="C247" s="220"/>
      <c r="D247" s="221" t="s">
        <v>136</v>
      </c>
      <c r="E247" s="222" t="s">
        <v>19</v>
      </c>
      <c r="F247" s="223" t="s">
        <v>219</v>
      </c>
      <c r="G247" s="220"/>
      <c r="H247" s="222" t="s">
        <v>19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136</v>
      </c>
      <c r="AU247" s="229" t="s">
        <v>81</v>
      </c>
      <c r="AV247" s="13" t="s">
        <v>79</v>
      </c>
      <c r="AW247" s="13" t="s">
        <v>33</v>
      </c>
      <c r="AX247" s="13" t="s">
        <v>71</v>
      </c>
      <c r="AY247" s="229" t="s">
        <v>127</v>
      </c>
    </row>
    <row r="248" s="14" customFormat="1">
      <c r="A248" s="14"/>
      <c r="B248" s="230"/>
      <c r="C248" s="231"/>
      <c r="D248" s="221" t="s">
        <v>136</v>
      </c>
      <c r="E248" s="232" t="s">
        <v>19</v>
      </c>
      <c r="F248" s="233" t="s">
        <v>316</v>
      </c>
      <c r="G248" s="231"/>
      <c r="H248" s="234">
        <v>1268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0" t="s">
        <v>136</v>
      </c>
      <c r="AU248" s="240" t="s">
        <v>81</v>
      </c>
      <c r="AV248" s="14" t="s">
        <v>81</v>
      </c>
      <c r="AW248" s="14" t="s">
        <v>33</v>
      </c>
      <c r="AX248" s="14" t="s">
        <v>79</v>
      </c>
      <c r="AY248" s="240" t="s">
        <v>127</v>
      </c>
    </row>
    <row r="249" s="2" customFormat="1" ht="21.75" customHeight="1">
      <c r="A249" s="40"/>
      <c r="B249" s="41"/>
      <c r="C249" s="206" t="s">
        <v>317</v>
      </c>
      <c r="D249" s="206" t="s">
        <v>129</v>
      </c>
      <c r="E249" s="207" t="s">
        <v>318</v>
      </c>
      <c r="F249" s="208" t="s">
        <v>319</v>
      </c>
      <c r="G249" s="209" t="s">
        <v>132</v>
      </c>
      <c r="H249" s="210">
        <v>11.5</v>
      </c>
      <c r="I249" s="211"/>
      <c r="J249" s="212">
        <f>ROUND(I249*H249,2)</f>
        <v>0</v>
      </c>
      <c r="K249" s="208" t="s">
        <v>212</v>
      </c>
      <c r="L249" s="46"/>
      <c r="M249" s="213" t="s">
        <v>19</v>
      </c>
      <c r="N249" s="214" t="s">
        <v>42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134</v>
      </c>
      <c r="AT249" s="217" t="s">
        <v>129</v>
      </c>
      <c r="AU249" s="217" t="s">
        <v>81</v>
      </c>
      <c r="AY249" s="19" t="s">
        <v>127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79</v>
      </c>
      <c r="BK249" s="218">
        <f>ROUND(I249*H249,2)</f>
        <v>0</v>
      </c>
      <c r="BL249" s="19" t="s">
        <v>134</v>
      </c>
      <c r="BM249" s="217" t="s">
        <v>320</v>
      </c>
    </row>
    <row r="250" s="13" customFormat="1">
      <c r="A250" s="13"/>
      <c r="B250" s="219"/>
      <c r="C250" s="220"/>
      <c r="D250" s="221" t="s">
        <v>136</v>
      </c>
      <c r="E250" s="222" t="s">
        <v>19</v>
      </c>
      <c r="F250" s="223" t="s">
        <v>321</v>
      </c>
      <c r="G250" s="220"/>
      <c r="H250" s="222" t="s">
        <v>19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136</v>
      </c>
      <c r="AU250" s="229" t="s">
        <v>81</v>
      </c>
      <c r="AV250" s="13" t="s">
        <v>79</v>
      </c>
      <c r="AW250" s="13" t="s">
        <v>33</v>
      </c>
      <c r="AX250" s="13" t="s">
        <v>71</v>
      </c>
      <c r="AY250" s="229" t="s">
        <v>127</v>
      </c>
    </row>
    <row r="251" s="13" customFormat="1">
      <c r="A251" s="13"/>
      <c r="B251" s="219"/>
      <c r="C251" s="220"/>
      <c r="D251" s="221" t="s">
        <v>136</v>
      </c>
      <c r="E251" s="222" t="s">
        <v>19</v>
      </c>
      <c r="F251" s="223" t="s">
        <v>322</v>
      </c>
      <c r="G251" s="220"/>
      <c r="H251" s="222" t="s">
        <v>19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136</v>
      </c>
      <c r="AU251" s="229" t="s">
        <v>81</v>
      </c>
      <c r="AV251" s="13" t="s">
        <v>79</v>
      </c>
      <c r="AW251" s="13" t="s">
        <v>33</v>
      </c>
      <c r="AX251" s="13" t="s">
        <v>71</v>
      </c>
      <c r="AY251" s="229" t="s">
        <v>127</v>
      </c>
    </row>
    <row r="252" s="14" customFormat="1">
      <c r="A252" s="14"/>
      <c r="B252" s="230"/>
      <c r="C252" s="231"/>
      <c r="D252" s="221" t="s">
        <v>136</v>
      </c>
      <c r="E252" s="232" t="s">
        <v>19</v>
      </c>
      <c r="F252" s="233" t="s">
        <v>323</v>
      </c>
      <c r="G252" s="231"/>
      <c r="H252" s="234">
        <v>11.5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136</v>
      </c>
      <c r="AU252" s="240" t="s">
        <v>81</v>
      </c>
      <c r="AV252" s="14" t="s">
        <v>81</v>
      </c>
      <c r="AW252" s="14" t="s">
        <v>33</v>
      </c>
      <c r="AX252" s="14" t="s">
        <v>71</v>
      </c>
      <c r="AY252" s="240" t="s">
        <v>127</v>
      </c>
    </row>
    <row r="253" s="15" customFormat="1">
      <c r="A253" s="15"/>
      <c r="B253" s="241"/>
      <c r="C253" s="242"/>
      <c r="D253" s="221" t="s">
        <v>136</v>
      </c>
      <c r="E253" s="243" t="s">
        <v>19</v>
      </c>
      <c r="F253" s="244" t="s">
        <v>151</v>
      </c>
      <c r="G253" s="242"/>
      <c r="H253" s="245">
        <v>11.5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1" t="s">
        <v>136</v>
      </c>
      <c r="AU253" s="251" t="s">
        <v>81</v>
      </c>
      <c r="AV253" s="15" t="s">
        <v>144</v>
      </c>
      <c r="AW253" s="15" t="s">
        <v>33</v>
      </c>
      <c r="AX253" s="15" t="s">
        <v>79</v>
      </c>
      <c r="AY253" s="251" t="s">
        <v>127</v>
      </c>
    </row>
    <row r="254" s="2" customFormat="1" ht="16.5" customHeight="1">
      <c r="A254" s="40"/>
      <c r="B254" s="41"/>
      <c r="C254" s="206" t="s">
        <v>324</v>
      </c>
      <c r="D254" s="206" t="s">
        <v>129</v>
      </c>
      <c r="E254" s="207" t="s">
        <v>325</v>
      </c>
      <c r="F254" s="208" t="s">
        <v>326</v>
      </c>
      <c r="G254" s="209" t="s">
        <v>132</v>
      </c>
      <c r="H254" s="210">
        <v>125.5</v>
      </c>
      <c r="I254" s="211"/>
      <c r="J254" s="212">
        <f>ROUND(I254*H254,2)</f>
        <v>0</v>
      </c>
      <c r="K254" s="208" t="s">
        <v>133</v>
      </c>
      <c r="L254" s="46"/>
      <c r="M254" s="213" t="s">
        <v>19</v>
      </c>
      <c r="N254" s="214" t="s">
        <v>42</v>
      </c>
      <c r="O254" s="86"/>
      <c r="P254" s="215">
        <f>O254*H254</f>
        <v>0</v>
      </c>
      <c r="Q254" s="215">
        <v>0.0012700000000000001</v>
      </c>
      <c r="R254" s="215">
        <f>Q254*H254</f>
        <v>0.159385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134</v>
      </c>
      <c r="AT254" s="217" t="s">
        <v>129</v>
      </c>
      <c r="AU254" s="217" t="s">
        <v>81</v>
      </c>
      <c r="AY254" s="19" t="s">
        <v>127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79</v>
      </c>
      <c r="BK254" s="218">
        <f>ROUND(I254*H254,2)</f>
        <v>0</v>
      </c>
      <c r="BL254" s="19" t="s">
        <v>134</v>
      </c>
      <c r="BM254" s="217" t="s">
        <v>327</v>
      </c>
    </row>
    <row r="255" s="13" customFormat="1">
      <c r="A255" s="13"/>
      <c r="B255" s="219"/>
      <c r="C255" s="220"/>
      <c r="D255" s="221" t="s">
        <v>136</v>
      </c>
      <c r="E255" s="222" t="s">
        <v>19</v>
      </c>
      <c r="F255" s="223" t="s">
        <v>328</v>
      </c>
      <c r="G255" s="220"/>
      <c r="H255" s="222" t="s">
        <v>19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136</v>
      </c>
      <c r="AU255" s="229" t="s">
        <v>81</v>
      </c>
      <c r="AV255" s="13" t="s">
        <v>79</v>
      </c>
      <c r="AW255" s="13" t="s">
        <v>33</v>
      </c>
      <c r="AX255" s="13" t="s">
        <v>71</v>
      </c>
      <c r="AY255" s="229" t="s">
        <v>127</v>
      </c>
    </row>
    <row r="256" s="14" customFormat="1">
      <c r="A256" s="14"/>
      <c r="B256" s="230"/>
      <c r="C256" s="231"/>
      <c r="D256" s="221" t="s">
        <v>136</v>
      </c>
      <c r="E256" s="232" t="s">
        <v>19</v>
      </c>
      <c r="F256" s="233" t="s">
        <v>329</v>
      </c>
      <c r="G256" s="231"/>
      <c r="H256" s="234">
        <v>125.5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0" t="s">
        <v>136</v>
      </c>
      <c r="AU256" s="240" t="s">
        <v>81</v>
      </c>
      <c r="AV256" s="14" t="s">
        <v>81</v>
      </c>
      <c r="AW256" s="14" t="s">
        <v>33</v>
      </c>
      <c r="AX256" s="14" t="s">
        <v>79</v>
      </c>
      <c r="AY256" s="240" t="s">
        <v>127</v>
      </c>
    </row>
    <row r="257" s="15" customFormat="1">
      <c r="A257" s="15"/>
      <c r="B257" s="241"/>
      <c r="C257" s="242"/>
      <c r="D257" s="221" t="s">
        <v>136</v>
      </c>
      <c r="E257" s="243" t="s">
        <v>19</v>
      </c>
      <c r="F257" s="244" t="s">
        <v>151</v>
      </c>
      <c r="G257" s="242"/>
      <c r="H257" s="245">
        <v>125.5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1" t="s">
        <v>136</v>
      </c>
      <c r="AU257" s="251" t="s">
        <v>81</v>
      </c>
      <c r="AV257" s="15" t="s">
        <v>144</v>
      </c>
      <c r="AW257" s="15" t="s">
        <v>33</v>
      </c>
      <c r="AX257" s="15" t="s">
        <v>71</v>
      </c>
      <c r="AY257" s="251" t="s">
        <v>127</v>
      </c>
    </row>
    <row r="258" s="2" customFormat="1" ht="16.5" customHeight="1">
      <c r="A258" s="40"/>
      <c r="B258" s="41"/>
      <c r="C258" s="263" t="s">
        <v>330</v>
      </c>
      <c r="D258" s="263" t="s">
        <v>286</v>
      </c>
      <c r="E258" s="264" t="s">
        <v>331</v>
      </c>
      <c r="F258" s="265" t="s">
        <v>332</v>
      </c>
      <c r="G258" s="266" t="s">
        <v>333</v>
      </c>
      <c r="H258" s="267">
        <v>3.7650000000000001</v>
      </c>
      <c r="I258" s="268"/>
      <c r="J258" s="269">
        <f>ROUND(I258*H258,2)</f>
        <v>0</v>
      </c>
      <c r="K258" s="265" t="s">
        <v>133</v>
      </c>
      <c r="L258" s="270"/>
      <c r="M258" s="271" t="s">
        <v>19</v>
      </c>
      <c r="N258" s="272" t="s">
        <v>42</v>
      </c>
      <c r="O258" s="86"/>
      <c r="P258" s="215">
        <f>O258*H258</f>
        <v>0</v>
      </c>
      <c r="Q258" s="215">
        <v>0.001</v>
      </c>
      <c r="R258" s="215">
        <f>Q258*H258</f>
        <v>0.0037650000000000001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182</v>
      </c>
      <c r="AT258" s="217" t="s">
        <v>286</v>
      </c>
      <c r="AU258" s="217" t="s">
        <v>81</v>
      </c>
      <c r="AY258" s="19" t="s">
        <v>127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79</v>
      </c>
      <c r="BK258" s="218">
        <f>ROUND(I258*H258,2)</f>
        <v>0</v>
      </c>
      <c r="BL258" s="19" t="s">
        <v>134</v>
      </c>
      <c r="BM258" s="217" t="s">
        <v>334</v>
      </c>
    </row>
    <row r="259" s="14" customFormat="1">
      <c r="A259" s="14"/>
      <c r="B259" s="230"/>
      <c r="C259" s="231"/>
      <c r="D259" s="221" t="s">
        <v>136</v>
      </c>
      <c r="E259" s="232" t="s">
        <v>19</v>
      </c>
      <c r="F259" s="233" t="s">
        <v>335</v>
      </c>
      <c r="G259" s="231"/>
      <c r="H259" s="234">
        <v>3.7650000000000001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0" t="s">
        <v>136</v>
      </c>
      <c r="AU259" s="240" t="s">
        <v>81</v>
      </c>
      <c r="AV259" s="14" t="s">
        <v>81</v>
      </c>
      <c r="AW259" s="14" t="s">
        <v>33</v>
      </c>
      <c r="AX259" s="14" t="s">
        <v>79</v>
      </c>
      <c r="AY259" s="240" t="s">
        <v>127</v>
      </c>
    </row>
    <row r="260" s="2" customFormat="1">
      <c r="A260" s="40"/>
      <c r="B260" s="41"/>
      <c r="C260" s="206" t="s">
        <v>336</v>
      </c>
      <c r="D260" s="206" t="s">
        <v>129</v>
      </c>
      <c r="E260" s="207" t="s">
        <v>337</v>
      </c>
      <c r="F260" s="208" t="s">
        <v>338</v>
      </c>
      <c r="G260" s="209" t="s">
        <v>132</v>
      </c>
      <c r="H260" s="210">
        <v>125.5</v>
      </c>
      <c r="I260" s="211"/>
      <c r="J260" s="212">
        <f>ROUND(I260*H260,2)</f>
        <v>0</v>
      </c>
      <c r="K260" s="208" t="s">
        <v>133</v>
      </c>
      <c r="L260" s="46"/>
      <c r="M260" s="213" t="s">
        <v>19</v>
      </c>
      <c r="N260" s="214" t="s">
        <v>42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134</v>
      </c>
      <c r="AT260" s="217" t="s">
        <v>129</v>
      </c>
      <c r="AU260" s="217" t="s">
        <v>81</v>
      </c>
      <c r="AY260" s="19" t="s">
        <v>127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79</v>
      </c>
      <c r="BK260" s="218">
        <f>ROUND(I260*H260,2)</f>
        <v>0</v>
      </c>
      <c r="BL260" s="19" t="s">
        <v>134</v>
      </c>
      <c r="BM260" s="217" t="s">
        <v>339</v>
      </c>
    </row>
    <row r="261" s="13" customFormat="1">
      <c r="A261" s="13"/>
      <c r="B261" s="219"/>
      <c r="C261" s="220"/>
      <c r="D261" s="221" t="s">
        <v>136</v>
      </c>
      <c r="E261" s="222" t="s">
        <v>19</v>
      </c>
      <c r="F261" s="223" t="s">
        <v>328</v>
      </c>
      <c r="G261" s="220"/>
      <c r="H261" s="222" t="s">
        <v>19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136</v>
      </c>
      <c r="AU261" s="229" t="s">
        <v>81</v>
      </c>
      <c r="AV261" s="13" t="s">
        <v>79</v>
      </c>
      <c r="AW261" s="13" t="s">
        <v>33</v>
      </c>
      <c r="AX261" s="13" t="s">
        <v>71</v>
      </c>
      <c r="AY261" s="229" t="s">
        <v>127</v>
      </c>
    </row>
    <row r="262" s="14" customFormat="1">
      <c r="A262" s="14"/>
      <c r="B262" s="230"/>
      <c r="C262" s="231"/>
      <c r="D262" s="221" t="s">
        <v>136</v>
      </c>
      <c r="E262" s="232" t="s">
        <v>19</v>
      </c>
      <c r="F262" s="233" t="s">
        <v>329</v>
      </c>
      <c r="G262" s="231"/>
      <c r="H262" s="234">
        <v>125.5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136</v>
      </c>
      <c r="AU262" s="240" t="s">
        <v>81</v>
      </c>
      <c r="AV262" s="14" t="s">
        <v>81</v>
      </c>
      <c r="AW262" s="14" t="s">
        <v>33</v>
      </c>
      <c r="AX262" s="14" t="s">
        <v>71</v>
      </c>
      <c r="AY262" s="240" t="s">
        <v>127</v>
      </c>
    </row>
    <row r="263" s="15" customFormat="1">
      <c r="A263" s="15"/>
      <c r="B263" s="241"/>
      <c r="C263" s="242"/>
      <c r="D263" s="221" t="s">
        <v>136</v>
      </c>
      <c r="E263" s="243" t="s">
        <v>19</v>
      </c>
      <c r="F263" s="244" t="s">
        <v>151</v>
      </c>
      <c r="G263" s="242"/>
      <c r="H263" s="245">
        <v>125.5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1" t="s">
        <v>136</v>
      </c>
      <c r="AU263" s="251" t="s">
        <v>81</v>
      </c>
      <c r="AV263" s="15" t="s">
        <v>144</v>
      </c>
      <c r="AW263" s="15" t="s">
        <v>33</v>
      </c>
      <c r="AX263" s="15" t="s">
        <v>79</v>
      </c>
      <c r="AY263" s="251" t="s">
        <v>127</v>
      </c>
    </row>
    <row r="264" s="12" customFormat="1" ht="22.8" customHeight="1">
      <c r="A264" s="12"/>
      <c r="B264" s="190"/>
      <c r="C264" s="191"/>
      <c r="D264" s="192" t="s">
        <v>70</v>
      </c>
      <c r="E264" s="204" t="s">
        <v>81</v>
      </c>
      <c r="F264" s="204" t="s">
        <v>340</v>
      </c>
      <c r="G264" s="191"/>
      <c r="H264" s="191"/>
      <c r="I264" s="194"/>
      <c r="J264" s="205">
        <f>BK264</f>
        <v>0</v>
      </c>
      <c r="K264" s="191"/>
      <c r="L264" s="196"/>
      <c r="M264" s="197"/>
      <c r="N264" s="198"/>
      <c r="O264" s="198"/>
      <c r="P264" s="199">
        <f>SUM(P265:P299)</f>
        <v>0</v>
      </c>
      <c r="Q264" s="198"/>
      <c r="R264" s="199">
        <f>SUM(R265:R299)</f>
        <v>63.748662020000005</v>
      </c>
      <c r="S264" s="198"/>
      <c r="T264" s="200">
        <f>SUM(T265:T299)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79</v>
      </c>
      <c r="AT264" s="202" t="s">
        <v>70</v>
      </c>
      <c r="AU264" s="202" t="s">
        <v>79</v>
      </c>
      <c r="AY264" s="201" t="s">
        <v>127</v>
      </c>
      <c r="BK264" s="203">
        <f>SUM(BK265:BK299)</f>
        <v>0</v>
      </c>
    </row>
    <row r="265" s="2" customFormat="1">
      <c r="A265" s="40"/>
      <c r="B265" s="41"/>
      <c r="C265" s="206" t="s">
        <v>341</v>
      </c>
      <c r="D265" s="206" t="s">
        <v>129</v>
      </c>
      <c r="E265" s="207" t="s">
        <v>342</v>
      </c>
      <c r="F265" s="208" t="s">
        <v>343</v>
      </c>
      <c r="G265" s="209" t="s">
        <v>132</v>
      </c>
      <c r="H265" s="210">
        <v>440.30599999999998</v>
      </c>
      <c r="I265" s="211"/>
      <c r="J265" s="212">
        <f>ROUND(I265*H265,2)</f>
        <v>0</v>
      </c>
      <c r="K265" s="208" t="s">
        <v>133</v>
      </c>
      <c r="L265" s="46"/>
      <c r="M265" s="213" t="s">
        <v>19</v>
      </c>
      <c r="N265" s="214" t="s">
        <v>42</v>
      </c>
      <c r="O265" s="86"/>
      <c r="P265" s="215">
        <f>O265*H265</f>
        <v>0</v>
      </c>
      <c r="Q265" s="215">
        <v>0.00017000000000000001</v>
      </c>
      <c r="R265" s="215">
        <f>Q265*H265</f>
        <v>0.074852020000000005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134</v>
      </c>
      <c r="AT265" s="217" t="s">
        <v>129</v>
      </c>
      <c r="AU265" s="217" t="s">
        <v>81</v>
      </c>
      <c r="AY265" s="19" t="s">
        <v>127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79</v>
      </c>
      <c r="BK265" s="218">
        <f>ROUND(I265*H265,2)</f>
        <v>0</v>
      </c>
      <c r="BL265" s="19" t="s">
        <v>134</v>
      </c>
      <c r="BM265" s="217" t="s">
        <v>344</v>
      </c>
    </row>
    <row r="266" s="13" customFormat="1">
      <c r="A266" s="13"/>
      <c r="B266" s="219"/>
      <c r="C266" s="220"/>
      <c r="D266" s="221" t="s">
        <v>136</v>
      </c>
      <c r="E266" s="222" t="s">
        <v>19</v>
      </c>
      <c r="F266" s="223" t="s">
        <v>219</v>
      </c>
      <c r="G266" s="220"/>
      <c r="H266" s="222" t="s">
        <v>19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136</v>
      </c>
      <c r="AU266" s="229" t="s">
        <v>81</v>
      </c>
      <c r="AV266" s="13" t="s">
        <v>79</v>
      </c>
      <c r="AW266" s="13" t="s">
        <v>33</v>
      </c>
      <c r="AX266" s="13" t="s">
        <v>71</v>
      </c>
      <c r="AY266" s="229" t="s">
        <v>127</v>
      </c>
    </row>
    <row r="267" s="13" customFormat="1">
      <c r="A267" s="13"/>
      <c r="B267" s="219"/>
      <c r="C267" s="220"/>
      <c r="D267" s="221" t="s">
        <v>136</v>
      </c>
      <c r="E267" s="222" t="s">
        <v>19</v>
      </c>
      <c r="F267" s="223" t="s">
        <v>220</v>
      </c>
      <c r="G267" s="220"/>
      <c r="H267" s="222" t="s">
        <v>19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136</v>
      </c>
      <c r="AU267" s="229" t="s">
        <v>81</v>
      </c>
      <c r="AV267" s="13" t="s">
        <v>79</v>
      </c>
      <c r="AW267" s="13" t="s">
        <v>33</v>
      </c>
      <c r="AX267" s="13" t="s">
        <v>71</v>
      </c>
      <c r="AY267" s="229" t="s">
        <v>127</v>
      </c>
    </row>
    <row r="268" s="14" customFormat="1">
      <c r="A268" s="14"/>
      <c r="B268" s="230"/>
      <c r="C268" s="231"/>
      <c r="D268" s="221" t="s">
        <v>136</v>
      </c>
      <c r="E268" s="232" t="s">
        <v>19</v>
      </c>
      <c r="F268" s="233" t="s">
        <v>345</v>
      </c>
      <c r="G268" s="231"/>
      <c r="H268" s="234">
        <v>113.74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136</v>
      </c>
      <c r="AU268" s="240" t="s">
        <v>81</v>
      </c>
      <c r="AV268" s="14" t="s">
        <v>81</v>
      </c>
      <c r="AW268" s="14" t="s">
        <v>33</v>
      </c>
      <c r="AX268" s="14" t="s">
        <v>71</v>
      </c>
      <c r="AY268" s="240" t="s">
        <v>127</v>
      </c>
    </row>
    <row r="269" s="14" customFormat="1">
      <c r="A269" s="14"/>
      <c r="B269" s="230"/>
      <c r="C269" s="231"/>
      <c r="D269" s="221" t="s">
        <v>136</v>
      </c>
      <c r="E269" s="232" t="s">
        <v>19</v>
      </c>
      <c r="F269" s="233" t="s">
        <v>346</v>
      </c>
      <c r="G269" s="231"/>
      <c r="H269" s="234">
        <v>33.82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0" t="s">
        <v>136</v>
      </c>
      <c r="AU269" s="240" t="s">
        <v>81</v>
      </c>
      <c r="AV269" s="14" t="s">
        <v>81</v>
      </c>
      <c r="AW269" s="14" t="s">
        <v>33</v>
      </c>
      <c r="AX269" s="14" t="s">
        <v>71</v>
      </c>
      <c r="AY269" s="240" t="s">
        <v>127</v>
      </c>
    </row>
    <row r="270" s="14" customFormat="1">
      <c r="A270" s="14"/>
      <c r="B270" s="230"/>
      <c r="C270" s="231"/>
      <c r="D270" s="221" t="s">
        <v>136</v>
      </c>
      <c r="E270" s="232" t="s">
        <v>19</v>
      </c>
      <c r="F270" s="233" t="s">
        <v>347</v>
      </c>
      <c r="G270" s="231"/>
      <c r="H270" s="234">
        <v>26.600000000000001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0" t="s">
        <v>136</v>
      </c>
      <c r="AU270" s="240" t="s">
        <v>81</v>
      </c>
      <c r="AV270" s="14" t="s">
        <v>81</v>
      </c>
      <c r="AW270" s="14" t="s">
        <v>33</v>
      </c>
      <c r="AX270" s="14" t="s">
        <v>71</v>
      </c>
      <c r="AY270" s="240" t="s">
        <v>127</v>
      </c>
    </row>
    <row r="271" s="14" customFormat="1">
      <c r="A271" s="14"/>
      <c r="B271" s="230"/>
      <c r="C271" s="231"/>
      <c r="D271" s="221" t="s">
        <v>136</v>
      </c>
      <c r="E271" s="232" t="s">
        <v>19</v>
      </c>
      <c r="F271" s="233" t="s">
        <v>348</v>
      </c>
      <c r="G271" s="231"/>
      <c r="H271" s="234">
        <v>12.810000000000001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0" t="s">
        <v>136</v>
      </c>
      <c r="AU271" s="240" t="s">
        <v>81</v>
      </c>
      <c r="AV271" s="14" t="s">
        <v>81</v>
      </c>
      <c r="AW271" s="14" t="s">
        <v>33</v>
      </c>
      <c r="AX271" s="14" t="s">
        <v>71</v>
      </c>
      <c r="AY271" s="240" t="s">
        <v>127</v>
      </c>
    </row>
    <row r="272" s="14" customFormat="1">
      <c r="A272" s="14"/>
      <c r="B272" s="230"/>
      <c r="C272" s="231"/>
      <c r="D272" s="221" t="s">
        <v>136</v>
      </c>
      <c r="E272" s="232" t="s">
        <v>19</v>
      </c>
      <c r="F272" s="233" t="s">
        <v>349</v>
      </c>
      <c r="G272" s="231"/>
      <c r="H272" s="234">
        <v>32.573999999999998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0" t="s">
        <v>136</v>
      </c>
      <c r="AU272" s="240" t="s">
        <v>81</v>
      </c>
      <c r="AV272" s="14" t="s">
        <v>81</v>
      </c>
      <c r="AW272" s="14" t="s">
        <v>33</v>
      </c>
      <c r="AX272" s="14" t="s">
        <v>71</v>
      </c>
      <c r="AY272" s="240" t="s">
        <v>127</v>
      </c>
    </row>
    <row r="273" s="14" customFormat="1">
      <c r="A273" s="14"/>
      <c r="B273" s="230"/>
      <c r="C273" s="231"/>
      <c r="D273" s="221" t="s">
        <v>136</v>
      </c>
      <c r="E273" s="232" t="s">
        <v>19</v>
      </c>
      <c r="F273" s="233" t="s">
        <v>350</v>
      </c>
      <c r="G273" s="231"/>
      <c r="H273" s="234">
        <v>31.152000000000001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0" t="s">
        <v>136</v>
      </c>
      <c r="AU273" s="240" t="s">
        <v>81</v>
      </c>
      <c r="AV273" s="14" t="s">
        <v>81</v>
      </c>
      <c r="AW273" s="14" t="s">
        <v>33</v>
      </c>
      <c r="AX273" s="14" t="s">
        <v>71</v>
      </c>
      <c r="AY273" s="240" t="s">
        <v>127</v>
      </c>
    </row>
    <row r="274" s="14" customFormat="1">
      <c r="A274" s="14"/>
      <c r="B274" s="230"/>
      <c r="C274" s="231"/>
      <c r="D274" s="221" t="s">
        <v>136</v>
      </c>
      <c r="E274" s="232" t="s">
        <v>19</v>
      </c>
      <c r="F274" s="233" t="s">
        <v>351</v>
      </c>
      <c r="G274" s="231"/>
      <c r="H274" s="234">
        <v>12.32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0" t="s">
        <v>136</v>
      </c>
      <c r="AU274" s="240" t="s">
        <v>81</v>
      </c>
      <c r="AV274" s="14" t="s">
        <v>81</v>
      </c>
      <c r="AW274" s="14" t="s">
        <v>33</v>
      </c>
      <c r="AX274" s="14" t="s">
        <v>71</v>
      </c>
      <c r="AY274" s="240" t="s">
        <v>127</v>
      </c>
    </row>
    <row r="275" s="14" customFormat="1">
      <c r="A275" s="14"/>
      <c r="B275" s="230"/>
      <c r="C275" s="231"/>
      <c r="D275" s="221" t="s">
        <v>136</v>
      </c>
      <c r="E275" s="232" t="s">
        <v>19</v>
      </c>
      <c r="F275" s="233" t="s">
        <v>352</v>
      </c>
      <c r="G275" s="231"/>
      <c r="H275" s="234">
        <v>11.9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136</v>
      </c>
      <c r="AU275" s="240" t="s">
        <v>81</v>
      </c>
      <c r="AV275" s="14" t="s">
        <v>81</v>
      </c>
      <c r="AW275" s="14" t="s">
        <v>33</v>
      </c>
      <c r="AX275" s="14" t="s">
        <v>71</v>
      </c>
      <c r="AY275" s="240" t="s">
        <v>127</v>
      </c>
    </row>
    <row r="276" s="14" customFormat="1">
      <c r="A276" s="14"/>
      <c r="B276" s="230"/>
      <c r="C276" s="231"/>
      <c r="D276" s="221" t="s">
        <v>136</v>
      </c>
      <c r="E276" s="232" t="s">
        <v>19</v>
      </c>
      <c r="F276" s="233" t="s">
        <v>353</v>
      </c>
      <c r="G276" s="231"/>
      <c r="H276" s="234">
        <v>30.09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136</v>
      </c>
      <c r="AU276" s="240" t="s">
        <v>81</v>
      </c>
      <c r="AV276" s="14" t="s">
        <v>81</v>
      </c>
      <c r="AW276" s="14" t="s">
        <v>33</v>
      </c>
      <c r="AX276" s="14" t="s">
        <v>71</v>
      </c>
      <c r="AY276" s="240" t="s">
        <v>127</v>
      </c>
    </row>
    <row r="277" s="14" customFormat="1">
      <c r="A277" s="14"/>
      <c r="B277" s="230"/>
      <c r="C277" s="231"/>
      <c r="D277" s="221" t="s">
        <v>136</v>
      </c>
      <c r="E277" s="232" t="s">
        <v>19</v>
      </c>
      <c r="F277" s="233" t="s">
        <v>354</v>
      </c>
      <c r="G277" s="231"/>
      <c r="H277" s="234">
        <v>28.850999999999999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0" t="s">
        <v>136</v>
      </c>
      <c r="AU277" s="240" t="s">
        <v>81</v>
      </c>
      <c r="AV277" s="14" t="s">
        <v>81</v>
      </c>
      <c r="AW277" s="14" t="s">
        <v>33</v>
      </c>
      <c r="AX277" s="14" t="s">
        <v>71</v>
      </c>
      <c r="AY277" s="240" t="s">
        <v>127</v>
      </c>
    </row>
    <row r="278" s="14" customFormat="1">
      <c r="A278" s="14"/>
      <c r="B278" s="230"/>
      <c r="C278" s="231"/>
      <c r="D278" s="221" t="s">
        <v>136</v>
      </c>
      <c r="E278" s="232" t="s">
        <v>19</v>
      </c>
      <c r="F278" s="233" t="s">
        <v>355</v>
      </c>
      <c r="G278" s="231"/>
      <c r="H278" s="234">
        <v>11.41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0" t="s">
        <v>136</v>
      </c>
      <c r="AU278" s="240" t="s">
        <v>81</v>
      </c>
      <c r="AV278" s="14" t="s">
        <v>81</v>
      </c>
      <c r="AW278" s="14" t="s">
        <v>33</v>
      </c>
      <c r="AX278" s="14" t="s">
        <v>71</v>
      </c>
      <c r="AY278" s="240" t="s">
        <v>127</v>
      </c>
    </row>
    <row r="279" s="14" customFormat="1">
      <c r="A279" s="14"/>
      <c r="B279" s="230"/>
      <c r="C279" s="231"/>
      <c r="D279" s="221" t="s">
        <v>136</v>
      </c>
      <c r="E279" s="232" t="s">
        <v>19</v>
      </c>
      <c r="F279" s="233" t="s">
        <v>356</v>
      </c>
      <c r="G279" s="231"/>
      <c r="H279" s="234">
        <v>10.99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0" t="s">
        <v>136</v>
      </c>
      <c r="AU279" s="240" t="s">
        <v>81</v>
      </c>
      <c r="AV279" s="14" t="s">
        <v>81</v>
      </c>
      <c r="AW279" s="14" t="s">
        <v>33</v>
      </c>
      <c r="AX279" s="14" t="s">
        <v>71</v>
      </c>
      <c r="AY279" s="240" t="s">
        <v>127</v>
      </c>
    </row>
    <row r="280" s="14" customFormat="1">
      <c r="A280" s="14"/>
      <c r="B280" s="230"/>
      <c r="C280" s="231"/>
      <c r="D280" s="221" t="s">
        <v>136</v>
      </c>
      <c r="E280" s="232" t="s">
        <v>19</v>
      </c>
      <c r="F280" s="233" t="s">
        <v>357</v>
      </c>
      <c r="G280" s="231"/>
      <c r="H280" s="234">
        <v>27.789000000000001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136</v>
      </c>
      <c r="AU280" s="240" t="s">
        <v>81</v>
      </c>
      <c r="AV280" s="14" t="s">
        <v>81</v>
      </c>
      <c r="AW280" s="14" t="s">
        <v>33</v>
      </c>
      <c r="AX280" s="14" t="s">
        <v>71</v>
      </c>
      <c r="AY280" s="240" t="s">
        <v>127</v>
      </c>
    </row>
    <row r="281" s="14" customFormat="1">
      <c r="A281" s="14"/>
      <c r="B281" s="230"/>
      <c r="C281" s="231"/>
      <c r="D281" s="221" t="s">
        <v>136</v>
      </c>
      <c r="E281" s="232" t="s">
        <v>19</v>
      </c>
      <c r="F281" s="233" t="s">
        <v>358</v>
      </c>
      <c r="G281" s="231"/>
      <c r="H281" s="234">
        <v>16.5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0" t="s">
        <v>136</v>
      </c>
      <c r="AU281" s="240" t="s">
        <v>81</v>
      </c>
      <c r="AV281" s="14" t="s">
        <v>81</v>
      </c>
      <c r="AW281" s="14" t="s">
        <v>33</v>
      </c>
      <c r="AX281" s="14" t="s">
        <v>71</v>
      </c>
      <c r="AY281" s="240" t="s">
        <v>127</v>
      </c>
    </row>
    <row r="282" s="14" customFormat="1">
      <c r="A282" s="14"/>
      <c r="B282" s="230"/>
      <c r="C282" s="231"/>
      <c r="D282" s="221" t="s">
        <v>136</v>
      </c>
      <c r="E282" s="232" t="s">
        <v>19</v>
      </c>
      <c r="F282" s="233" t="s">
        <v>359</v>
      </c>
      <c r="G282" s="231"/>
      <c r="H282" s="234">
        <v>10.5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0" t="s">
        <v>136</v>
      </c>
      <c r="AU282" s="240" t="s">
        <v>81</v>
      </c>
      <c r="AV282" s="14" t="s">
        <v>81</v>
      </c>
      <c r="AW282" s="14" t="s">
        <v>33</v>
      </c>
      <c r="AX282" s="14" t="s">
        <v>71</v>
      </c>
      <c r="AY282" s="240" t="s">
        <v>127</v>
      </c>
    </row>
    <row r="283" s="14" customFormat="1">
      <c r="A283" s="14"/>
      <c r="B283" s="230"/>
      <c r="C283" s="231"/>
      <c r="D283" s="221" t="s">
        <v>136</v>
      </c>
      <c r="E283" s="232" t="s">
        <v>19</v>
      </c>
      <c r="F283" s="233" t="s">
        <v>360</v>
      </c>
      <c r="G283" s="231"/>
      <c r="H283" s="234">
        <v>10.08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0" t="s">
        <v>136</v>
      </c>
      <c r="AU283" s="240" t="s">
        <v>81</v>
      </c>
      <c r="AV283" s="14" t="s">
        <v>81</v>
      </c>
      <c r="AW283" s="14" t="s">
        <v>33</v>
      </c>
      <c r="AX283" s="14" t="s">
        <v>71</v>
      </c>
      <c r="AY283" s="240" t="s">
        <v>127</v>
      </c>
    </row>
    <row r="284" s="14" customFormat="1">
      <c r="A284" s="14"/>
      <c r="B284" s="230"/>
      <c r="C284" s="231"/>
      <c r="D284" s="221" t="s">
        <v>136</v>
      </c>
      <c r="E284" s="232" t="s">
        <v>19</v>
      </c>
      <c r="F284" s="233" t="s">
        <v>361</v>
      </c>
      <c r="G284" s="231"/>
      <c r="H284" s="234">
        <v>9.5899999999999999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0" t="s">
        <v>136</v>
      </c>
      <c r="AU284" s="240" t="s">
        <v>81</v>
      </c>
      <c r="AV284" s="14" t="s">
        <v>81</v>
      </c>
      <c r="AW284" s="14" t="s">
        <v>33</v>
      </c>
      <c r="AX284" s="14" t="s">
        <v>71</v>
      </c>
      <c r="AY284" s="240" t="s">
        <v>127</v>
      </c>
    </row>
    <row r="285" s="14" customFormat="1">
      <c r="A285" s="14"/>
      <c r="B285" s="230"/>
      <c r="C285" s="231"/>
      <c r="D285" s="221" t="s">
        <v>136</v>
      </c>
      <c r="E285" s="232" t="s">
        <v>19</v>
      </c>
      <c r="F285" s="233" t="s">
        <v>362</v>
      </c>
      <c r="G285" s="231"/>
      <c r="H285" s="234">
        <v>9.5899999999999999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136</v>
      </c>
      <c r="AU285" s="240" t="s">
        <v>81</v>
      </c>
      <c r="AV285" s="14" t="s">
        <v>81</v>
      </c>
      <c r="AW285" s="14" t="s">
        <v>33</v>
      </c>
      <c r="AX285" s="14" t="s">
        <v>71</v>
      </c>
      <c r="AY285" s="240" t="s">
        <v>127</v>
      </c>
    </row>
    <row r="286" s="16" customFormat="1">
      <c r="A286" s="16"/>
      <c r="B286" s="252"/>
      <c r="C286" s="253"/>
      <c r="D286" s="221" t="s">
        <v>136</v>
      </c>
      <c r="E286" s="254" t="s">
        <v>19</v>
      </c>
      <c r="F286" s="255" t="s">
        <v>164</v>
      </c>
      <c r="G286" s="253"/>
      <c r="H286" s="256">
        <v>440.30599999999998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62" t="s">
        <v>136</v>
      </c>
      <c r="AU286" s="262" t="s">
        <v>81</v>
      </c>
      <c r="AV286" s="16" t="s">
        <v>134</v>
      </c>
      <c r="AW286" s="16" t="s">
        <v>33</v>
      </c>
      <c r="AX286" s="16" t="s">
        <v>79</v>
      </c>
      <c r="AY286" s="262" t="s">
        <v>127</v>
      </c>
    </row>
    <row r="287" s="2" customFormat="1" ht="16.5" customHeight="1">
      <c r="A287" s="40"/>
      <c r="B287" s="41"/>
      <c r="C287" s="263" t="s">
        <v>363</v>
      </c>
      <c r="D287" s="263" t="s">
        <v>286</v>
      </c>
      <c r="E287" s="264" t="s">
        <v>364</v>
      </c>
      <c r="F287" s="265" t="s">
        <v>365</v>
      </c>
      <c r="G287" s="266" t="s">
        <v>132</v>
      </c>
      <c r="H287" s="267">
        <v>521.54200000000003</v>
      </c>
      <c r="I287" s="268"/>
      <c r="J287" s="269">
        <f>ROUND(I287*H287,2)</f>
        <v>0</v>
      </c>
      <c r="K287" s="265" t="s">
        <v>133</v>
      </c>
      <c r="L287" s="270"/>
      <c r="M287" s="271" t="s">
        <v>19</v>
      </c>
      <c r="N287" s="272" t="s">
        <v>42</v>
      </c>
      <c r="O287" s="86"/>
      <c r="P287" s="215">
        <f>O287*H287</f>
        <v>0</v>
      </c>
      <c r="Q287" s="215">
        <v>0.00029999999999999997</v>
      </c>
      <c r="R287" s="215">
        <f>Q287*H287</f>
        <v>0.15646260000000001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182</v>
      </c>
      <c r="AT287" s="217" t="s">
        <v>286</v>
      </c>
      <c r="AU287" s="217" t="s">
        <v>81</v>
      </c>
      <c r="AY287" s="19" t="s">
        <v>127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79</v>
      </c>
      <c r="BK287" s="218">
        <f>ROUND(I287*H287,2)</f>
        <v>0</v>
      </c>
      <c r="BL287" s="19" t="s">
        <v>134</v>
      </c>
      <c r="BM287" s="217" t="s">
        <v>366</v>
      </c>
    </row>
    <row r="288" s="14" customFormat="1">
      <c r="A288" s="14"/>
      <c r="B288" s="230"/>
      <c r="C288" s="231"/>
      <c r="D288" s="221" t="s">
        <v>136</v>
      </c>
      <c r="E288" s="231"/>
      <c r="F288" s="233" t="s">
        <v>367</v>
      </c>
      <c r="G288" s="231"/>
      <c r="H288" s="234">
        <v>521.54200000000003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136</v>
      </c>
      <c r="AU288" s="240" t="s">
        <v>81</v>
      </c>
      <c r="AV288" s="14" t="s">
        <v>81</v>
      </c>
      <c r="AW288" s="14" t="s">
        <v>4</v>
      </c>
      <c r="AX288" s="14" t="s">
        <v>79</v>
      </c>
      <c r="AY288" s="240" t="s">
        <v>127</v>
      </c>
    </row>
    <row r="289" s="2" customFormat="1" ht="33" customHeight="1">
      <c r="A289" s="40"/>
      <c r="B289" s="41"/>
      <c r="C289" s="206" t="s">
        <v>368</v>
      </c>
      <c r="D289" s="206" t="s">
        <v>129</v>
      </c>
      <c r="E289" s="207" t="s">
        <v>369</v>
      </c>
      <c r="F289" s="208" t="s">
        <v>370</v>
      </c>
      <c r="G289" s="209" t="s">
        <v>168</v>
      </c>
      <c r="H289" s="210">
        <v>187.40000000000001</v>
      </c>
      <c r="I289" s="211"/>
      <c r="J289" s="212">
        <f>ROUND(I289*H289,2)</f>
        <v>0</v>
      </c>
      <c r="K289" s="208" t="s">
        <v>133</v>
      </c>
      <c r="L289" s="46"/>
      <c r="M289" s="213" t="s">
        <v>19</v>
      </c>
      <c r="N289" s="214" t="s">
        <v>42</v>
      </c>
      <c r="O289" s="86"/>
      <c r="P289" s="215">
        <f>O289*H289</f>
        <v>0</v>
      </c>
      <c r="Q289" s="215">
        <v>0.20477000000000001</v>
      </c>
      <c r="R289" s="215">
        <f>Q289*H289</f>
        <v>38.373898000000004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134</v>
      </c>
      <c r="AT289" s="217" t="s">
        <v>129</v>
      </c>
      <c r="AU289" s="217" t="s">
        <v>81</v>
      </c>
      <c r="AY289" s="19" t="s">
        <v>127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79</v>
      </c>
      <c r="BK289" s="218">
        <f>ROUND(I289*H289,2)</f>
        <v>0</v>
      </c>
      <c r="BL289" s="19" t="s">
        <v>134</v>
      </c>
      <c r="BM289" s="217" t="s">
        <v>371</v>
      </c>
    </row>
    <row r="290" s="13" customFormat="1">
      <c r="A290" s="13"/>
      <c r="B290" s="219"/>
      <c r="C290" s="220"/>
      <c r="D290" s="221" t="s">
        <v>136</v>
      </c>
      <c r="E290" s="222" t="s">
        <v>19</v>
      </c>
      <c r="F290" s="223" t="s">
        <v>219</v>
      </c>
      <c r="G290" s="220"/>
      <c r="H290" s="222" t="s">
        <v>19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136</v>
      </c>
      <c r="AU290" s="229" t="s">
        <v>81</v>
      </c>
      <c r="AV290" s="13" t="s">
        <v>79</v>
      </c>
      <c r="AW290" s="13" t="s">
        <v>33</v>
      </c>
      <c r="AX290" s="13" t="s">
        <v>71</v>
      </c>
      <c r="AY290" s="229" t="s">
        <v>127</v>
      </c>
    </row>
    <row r="291" s="13" customFormat="1">
      <c r="A291" s="13"/>
      <c r="B291" s="219"/>
      <c r="C291" s="220"/>
      <c r="D291" s="221" t="s">
        <v>136</v>
      </c>
      <c r="E291" s="222" t="s">
        <v>19</v>
      </c>
      <c r="F291" s="223" t="s">
        <v>372</v>
      </c>
      <c r="G291" s="220"/>
      <c r="H291" s="222" t="s">
        <v>19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136</v>
      </c>
      <c r="AU291" s="229" t="s">
        <v>81</v>
      </c>
      <c r="AV291" s="13" t="s">
        <v>79</v>
      </c>
      <c r="AW291" s="13" t="s">
        <v>33</v>
      </c>
      <c r="AX291" s="13" t="s">
        <v>71</v>
      </c>
      <c r="AY291" s="229" t="s">
        <v>127</v>
      </c>
    </row>
    <row r="292" s="14" customFormat="1">
      <c r="A292" s="14"/>
      <c r="B292" s="230"/>
      <c r="C292" s="231"/>
      <c r="D292" s="221" t="s">
        <v>136</v>
      </c>
      <c r="E292" s="232" t="s">
        <v>19</v>
      </c>
      <c r="F292" s="233" t="s">
        <v>373</v>
      </c>
      <c r="G292" s="231"/>
      <c r="H292" s="234">
        <v>187.40000000000001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0" t="s">
        <v>136</v>
      </c>
      <c r="AU292" s="240" t="s">
        <v>81</v>
      </c>
      <c r="AV292" s="14" t="s">
        <v>81</v>
      </c>
      <c r="AW292" s="14" t="s">
        <v>33</v>
      </c>
      <c r="AX292" s="14" t="s">
        <v>79</v>
      </c>
      <c r="AY292" s="240" t="s">
        <v>127</v>
      </c>
    </row>
    <row r="293" s="2" customFormat="1" ht="33" customHeight="1">
      <c r="A293" s="40"/>
      <c r="B293" s="41"/>
      <c r="C293" s="206" t="s">
        <v>374</v>
      </c>
      <c r="D293" s="206" t="s">
        <v>129</v>
      </c>
      <c r="E293" s="207" t="s">
        <v>375</v>
      </c>
      <c r="F293" s="208" t="s">
        <v>376</v>
      </c>
      <c r="G293" s="209" t="s">
        <v>168</v>
      </c>
      <c r="H293" s="210">
        <v>60.5</v>
      </c>
      <c r="I293" s="211"/>
      <c r="J293" s="212">
        <f>ROUND(I293*H293,2)</f>
        <v>0</v>
      </c>
      <c r="K293" s="208" t="s">
        <v>133</v>
      </c>
      <c r="L293" s="46"/>
      <c r="M293" s="213" t="s">
        <v>19</v>
      </c>
      <c r="N293" s="214" t="s">
        <v>42</v>
      </c>
      <c r="O293" s="86"/>
      <c r="P293" s="215">
        <f>O293*H293</f>
        <v>0</v>
      </c>
      <c r="Q293" s="215">
        <v>0.27411000000000002</v>
      </c>
      <c r="R293" s="215">
        <f>Q293*H293</f>
        <v>16.583655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134</v>
      </c>
      <c r="AT293" s="217" t="s">
        <v>129</v>
      </c>
      <c r="AU293" s="217" t="s">
        <v>81</v>
      </c>
      <c r="AY293" s="19" t="s">
        <v>127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79</v>
      </c>
      <c r="BK293" s="218">
        <f>ROUND(I293*H293,2)</f>
        <v>0</v>
      </c>
      <c r="BL293" s="19" t="s">
        <v>134</v>
      </c>
      <c r="BM293" s="217" t="s">
        <v>377</v>
      </c>
    </row>
    <row r="294" s="13" customFormat="1">
      <c r="A294" s="13"/>
      <c r="B294" s="219"/>
      <c r="C294" s="220"/>
      <c r="D294" s="221" t="s">
        <v>136</v>
      </c>
      <c r="E294" s="222" t="s">
        <v>19</v>
      </c>
      <c r="F294" s="223" t="s">
        <v>219</v>
      </c>
      <c r="G294" s="220"/>
      <c r="H294" s="222" t="s">
        <v>19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136</v>
      </c>
      <c r="AU294" s="229" t="s">
        <v>81</v>
      </c>
      <c r="AV294" s="13" t="s">
        <v>79</v>
      </c>
      <c r="AW294" s="13" t="s">
        <v>33</v>
      </c>
      <c r="AX294" s="13" t="s">
        <v>71</v>
      </c>
      <c r="AY294" s="229" t="s">
        <v>127</v>
      </c>
    </row>
    <row r="295" s="13" customFormat="1">
      <c r="A295" s="13"/>
      <c r="B295" s="219"/>
      <c r="C295" s="220"/>
      <c r="D295" s="221" t="s">
        <v>136</v>
      </c>
      <c r="E295" s="222" t="s">
        <v>19</v>
      </c>
      <c r="F295" s="223" t="s">
        <v>372</v>
      </c>
      <c r="G295" s="220"/>
      <c r="H295" s="222" t="s">
        <v>19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136</v>
      </c>
      <c r="AU295" s="229" t="s">
        <v>81</v>
      </c>
      <c r="AV295" s="13" t="s">
        <v>79</v>
      </c>
      <c r="AW295" s="13" t="s">
        <v>33</v>
      </c>
      <c r="AX295" s="13" t="s">
        <v>71</v>
      </c>
      <c r="AY295" s="229" t="s">
        <v>127</v>
      </c>
    </row>
    <row r="296" s="14" customFormat="1">
      <c r="A296" s="14"/>
      <c r="B296" s="230"/>
      <c r="C296" s="231"/>
      <c r="D296" s="221" t="s">
        <v>136</v>
      </c>
      <c r="E296" s="232" t="s">
        <v>19</v>
      </c>
      <c r="F296" s="233" t="s">
        <v>378</v>
      </c>
      <c r="G296" s="231"/>
      <c r="H296" s="234">
        <v>60.5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0" t="s">
        <v>136</v>
      </c>
      <c r="AU296" s="240" t="s">
        <v>81</v>
      </c>
      <c r="AV296" s="14" t="s">
        <v>81</v>
      </c>
      <c r="AW296" s="14" t="s">
        <v>33</v>
      </c>
      <c r="AX296" s="14" t="s">
        <v>79</v>
      </c>
      <c r="AY296" s="240" t="s">
        <v>127</v>
      </c>
    </row>
    <row r="297" s="2" customFormat="1" ht="16.5" customHeight="1">
      <c r="A297" s="40"/>
      <c r="B297" s="41"/>
      <c r="C297" s="206" t="s">
        <v>379</v>
      </c>
      <c r="D297" s="206" t="s">
        <v>129</v>
      </c>
      <c r="E297" s="207" t="s">
        <v>380</v>
      </c>
      <c r="F297" s="208" t="s">
        <v>381</v>
      </c>
      <c r="G297" s="209" t="s">
        <v>154</v>
      </c>
      <c r="H297" s="210">
        <v>3.7200000000000002</v>
      </c>
      <c r="I297" s="211"/>
      <c r="J297" s="212">
        <f>ROUND(I297*H297,2)</f>
        <v>0</v>
      </c>
      <c r="K297" s="208" t="s">
        <v>133</v>
      </c>
      <c r="L297" s="46"/>
      <c r="M297" s="213" t="s">
        <v>19</v>
      </c>
      <c r="N297" s="214" t="s">
        <v>42</v>
      </c>
      <c r="O297" s="86"/>
      <c r="P297" s="215">
        <f>O297*H297</f>
        <v>0</v>
      </c>
      <c r="Q297" s="215">
        <v>2.3010199999999998</v>
      </c>
      <c r="R297" s="215">
        <f>Q297*H297</f>
        <v>8.5597943999999995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134</v>
      </c>
      <c r="AT297" s="217" t="s">
        <v>129</v>
      </c>
      <c r="AU297" s="217" t="s">
        <v>81</v>
      </c>
      <c r="AY297" s="19" t="s">
        <v>127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79</v>
      </c>
      <c r="BK297" s="218">
        <f>ROUND(I297*H297,2)</f>
        <v>0</v>
      </c>
      <c r="BL297" s="19" t="s">
        <v>134</v>
      </c>
      <c r="BM297" s="217" t="s">
        <v>382</v>
      </c>
    </row>
    <row r="298" s="13" customFormat="1">
      <c r="A298" s="13"/>
      <c r="B298" s="219"/>
      <c r="C298" s="220"/>
      <c r="D298" s="221" t="s">
        <v>136</v>
      </c>
      <c r="E298" s="222" t="s">
        <v>19</v>
      </c>
      <c r="F298" s="223" t="s">
        <v>148</v>
      </c>
      <c r="G298" s="220"/>
      <c r="H298" s="222" t="s">
        <v>19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9" t="s">
        <v>136</v>
      </c>
      <c r="AU298" s="229" t="s">
        <v>81</v>
      </c>
      <c r="AV298" s="13" t="s">
        <v>79</v>
      </c>
      <c r="AW298" s="13" t="s">
        <v>33</v>
      </c>
      <c r="AX298" s="13" t="s">
        <v>71</v>
      </c>
      <c r="AY298" s="229" t="s">
        <v>127</v>
      </c>
    </row>
    <row r="299" s="14" customFormat="1">
      <c r="A299" s="14"/>
      <c r="B299" s="230"/>
      <c r="C299" s="231"/>
      <c r="D299" s="221" t="s">
        <v>136</v>
      </c>
      <c r="E299" s="232" t="s">
        <v>19</v>
      </c>
      <c r="F299" s="233" t="s">
        <v>383</v>
      </c>
      <c r="G299" s="231"/>
      <c r="H299" s="234">
        <v>3.7200000000000002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0" t="s">
        <v>136</v>
      </c>
      <c r="AU299" s="240" t="s">
        <v>81</v>
      </c>
      <c r="AV299" s="14" t="s">
        <v>81</v>
      </c>
      <c r="AW299" s="14" t="s">
        <v>33</v>
      </c>
      <c r="AX299" s="14" t="s">
        <v>79</v>
      </c>
      <c r="AY299" s="240" t="s">
        <v>127</v>
      </c>
    </row>
    <row r="300" s="12" customFormat="1" ht="22.8" customHeight="1">
      <c r="A300" s="12"/>
      <c r="B300" s="190"/>
      <c r="C300" s="191"/>
      <c r="D300" s="192" t="s">
        <v>70</v>
      </c>
      <c r="E300" s="204" t="s">
        <v>134</v>
      </c>
      <c r="F300" s="204" t="s">
        <v>384</v>
      </c>
      <c r="G300" s="191"/>
      <c r="H300" s="191"/>
      <c r="I300" s="194"/>
      <c r="J300" s="205">
        <f>BK300</f>
        <v>0</v>
      </c>
      <c r="K300" s="191"/>
      <c r="L300" s="196"/>
      <c r="M300" s="197"/>
      <c r="N300" s="198"/>
      <c r="O300" s="198"/>
      <c r="P300" s="199">
        <f>SUM(P301:P308)</f>
        <v>0</v>
      </c>
      <c r="Q300" s="198"/>
      <c r="R300" s="199">
        <f>SUM(R301:R308)</f>
        <v>0</v>
      </c>
      <c r="S300" s="198"/>
      <c r="T300" s="200">
        <f>SUM(T301:T308)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1" t="s">
        <v>79</v>
      </c>
      <c r="AT300" s="202" t="s">
        <v>70</v>
      </c>
      <c r="AU300" s="202" t="s">
        <v>79</v>
      </c>
      <c r="AY300" s="201" t="s">
        <v>127</v>
      </c>
      <c r="BK300" s="203">
        <f>SUM(BK301:BK308)</f>
        <v>0</v>
      </c>
    </row>
    <row r="301" s="2" customFormat="1" ht="21.75" customHeight="1">
      <c r="A301" s="40"/>
      <c r="B301" s="41"/>
      <c r="C301" s="206" t="s">
        <v>385</v>
      </c>
      <c r="D301" s="206" t="s">
        <v>129</v>
      </c>
      <c r="E301" s="207" t="s">
        <v>386</v>
      </c>
      <c r="F301" s="208" t="s">
        <v>387</v>
      </c>
      <c r="G301" s="209" t="s">
        <v>154</v>
      </c>
      <c r="H301" s="210">
        <v>131.084</v>
      </c>
      <c r="I301" s="211"/>
      <c r="J301" s="212">
        <f>ROUND(I301*H301,2)</f>
        <v>0</v>
      </c>
      <c r="K301" s="208" t="s">
        <v>133</v>
      </c>
      <c r="L301" s="46"/>
      <c r="M301" s="213" t="s">
        <v>19</v>
      </c>
      <c r="N301" s="214" t="s">
        <v>42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134</v>
      </c>
      <c r="AT301" s="217" t="s">
        <v>129</v>
      </c>
      <c r="AU301" s="217" t="s">
        <v>81</v>
      </c>
      <c r="AY301" s="19" t="s">
        <v>127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79</v>
      </c>
      <c r="BK301" s="218">
        <f>ROUND(I301*H301,2)</f>
        <v>0</v>
      </c>
      <c r="BL301" s="19" t="s">
        <v>134</v>
      </c>
      <c r="BM301" s="217" t="s">
        <v>388</v>
      </c>
    </row>
    <row r="302" s="13" customFormat="1">
      <c r="A302" s="13"/>
      <c r="B302" s="219"/>
      <c r="C302" s="220"/>
      <c r="D302" s="221" t="s">
        <v>136</v>
      </c>
      <c r="E302" s="222" t="s">
        <v>19</v>
      </c>
      <c r="F302" s="223" t="s">
        <v>283</v>
      </c>
      <c r="G302" s="220"/>
      <c r="H302" s="222" t="s">
        <v>19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136</v>
      </c>
      <c r="AU302" s="229" t="s">
        <v>81</v>
      </c>
      <c r="AV302" s="13" t="s">
        <v>79</v>
      </c>
      <c r="AW302" s="13" t="s">
        <v>33</v>
      </c>
      <c r="AX302" s="13" t="s">
        <v>71</v>
      </c>
      <c r="AY302" s="229" t="s">
        <v>127</v>
      </c>
    </row>
    <row r="303" s="14" customFormat="1">
      <c r="A303" s="14"/>
      <c r="B303" s="230"/>
      <c r="C303" s="231"/>
      <c r="D303" s="221" t="s">
        <v>136</v>
      </c>
      <c r="E303" s="232" t="s">
        <v>19</v>
      </c>
      <c r="F303" s="233" t="s">
        <v>389</v>
      </c>
      <c r="G303" s="231"/>
      <c r="H303" s="234">
        <v>3.3839999999999999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0" t="s">
        <v>136</v>
      </c>
      <c r="AU303" s="240" t="s">
        <v>81</v>
      </c>
      <c r="AV303" s="14" t="s">
        <v>81</v>
      </c>
      <c r="AW303" s="14" t="s">
        <v>33</v>
      </c>
      <c r="AX303" s="14" t="s">
        <v>71</v>
      </c>
      <c r="AY303" s="240" t="s">
        <v>127</v>
      </c>
    </row>
    <row r="304" s="13" customFormat="1">
      <c r="A304" s="13"/>
      <c r="B304" s="219"/>
      <c r="C304" s="220"/>
      <c r="D304" s="221" t="s">
        <v>136</v>
      </c>
      <c r="E304" s="222" t="s">
        <v>19</v>
      </c>
      <c r="F304" s="223" t="s">
        <v>390</v>
      </c>
      <c r="G304" s="220"/>
      <c r="H304" s="222" t="s">
        <v>19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9" t="s">
        <v>136</v>
      </c>
      <c r="AU304" s="229" t="s">
        <v>81</v>
      </c>
      <c r="AV304" s="13" t="s">
        <v>79</v>
      </c>
      <c r="AW304" s="13" t="s">
        <v>33</v>
      </c>
      <c r="AX304" s="13" t="s">
        <v>71</v>
      </c>
      <c r="AY304" s="229" t="s">
        <v>127</v>
      </c>
    </row>
    <row r="305" s="14" customFormat="1">
      <c r="A305" s="14"/>
      <c r="B305" s="230"/>
      <c r="C305" s="231"/>
      <c r="D305" s="221" t="s">
        <v>136</v>
      </c>
      <c r="E305" s="232" t="s">
        <v>19</v>
      </c>
      <c r="F305" s="233" t="s">
        <v>391</v>
      </c>
      <c r="G305" s="231"/>
      <c r="H305" s="234">
        <v>76.599999999999994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0" t="s">
        <v>136</v>
      </c>
      <c r="AU305" s="240" t="s">
        <v>81</v>
      </c>
      <c r="AV305" s="14" t="s">
        <v>81</v>
      </c>
      <c r="AW305" s="14" t="s">
        <v>33</v>
      </c>
      <c r="AX305" s="14" t="s">
        <v>71</v>
      </c>
      <c r="AY305" s="240" t="s">
        <v>127</v>
      </c>
    </row>
    <row r="306" s="14" customFormat="1">
      <c r="A306" s="14"/>
      <c r="B306" s="230"/>
      <c r="C306" s="231"/>
      <c r="D306" s="221" t="s">
        <v>136</v>
      </c>
      <c r="E306" s="232" t="s">
        <v>19</v>
      </c>
      <c r="F306" s="233" t="s">
        <v>392</v>
      </c>
      <c r="G306" s="231"/>
      <c r="H306" s="234">
        <v>18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0" t="s">
        <v>136</v>
      </c>
      <c r="AU306" s="240" t="s">
        <v>81</v>
      </c>
      <c r="AV306" s="14" t="s">
        <v>81</v>
      </c>
      <c r="AW306" s="14" t="s">
        <v>33</v>
      </c>
      <c r="AX306" s="14" t="s">
        <v>71</v>
      </c>
      <c r="AY306" s="240" t="s">
        <v>127</v>
      </c>
    </row>
    <row r="307" s="14" customFormat="1">
      <c r="A307" s="14"/>
      <c r="B307" s="230"/>
      <c r="C307" s="231"/>
      <c r="D307" s="221" t="s">
        <v>136</v>
      </c>
      <c r="E307" s="232" t="s">
        <v>19</v>
      </c>
      <c r="F307" s="233" t="s">
        <v>393</v>
      </c>
      <c r="G307" s="231"/>
      <c r="H307" s="234">
        <v>33.100000000000001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0" t="s">
        <v>136</v>
      </c>
      <c r="AU307" s="240" t="s">
        <v>81</v>
      </c>
      <c r="AV307" s="14" t="s">
        <v>81</v>
      </c>
      <c r="AW307" s="14" t="s">
        <v>33</v>
      </c>
      <c r="AX307" s="14" t="s">
        <v>71</v>
      </c>
      <c r="AY307" s="240" t="s">
        <v>127</v>
      </c>
    </row>
    <row r="308" s="15" customFormat="1">
      <c r="A308" s="15"/>
      <c r="B308" s="241"/>
      <c r="C308" s="242"/>
      <c r="D308" s="221" t="s">
        <v>136</v>
      </c>
      <c r="E308" s="243" t="s">
        <v>19</v>
      </c>
      <c r="F308" s="244" t="s">
        <v>151</v>
      </c>
      <c r="G308" s="242"/>
      <c r="H308" s="245">
        <v>131.084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1" t="s">
        <v>136</v>
      </c>
      <c r="AU308" s="251" t="s">
        <v>81</v>
      </c>
      <c r="AV308" s="15" t="s">
        <v>144</v>
      </c>
      <c r="AW308" s="15" t="s">
        <v>33</v>
      </c>
      <c r="AX308" s="15" t="s">
        <v>79</v>
      </c>
      <c r="AY308" s="251" t="s">
        <v>127</v>
      </c>
    </row>
    <row r="309" s="12" customFormat="1" ht="22.8" customHeight="1">
      <c r="A309" s="12"/>
      <c r="B309" s="190"/>
      <c r="C309" s="191"/>
      <c r="D309" s="192" t="s">
        <v>70</v>
      </c>
      <c r="E309" s="204" t="s">
        <v>165</v>
      </c>
      <c r="F309" s="204" t="s">
        <v>394</v>
      </c>
      <c r="G309" s="191"/>
      <c r="H309" s="191"/>
      <c r="I309" s="194"/>
      <c r="J309" s="205">
        <f>BK309</f>
        <v>0</v>
      </c>
      <c r="K309" s="191"/>
      <c r="L309" s="196"/>
      <c r="M309" s="197"/>
      <c r="N309" s="198"/>
      <c r="O309" s="198"/>
      <c r="P309" s="199">
        <f>SUM(P310:P356)</f>
        <v>0</v>
      </c>
      <c r="Q309" s="198"/>
      <c r="R309" s="199">
        <f>SUM(R310:R356)</f>
        <v>14.124808590000001</v>
      </c>
      <c r="S309" s="198"/>
      <c r="T309" s="200">
        <f>SUM(T310:T356)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79</v>
      </c>
      <c r="AT309" s="202" t="s">
        <v>70</v>
      </c>
      <c r="AU309" s="202" t="s">
        <v>79</v>
      </c>
      <c r="AY309" s="201" t="s">
        <v>127</v>
      </c>
      <c r="BK309" s="203">
        <f>SUM(BK310:BK356)</f>
        <v>0</v>
      </c>
    </row>
    <row r="310" s="2" customFormat="1">
      <c r="A310" s="40"/>
      <c r="B310" s="41"/>
      <c r="C310" s="206" t="s">
        <v>395</v>
      </c>
      <c r="D310" s="206" t="s">
        <v>129</v>
      </c>
      <c r="E310" s="207" t="s">
        <v>396</v>
      </c>
      <c r="F310" s="208" t="s">
        <v>397</v>
      </c>
      <c r="G310" s="209" t="s">
        <v>132</v>
      </c>
      <c r="H310" s="210">
        <v>3730.3400000000001</v>
      </c>
      <c r="I310" s="211"/>
      <c r="J310" s="212">
        <f>ROUND(I310*H310,2)</f>
        <v>0</v>
      </c>
      <c r="K310" s="208" t="s">
        <v>133</v>
      </c>
      <c r="L310" s="46"/>
      <c r="M310" s="213" t="s">
        <v>19</v>
      </c>
      <c r="N310" s="214" t="s">
        <v>42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134</v>
      </c>
      <c r="AT310" s="217" t="s">
        <v>129</v>
      </c>
      <c r="AU310" s="217" t="s">
        <v>81</v>
      </c>
      <c r="AY310" s="19" t="s">
        <v>127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79</v>
      </c>
      <c r="BK310" s="218">
        <f>ROUND(I310*H310,2)</f>
        <v>0</v>
      </c>
      <c r="BL310" s="19" t="s">
        <v>134</v>
      </c>
      <c r="BM310" s="217" t="s">
        <v>398</v>
      </c>
    </row>
    <row r="311" s="13" customFormat="1">
      <c r="A311" s="13"/>
      <c r="B311" s="219"/>
      <c r="C311" s="220"/>
      <c r="D311" s="221" t="s">
        <v>136</v>
      </c>
      <c r="E311" s="222" t="s">
        <v>19</v>
      </c>
      <c r="F311" s="223" t="s">
        <v>399</v>
      </c>
      <c r="G311" s="220"/>
      <c r="H311" s="222" t="s">
        <v>19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9" t="s">
        <v>136</v>
      </c>
      <c r="AU311" s="229" t="s">
        <v>81</v>
      </c>
      <c r="AV311" s="13" t="s">
        <v>79</v>
      </c>
      <c r="AW311" s="13" t="s">
        <v>33</v>
      </c>
      <c r="AX311" s="13" t="s">
        <v>71</v>
      </c>
      <c r="AY311" s="229" t="s">
        <v>127</v>
      </c>
    </row>
    <row r="312" s="14" customFormat="1">
      <c r="A312" s="14"/>
      <c r="B312" s="230"/>
      <c r="C312" s="231"/>
      <c r="D312" s="221" t="s">
        <v>136</v>
      </c>
      <c r="E312" s="232" t="s">
        <v>19</v>
      </c>
      <c r="F312" s="233" t="s">
        <v>400</v>
      </c>
      <c r="G312" s="231"/>
      <c r="H312" s="234">
        <v>2536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0" t="s">
        <v>136</v>
      </c>
      <c r="AU312" s="240" t="s">
        <v>81</v>
      </c>
      <c r="AV312" s="14" t="s">
        <v>81</v>
      </c>
      <c r="AW312" s="14" t="s">
        <v>33</v>
      </c>
      <c r="AX312" s="14" t="s">
        <v>71</v>
      </c>
      <c r="AY312" s="240" t="s">
        <v>127</v>
      </c>
    </row>
    <row r="313" s="13" customFormat="1">
      <c r="A313" s="13"/>
      <c r="B313" s="219"/>
      <c r="C313" s="220"/>
      <c r="D313" s="221" t="s">
        <v>136</v>
      </c>
      <c r="E313" s="222" t="s">
        <v>19</v>
      </c>
      <c r="F313" s="223" t="s">
        <v>401</v>
      </c>
      <c r="G313" s="220"/>
      <c r="H313" s="222" t="s">
        <v>19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136</v>
      </c>
      <c r="AU313" s="229" t="s">
        <v>81</v>
      </c>
      <c r="AV313" s="13" t="s">
        <v>79</v>
      </c>
      <c r="AW313" s="13" t="s">
        <v>33</v>
      </c>
      <c r="AX313" s="13" t="s">
        <v>71</v>
      </c>
      <c r="AY313" s="229" t="s">
        <v>127</v>
      </c>
    </row>
    <row r="314" s="13" customFormat="1">
      <c r="A314" s="13"/>
      <c r="B314" s="219"/>
      <c r="C314" s="220"/>
      <c r="D314" s="221" t="s">
        <v>136</v>
      </c>
      <c r="E314" s="222" t="s">
        <v>19</v>
      </c>
      <c r="F314" s="223" t="s">
        <v>402</v>
      </c>
      <c r="G314" s="220"/>
      <c r="H314" s="222" t="s">
        <v>19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9" t="s">
        <v>136</v>
      </c>
      <c r="AU314" s="229" t="s">
        <v>81</v>
      </c>
      <c r="AV314" s="13" t="s">
        <v>79</v>
      </c>
      <c r="AW314" s="13" t="s">
        <v>33</v>
      </c>
      <c r="AX314" s="13" t="s">
        <v>71</v>
      </c>
      <c r="AY314" s="229" t="s">
        <v>127</v>
      </c>
    </row>
    <row r="315" s="13" customFormat="1">
      <c r="A315" s="13"/>
      <c r="B315" s="219"/>
      <c r="C315" s="220"/>
      <c r="D315" s="221" t="s">
        <v>136</v>
      </c>
      <c r="E315" s="222" t="s">
        <v>19</v>
      </c>
      <c r="F315" s="223" t="s">
        <v>403</v>
      </c>
      <c r="G315" s="220"/>
      <c r="H315" s="222" t="s">
        <v>19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9" t="s">
        <v>136</v>
      </c>
      <c r="AU315" s="229" t="s">
        <v>81</v>
      </c>
      <c r="AV315" s="13" t="s">
        <v>79</v>
      </c>
      <c r="AW315" s="13" t="s">
        <v>33</v>
      </c>
      <c r="AX315" s="13" t="s">
        <v>71</v>
      </c>
      <c r="AY315" s="229" t="s">
        <v>127</v>
      </c>
    </row>
    <row r="316" s="14" customFormat="1">
      <c r="A316" s="14"/>
      <c r="B316" s="230"/>
      <c r="C316" s="231"/>
      <c r="D316" s="221" t="s">
        <v>136</v>
      </c>
      <c r="E316" s="232" t="s">
        <v>19</v>
      </c>
      <c r="F316" s="233" t="s">
        <v>404</v>
      </c>
      <c r="G316" s="231"/>
      <c r="H316" s="234">
        <v>1194.3399999999999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0" t="s">
        <v>136</v>
      </c>
      <c r="AU316" s="240" t="s">
        <v>81</v>
      </c>
      <c r="AV316" s="14" t="s">
        <v>81</v>
      </c>
      <c r="AW316" s="14" t="s">
        <v>33</v>
      </c>
      <c r="AX316" s="14" t="s">
        <v>71</v>
      </c>
      <c r="AY316" s="240" t="s">
        <v>127</v>
      </c>
    </row>
    <row r="317" s="15" customFormat="1">
      <c r="A317" s="15"/>
      <c r="B317" s="241"/>
      <c r="C317" s="242"/>
      <c r="D317" s="221" t="s">
        <v>136</v>
      </c>
      <c r="E317" s="243" t="s">
        <v>19</v>
      </c>
      <c r="F317" s="244" t="s">
        <v>151</v>
      </c>
      <c r="G317" s="242"/>
      <c r="H317" s="245">
        <v>3730.3400000000001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1" t="s">
        <v>136</v>
      </c>
      <c r="AU317" s="251" t="s">
        <v>81</v>
      </c>
      <c r="AV317" s="15" t="s">
        <v>144</v>
      </c>
      <c r="AW317" s="15" t="s">
        <v>33</v>
      </c>
      <c r="AX317" s="15" t="s">
        <v>79</v>
      </c>
      <c r="AY317" s="251" t="s">
        <v>127</v>
      </c>
    </row>
    <row r="318" s="2" customFormat="1" ht="21.75" customHeight="1">
      <c r="A318" s="40"/>
      <c r="B318" s="41"/>
      <c r="C318" s="206" t="s">
        <v>405</v>
      </c>
      <c r="D318" s="206" t="s">
        <v>129</v>
      </c>
      <c r="E318" s="207" t="s">
        <v>406</v>
      </c>
      <c r="F318" s="208" t="s">
        <v>407</v>
      </c>
      <c r="G318" s="209" t="s">
        <v>132</v>
      </c>
      <c r="H318" s="210">
        <v>1216.74</v>
      </c>
      <c r="I318" s="211"/>
      <c r="J318" s="212">
        <f>ROUND(I318*H318,2)</f>
        <v>0</v>
      </c>
      <c r="K318" s="208" t="s">
        <v>133</v>
      </c>
      <c r="L318" s="46"/>
      <c r="M318" s="213" t="s">
        <v>19</v>
      </c>
      <c r="N318" s="214" t="s">
        <v>42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134</v>
      </c>
      <c r="AT318" s="217" t="s">
        <v>129</v>
      </c>
      <c r="AU318" s="217" t="s">
        <v>81</v>
      </c>
      <c r="AY318" s="19" t="s">
        <v>127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79</v>
      </c>
      <c r="BK318" s="218">
        <f>ROUND(I318*H318,2)</f>
        <v>0</v>
      </c>
      <c r="BL318" s="19" t="s">
        <v>134</v>
      </c>
      <c r="BM318" s="217" t="s">
        <v>408</v>
      </c>
    </row>
    <row r="319" s="13" customFormat="1">
      <c r="A319" s="13"/>
      <c r="B319" s="219"/>
      <c r="C319" s="220"/>
      <c r="D319" s="221" t="s">
        <v>136</v>
      </c>
      <c r="E319" s="222" t="s">
        <v>19</v>
      </c>
      <c r="F319" s="223" t="s">
        <v>409</v>
      </c>
      <c r="G319" s="220"/>
      <c r="H319" s="222" t="s">
        <v>19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136</v>
      </c>
      <c r="AU319" s="229" t="s">
        <v>81</v>
      </c>
      <c r="AV319" s="13" t="s">
        <v>79</v>
      </c>
      <c r="AW319" s="13" t="s">
        <v>33</v>
      </c>
      <c r="AX319" s="13" t="s">
        <v>71</v>
      </c>
      <c r="AY319" s="229" t="s">
        <v>127</v>
      </c>
    </row>
    <row r="320" s="13" customFormat="1">
      <c r="A320" s="13"/>
      <c r="B320" s="219"/>
      <c r="C320" s="220"/>
      <c r="D320" s="221" t="s">
        <v>136</v>
      </c>
      <c r="E320" s="222" t="s">
        <v>19</v>
      </c>
      <c r="F320" s="223" t="s">
        <v>410</v>
      </c>
      <c r="G320" s="220"/>
      <c r="H320" s="222" t="s">
        <v>19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136</v>
      </c>
      <c r="AU320" s="229" t="s">
        <v>81</v>
      </c>
      <c r="AV320" s="13" t="s">
        <v>79</v>
      </c>
      <c r="AW320" s="13" t="s">
        <v>33</v>
      </c>
      <c r="AX320" s="13" t="s">
        <v>71</v>
      </c>
      <c r="AY320" s="229" t="s">
        <v>127</v>
      </c>
    </row>
    <row r="321" s="13" customFormat="1">
      <c r="A321" s="13"/>
      <c r="B321" s="219"/>
      <c r="C321" s="220"/>
      <c r="D321" s="221" t="s">
        <v>136</v>
      </c>
      <c r="E321" s="222" t="s">
        <v>19</v>
      </c>
      <c r="F321" s="223" t="s">
        <v>411</v>
      </c>
      <c r="G321" s="220"/>
      <c r="H321" s="222" t="s">
        <v>19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9" t="s">
        <v>136</v>
      </c>
      <c r="AU321" s="229" t="s">
        <v>81</v>
      </c>
      <c r="AV321" s="13" t="s">
        <v>79</v>
      </c>
      <c r="AW321" s="13" t="s">
        <v>33</v>
      </c>
      <c r="AX321" s="13" t="s">
        <v>71</v>
      </c>
      <c r="AY321" s="229" t="s">
        <v>127</v>
      </c>
    </row>
    <row r="322" s="14" customFormat="1">
      <c r="A322" s="14"/>
      <c r="B322" s="230"/>
      <c r="C322" s="231"/>
      <c r="D322" s="221" t="s">
        <v>136</v>
      </c>
      <c r="E322" s="232" t="s">
        <v>19</v>
      </c>
      <c r="F322" s="233" t="s">
        <v>412</v>
      </c>
      <c r="G322" s="231"/>
      <c r="H322" s="234">
        <v>1216.74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0" t="s">
        <v>136</v>
      </c>
      <c r="AU322" s="240" t="s">
        <v>81</v>
      </c>
      <c r="AV322" s="14" t="s">
        <v>81</v>
      </c>
      <c r="AW322" s="14" t="s">
        <v>33</v>
      </c>
      <c r="AX322" s="14" t="s">
        <v>71</v>
      </c>
      <c r="AY322" s="240" t="s">
        <v>127</v>
      </c>
    </row>
    <row r="323" s="16" customFormat="1">
      <c r="A323" s="16"/>
      <c r="B323" s="252"/>
      <c r="C323" s="253"/>
      <c r="D323" s="221" t="s">
        <v>136</v>
      </c>
      <c r="E323" s="254" t="s">
        <v>19</v>
      </c>
      <c r="F323" s="255" t="s">
        <v>164</v>
      </c>
      <c r="G323" s="253"/>
      <c r="H323" s="256">
        <v>1216.74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62" t="s">
        <v>136</v>
      </c>
      <c r="AU323" s="262" t="s">
        <v>81</v>
      </c>
      <c r="AV323" s="16" t="s">
        <v>134</v>
      </c>
      <c r="AW323" s="16" t="s">
        <v>33</v>
      </c>
      <c r="AX323" s="16" t="s">
        <v>79</v>
      </c>
      <c r="AY323" s="262" t="s">
        <v>127</v>
      </c>
    </row>
    <row r="324" s="2" customFormat="1" ht="21.75" customHeight="1">
      <c r="A324" s="40"/>
      <c r="B324" s="41"/>
      <c r="C324" s="206" t="s">
        <v>413</v>
      </c>
      <c r="D324" s="206" t="s">
        <v>129</v>
      </c>
      <c r="E324" s="207" t="s">
        <v>414</v>
      </c>
      <c r="F324" s="208" t="s">
        <v>415</v>
      </c>
      <c r="G324" s="209" t="s">
        <v>132</v>
      </c>
      <c r="H324" s="210">
        <v>1194.3399999999999</v>
      </c>
      <c r="I324" s="211"/>
      <c r="J324" s="212">
        <f>ROUND(I324*H324,2)</f>
        <v>0</v>
      </c>
      <c r="K324" s="208" t="s">
        <v>133</v>
      </c>
      <c r="L324" s="46"/>
      <c r="M324" s="213" t="s">
        <v>19</v>
      </c>
      <c r="N324" s="214" t="s">
        <v>42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134</v>
      </c>
      <c r="AT324" s="217" t="s">
        <v>129</v>
      </c>
      <c r="AU324" s="217" t="s">
        <v>81</v>
      </c>
      <c r="AY324" s="19" t="s">
        <v>127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79</v>
      </c>
      <c r="BK324" s="218">
        <f>ROUND(I324*H324,2)</f>
        <v>0</v>
      </c>
      <c r="BL324" s="19" t="s">
        <v>134</v>
      </c>
      <c r="BM324" s="217" t="s">
        <v>416</v>
      </c>
    </row>
    <row r="325" s="13" customFormat="1">
      <c r="A325" s="13"/>
      <c r="B325" s="219"/>
      <c r="C325" s="220"/>
      <c r="D325" s="221" t="s">
        <v>136</v>
      </c>
      <c r="E325" s="222" t="s">
        <v>19</v>
      </c>
      <c r="F325" s="223" t="s">
        <v>409</v>
      </c>
      <c r="G325" s="220"/>
      <c r="H325" s="222" t="s">
        <v>19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9" t="s">
        <v>136</v>
      </c>
      <c r="AU325" s="229" t="s">
        <v>81</v>
      </c>
      <c r="AV325" s="13" t="s">
        <v>79</v>
      </c>
      <c r="AW325" s="13" t="s">
        <v>33</v>
      </c>
      <c r="AX325" s="13" t="s">
        <v>71</v>
      </c>
      <c r="AY325" s="229" t="s">
        <v>127</v>
      </c>
    </row>
    <row r="326" s="13" customFormat="1">
      <c r="A326" s="13"/>
      <c r="B326" s="219"/>
      <c r="C326" s="220"/>
      <c r="D326" s="221" t="s">
        <v>136</v>
      </c>
      <c r="E326" s="222" t="s">
        <v>19</v>
      </c>
      <c r="F326" s="223" t="s">
        <v>417</v>
      </c>
      <c r="G326" s="220"/>
      <c r="H326" s="222" t="s">
        <v>19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9" t="s">
        <v>136</v>
      </c>
      <c r="AU326" s="229" t="s">
        <v>81</v>
      </c>
      <c r="AV326" s="13" t="s">
        <v>79</v>
      </c>
      <c r="AW326" s="13" t="s">
        <v>33</v>
      </c>
      <c r="AX326" s="13" t="s">
        <v>71</v>
      </c>
      <c r="AY326" s="229" t="s">
        <v>127</v>
      </c>
    </row>
    <row r="327" s="13" customFormat="1">
      <c r="A327" s="13"/>
      <c r="B327" s="219"/>
      <c r="C327" s="220"/>
      <c r="D327" s="221" t="s">
        <v>136</v>
      </c>
      <c r="E327" s="222" t="s">
        <v>19</v>
      </c>
      <c r="F327" s="223" t="s">
        <v>418</v>
      </c>
      <c r="G327" s="220"/>
      <c r="H327" s="222" t="s">
        <v>19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9" t="s">
        <v>136</v>
      </c>
      <c r="AU327" s="229" t="s">
        <v>81</v>
      </c>
      <c r="AV327" s="13" t="s">
        <v>79</v>
      </c>
      <c r="AW327" s="13" t="s">
        <v>33</v>
      </c>
      <c r="AX327" s="13" t="s">
        <v>71</v>
      </c>
      <c r="AY327" s="229" t="s">
        <v>127</v>
      </c>
    </row>
    <row r="328" s="14" customFormat="1">
      <c r="A328" s="14"/>
      <c r="B328" s="230"/>
      <c r="C328" s="231"/>
      <c r="D328" s="221" t="s">
        <v>136</v>
      </c>
      <c r="E328" s="232" t="s">
        <v>19</v>
      </c>
      <c r="F328" s="233" t="s">
        <v>404</v>
      </c>
      <c r="G328" s="231"/>
      <c r="H328" s="234">
        <v>1194.3399999999999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0" t="s">
        <v>136</v>
      </c>
      <c r="AU328" s="240" t="s">
        <v>81</v>
      </c>
      <c r="AV328" s="14" t="s">
        <v>81</v>
      </c>
      <c r="AW328" s="14" t="s">
        <v>33</v>
      </c>
      <c r="AX328" s="14" t="s">
        <v>79</v>
      </c>
      <c r="AY328" s="240" t="s">
        <v>127</v>
      </c>
    </row>
    <row r="329" s="2" customFormat="1" ht="21.75" customHeight="1">
      <c r="A329" s="40"/>
      <c r="B329" s="41"/>
      <c r="C329" s="206" t="s">
        <v>419</v>
      </c>
      <c r="D329" s="206" t="s">
        <v>129</v>
      </c>
      <c r="E329" s="207" t="s">
        <v>420</v>
      </c>
      <c r="F329" s="208" t="s">
        <v>421</v>
      </c>
      <c r="G329" s="209" t="s">
        <v>132</v>
      </c>
      <c r="H329" s="210">
        <v>1226.4400000000001</v>
      </c>
      <c r="I329" s="211"/>
      <c r="J329" s="212">
        <f>ROUND(I329*H329,2)</f>
        <v>0</v>
      </c>
      <c r="K329" s="208" t="s">
        <v>133</v>
      </c>
      <c r="L329" s="46"/>
      <c r="M329" s="213" t="s">
        <v>19</v>
      </c>
      <c r="N329" s="214" t="s">
        <v>42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134</v>
      </c>
      <c r="AT329" s="217" t="s">
        <v>129</v>
      </c>
      <c r="AU329" s="217" t="s">
        <v>81</v>
      </c>
      <c r="AY329" s="19" t="s">
        <v>127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79</v>
      </c>
      <c r="BK329" s="218">
        <f>ROUND(I329*H329,2)</f>
        <v>0</v>
      </c>
      <c r="BL329" s="19" t="s">
        <v>134</v>
      </c>
      <c r="BM329" s="217" t="s">
        <v>422</v>
      </c>
    </row>
    <row r="330" s="13" customFormat="1">
      <c r="A330" s="13"/>
      <c r="B330" s="219"/>
      <c r="C330" s="220"/>
      <c r="D330" s="221" t="s">
        <v>136</v>
      </c>
      <c r="E330" s="222" t="s">
        <v>19</v>
      </c>
      <c r="F330" s="223" t="s">
        <v>409</v>
      </c>
      <c r="G330" s="220"/>
      <c r="H330" s="222" t="s">
        <v>19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136</v>
      </c>
      <c r="AU330" s="229" t="s">
        <v>81</v>
      </c>
      <c r="AV330" s="13" t="s">
        <v>79</v>
      </c>
      <c r="AW330" s="13" t="s">
        <v>33</v>
      </c>
      <c r="AX330" s="13" t="s">
        <v>71</v>
      </c>
      <c r="AY330" s="229" t="s">
        <v>127</v>
      </c>
    </row>
    <row r="331" s="13" customFormat="1">
      <c r="A331" s="13"/>
      <c r="B331" s="219"/>
      <c r="C331" s="220"/>
      <c r="D331" s="221" t="s">
        <v>136</v>
      </c>
      <c r="E331" s="222" t="s">
        <v>19</v>
      </c>
      <c r="F331" s="223" t="s">
        <v>423</v>
      </c>
      <c r="G331" s="220"/>
      <c r="H331" s="222" t="s">
        <v>19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136</v>
      </c>
      <c r="AU331" s="229" t="s">
        <v>81</v>
      </c>
      <c r="AV331" s="13" t="s">
        <v>79</v>
      </c>
      <c r="AW331" s="13" t="s">
        <v>33</v>
      </c>
      <c r="AX331" s="13" t="s">
        <v>71</v>
      </c>
      <c r="AY331" s="229" t="s">
        <v>127</v>
      </c>
    </row>
    <row r="332" s="13" customFormat="1">
      <c r="A332" s="13"/>
      <c r="B332" s="219"/>
      <c r="C332" s="220"/>
      <c r="D332" s="221" t="s">
        <v>136</v>
      </c>
      <c r="E332" s="222" t="s">
        <v>19</v>
      </c>
      <c r="F332" s="223" t="s">
        <v>411</v>
      </c>
      <c r="G332" s="220"/>
      <c r="H332" s="222" t="s">
        <v>19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9" t="s">
        <v>136</v>
      </c>
      <c r="AU332" s="229" t="s">
        <v>81</v>
      </c>
      <c r="AV332" s="13" t="s">
        <v>79</v>
      </c>
      <c r="AW332" s="13" t="s">
        <v>33</v>
      </c>
      <c r="AX332" s="13" t="s">
        <v>71</v>
      </c>
      <c r="AY332" s="229" t="s">
        <v>127</v>
      </c>
    </row>
    <row r="333" s="14" customFormat="1">
      <c r="A333" s="14"/>
      <c r="B333" s="230"/>
      <c r="C333" s="231"/>
      <c r="D333" s="221" t="s">
        <v>136</v>
      </c>
      <c r="E333" s="232" t="s">
        <v>19</v>
      </c>
      <c r="F333" s="233" t="s">
        <v>412</v>
      </c>
      <c r="G333" s="231"/>
      <c r="H333" s="234">
        <v>1216.74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0" t="s">
        <v>136</v>
      </c>
      <c r="AU333" s="240" t="s">
        <v>81</v>
      </c>
      <c r="AV333" s="14" t="s">
        <v>81</v>
      </c>
      <c r="AW333" s="14" t="s">
        <v>33</v>
      </c>
      <c r="AX333" s="14" t="s">
        <v>71</v>
      </c>
      <c r="AY333" s="240" t="s">
        <v>127</v>
      </c>
    </row>
    <row r="334" s="14" customFormat="1">
      <c r="A334" s="14"/>
      <c r="B334" s="230"/>
      <c r="C334" s="231"/>
      <c r="D334" s="221" t="s">
        <v>136</v>
      </c>
      <c r="E334" s="232" t="s">
        <v>19</v>
      </c>
      <c r="F334" s="233" t="s">
        <v>424</v>
      </c>
      <c r="G334" s="231"/>
      <c r="H334" s="234">
        <v>9.6999999999999993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0" t="s">
        <v>136</v>
      </c>
      <c r="AU334" s="240" t="s">
        <v>81</v>
      </c>
      <c r="AV334" s="14" t="s">
        <v>81</v>
      </c>
      <c r="AW334" s="14" t="s">
        <v>33</v>
      </c>
      <c r="AX334" s="14" t="s">
        <v>71</v>
      </c>
      <c r="AY334" s="240" t="s">
        <v>127</v>
      </c>
    </row>
    <row r="335" s="16" customFormat="1">
      <c r="A335" s="16"/>
      <c r="B335" s="252"/>
      <c r="C335" s="253"/>
      <c r="D335" s="221" t="s">
        <v>136</v>
      </c>
      <c r="E335" s="254" t="s">
        <v>19</v>
      </c>
      <c r="F335" s="255" t="s">
        <v>164</v>
      </c>
      <c r="G335" s="253"/>
      <c r="H335" s="256">
        <v>1226.4400000000001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62" t="s">
        <v>136</v>
      </c>
      <c r="AU335" s="262" t="s">
        <v>81</v>
      </c>
      <c r="AV335" s="16" t="s">
        <v>134</v>
      </c>
      <c r="AW335" s="16" t="s">
        <v>33</v>
      </c>
      <c r="AX335" s="16" t="s">
        <v>79</v>
      </c>
      <c r="AY335" s="262" t="s">
        <v>127</v>
      </c>
    </row>
    <row r="336" s="2" customFormat="1">
      <c r="A336" s="40"/>
      <c r="B336" s="41"/>
      <c r="C336" s="206" t="s">
        <v>425</v>
      </c>
      <c r="D336" s="206" t="s">
        <v>129</v>
      </c>
      <c r="E336" s="207" t="s">
        <v>426</v>
      </c>
      <c r="F336" s="208" t="s">
        <v>427</v>
      </c>
      <c r="G336" s="209" t="s">
        <v>132</v>
      </c>
      <c r="H336" s="210">
        <v>36.899999999999999</v>
      </c>
      <c r="I336" s="211"/>
      <c r="J336" s="212">
        <f>ROUND(I336*H336,2)</f>
        <v>0</v>
      </c>
      <c r="K336" s="208" t="s">
        <v>133</v>
      </c>
      <c r="L336" s="46"/>
      <c r="M336" s="213" t="s">
        <v>19</v>
      </c>
      <c r="N336" s="214" t="s">
        <v>42</v>
      </c>
      <c r="O336" s="86"/>
      <c r="P336" s="215">
        <f>O336*H336</f>
        <v>0</v>
      </c>
      <c r="Q336" s="215">
        <v>0.059089999999999997</v>
      </c>
      <c r="R336" s="215">
        <f>Q336*H336</f>
        <v>2.1804209999999999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134</v>
      </c>
      <c r="AT336" s="217" t="s">
        <v>129</v>
      </c>
      <c r="AU336" s="217" t="s">
        <v>81</v>
      </c>
      <c r="AY336" s="19" t="s">
        <v>127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79</v>
      </c>
      <c r="BK336" s="218">
        <f>ROUND(I336*H336,2)</f>
        <v>0</v>
      </c>
      <c r="BL336" s="19" t="s">
        <v>134</v>
      </c>
      <c r="BM336" s="217" t="s">
        <v>428</v>
      </c>
    </row>
    <row r="337" s="13" customFormat="1">
      <c r="A337" s="13"/>
      <c r="B337" s="219"/>
      <c r="C337" s="220"/>
      <c r="D337" s="221" t="s">
        <v>136</v>
      </c>
      <c r="E337" s="222" t="s">
        <v>19</v>
      </c>
      <c r="F337" s="223" t="s">
        <v>390</v>
      </c>
      <c r="G337" s="220"/>
      <c r="H337" s="222" t="s">
        <v>19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9" t="s">
        <v>136</v>
      </c>
      <c r="AU337" s="229" t="s">
        <v>81</v>
      </c>
      <c r="AV337" s="13" t="s">
        <v>79</v>
      </c>
      <c r="AW337" s="13" t="s">
        <v>33</v>
      </c>
      <c r="AX337" s="13" t="s">
        <v>71</v>
      </c>
      <c r="AY337" s="229" t="s">
        <v>127</v>
      </c>
    </row>
    <row r="338" s="14" customFormat="1">
      <c r="A338" s="14"/>
      <c r="B338" s="230"/>
      <c r="C338" s="231"/>
      <c r="D338" s="221" t="s">
        <v>136</v>
      </c>
      <c r="E338" s="232" t="s">
        <v>19</v>
      </c>
      <c r="F338" s="233" t="s">
        <v>429</v>
      </c>
      <c r="G338" s="231"/>
      <c r="H338" s="234">
        <v>36.899999999999999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0" t="s">
        <v>136</v>
      </c>
      <c r="AU338" s="240" t="s">
        <v>81</v>
      </c>
      <c r="AV338" s="14" t="s">
        <v>81</v>
      </c>
      <c r="AW338" s="14" t="s">
        <v>33</v>
      </c>
      <c r="AX338" s="14" t="s">
        <v>79</v>
      </c>
      <c r="AY338" s="240" t="s">
        <v>127</v>
      </c>
    </row>
    <row r="339" s="2" customFormat="1">
      <c r="A339" s="40"/>
      <c r="B339" s="41"/>
      <c r="C339" s="206" t="s">
        <v>430</v>
      </c>
      <c r="D339" s="206" t="s">
        <v>129</v>
      </c>
      <c r="E339" s="207" t="s">
        <v>431</v>
      </c>
      <c r="F339" s="208" t="s">
        <v>432</v>
      </c>
      <c r="G339" s="209" t="s">
        <v>132</v>
      </c>
      <c r="H339" s="210">
        <v>9.5</v>
      </c>
      <c r="I339" s="211"/>
      <c r="J339" s="212">
        <f>ROUND(I339*H339,2)</f>
        <v>0</v>
      </c>
      <c r="K339" s="208" t="s">
        <v>133</v>
      </c>
      <c r="L339" s="46"/>
      <c r="M339" s="213" t="s">
        <v>19</v>
      </c>
      <c r="N339" s="214" t="s">
        <v>42</v>
      </c>
      <c r="O339" s="86"/>
      <c r="P339" s="215">
        <f>O339*H339</f>
        <v>0</v>
      </c>
      <c r="Q339" s="215">
        <v>0.46000000000000002</v>
      </c>
      <c r="R339" s="215">
        <f>Q339*H339</f>
        <v>4.3700000000000001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134</v>
      </c>
      <c r="AT339" s="217" t="s">
        <v>129</v>
      </c>
      <c r="AU339" s="217" t="s">
        <v>81</v>
      </c>
      <c r="AY339" s="19" t="s">
        <v>127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79</v>
      </c>
      <c r="BK339" s="218">
        <f>ROUND(I339*H339,2)</f>
        <v>0</v>
      </c>
      <c r="BL339" s="19" t="s">
        <v>134</v>
      </c>
      <c r="BM339" s="217" t="s">
        <v>433</v>
      </c>
    </row>
    <row r="340" s="13" customFormat="1">
      <c r="A340" s="13"/>
      <c r="B340" s="219"/>
      <c r="C340" s="220"/>
      <c r="D340" s="221" t="s">
        <v>136</v>
      </c>
      <c r="E340" s="222" t="s">
        <v>19</v>
      </c>
      <c r="F340" s="223" t="s">
        <v>434</v>
      </c>
      <c r="G340" s="220"/>
      <c r="H340" s="222" t="s">
        <v>19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136</v>
      </c>
      <c r="AU340" s="229" t="s">
        <v>81</v>
      </c>
      <c r="AV340" s="13" t="s">
        <v>79</v>
      </c>
      <c r="AW340" s="13" t="s">
        <v>33</v>
      </c>
      <c r="AX340" s="13" t="s">
        <v>71</v>
      </c>
      <c r="AY340" s="229" t="s">
        <v>127</v>
      </c>
    </row>
    <row r="341" s="14" customFormat="1">
      <c r="A341" s="14"/>
      <c r="B341" s="230"/>
      <c r="C341" s="231"/>
      <c r="D341" s="221" t="s">
        <v>136</v>
      </c>
      <c r="E341" s="232" t="s">
        <v>19</v>
      </c>
      <c r="F341" s="233" t="s">
        <v>435</v>
      </c>
      <c r="G341" s="231"/>
      <c r="H341" s="234">
        <v>9.5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136</v>
      </c>
      <c r="AU341" s="240" t="s">
        <v>81</v>
      </c>
      <c r="AV341" s="14" t="s">
        <v>81</v>
      </c>
      <c r="AW341" s="14" t="s">
        <v>33</v>
      </c>
      <c r="AX341" s="14" t="s">
        <v>79</v>
      </c>
      <c r="AY341" s="240" t="s">
        <v>127</v>
      </c>
    </row>
    <row r="342" s="2" customFormat="1">
      <c r="A342" s="40"/>
      <c r="B342" s="41"/>
      <c r="C342" s="206" t="s">
        <v>436</v>
      </c>
      <c r="D342" s="206" t="s">
        <v>129</v>
      </c>
      <c r="E342" s="207" t="s">
        <v>437</v>
      </c>
      <c r="F342" s="208" t="s">
        <v>438</v>
      </c>
      <c r="G342" s="209" t="s">
        <v>132</v>
      </c>
      <c r="H342" s="210">
        <v>37.552999999999997</v>
      </c>
      <c r="I342" s="211"/>
      <c r="J342" s="212">
        <f>ROUND(I342*H342,2)</f>
        <v>0</v>
      </c>
      <c r="K342" s="208" t="s">
        <v>133</v>
      </c>
      <c r="L342" s="46"/>
      <c r="M342" s="213" t="s">
        <v>19</v>
      </c>
      <c r="N342" s="214" t="s">
        <v>42</v>
      </c>
      <c r="O342" s="86"/>
      <c r="P342" s="215">
        <f>O342*H342</f>
        <v>0</v>
      </c>
      <c r="Q342" s="215">
        <v>0.080030000000000004</v>
      </c>
      <c r="R342" s="215">
        <f>Q342*H342</f>
        <v>3.0053665899999999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134</v>
      </c>
      <c r="AT342" s="217" t="s">
        <v>129</v>
      </c>
      <c r="AU342" s="217" t="s">
        <v>81</v>
      </c>
      <c r="AY342" s="19" t="s">
        <v>127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79</v>
      </c>
      <c r="BK342" s="218">
        <f>ROUND(I342*H342,2)</f>
        <v>0</v>
      </c>
      <c r="BL342" s="19" t="s">
        <v>134</v>
      </c>
      <c r="BM342" s="217" t="s">
        <v>439</v>
      </c>
    </row>
    <row r="343" s="13" customFormat="1">
      <c r="A343" s="13"/>
      <c r="B343" s="219"/>
      <c r="C343" s="220"/>
      <c r="D343" s="221" t="s">
        <v>136</v>
      </c>
      <c r="E343" s="222" t="s">
        <v>19</v>
      </c>
      <c r="F343" s="223" t="s">
        <v>148</v>
      </c>
      <c r="G343" s="220"/>
      <c r="H343" s="222" t="s">
        <v>19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136</v>
      </c>
      <c r="AU343" s="229" t="s">
        <v>81</v>
      </c>
      <c r="AV343" s="13" t="s">
        <v>79</v>
      </c>
      <c r="AW343" s="13" t="s">
        <v>33</v>
      </c>
      <c r="AX343" s="13" t="s">
        <v>71</v>
      </c>
      <c r="AY343" s="229" t="s">
        <v>127</v>
      </c>
    </row>
    <row r="344" s="14" customFormat="1">
      <c r="A344" s="14"/>
      <c r="B344" s="230"/>
      <c r="C344" s="231"/>
      <c r="D344" s="221" t="s">
        <v>136</v>
      </c>
      <c r="E344" s="232" t="s">
        <v>19</v>
      </c>
      <c r="F344" s="233" t="s">
        <v>150</v>
      </c>
      <c r="G344" s="231"/>
      <c r="H344" s="234">
        <v>37.552999999999997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0" t="s">
        <v>136</v>
      </c>
      <c r="AU344" s="240" t="s">
        <v>81</v>
      </c>
      <c r="AV344" s="14" t="s">
        <v>81</v>
      </c>
      <c r="AW344" s="14" t="s">
        <v>33</v>
      </c>
      <c r="AX344" s="14" t="s">
        <v>79</v>
      </c>
      <c r="AY344" s="240" t="s">
        <v>127</v>
      </c>
    </row>
    <row r="345" s="2" customFormat="1" ht="16.5" customHeight="1">
      <c r="A345" s="40"/>
      <c r="B345" s="41"/>
      <c r="C345" s="263" t="s">
        <v>440</v>
      </c>
      <c r="D345" s="263" t="s">
        <v>286</v>
      </c>
      <c r="E345" s="264" t="s">
        <v>441</v>
      </c>
      <c r="F345" s="265" t="s">
        <v>442</v>
      </c>
      <c r="G345" s="266" t="s">
        <v>132</v>
      </c>
      <c r="H345" s="267">
        <v>169.22300000000001</v>
      </c>
      <c r="I345" s="268"/>
      <c r="J345" s="269">
        <f>ROUND(I345*H345,2)</f>
        <v>0</v>
      </c>
      <c r="K345" s="265" t="s">
        <v>133</v>
      </c>
      <c r="L345" s="270"/>
      <c r="M345" s="271" t="s">
        <v>19</v>
      </c>
      <c r="N345" s="272" t="s">
        <v>42</v>
      </c>
      <c r="O345" s="86"/>
      <c r="P345" s="215">
        <f>O345*H345</f>
        <v>0</v>
      </c>
      <c r="Q345" s="215">
        <v>0.027</v>
      </c>
      <c r="R345" s="215">
        <f>Q345*H345</f>
        <v>4.5690210000000002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182</v>
      </c>
      <c r="AT345" s="217" t="s">
        <v>286</v>
      </c>
      <c r="AU345" s="217" t="s">
        <v>81</v>
      </c>
      <c r="AY345" s="19" t="s">
        <v>127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79</v>
      </c>
      <c r="BK345" s="218">
        <f>ROUND(I345*H345,2)</f>
        <v>0</v>
      </c>
      <c r="BL345" s="19" t="s">
        <v>134</v>
      </c>
      <c r="BM345" s="217" t="s">
        <v>443</v>
      </c>
    </row>
    <row r="346" s="14" customFormat="1">
      <c r="A346" s="14"/>
      <c r="B346" s="230"/>
      <c r="C346" s="231"/>
      <c r="D346" s="221" t="s">
        <v>136</v>
      </c>
      <c r="E346" s="232" t="s">
        <v>19</v>
      </c>
      <c r="F346" s="233" t="s">
        <v>444</v>
      </c>
      <c r="G346" s="231"/>
      <c r="H346" s="234">
        <v>164.29400000000001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0" t="s">
        <v>136</v>
      </c>
      <c r="AU346" s="240" t="s">
        <v>81</v>
      </c>
      <c r="AV346" s="14" t="s">
        <v>81</v>
      </c>
      <c r="AW346" s="14" t="s">
        <v>33</v>
      </c>
      <c r="AX346" s="14" t="s">
        <v>79</v>
      </c>
      <c r="AY346" s="240" t="s">
        <v>127</v>
      </c>
    </row>
    <row r="347" s="14" customFormat="1">
      <c r="A347" s="14"/>
      <c r="B347" s="230"/>
      <c r="C347" s="231"/>
      <c r="D347" s="221" t="s">
        <v>136</v>
      </c>
      <c r="E347" s="231"/>
      <c r="F347" s="233" t="s">
        <v>445</v>
      </c>
      <c r="G347" s="231"/>
      <c r="H347" s="234">
        <v>169.22300000000001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0" t="s">
        <v>136</v>
      </c>
      <c r="AU347" s="240" t="s">
        <v>81</v>
      </c>
      <c r="AV347" s="14" t="s">
        <v>81</v>
      </c>
      <c r="AW347" s="14" t="s">
        <v>4</v>
      </c>
      <c r="AX347" s="14" t="s">
        <v>79</v>
      </c>
      <c r="AY347" s="240" t="s">
        <v>127</v>
      </c>
    </row>
    <row r="348" s="2" customFormat="1">
      <c r="A348" s="40"/>
      <c r="B348" s="41"/>
      <c r="C348" s="206" t="s">
        <v>446</v>
      </c>
      <c r="D348" s="206" t="s">
        <v>129</v>
      </c>
      <c r="E348" s="207" t="s">
        <v>447</v>
      </c>
      <c r="F348" s="208" t="s">
        <v>448</v>
      </c>
      <c r="G348" s="209" t="s">
        <v>132</v>
      </c>
      <c r="H348" s="210">
        <v>1216.74</v>
      </c>
      <c r="I348" s="211"/>
      <c r="J348" s="212">
        <f>ROUND(I348*H348,2)</f>
        <v>0</v>
      </c>
      <c r="K348" s="208" t="s">
        <v>449</v>
      </c>
      <c r="L348" s="46"/>
      <c r="M348" s="213" t="s">
        <v>19</v>
      </c>
      <c r="N348" s="214" t="s">
        <v>42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134</v>
      </c>
      <c r="AT348" s="217" t="s">
        <v>129</v>
      </c>
      <c r="AU348" s="217" t="s">
        <v>81</v>
      </c>
      <c r="AY348" s="19" t="s">
        <v>127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79</v>
      </c>
      <c r="BK348" s="218">
        <f>ROUND(I348*H348,2)</f>
        <v>0</v>
      </c>
      <c r="BL348" s="19" t="s">
        <v>134</v>
      </c>
      <c r="BM348" s="217" t="s">
        <v>450</v>
      </c>
    </row>
    <row r="349" s="13" customFormat="1">
      <c r="A349" s="13"/>
      <c r="B349" s="219"/>
      <c r="C349" s="220"/>
      <c r="D349" s="221" t="s">
        <v>136</v>
      </c>
      <c r="E349" s="222" t="s">
        <v>19</v>
      </c>
      <c r="F349" s="223" t="s">
        <v>409</v>
      </c>
      <c r="G349" s="220"/>
      <c r="H349" s="222" t="s">
        <v>19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136</v>
      </c>
      <c r="AU349" s="229" t="s">
        <v>81</v>
      </c>
      <c r="AV349" s="13" t="s">
        <v>79</v>
      </c>
      <c r="AW349" s="13" t="s">
        <v>33</v>
      </c>
      <c r="AX349" s="13" t="s">
        <v>71</v>
      </c>
      <c r="AY349" s="229" t="s">
        <v>127</v>
      </c>
    </row>
    <row r="350" s="14" customFormat="1">
      <c r="A350" s="14"/>
      <c r="B350" s="230"/>
      <c r="C350" s="231"/>
      <c r="D350" s="221" t="s">
        <v>136</v>
      </c>
      <c r="E350" s="232" t="s">
        <v>19</v>
      </c>
      <c r="F350" s="233" t="s">
        <v>412</v>
      </c>
      <c r="G350" s="231"/>
      <c r="H350" s="234">
        <v>1216.74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0" t="s">
        <v>136</v>
      </c>
      <c r="AU350" s="240" t="s">
        <v>81</v>
      </c>
      <c r="AV350" s="14" t="s">
        <v>81</v>
      </c>
      <c r="AW350" s="14" t="s">
        <v>33</v>
      </c>
      <c r="AX350" s="14" t="s">
        <v>79</v>
      </c>
      <c r="AY350" s="240" t="s">
        <v>127</v>
      </c>
    </row>
    <row r="351" s="2" customFormat="1">
      <c r="A351" s="40"/>
      <c r="B351" s="41"/>
      <c r="C351" s="206" t="s">
        <v>451</v>
      </c>
      <c r="D351" s="206" t="s">
        <v>129</v>
      </c>
      <c r="E351" s="207" t="s">
        <v>452</v>
      </c>
      <c r="F351" s="208" t="s">
        <v>453</v>
      </c>
      <c r="G351" s="209" t="s">
        <v>132</v>
      </c>
      <c r="H351" s="210">
        <v>1216.74</v>
      </c>
      <c r="I351" s="211"/>
      <c r="J351" s="212">
        <f>ROUND(I351*H351,2)</f>
        <v>0</v>
      </c>
      <c r="K351" s="208" t="s">
        <v>449</v>
      </c>
      <c r="L351" s="46"/>
      <c r="M351" s="213" t="s">
        <v>19</v>
      </c>
      <c r="N351" s="214" t="s">
        <v>42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134</v>
      </c>
      <c r="AT351" s="217" t="s">
        <v>129</v>
      </c>
      <c r="AU351" s="217" t="s">
        <v>81</v>
      </c>
      <c r="AY351" s="19" t="s">
        <v>127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79</v>
      </c>
      <c r="BK351" s="218">
        <f>ROUND(I351*H351,2)</f>
        <v>0</v>
      </c>
      <c r="BL351" s="19" t="s">
        <v>134</v>
      </c>
      <c r="BM351" s="217" t="s">
        <v>454</v>
      </c>
    </row>
    <row r="352" s="13" customFormat="1">
      <c r="A352" s="13"/>
      <c r="B352" s="219"/>
      <c r="C352" s="220"/>
      <c r="D352" s="221" t="s">
        <v>136</v>
      </c>
      <c r="E352" s="222" t="s">
        <v>19</v>
      </c>
      <c r="F352" s="223" t="s">
        <v>409</v>
      </c>
      <c r="G352" s="220"/>
      <c r="H352" s="222" t="s">
        <v>19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9" t="s">
        <v>136</v>
      </c>
      <c r="AU352" s="229" t="s">
        <v>81</v>
      </c>
      <c r="AV352" s="13" t="s">
        <v>79</v>
      </c>
      <c r="AW352" s="13" t="s">
        <v>33</v>
      </c>
      <c r="AX352" s="13" t="s">
        <v>71</v>
      </c>
      <c r="AY352" s="229" t="s">
        <v>127</v>
      </c>
    </row>
    <row r="353" s="14" customFormat="1">
      <c r="A353" s="14"/>
      <c r="B353" s="230"/>
      <c r="C353" s="231"/>
      <c r="D353" s="221" t="s">
        <v>136</v>
      </c>
      <c r="E353" s="232" t="s">
        <v>19</v>
      </c>
      <c r="F353" s="233" t="s">
        <v>412</v>
      </c>
      <c r="G353" s="231"/>
      <c r="H353" s="234">
        <v>1216.74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0" t="s">
        <v>136</v>
      </c>
      <c r="AU353" s="240" t="s">
        <v>81</v>
      </c>
      <c r="AV353" s="14" t="s">
        <v>81</v>
      </c>
      <c r="AW353" s="14" t="s">
        <v>33</v>
      </c>
      <c r="AX353" s="14" t="s">
        <v>79</v>
      </c>
      <c r="AY353" s="240" t="s">
        <v>127</v>
      </c>
    </row>
    <row r="354" s="2" customFormat="1" ht="16.5" customHeight="1">
      <c r="A354" s="40"/>
      <c r="B354" s="41"/>
      <c r="C354" s="206" t="s">
        <v>455</v>
      </c>
      <c r="D354" s="206" t="s">
        <v>129</v>
      </c>
      <c r="E354" s="207" t="s">
        <v>456</v>
      </c>
      <c r="F354" s="208" t="s">
        <v>457</v>
      </c>
      <c r="G354" s="209" t="s">
        <v>132</v>
      </c>
      <c r="H354" s="210">
        <v>22.399999999999999</v>
      </c>
      <c r="I354" s="211"/>
      <c r="J354" s="212">
        <f>ROUND(I354*H354,2)</f>
        <v>0</v>
      </c>
      <c r="K354" s="208" t="s">
        <v>449</v>
      </c>
      <c r="L354" s="46"/>
      <c r="M354" s="213" t="s">
        <v>19</v>
      </c>
      <c r="N354" s="214" t="s">
        <v>42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134</v>
      </c>
      <c r="AT354" s="217" t="s">
        <v>129</v>
      </c>
      <c r="AU354" s="217" t="s">
        <v>81</v>
      </c>
      <c r="AY354" s="19" t="s">
        <v>127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79</v>
      </c>
      <c r="BK354" s="218">
        <f>ROUND(I354*H354,2)</f>
        <v>0</v>
      </c>
      <c r="BL354" s="19" t="s">
        <v>134</v>
      </c>
      <c r="BM354" s="217" t="s">
        <v>458</v>
      </c>
    </row>
    <row r="355" s="13" customFormat="1">
      <c r="A355" s="13"/>
      <c r="B355" s="219"/>
      <c r="C355" s="220"/>
      <c r="D355" s="221" t="s">
        <v>136</v>
      </c>
      <c r="E355" s="222" t="s">
        <v>19</v>
      </c>
      <c r="F355" s="223" t="s">
        <v>409</v>
      </c>
      <c r="G355" s="220"/>
      <c r="H355" s="222" t="s">
        <v>19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9" t="s">
        <v>136</v>
      </c>
      <c r="AU355" s="229" t="s">
        <v>81</v>
      </c>
      <c r="AV355" s="13" t="s">
        <v>79</v>
      </c>
      <c r="AW355" s="13" t="s">
        <v>33</v>
      </c>
      <c r="AX355" s="13" t="s">
        <v>71</v>
      </c>
      <c r="AY355" s="229" t="s">
        <v>127</v>
      </c>
    </row>
    <row r="356" s="14" customFormat="1">
      <c r="A356" s="14"/>
      <c r="B356" s="230"/>
      <c r="C356" s="231"/>
      <c r="D356" s="221" t="s">
        <v>136</v>
      </c>
      <c r="E356" s="232" t="s">
        <v>19</v>
      </c>
      <c r="F356" s="233" t="s">
        <v>459</v>
      </c>
      <c r="G356" s="231"/>
      <c r="H356" s="234">
        <v>22.399999999999999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0" t="s">
        <v>136</v>
      </c>
      <c r="AU356" s="240" t="s">
        <v>81</v>
      </c>
      <c r="AV356" s="14" t="s">
        <v>81</v>
      </c>
      <c r="AW356" s="14" t="s">
        <v>33</v>
      </c>
      <c r="AX356" s="14" t="s">
        <v>79</v>
      </c>
      <c r="AY356" s="240" t="s">
        <v>127</v>
      </c>
    </row>
    <row r="357" s="12" customFormat="1" ht="22.8" customHeight="1">
      <c r="A357" s="12"/>
      <c r="B357" s="190"/>
      <c r="C357" s="191"/>
      <c r="D357" s="192" t="s">
        <v>70</v>
      </c>
      <c r="E357" s="204" t="s">
        <v>460</v>
      </c>
      <c r="F357" s="204" t="s">
        <v>461</v>
      </c>
      <c r="G357" s="191"/>
      <c r="H357" s="191"/>
      <c r="I357" s="194"/>
      <c r="J357" s="205">
        <f>BK357</f>
        <v>0</v>
      </c>
      <c r="K357" s="191"/>
      <c r="L357" s="196"/>
      <c r="M357" s="197"/>
      <c r="N357" s="198"/>
      <c r="O357" s="198"/>
      <c r="P357" s="199">
        <f>SUM(P358:P371)</f>
        <v>0</v>
      </c>
      <c r="Q357" s="198"/>
      <c r="R357" s="199">
        <f>SUM(R358:R371)</f>
        <v>6.9986939999999986</v>
      </c>
      <c r="S357" s="198"/>
      <c r="T357" s="200">
        <f>SUM(T358:T371)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1" t="s">
        <v>79</v>
      </c>
      <c r="AT357" s="202" t="s">
        <v>70</v>
      </c>
      <c r="AU357" s="202" t="s">
        <v>79</v>
      </c>
      <c r="AY357" s="201" t="s">
        <v>127</v>
      </c>
      <c r="BK357" s="203">
        <f>SUM(BK358:BK371)</f>
        <v>0</v>
      </c>
    </row>
    <row r="358" s="2" customFormat="1" ht="44.25" customHeight="1">
      <c r="A358" s="40"/>
      <c r="B358" s="41"/>
      <c r="C358" s="206" t="s">
        <v>462</v>
      </c>
      <c r="D358" s="206" t="s">
        <v>129</v>
      </c>
      <c r="E358" s="207" t="s">
        <v>463</v>
      </c>
      <c r="F358" s="208" t="s">
        <v>464</v>
      </c>
      <c r="G358" s="209" t="s">
        <v>132</v>
      </c>
      <c r="H358" s="210">
        <v>50.549999999999997</v>
      </c>
      <c r="I358" s="211"/>
      <c r="J358" s="212">
        <f>ROUND(I358*H358,2)</f>
        <v>0</v>
      </c>
      <c r="K358" s="208" t="s">
        <v>133</v>
      </c>
      <c r="L358" s="46"/>
      <c r="M358" s="213" t="s">
        <v>19</v>
      </c>
      <c r="N358" s="214" t="s">
        <v>42</v>
      </c>
      <c r="O358" s="86"/>
      <c r="P358" s="215">
        <f>O358*H358</f>
        <v>0</v>
      </c>
      <c r="Q358" s="215">
        <v>0.089219999999999994</v>
      </c>
      <c r="R358" s="215">
        <f>Q358*H358</f>
        <v>4.5100709999999991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134</v>
      </c>
      <c r="AT358" s="217" t="s">
        <v>129</v>
      </c>
      <c r="AU358" s="217" t="s">
        <v>81</v>
      </c>
      <c r="AY358" s="19" t="s">
        <v>127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79</v>
      </c>
      <c r="BK358" s="218">
        <f>ROUND(I358*H358,2)</f>
        <v>0</v>
      </c>
      <c r="BL358" s="19" t="s">
        <v>134</v>
      </c>
      <c r="BM358" s="217" t="s">
        <v>465</v>
      </c>
    </row>
    <row r="359" s="13" customFormat="1">
      <c r="A359" s="13"/>
      <c r="B359" s="219"/>
      <c r="C359" s="220"/>
      <c r="D359" s="221" t="s">
        <v>136</v>
      </c>
      <c r="E359" s="222" t="s">
        <v>19</v>
      </c>
      <c r="F359" s="223" t="s">
        <v>390</v>
      </c>
      <c r="G359" s="220"/>
      <c r="H359" s="222" t="s">
        <v>19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136</v>
      </c>
      <c r="AU359" s="229" t="s">
        <v>81</v>
      </c>
      <c r="AV359" s="13" t="s">
        <v>79</v>
      </c>
      <c r="AW359" s="13" t="s">
        <v>33</v>
      </c>
      <c r="AX359" s="13" t="s">
        <v>71</v>
      </c>
      <c r="AY359" s="229" t="s">
        <v>127</v>
      </c>
    </row>
    <row r="360" s="14" customFormat="1">
      <c r="A360" s="14"/>
      <c r="B360" s="230"/>
      <c r="C360" s="231"/>
      <c r="D360" s="221" t="s">
        <v>136</v>
      </c>
      <c r="E360" s="232" t="s">
        <v>19</v>
      </c>
      <c r="F360" s="233" t="s">
        <v>466</v>
      </c>
      <c r="G360" s="231"/>
      <c r="H360" s="234">
        <v>10.65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0" t="s">
        <v>136</v>
      </c>
      <c r="AU360" s="240" t="s">
        <v>81</v>
      </c>
      <c r="AV360" s="14" t="s">
        <v>81</v>
      </c>
      <c r="AW360" s="14" t="s">
        <v>33</v>
      </c>
      <c r="AX360" s="14" t="s">
        <v>71</v>
      </c>
      <c r="AY360" s="240" t="s">
        <v>127</v>
      </c>
    </row>
    <row r="361" s="14" customFormat="1">
      <c r="A361" s="14"/>
      <c r="B361" s="230"/>
      <c r="C361" s="231"/>
      <c r="D361" s="221" t="s">
        <v>136</v>
      </c>
      <c r="E361" s="232" t="s">
        <v>19</v>
      </c>
      <c r="F361" s="233" t="s">
        <v>429</v>
      </c>
      <c r="G361" s="231"/>
      <c r="H361" s="234">
        <v>36.899999999999999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0" t="s">
        <v>136</v>
      </c>
      <c r="AU361" s="240" t="s">
        <v>81</v>
      </c>
      <c r="AV361" s="14" t="s">
        <v>81</v>
      </c>
      <c r="AW361" s="14" t="s">
        <v>33</v>
      </c>
      <c r="AX361" s="14" t="s">
        <v>71</v>
      </c>
      <c r="AY361" s="240" t="s">
        <v>127</v>
      </c>
    </row>
    <row r="362" s="14" customFormat="1">
      <c r="A362" s="14"/>
      <c r="B362" s="230"/>
      <c r="C362" s="231"/>
      <c r="D362" s="221" t="s">
        <v>136</v>
      </c>
      <c r="E362" s="232" t="s">
        <v>19</v>
      </c>
      <c r="F362" s="233" t="s">
        <v>467</v>
      </c>
      <c r="G362" s="231"/>
      <c r="H362" s="234">
        <v>3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0" t="s">
        <v>136</v>
      </c>
      <c r="AU362" s="240" t="s">
        <v>81</v>
      </c>
      <c r="AV362" s="14" t="s">
        <v>81</v>
      </c>
      <c r="AW362" s="14" t="s">
        <v>33</v>
      </c>
      <c r="AX362" s="14" t="s">
        <v>71</v>
      </c>
      <c r="AY362" s="240" t="s">
        <v>127</v>
      </c>
    </row>
    <row r="363" s="16" customFormat="1">
      <c r="A363" s="16"/>
      <c r="B363" s="252"/>
      <c r="C363" s="253"/>
      <c r="D363" s="221" t="s">
        <v>136</v>
      </c>
      <c r="E363" s="254" t="s">
        <v>19</v>
      </c>
      <c r="F363" s="255" t="s">
        <v>164</v>
      </c>
      <c r="G363" s="253"/>
      <c r="H363" s="256">
        <v>50.549999999999997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62" t="s">
        <v>136</v>
      </c>
      <c r="AU363" s="262" t="s">
        <v>81</v>
      </c>
      <c r="AV363" s="16" t="s">
        <v>134</v>
      </c>
      <c r="AW363" s="16" t="s">
        <v>33</v>
      </c>
      <c r="AX363" s="16" t="s">
        <v>79</v>
      </c>
      <c r="AY363" s="262" t="s">
        <v>127</v>
      </c>
    </row>
    <row r="364" s="2" customFormat="1" ht="16.5" customHeight="1">
      <c r="A364" s="40"/>
      <c r="B364" s="41"/>
      <c r="C364" s="263" t="s">
        <v>468</v>
      </c>
      <c r="D364" s="263" t="s">
        <v>286</v>
      </c>
      <c r="E364" s="264" t="s">
        <v>469</v>
      </c>
      <c r="F364" s="265" t="s">
        <v>470</v>
      </c>
      <c r="G364" s="266" t="s">
        <v>132</v>
      </c>
      <c r="H364" s="267">
        <v>14.333</v>
      </c>
      <c r="I364" s="268"/>
      <c r="J364" s="269">
        <f>ROUND(I364*H364,2)</f>
        <v>0</v>
      </c>
      <c r="K364" s="265" t="s">
        <v>133</v>
      </c>
      <c r="L364" s="270"/>
      <c r="M364" s="271" t="s">
        <v>19</v>
      </c>
      <c r="N364" s="272" t="s">
        <v>42</v>
      </c>
      <c r="O364" s="86"/>
      <c r="P364" s="215">
        <f>O364*H364</f>
        <v>0</v>
      </c>
      <c r="Q364" s="215">
        <v>0.13100000000000001</v>
      </c>
      <c r="R364" s="215">
        <f>Q364*H364</f>
        <v>1.877623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182</v>
      </c>
      <c r="AT364" s="217" t="s">
        <v>286</v>
      </c>
      <c r="AU364" s="217" t="s">
        <v>81</v>
      </c>
      <c r="AY364" s="19" t="s">
        <v>127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79</v>
      </c>
      <c r="BK364" s="218">
        <f>ROUND(I364*H364,2)</f>
        <v>0</v>
      </c>
      <c r="BL364" s="19" t="s">
        <v>134</v>
      </c>
      <c r="BM364" s="217" t="s">
        <v>471</v>
      </c>
    </row>
    <row r="365" s="13" customFormat="1">
      <c r="A365" s="13"/>
      <c r="B365" s="219"/>
      <c r="C365" s="220"/>
      <c r="D365" s="221" t="s">
        <v>136</v>
      </c>
      <c r="E365" s="222" t="s">
        <v>19</v>
      </c>
      <c r="F365" s="223" t="s">
        <v>390</v>
      </c>
      <c r="G365" s="220"/>
      <c r="H365" s="222" t="s">
        <v>19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9" t="s">
        <v>136</v>
      </c>
      <c r="AU365" s="229" t="s">
        <v>81</v>
      </c>
      <c r="AV365" s="13" t="s">
        <v>79</v>
      </c>
      <c r="AW365" s="13" t="s">
        <v>33</v>
      </c>
      <c r="AX365" s="13" t="s">
        <v>71</v>
      </c>
      <c r="AY365" s="229" t="s">
        <v>127</v>
      </c>
    </row>
    <row r="366" s="14" customFormat="1">
      <c r="A366" s="14"/>
      <c r="B366" s="230"/>
      <c r="C366" s="231"/>
      <c r="D366" s="221" t="s">
        <v>136</v>
      </c>
      <c r="E366" s="232" t="s">
        <v>19</v>
      </c>
      <c r="F366" s="233" t="s">
        <v>472</v>
      </c>
      <c r="G366" s="231"/>
      <c r="H366" s="234">
        <v>11.183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0" t="s">
        <v>136</v>
      </c>
      <c r="AU366" s="240" t="s">
        <v>81</v>
      </c>
      <c r="AV366" s="14" t="s">
        <v>81</v>
      </c>
      <c r="AW366" s="14" t="s">
        <v>33</v>
      </c>
      <c r="AX366" s="14" t="s">
        <v>71</v>
      </c>
      <c r="AY366" s="240" t="s">
        <v>127</v>
      </c>
    </row>
    <row r="367" s="14" customFormat="1">
      <c r="A367" s="14"/>
      <c r="B367" s="230"/>
      <c r="C367" s="231"/>
      <c r="D367" s="221" t="s">
        <v>136</v>
      </c>
      <c r="E367" s="232" t="s">
        <v>19</v>
      </c>
      <c r="F367" s="233" t="s">
        <v>473</v>
      </c>
      <c r="G367" s="231"/>
      <c r="H367" s="234">
        <v>3.1499999999999999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0" t="s">
        <v>136</v>
      </c>
      <c r="AU367" s="240" t="s">
        <v>81</v>
      </c>
      <c r="AV367" s="14" t="s">
        <v>81</v>
      </c>
      <c r="AW367" s="14" t="s">
        <v>33</v>
      </c>
      <c r="AX367" s="14" t="s">
        <v>71</v>
      </c>
      <c r="AY367" s="240" t="s">
        <v>127</v>
      </c>
    </row>
    <row r="368" s="15" customFormat="1">
      <c r="A368" s="15"/>
      <c r="B368" s="241"/>
      <c r="C368" s="242"/>
      <c r="D368" s="221" t="s">
        <v>136</v>
      </c>
      <c r="E368" s="243" t="s">
        <v>19</v>
      </c>
      <c r="F368" s="244" t="s">
        <v>151</v>
      </c>
      <c r="G368" s="242"/>
      <c r="H368" s="245">
        <v>14.333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1" t="s">
        <v>136</v>
      </c>
      <c r="AU368" s="251" t="s">
        <v>81</v>
      </c>
      <c r="AV368" s="15" t="s">
        <v>144</v>
      </c>
      <c r="AW368" s="15" t="s">
        <v>33</v>
      </c>
      <c r="AX368" s="15" t="s">
        <v>79</v>
      </c>
      <c r="AY368" s="251" t="s">
        <v>127</v>
      </c>
    </row>
    <row r="369" s="2" customFormat="1" ht="16.5" customHeight="1">
      <c r="A369" s="40"/>
      <c r="B369" s="41"/>
      <c r="C369" s="206" t="s">
        <v>474</v>
      </c>
      <c r="D369" s="206" t="s">
        <v>129</v>
      </c>
      <c r="E369" s="207" t="s">
        <v>475</v>
      </c>
      <c r="F369" s="208" t="s">
        <v>476</v>
      </c>
      <c r="G369" s="209" t="s">
        <v>132</v>
      </c>
      <c r="H369" s="210">
        <v>1300</v>
      </c>
      <c r="I369" s="211"/>
      <c r="J369" s="212">
        <f>ROUND(I369*H369,2)</f>
        <v>0</v>
      </c>
      <c r="K369" s="208" t="s">
        <v>133</v>
      </c>
      <c r="L369" s="46"/>
      <c r="M369" s="213" t="s">
        <v>19</v>
      </c>
      <c r="N369" s="214" t="s">
        <v>42</v>
      </c>
      <c r="O369" s="86"/>
      <c r="P369" s="215">
        <f>O369*H369</f>
        <v>0</v>
      </c>
      <c r="Q369" s="215">
        <v>0.00046999999999999999</v>
      </c>
      <c r="R369" s="215">
        <f>Q369*H369</f>
        <v>0.61099999999999999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134</v>
      </c>
      <c r="AT369" s="217" t="s">
        <v>129</v>
      </c>
      <c r="AU369" s="217" t="s">
        <v>81</v>
      </c>
      <c r="AY369" s="19" t="s">
        <v>127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79</v>
      </c>
      <c r="BK369" s="218">
        <f>ROUND(I369*H369,2)</f>
        <v>0</v>
      </c>
      <c r="BL369" s="19" t="s">
        <v>134</v>
      </c>
      <c r="BM369" s="217" t="s">
        <v>477</v>
      </c>
    </row>
    <row r="370" s="13" customFormat="1">
      <c r="A370" s="13"/>
      <c r="B370" s="219"/>
      <c r="C370" s="220"/>
      <c r="D370" s="221" t="s">
        <v>136</v>
      </c>
      <c r="E370" s="222" t="s">
        <v>19</v>
      </c>
      <c r="F370" s="223" t="s">
        <v>219</v>
      </c>
      <c r="G370" s="220"/>
      <c r="H370" s="222" t="s">
        <v>19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9" t="s">
        <v>136</v>
      </c>
      <c r="AU370" s="229" t="s">
        <v>81</v>
      </c>
      <c r="AV370" s="13" t="s">
        <v>79</v>
      </c>
      <c r="AW370" s="13" t="s">
        <v>33</v>
      </c>
      <c r="AX370" s="13" t="s">
        <v>71</v>
      </c>
      <c r="AY370" s="229" t="s">
        <v>127</v>
      </c>
    </row>
    <row r="371" s="14" customFormat="1">
      <c r="A371" s="14"/>
      <c r="B371" s="230"/>
      <c r="C371" s="231"/>
      <c r="D371" s="221" t="s">
        <v>136</v>
      </c>
      <c r="E371" s="232" t="s">
        <v>19</v>
      </c>
      <c r="F371" s="233" t="s">
        <v>478</v>
      </c>
      <c r="G371" s="231"/>
      <c r="H371" s="234">
        <v>1300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0" t="s">
        <v>136</v>
      </c>
      <c r="AU371" s="240" t="s">
        <v>81</v>
      </c>
      <c r="AV371" s="14" t="s">
        <v>81</v>
      </c>
      <c r="AW371" s="14" t="s">
        <v>33</v>
      </c>
      <c r="AX371" s="14" t="s">
        <v>79</v>
      </c>
      <c r="AY371" s="240" t="s">
        <v>127</v>
      </c>
    </row>
    <row r="372" s="12" customFormat="1" ht="22.8" customHeight="1">
      <c r="A372" s="12"/>
      <c r="B372" s="190"/>
      <c r="C372" s="191"/>
      <c r="D372" s="192" t="s">
        <v>70</v>
      </c>
      <c r="E372" s="204" t="s">
        <v>182</v>
      </c>
      <c r="F372" s="204" t="s">
        <v>479</v>
      </c>
      <c r="G372" s="191"/>
      <c r="H372" s="191"/>
      <c r="I372" s="194"/>
      <c r="J372" s="205">
        <f>BK372</f>
        <v>0</v>
      </c>
      <c r="K372" s="191"/>
      <c r="L372" s="196"/>
      <c r="M372" s="197"/>
      <c r="N372" s="198"/>
      <c r="O372" s="198"/>
      <c r="P372" s="199">
        <f>SUM(P373:P386)</f>
        <v>0</v>
      </c>
      <c r="Q372" s="198"/>
      <c r="R372" s="199">
        <f>SUM(R373:R386)</f>
        <v>0.65258099999999997</v>
      </c>
      <c r="S372" s="198"/>
      <c r="T372" s="200">
        <f>SUM(T373:T386)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1" t="s">
        <v>79</v>
      </c>
      <c r="AT372" s="202" t="s">
        <v>70</v>
      </c>
      <c r="AU372" s="202" t="s">
        <v>79</v>
      </c>
      <c r="AY372" s="201" t="s">
        <v>127</v>
      </c>
      <c r="BK372" s="203">
        <f>SUM(BK373:BK386)</f>
        <v>0</v>
      </c>
    </row>
    <row r="373" s="2" customFormat="1">
      <c r="A373" s="40"/>
      <c r="B373" s="41"/>
      <c r="C373" s="206" t="s">
        <v>480</v>
      </c>
      <c r="D373" s="206" t="s">
        <v>129</v>
      </c>
      <c r="E373" s="207" t="s">
        <v>481</v>
      </c>
      <c r="F373" s="208" t="s">
        <v>482</v>
      </c>
      <c r="G373" s="209" t="s">
        <v>168</v>
      </c>
      <c r="H373" s="210">
        <v>83.599999999999994</v>
      </c>
      <c r="I373" s="211"/>
      <c r="J373" s="212">
        <f>ROUND(I373*H373,2)</f>
        <v>0</v>
      </c>
      <c r="K373" s="208" t="s">
        <v>212</v>
      </c>
      <c r="L373" s="46"/>
      <c r="M373" s="213" t="s">
        <v>19</v>
      </c>
      <c r="N373" s="214" t="s">
        <v>42</v>
      </c>
      <c r="O373" s="86"/>
      <c r="P373" s="215">
        <f>O373*H373</f>
        <v>0</v>
      </c>
      <c r="Q373" s="215">
        <v>0.00131</v>
      </c>
      <c r="R373" s="215">
        <f>Q373*H373</f>
        <v>0.10951599999999999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134</v>
      </c>
      <c r="AT373" s="217" t="s">
        <v>129</v>
      </c>
      <c r="AU373" s="217" t="s">
        <v>81</v>
      </c>
      <c r="AY373" s="19" t="s">
        <v>127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79</v>
      </c>
      <c r="BK373" s="218">
        <f>ROUND(I373*H373,2)</f>
        <v>0</v>
      </c>
      <c r="BL373" s="19" t="s">
        <v>134</v>
      </c>
      <c r="BM373" s="217" t="s">
        <v>483</v>
      </c>
    </row>
    <row r="374" s="13" customFormat="1">
      <c r="A374" s="13"/>
      <c r="B374" s="219"/>
      <c r="C374" s="220"/>
      <c r="D374" s="221" t="s">
        <v>136</v>
      </c>
      <c r="E374" s="222" t="s">
        <v>19</v>
      </c>
      <c r="F374" s="223" t="s">
        <v>390</v>
      </c>
      <c r="G374" s="220"/>
      <c r="H374" s="222" t="s">
        <v>19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9" t="s">
        <v>136</v>
      </c>
      <c r="AU374" s="229" t="s">
        <v>81</v>
      </c>
      <c r="AV374" s="13" t="s">
        <v>79</v>
      </c>
      <c r="AW374" s="13" t="s">
        <v>33</v>
      </c>
      <c r="AX374" s="13" t="s">
        <v>71</v>
      </c>
      <c r="AY374" s="229" t="s">
        <v>127</v>
      </c>
    </row>
    <row r="375" s="14" customFormat="1">
      <c r="A375" s="14"/>
      <c r="B375" s="230"/>
      <c r="C375" s="231"/>
      <c r="D375" s="221" t="s">
        <v>136</v>
      </c>
      <c r="E375" s="232" t="s">
        <v>19</v>
      </c>
      <c r="F375" s="233" t="s">
        <v>391</v>
      </c>
      <c r="G375" s="231"/>
      <c r="H375" s="234">
        <v>76.599999999999994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0" t="s">
        <v>136</v>
      </c>
      <c r="AU375" s="240" t="s">
        <v>81</v>
      </c>
      <c r="AV375" s="14" t="s">
        <v>81</v>
      </c>
      <c r="AW375" s="14" t="s">
        <v>33</v>
      </c>
      <c r="AX375" s="14" t="s">
        <v>71</v>
      </c>
      <c r="AY375" s="240" t="s">
        <v>127</v>
      </c>
    </row>
    <row r="376" s="14" customFormat="1">
      <c r="A376" s="14"/>
      <c r="B376" s="230"/>
      <c r="C376" s="231"/>
      <c r="D376" s="221" t="s">
        <v>136</v>
      </c>
      <c r="E376" s="232" t="s">
        <v>19</v>
      </c>
      <c r="F376" s="233" t="s">
        <v>484</v>
      </c>
      <c r="G376" s="231"/>
      <c r="H376" s="234">
        <v>7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0" t="s">
        <v>136</v>
      </c>
      <c r="AU376" s="240" t="s">
        <v>81</v>
      </c>
      <c r="AV376" s="14" t="s">
        <v>81</v>
      </c>
      <c r="AW376" s="14" t="s">
        <v>33</v>
      </c>
      <c r="AX376" s="14" t="s">
        <v>71</v>
      </c>
      <c r="AY376" s="240" t="s">
        <v>127</v>
      </c>
    </row>
    <row r="377" s="15" customFormat="1">
      <c r="A377" s="15"/>
      <c r="B377" s="241"/>
      <c r="C377" s="242"/>
      <c r="D377" s="221" t="s">
        <v>136</v>
      </c>
      <c r="E377" s="243" t="s">
        <v>19</v>
      </c>
      <c r="F377" s="244" t="s">
        <v>151</v>
      </c>
      <c r="G377" s="242"/>
      <c r="H377" s="245">
        <v>83.599999999999994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1" t="s">
        <v>136</v>
      </c>
      <c r="AU377" s="251" t="s">
        <v>81</v>
      </c>
      <c r="AV377" s="15" t="s">
        <v>144</v>
      </c>
      <c r="AW377" s="15" t="s">
        <v>33</v>
      </c>
      <c r="AX377" s="15" t="s">
        <v>79</v>
      </c>
      <c r="AY377" s="251" t="s">
        <v>127</v>
      </c>
    </row>
    <row r="378" s="2" customFormat="1">
      <c r="A378" s="40"/>
      <c r="B378" s="41"/>
      <c r="C378" s="206" t="s">
        <v>485</v>
      </c>
      <c r="D378" s="206" t="s">
        <v>129</v>
      </c>
      <c r="E378" s="207" t="s">
        <v>486</v>
      </c>
      <c r="F378" s="208" t="s">
        <v>487</v>
      </c>
      <c r="G378" s="209" t="s">
        <v>168</v>
      </c>
      <c r="H378" s="210">
        <v>18</v>
      </c>
      <c r="I378" s="211"/>
      <c r="J378" s="212">
        <f>ROUND(I378*H378,2)</f>
        <v>0</v>
      </c>
      <c r="K378" s="208" t="s">
        <v>133</v>
      </c>
      <c r="L378" s="46"/>
      <c r="M378" s="213" t="s">
        <v>19</v>
      </c>
      <c r="N378" s="214" t="s">
        <v>42</v>
      </c>
      <c r="O378" s="86"/>
      <c r="P378" s="215">
        <f>O378*H378</f>
        <v>0</v>
      </c>
      <c r="Q378" s="215">
        <v>0.0074599999999999996</v>
      </c>
      <c r="R378" s="215">
        <f>Q378*H378</f>
        <v>0.13427999999999998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134</v>
      </c>
      <c r="AT378" s="217" t="s">
        <v>129</v>
      </c>
      <c r="AU378" s="217" t="s">
        <v>81</v>
      </c>
      <c r="AY378" s="19" t="s">
        <v>127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79</v>
      </c>
      <c r="BK378" s="218">
        <f>ROUND(I378*H378,2)</f>
        <v>0</v>
      </c>
      <c r="BL378" s="19" t="s">
        <v>134</v>
      </c>
      <c r="BM378" s="217" t="s">
        <v>488</v>
      </c>
    </row>
    <row r="379" s="13" customFormat="1">
      <c r="A379" s="13"/>
      <c r="B379" s="219"/>
      <c r="C379" s="220"/>
      <c r="D379" s="221" t="s">
        <v>136</v>
      </c>
      <c r="E379" s="222" t="s">
        <v>19</v>
      </c>
      <c r="F379" s="223" t="s">
        <v>390</v>
      </c>
      <c r="G379" s="220"/>
      <c r="H379" s="222" t="s">
        <v>19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9" t="s">
        <v>136</v>
      </c>
      <c r="AU379" s="229" t="s">
        <v>81</v>
      </c>
      <c r="AV379" s="13" t="s">
        <v>79</v>
      </c>
      <c r="AW379" s="13" t="s">
        <v>33</v>
      </c>
      <c r="AX379" s="13" t="s">
        <v>71</v>
      </c>
      <c r="AY379" s="229" t="s">
        <v>127</v>
      </c>
    </row>
    <row r="380" s="14" customFormat="1">
      <c r="A380" s="14"/>
      <c r="B380" s="230"/>
      <c r="C380" s="231"/>
      <c r="D380" s="221" t="s">
        <v>136</v>
      </c>
      <c r="E380" s="232" t="s">
        <v>19</v>
      </c>
      <c r="F380" s="233" t="s">
        <v>392</v>
      </c>
      <c r="G380" s="231"/>
      <c r="H380" s="234">
        <v>18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0" t="s">
        <v>136</v>
      </c>
      <c r="AU380" s="240" t="s">
        <v>81</v>
      </c>
      <c r="AV380" s="14" t="s">
        <v>81</v>
      </c>
      <c r="AW380" s="14" t="s">
        <v>33</v>
      </c>
      <c r="AX380" s="14" t="s">
        <v>79</v>
      </c>
      <c r="AY380" s="240" t="s">
        <v>127</v>
      </c>
    </row>
    <row r="381" s="2" customFormat="1">
      <c r="A381" s="40"/>
      <c r="B381" s="41"/>
      <c r="C381" s="206" t="s">
        <v>489</v>
      </c>
      <c r="D381" s="206" t="s">
        <v>129</v>
      </c>
      <c r="E381" s="207" t="s">
        <v>490</v>
      </c>
      <c r="F381" s="208" t="s">
        <v>491</v>
      </c>
      <c r="G381" s="209" t="s">
        <v>168</v>
      </c>
      <c r="H381" s="210">
        <v>33.100000000000001</v>
      </c>
      <c r="I381" s="211"/>
      <c r="J381" s="212">
        <f>ROUND(I381*H381,2)</f>
        <v>0</v>
      </c>
      <c r="K381" s="208" t="s">
        <v>133</v>
      </c>
      <c r="L381" s="46"/>
      <c r="M381" s="213" t="s">
        <v>19</v>
      </c>
      <c r="N381" s="214" t="s">
        <v>42</v>
      </c>
      <c r="O381" s="86"/>
      <c r="P381" s="215">
        <f>O381*H381</f>
        <v>0</v>
      </c>
      <c r="Q381" s="215">
        <v>0.01235</v>
      </c>
      <c r="R381" s="215">
        <f>Q381*H381</f>
        <v>0.40878500000000001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134</v>
      </c>
      <c r="AT381" s="217" t="s">
        <v>129</v>
      </c>
      <c r="AU381" s="217" t="s">
        <v>81</v>
      </c>
      <c r="AY381" s="19" t="s">
        <v>127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79</v>
      </c>
      <c r="BK381" s="218">
        <f>ROUND(I381*H381,2)</f>
        <v>0</v>
      </c>
      <c r="BL381" s="19" t="s">
        <v>134</v>
      </c>
      <c r="BM381" s="217" t="s">
        <v>492</v>
      </c>
    </row>
    <row r="382" s="13" customFormat="1">
      <c r="A382" s="13"/>
      <c r="B382" s="219"/>
      <c r="C382" s="220"/>
      <c r="D382" s="221" t="s">
        <v>136</v>
      </c>
      <c r="E382" s="222" t="s">
        <v>19</v>
      </c>
      <c r="F382" s="223" t="s">
        <v>390</v>
      </c>
      <c r="G382" s="220"/>
      <c r="H382" s="222" t="s">
        <v>19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9" t="s">
        <v>136</v>
      </c>
      <c r="AU382" s="229" t="s">
        <v>81</v>
      </c>
      <c r="AV382" s="13" t="s">
        <v>79</v>
      </c>
      <c r="AW382" s="13" t="s">
        <v>33</v>
      </c>
      <c r="AX382" s="13" t="s">
        <v>71</v>
      </c>
      <c r="AY382" s="229" t="s">
        <v>127</v>
      </c>
    </row>
    <row r="383" s="14" customFormat="1">
      <c r="A383" s="14"/>
      <c r="B383" s="230"/>
      <c r="C383" s="231"/>
      <c r="D383" s="221" t="s">
        <v>136</v>
      </c>
      <c r="E383" s="232" t="s">
        <v>19</v>
      </c>
      <c r="F383" s="233" t="s">
        <v>393</v>
      </c>
      <c r="G383" s="231"/>
      <c r="H383" s="234">
        <v>33.100000000000001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0" t="s">
        <v>136</v>
      </c>
      <c r="AU383" s="240" t="s">
        <v>81</v>
      </c>
      <c r="AV383" s="14" t="s">
        <v>81</v>
      </c>
      <c r="AW383" s="14" t="s">
        <v>33</v>
      </c>
      <c r="AX383" s="14" t="s">
        <v>79</v>
      </c>
      <c r="AY383" s="240" t="s">
        <v>127</v>
      </c>
    </row>
    <row r="384" s="2" customFormat="1" ht="16.5" customHeight="1">
      <c r="A384" s="40"/>
      <c r="B384" s="41"/>
      <c r="C384" s="206" t="s">
        <v>493</v>
      </c>
      <c r="D384" s="206" t="s">
        <v>129</v>
      </c>
      <c r="E384" s="207" t="s">
        <v>494</v>
      </c>
      <c r="F384" s="208" t="s">
        <v>495</v>
      </c>
      <c r="G384" s="209" t="s">
        <v>168</v>
      </c>
      <c r="H384" s="210">
        <v>101.59999999999999</v>
      </c>
      <c r="I384" s="211"/>
      <c r="J384" s="212">
        <f>ROUND(I384*H384,2)</f>
        <v>0</v>
      </c>
      <c r="K384" s="208" t="s">
        <v>133</v>
      </c>
      <c r="L384" s="46"/>
      <c r="M384" s="213" t="s">
        <v>19</v>
      </c>
      <c r="N384" s="214" t="s">
        <v>42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134</v>
      </c>
      <c r="AT384" s="217" t="s">
        <v>129</v>
      </c>
      <c r="AU384" s="217" t="s">
        <v>81</v>
      </c>
      <c r="AY384" s="19" t="s">
        <v>127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79</v>
      </c>
      <c r="BK384" s="218">
        <f>ROUND(I384*H384,2)</f>
        <v>0</v>
      </c>
      <c r="BL384" s="19" t="s">
        <v>134</v>
      </c>
      <c r="BM384" s="217" t="s">
        <v>496</v>
      </c>
    </row>
    <row r="385" s="14" customFormat="1">
      <c r="A385" s="14"/>
      <c r="B385" s="230"/>
      <c r="C385" s="231"/>
      <c r="D385" s="221" t="s">
        <v>136</v>
      </c>
      <c r="E385" s="232" t="s">
        <v>19</v>
      </c>
      <c r="F385" s="233" t="s">
        <v>497</v>
      </c>
      <c r="G385" s="231"/>
      <c r="H385" s="234">
        <v>101.59999999999999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0" t="s">
        <v>136</v>
      </c>
      <c r="AU385" s="240" t="s">
        <v>81</v>
      </c>
      <c r="AV385" s="14" t="s">
        <v>81</v>
      </c>
      <c r="AW385" s="14" t="s">
        <v>33</v>
      </c>
      <c r="AX385" s="14" t="s">
        <v>79</v>
      </c>
      <c r="AY385" s="240" t="s">
        <v>127</v>
      </c>
    </row>
    <row r="386" s="2" customFormat="1" ht="16.5" customHeight="1">
      <c r="A386" s="40"/>
      <c r="B386" s="41"/>
      <c r="C386" s="206" t="s">
        <v>498</v>
      </c>
      <c r="D386" s="206" t="s">
        <v>129</v>
      </c>
      <c r="E386" s="207" t="s">
        <v>499</v>
      </c>
      <c r="F386" s="208" t="s">
        <v>500</v>
      </c>
      <c r="G386" s="209" t="s">
        <v>168</v>
      </c>
      <c r="H386" s="210">
        <v>33.100000000000001</v>
      </c>
      <c r="I386" s="211"/>
      <c r="J386" s="212">
        <f>ROUND(I386*H386,2)</f>
        <v>0</v>
      </c>
      <c r="K386" s="208" t="s">
        <v>133</v>
      </c>
      <c r="L386" s="46"/>
      <c r="M386" s="213" t="s">
        <v>19</v>
      </c>
      <c r="N386" s="214" t="s">
        <v>42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134</v>
      </c>
      <c r="AT386" s="217" t="s">
        <v>129</v>
      </c>
      <c r="AU386" s="217" t="s">
        <v>81</v>
      </c>
      <c r="AY386" s="19" t="s">
        <v>127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79</v>
      </c>
      <c r="BK386" s="218">
        <f>ROUND(I386*H386,2)</f>
        <v>0</v>
      </c>
      <c r="BL386" s="19" t="s">
        <v>134</v>
      </c>
      <c r="BM386" s="217" t="s">
        <v>501</v>
      </c>
    </row>
    <row r="387" s="12" customFormat="1" ht="22.8" customHeight="1">
      <c r="A387" s="12"/>
      <c r="B387" s="190"/>
      <c r="C387" s="191"/>
      <c r="D387" s="192" t="s">
        <v>70</v>
      </c>
      <c r="E387" s="204" t="s">
        <v>188</v>
      </c>
      <c r="F387" s="204" t="s">
        <v>502</v>
      </c>
      <c r="G387" s="191"/>
      <c r="H387" s="191"/>
      <c r="I387" s="194"/>
      <c r="J387" s="205">
        <f>BK387</f>
        <v>0</v>
      </c>
      <c r="K387" s="191"/>
      <c r="L387" s="196"/>
      <c r="M387" s="197"/>
      <c r="N387" s="198"/>
      <c r="O387" s="198"/>
      <c r="P387" s="199">
        <f>SUM(P388:P457)</f>
        <v>0</v>
      </c>
      <c r="Q387" s="198"/>
      <c r="R387" s="199">
        <f>SUM(R388:R457)</f>
        <v>25.753739000000003</v>
      </c>
      <c r="S387" s="198"/>
      <c r="T387" s="200">
        <f>SUM(T388:T457)</f>
        <v>15.536720000000001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1" t="s">
        <v>79</v>
      </c>
      <c r="AT387" s="202" t="s">
        <v>70</v>
      </c>
      <c r="AU387" s="202" t="s">
        <v>79</v>
      </c>
      <c r="AY387" s="201" t="s">
        <v>127</v>
      </c>
      <c r="BK387" s="203">
        <f>SUM(BK388:BK457)</f>
        <v>0</v>
      </c>
    </row>
    <row r="388" s="2" customFormat="1">
      <c r="A388" s="40"/>
      <c r="B388" s="41"/>
      <c r="C388" s="206" t="s">
        <v>503</v>
      </c>
      <c r="D388" s="206" t="s">
        <v>129</v>
      </c>
      <c r="E388" s="207" t="s">
        <v>504</v>
      </c>
      <c r="F388" s="208" t="s">
        <v>505</v>
      </c>
      <c r="G388" s="209" t="s">
        <v>168</v>
      </c>
      <c r="H388" s="210">
        <v>140.84999999999999</v>
      </c>
      <c r="I388" s="211"/>
      <c r="J388" s="212">
        <f>ROUND(I388*H388,2)</f>
        <v>0</v>
      </c>
      <c r="K388" s="208" t="s">
        <v>133</v>
      </c>
      <c r="L388" s="46"/>
      <c r="M388" s="213" t="s">
        <v>19</v>
      </c>
      <c r="N388" s="214" t="s">
        <v>42</v>
      </c>
      <c r="O388" s="86"/>
      <c r="P388" s="215">
        <f>O388*H388</f>
        <v>0</v>
      </c>
      <c r="Q388" s="215">
        <v>0.1295</v>
      </c>
      <c r="R388" s="215">
        <f>Q388*H388</f>
        <v>18.240075000000001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134</v>
      </c>
      <c r="AT388" s="217" t="s">
        <v>129</v>
      </c>
      <c r="AU388" s="217" t="s">
        <v>81</v>
      </c>
      <c r="AY388" s="19" t="s">
        <v>127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79</v>
      </c>
      <c r="BK388" s="218">
        <f>ROUND(I388*H388,2)</f>
        <v>0</v>
      </c>
      <c r="BL388" s="19" t="s">
        <v>134</v>
      </c>
      <c r="BM388" s="217" t="s">
        <v>506</v>
      </c>
    </row>
    <row r="389" s="13" customFormat="1">
      <c r="A389" s="13"/>
      <c r="B389" s="219"/>
      <c r="C389" s="220"/>
      <c r="D389" s="221" t="s">
        <v>136</v>
      </c>
      <c r="E389" s="222" t="s">
        <v>19</v>
      </c>
      <c r="F389" s="223" t="s">
        <v>507</v>
      </c>
      <c r="G389" s="220"/>
      <c r="H389" s="222" t="s">
        <v>19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9" t="s">
        <v>136</v>
      </c>
      <c r="AU389" s="229" t="s">
        <v>81</v>
      </c>
      <c r="AV389" s="13" t="s">
        <v>79</v>
      </c>
      <c r="AW389" s="13" t="s">
        <v>33</v>
      </c>
      <c r="AX389" s="13" t="s">
        <v>71</v>
      </c>
      <c r="AY389" s="229" t="s">
        <v>127</v>
      </c>
    </row>
    <row r="390" s="14" customFormat="1">
      <c r="A390" s="14"/>
      <c r="B390" s="230"/>
      <c r="C390" s="231"/>
      <c r="D390" s="221" t="s">
        <v>136</v>
      </c>
      <c r="E390" s="232" t="s">
        <v>19</v>
      </c>
      <c r="F390" s="233" t="s">
        <v>508</v>
      </c>
      <c r="G390" s="231"/>
      <c r="H390" s="234">
        <v>22.800000000000001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0" t="s">
        <v>136</v>
      </c>
      <c r="AU390" s="240" t="s">
        <v>81</v>
      </c>
      <c r="AV390" s="14" t="s">
        <v>81</v>
      </c>
      <c r="AW390" s="14" t="s">
        <v>33</v>
      </c>
      <c r="AX390" s="14" t="s">
        <v>71</v>
      </c>
      <c r="AY390" s="240" t="s">
        <v>127</v>
      </c>
    </row>
    <row r="391" s="13" customFormat="1">
      <c r="A391" s="13"/>
      <c r="B391" s="219"/>
      <c r="C391" s="220"/>
      <c r="D391" s="221" t="s">
        <v>136</v>
      </c>
      <c r="E391" s="222" t="s">
        <v>19</v>
      </c>
      <c r="F391" s="223" t="s">
        <v>509</v>
      </c>
      <c r="G391" s="220"/>
      <c r="H391" s="222" t="s">
        <v>19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9" t="s">
        <v>136</v>
      </c>
      <c r="AU391" s="229" t="s">
        <v>81</v>
      </c>
      <c r="AV391" s="13" t="s">
        <v>79</v>
      </c>
      <c r="AW391" s="13" t="s">
        <v>33</v>
      </c>
      <c r="AX391" s="13" t="s">
        <v>71</v>
      </c>
      <c r="AY391" s="229" t="s">
        <v>127</v>
      </c>
    </row>
    <row r="392" s="14" customFormat="1">
      <c r="A392" s="14"/>
      <c r="B392" s="230"/>
      <c r="C392" s="231"/>
      <c r="D392" s="221" t="s">
        <v>136</v>
      </c>
      <c r="E392" s="232" t="s">
        <v>19</v>
      </c>
      <c r="F392" s="233" t="s">
        <v>510</v>
      </c>
      <c r="G392" s="231"/>
      <c r="H392" s="234">
        <v>116.05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0" t="s">
        <v>136</v>
      </c>
      <c r="AU392" s="240" t="s">
        <v>81</v>
      </c>
      <c r="AV392" s="14" t="s">
        <v>81</v>
      </c>
      <c r="AW392" s="14" t="s">
        <v>33</v>
      </c>
      <c r="AX392" s="14" t="s">
        <v>71</v>
      </c>
      <c r="AY392" s="240" t="s">
        <v>127</v>
      </c>
    </row>
    <row r="393" s="14" customFormat="1">
      <c r="A393" s="14"/>
      <c r="B393" s="230"/>
      <c r="C393" s="231"/>
      <c r="D393" s="221" t="s">
        <v>136</v>
      </c>
      <c r="E393" s="232" t="s">
        <v>19</v>
      </c>
      <c r="F393" s="233" t="s">
        <v>511</v>
      </c>
      <c r="G393" s="231"/>
      <c r="H393" s="234">
        <v>2</v>
      </c>
      <c r="I393" s="235"/>
      <c r="J393" s="231"/>
      <c r="K393" s="231"/>
      <c r="L393" s="236"/>
      <c r="M393" s="237"/>
      <c r="N393" s="238"/>
      <c r="O393" s="238"/>
      <c r="P393" s="238"/>
      <c r="Q393" s="238"/>
      <c r="R393" s="238"/>
      <c r="S393" s="238"/>
      <c r="T393" s="23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0" t="s">
        <v>136</v>
      </c>
      <c r="AU393" s="240" t="s">
        <v>81</v>
      </c>
      <c r="AV393" s="14" t="s">
        <v>81</v>
      </c>
      <c r="AW393" s="14" t="s">
        <v>33</v>
      </c>
      <c r="AX393" s="14" t="s">
        <v>71</v>
      </c>
      <c r="AY393" s="240" t="s">
        <v>127</v>
      </c>
    </row>
    <row r="394" s="15" customFormat="1">
      <c r="A394" s="15"/>
      <c r="B394" s="241"/>
      <c r="C394" s="242"/>
      <c r="D394" s="221" t="s">
        <v>136</v>
      </c>
      <c r="E394" s="243" t="s">
        <v>19</v>
      </c>
      <c r="F394" s="244" t="s">
        <v>151</v>
      </c>
      <c r="G394" s="242"/>
      <c r="H394" s="245">
        <v>140.84999999999999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1" t="s">
        <v>136</v>
      </c>
      <c r="AU394" s="251" t="s">
        <v>81</v>
      </c>
      <c r="AV394" s="15" t="s">
        <v>144</v>
      </c>
      <c r="AW394" s="15" t="s">
        <v>33</v>
      </c>
      <c r="AX394" s="15" t="s">
        <v>79</v>
      </c>
      <c r="AY394" s="251" t="s">
        <v>127</v>
      </c>
    </row>
    <row r="395" s="2" customFormat="1" ht="16.5" customHeight="1">
      <c r="A395" s="40"/>
      <c r="B395" s="41"/>
      <c r="C395" s="263" t="s">
        <v>512</v>
      </c>
      <c r="D395" s="263" t="s">
        <v>286</v>
      </c>
      <c r="E395" s="264" t="s">
        <v>513</v>
      </c>
      <c r="F395" s="265" t="s">
        <v>514</v>
      </c>
      <c r="G395" s="266" t="s">
        <v>168</v>
      </c>
      <c r="H395" s="267">
        <v>123.953</v>
      </c>
      <c r="I395" s="268"/>
      <c r="J395" s="269">
        <f>ROUND(I395*H395,2)</f>
        <v>0</v>
      </c>
      <c r="K395" s="265" t="s">
        <v>133</v>
      </c>
      <c r="L395" s="270"/>
      <c r="M395" s="271" t="s">
        <v>19</v>
      </c>
      <c r="N395" s="272" t="s">
        <v>42</v>
      </c>
      <c r="O395" s="86"/>
      <c r="P395" s="215">
        <f>O395*H395</f>
        <v>0</v>
      </c>
      <c r="Q395" s="215">
        <v>0.028000000000000001</v>
      </c>
      <c r="R395" s="215">
        <f>Q395*H395</f>
        <v>3.4706840000000003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182</v>
      </c>
      <c r="AT395" s="217" t="s">
        <v>286</v>
      </c>
      <c r="AU395" s="217" t="s">
        <v>81</v>
      </c>
      <c r="AY395" s="19" t="s">
        <v>127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79</v>
      </c>
      <c r="BK395" s="218">
        <f>ROUND(I395*H395,2)</f>
        <v>0</v>
      </c>
      <c r="BL395" s="19" t="s">
        <v>134</v>
      </c>
      <c r="BM395" s="217" t="s">
        <v>515</v>
      </c>
    </row>
    <row r="396" s="13" customFormat="1">
      <c r="A396" s="13"/>
      <c r="B396" s="219"/>
      <c r="C396" s="220"/>
      <c r="D396" s="221" t="s">
        <v>136</v>
      </c>
      <c r="E396" s="222" t="s">
        <v>19</v>
      </c>
      <c r="F396" s="223" t="s">
        <v>507</v>
      </c>
      <c r="G396" s="220"/>
      <c r="H396" s="222" t="s">
        <v>19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9" t="s">
        <v>136</v>
      </c>
      <c r="AU396" s="229" t="s">
        <v>81</v>
      </c>
      <c r="AV396" s="13" t="s">
        <v>79</v>
      </c>
      <c r="AW396" s="13" t="s">
        <v>33</v>
      </c>
      <c r="AX396" s="13" t="s">
        <v>71</v>
      </c>
      <c r="AY396" s="229" t="s">
        <v>127</v>
      </c>
    </row>
    <row r="397" s="14" customFormat="1">
      <c r="A397" s="14"/>
      <c r="B397" s="230"/>
      <c r="C397" s="231"/>
      <c r="D397" s="221" t="s">
        <v>136</v>
      </c>
      <c r="E397" s="232" t="s">
        <v>19</v>
      </c>
      <c r="F397" s="233" t="s">
        <v>516</v>
      </c>
      <c r="G397" s="231"/>
      <c r="H397" s="234">
        <v>121.85299999999999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0" t="s">
        <v>136</v>
      </c>
      <c r="AU397" s="240" t="s">
        <v>81</v>
      </c>
      <c r="AV397" s="14" t="s">
        <v>81</v>
      </c>
      <c r="AW397" s="14" t="s">
        <v>33</v>
      </c>
      <c r="AX397" s="14" t="s">
        <v>71</v>
      </c>
      <c r="AY397" s="240" t="s">
        <v>127</v>
      </c>
    </row>
    <row r="398" s="14" customFormat="1">
      <c r="A398" s="14"/>
      <c r="B398" s="230"/>
      <c r="C398" s="231"/>
      <c r="D398" s="221" t="s">
        <v>136</v>
      </c>
      <c r="E398" s="232" t="s">
        <v>19</v>
      </c>
      <c r="F398" s="233" t="s">
        <v>517</v>
      </c>
      <c r="G398" s="231"/>
      <c r="H398" s="234">
        <v>2.1000000000000001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0" t="s">
        <v>136</v>
      </c>
      <c r="AU398" s="240" t="s">
        <v>81</v>
      </c>
      <c r="AV398" s="14" t="s">
        <v>81</v>
      </c>
      <c r="AW398" s="14" t="s">
        <v>33</v>
      </c>
      <c r="AX398" s="14" t="s">
        <v>71</v>
      </c>
      <c r="AY398" s="240" t="s">
        <v>127</v>
      </c>
    </row>
    <row r="399" s="15" customFormat="1">
      <c r="A399" s="15"/>
      <c r="B399" s="241"/>
      <c r="C399" s="242"/>
      <c r="D399" s="221" t="s">
        <v>136</v>
      </c>
      <c r="E399" s="243" t="s">
        <v>19</v>
      </c>
      <c r="F399" s="244" t="s">
        <v>151</v>
      </c>
      <c r="G399" s="242"/>
      <c r="H399" s="245">
        <v>123.953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1" t="s">
        <v>136</v>
      </c>
      <c r="AU399" s="251" t="s">
        <v>81</v>
      </c>
      <c r="AV399" s="15" t="s">
        <v>144</v>
      </c>
      <c r="AW399" s="15" t="s">
        <v>33</v>
      </c>
      <c r="AX399" s="15" t="s">
        <v>79</v>
      </c>
      <c r="AY399" s="251" t="s">
        <v>127</v>
      </c>
    </row>
    <row r="400" s="2" customFormat="1" ht="16.5" customHeight="1">
      <c r="A400" s="40"/>
      <c r="B400" s="41"/>
      <c r="C400" s="263" t="s">
        <v>460</v>
      </c>
      <c r="D400" s="263" t="s">
        <v>286</v>
      </c>
      <c r="E400" s="264" t="s">
        <v>518</v>
      </c>
      <c r="F400" s="265" t="s">
        <v>519</v>
      </c>
      <c r="G400" s="266" t="s">
        <v>520</v>
      </c>
      <c r="H400" s="267">
        <v>23.940000000000001</v>
      </c>
      <c r="I400" s="268"/>
      <c r="J400" s="269">
        <f>ROUND(I400*H400,2)</f>
        <v>0</v>
      </c>
      <c r="K400" s="265" t="s">
        <v>449</v>
      </c>
      <c r="L400" s="270"/>
      <c r="M400" s="271" t="s">
        <v>19</v>
      </c>
      <c r="N400" s="272" t="s">
        <v>42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182</v>
      </c>
      <c r="AT400" s="217" t="s">
        <v>286</v>
      </c>
      <c r="AU400" s="217" t="s">
        <v>81</v>
      </c>
      <c r="AY400" s="19" t="s">
        <v>127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79</v>
      </c>
      <c r="BK400" s="218">
        <f>ROUND(I400*H400,2)</f>
        <v>0</v>
      </c>
      <c r="BL400" s="19" t="s">
        <v>134</v>
      </c>
      <c r="BM400" s="217" t="s">
        <v>521</v>
      </c>
    </row>
    <row r="401" s="13" customFormat="1">
      <c r="A401" s="13"/>
      <c r="B401" s="219"/>
      <c r="C401" s="220"/>
      <c r="D401" s="221" t="s">
        <v>136</v>
      </c>
      <c r="E401" s="222" t="s">
        <v>19</v>
      </c>
      <c r="F401" s="223" t="s">
        <v>507</v>
      </c>
      <c r="G401" s="220"/>
      <c r="H401" s="222" t="s">
        <v>19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9" t="s">
        <v>136</v>
      </c>
      <c r="AU401" s="229" t="s">
        <v>81</v>
      </c>
      <c r="AV401" s="13" t="s">
        <v>79</v>
      </c>
      <c r="AW401" s="13" t="s">
        <v>33</v>
      </c>
      <c r="AX401" s="13" t="s">
        <v>71</v>
      </c>
      <c r="AY401" s="229" t="s">
        <v>127</v>
      </c>
    </row>
    <row r="402" s="14" customFormat="1">
      <c r="A402" s="14"/>
      <c r="B402" s="230"/>
      <c r="C402" s="231"/>
      <c r="D402" s="221" t="s">
        <v>136</v>
      </c>
      <c r="E402" s="232" t="s">
        <v>19</v>
      </c>
      <c r="F402" s="233" t="s">
        <v>522</v>
      </c>
      <c r="G402" s="231"/>
      <c r="H402" s="234">
        <v>23.940000000000001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0" t="s">
        <v>136</v>
      </c>
      <c r="AU402" s="240" t="s">
        <v>81</v>
      </c>
      <c r="AV402" s="14" t="s">
        <v>81</v>
      </c>
      <c r="AW402" s="14" t="s">
        <v>33</v>
      </c>
      <c r="AX402" s="14" t="s">
        <v>79</v>
      </c>
      <c r="AY402" s="240" t="s">
        <v>127</v>
      </c>
    </row>
    <row r="403" s="2" customFormat="1">
      <c r="A403" s="40"/>
      <c r="B403" s="41"/>
      <c r="C403" s="206" t="s">
        <v>523</v>
      </c>
      <c r="D403" s="206" t="s">
        <v>129</v>
      </c>
      <c r="E403" s="207" t="s">
        <v>524</v>
      </c>
      <c r="F403" s="208" t="s">
        <v>525</v>
      </c>
      <c r="G403" s="209" t="s">
        <v>168</v>
      </c>
      <c r="H403" s="210">
        <v>46</v>
      </c>
      <c r="I403" s="211"/>
      <c r="J403" s="212">
        <f>ROUND(I403*H403,2)</f>
        <v>0</v>
      </c>
      <c r="K403" s="208" t="s">
        <v>212</v>
      </c>
      <c r="L403" s="46"/>
      <c r="M403" s="213" t="s">
        <v>19</v>
      </c>
      <c r="N403" s="214" t="s">
        <v>42</v>
      </c>
      <c r="O403" s="86"/>
      <c r="P403" s="215">
        <f>O403*H403</f>
        <v>0</v>
      </c>
      <c r="Q403" s="215">
        <v>0.087809999999999999</v>
      </c>
      <c r="R403" s="215">
        <f>Q403*H403</f>
        <v>4.0392599999999996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134</v>
      </c>
      <c r="AT403" s="217" t="s">
        <v>129</v>
      </c>
      <c r="AU403" s="217" t="s">
        <v>81</v>
      </c>
      <c r="AY403" s="19" t="s">
        <v>127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79</v>
      </c>
      <c r="BK403" s="218">
        <f>ROUND(I403*H403,2)</f>
        <v>0</v>
      </c>
      <c r="BL403" s="19" t="s">
        <v>134</v>
      </c>
      <c r="BM403" s="217" t="s">
        <v>526</v>
      </c>
    </row>
    <row r="404" s="14" customFormat="1">
      <c r="A404" s="14"/>
      <c r="B404" s="230"/>
      <c r="C404" s="231"/>
      <c r="D404" s="221" t="s">
        <v>136</v>
      </c>
      <c r="E404" s="232" t="s">
        <v>19</v>
      </c>
      <c r="F404" s="233" t="s">
        <v>527</v>
      </c>
      <c r="G404" s="231"/>
      <c r="H404" s="234">
        <v>46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0" t="s">
        <v>136</v>
      </c>
      <c r="AU404" s="240" t="s">
        <v>81</v>
      </c>
      <c r="AV404" s="14" t="s">
        <v>81</v>
      </c>
      <c r="AW404" s="14" t="s">
        <v>33</v>
      </c>
      <c r="AX404" s="14" t="s">
        <v>79</v>
      </c>
      <c r="AY404" s="240" t="s">
        <v>127</v>
      </c>
    </row>
    <row r="405" s="2" customFormat="1" ht="16.5" customHeight="1">
      <c r="A405" s="40"/>
      <c r="B405" s="41"/>
      <c r="C405" s="206" t="s">
        <v>528</v>
      </c>
      <c r="D405" s="206" t="s">
        <v>129</v>
      </c>
      <c r="E405" s="207" t="s">
        <v>529</v>
      </c>
      <c r="F405" s="208" t="s">
        <v>530</v>
      </c>
      <c r="G405" s="209" t="s">
        <v>520</v>
      </c>
      <c r="H405" s="210">
        <v>10</v>
      </c>
      <c r="I405" s="211"/>
      <c r="J405" s="212">
        <f>ROUND(I405*H405,2)</f>
        <v>0</v>
      </c>
      <c r="K405" s="208" t="s">
        <v>449</v>
      </c>
      <c r="L405" s="46"/>
      <c r="M405" s="213" t="s">
        <v>19</v>
      </c>
      <c r="N405" s="214" t="s">
        <v>42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134</v>
      </c>
      <c r="AT405" s="217" t="s">
        <v>129</v>
      </c>
      <c r="AU405" s="217" t="s">
        <v>81</v>
      </c>
      <c r="AY405" s="19" t="s">
        <v>127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79</v>
      </c>
      <c r="BK405" s="218">
        <f>ROUND(I405*H405,2)</f>
        <v>0</v>
      </c>
      <c r="BL405" s="19" t="s">
        <v>134</v>
      </c>
      <c r="BM405" s="217" t="s">
        <v>531</v>
      </c>
    </row>
    <row r="406" s="2" customFormat="1">
      <c r="A406" s="40"/>
      <c r="B406" s="41"/>
      <c r="C406" s="206" t="s">
        <v>532</v>
      </c>
      <c r="D406" s="206" t="s">
        <v>129</v>
      </c>
      <c r="E406" s="207" t="s">
        <v>533</v>
      </c>
      <c r="F406" s="208" t="s">
        <v>534</v>
      </c>
      <c r="G406" s="209" t="s">
        <v>520</v>
      </c>
      <c r="H406" s="210">
        <v>93</v>
      </c>
      <c r="I406" s="211"/>
      <c r="J406" s="212">
        <f>ROUND(I406*H406,2)</f>
        <v>0</v>
      </c>
      <c r="K406" s="208" t="s">
        <v>133</v>
      </c>
      <c r="L406" s="46"/>
      <c r="M406" s="213" t="s">
        <v>19</v>
      </c>
      <c r="N406" s="214" t="s">
        <v>42</v>
      </c>
      <c r="O406" s="86"/>
      <c r="P406" s="215">
        <f>O406*H406</f>
        <v>0</v>
      </c>
      <c r="Q406" s="215">
        <v>4.0000000000000003E-05</v>
      </c>
      <c r="R406" s="215">
        <f>Q406*H406</f>
        <v>0.0037200000000000002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134</v>
      </c>
      <c r="AT406" s="217" t="s">
        <v>129</v>
      </c>
      <c r="AU406" s="217" t="s">
        <v>81</v>
      </c>
      <c r="AY406" s="19" t="s">
        <v>127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79</v>
      </c>
      <c r="BK406" s="218">
        <f>ROUND(I406*H406,2)</f>
        <v>0</v>
      </c>
      <c r="BL406" s="19" t="s">
        <v>134</v>
      </c>
      <c r="BM406" s="217" t="s">
        <v>535</v>
      </c>
    </row>
    <row r="407" s="13" customFormat="1">
      <c r="A407" s="13"/>
      <c r="B407" s="219"/>
      <c r="C407" s="220"/>
      <c r="D407" s="221" t="s">
        <v>136</v>
      </c>
      <c r="E407" s="222" t="s">
        <v>19</v>
      </c>
      <c r="F407" s="223" t="s">
        <v>148</v>
      </c>
      <c r="G407" s="220"/>
      <c r="H407" s="222" t="s">
        <v>19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9" t="s">
        <v>136</v>
      </c>
      <c r="AU407" s="229" t="s">
        <v>81</v>
      </c>
      <c r="AV407" s="13" t="s">
        <v>79</v>
      </c>
      <c r="AW407" s="13" t="s">
        <v>33</v>
      </c>
      <c r="AX407" s="13" t="s">
        <v>71</v>
      </c>
      <c r="AY407" s="229" t="s">
        <v>127</v>
      </c>
    </row>
    <row r="408" s="14" customFormat="1">
      <c r="A408" s="14"/>
      <c r="B408" s="230"/>
      <c r="C408" s="231"/>
      <c r="D408" s="221" t="s">
        <v>136</v>
      </c>
      <c r="E408" s="232" t="s">
        <v>19</v>
      </c>
      <c r="F408" s="233" t="s">
        <v>536</v>
      </c>
      <c r="G408" s="231"/>
      <c r="H408" s="234">
        <v>93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0" t="s">
        <v>136</v>
      </c>
      <c r="AU408" s="240" t="s">
        <v>81</v>
      </c>
      <c r="AV408" s="14" t="s">
        <v>81</v>
      </c>
      <c r="AW408" s="14" t="s">
        <v>33</v>
      </c>
      <c r="AX408" s="14" t="s">
        <v>79</v>
      </c>
      <c r="AY408" s="240" t="s">
        <v>127</v>
      </c>
    </row>
    <row r="409" s="2" customFormat="1" ht="16.5" customHeight="1">
      <c r="A409" s="40"/>
      <c r="B409" s="41"/>
      <c r="C409" s="206" t="s">
        <v>537</v>
      </c>
      <c r="D409" s="206" t="s">
        <v>129</v>
      </c>
      <c r="E409" s="207" t="s">
        <v>538</v>
      </c>
      <c r="F409" s="208" t="s">
        <v>539</v>
      </c>
      <c r="G409" s="209" t="s">
        <v>154</v>
      </c>
      <c r="H409" s="210">
        <v>2.79</v>
      </c>
      <c r="I409" s="211"/>
      <c r="J409" s="212">
        <f>ROUND(I409*H409,2)</f>
        <v>0</v>
      </c>
      <c r="K409" s="208" t="s">
        <v>133</v>
      </c>
      <c r="L409" s="46"/>
      <c r="M409" s="213" t="s">
        <v>19</v>
      </c>
      <c r="N409" s="214" t="s">
        <v>42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2.3999999999999999</v>
      </c>
      <c r="T409" s="216">
        <f>S409*H409</f>
        <v>6.6959999999999997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134</v>
      </c>
      <c r="AT409" s="217" t="s">
        <v>129</v>
      </c>
      <c r="AU409" s="217" t="s">
        <v>81</v>
      </c>
      <c r="AY409" s="19" t="s">
        <v>127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79</v>
      </c>
      <c r="BK409" s="218">
        <f>ROUND(I409*H409,2)</f>
        <v>0</v>
      </c>
      <c r="BL409" s="19" t="s">
        <v>134</v>
      </c>
      <c r="BM409" s="217" t="s">
        <v>540</v>
      </c>
    </row>
    <row r="410" s="13" customFormat="1">
      <c r="A410" s="13"/>
      <c r="B410" s="219"/>
      <c r="C410" s="220"/>
      <c r="D410" s="221" t="s">
        <v>136</v>
      </c>
      <c r="E410" s="222" t="s">
        <v>19</v>
      </c>
      <c r="F410" s="223" t="s">
        <v>148</v>
      </c>
      <c r="G410" s="220"/>
      <c r="H410" s="222" t="s">
        <v>19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9" t="s">
        <v>136</v>
      </c>
      <c r="AU410" s="229" t="s">
        <v>81</v>
      </c>
      <c r="AV410" s="13" t="s">
        <v>79</v>
      </c>
      <c r="AW410" s="13" t="s">
        <v>33</v>
      </c>
      <c r="AX410" s="13" t="s">
        <v>71</v>
      </c>
      <c r="AY410" s="229" t="s">
        <v>127</v>
      </c>
    </row>
    <row r="411" s="14" customFormat="1">
      <c r="A411" s="14"/>
      <c r="B411" s="230"/>
      <c r="C411" s="231"/>
      <c r="D411" s="221" t="s">
        <v>136</v>
      </c>
      <c r="E411" s="232" t="s">
        <v>19</v>
      </c>
      <c r="F411" s="233" t="s">
        <v>541</v>
      </c>
      <c r="G411" s="231"/>
      <c r="H411" s="234">
        <v>2.79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0" t="s">
        <v>136</v>
      </c>
      <c r="AU411" s="240" t="s">
        <v>81</v>
      </c>
      <c r="AV411" s="14" t="s">
        <v>81</v>
      </c>
      <c r="AW411" s="14" t="s">
        <v>33</v>
      </c>
      <c r="AX411" s="14" t="s">
        <v>79</v>
      </c>
      <c r="AY411" s="240" t="s">
        <v>127</v>
      </c>
    </row>
    <row r="412" s="2" customFormat="1" ht="21.75" customHeight="1">
      <c r="A412" s="40"/>
      <c r="B412" s="41"/>
      <c r="C412" s="206" t="s">
        <v>542</v>
      </c>
      <c r="D412" s="206" t="s">
        <v>129</v>
      </c>
      <c r="E412" s="207" t="s">
        <v>543</v>
      </c>
      <c r="F412" s="208" t="s">
        <v>544</v>
      </c>
      <c r="G412" s="209" t="s">
        <v>154</v>
      </c>
      <c r="H412" s="210">
        <v>3.2400000000000002</v>
      </c>
      <c r="I412" s="211"/>
      <c r="J412" s="212">
        <f>ROUND(I412*H412,2)</f>
        <v>0</v>
      </c>
      <c r="K412" s="208" t="s">
        <v>133</v>
      </c>
      <c r="L412" s="46"/>
      <c r="M412" s="213" t="s">
        <v>19</v>
      </c>
      <c r="N412" s="214" t="s">
        <v>42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2.1000000000000001</v>
      </c>
      <c r="T412" s="216">
        <f>S412*H412</f>
        <v>6.8040000000000012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134</v>
      </c>
      <c r="AT412" s="217" t="s">
        <v>129</v>
      </c>
      <c r="AU412" s="217" t="s">
        <v>81</v>
      </c>
      <c r="AY412" s="19" t="s">
        <v>127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79</v>
      </c>
      <c r="BK412" s="218">
        <f>ROUND(I412*H412,2)</f>
        <v>0</v>
      </c>
      <c r="BL412" s="19" t="s">
        <v>134</v>
      </c>
      <c r="BM412" s="217" t="s">
        <v>545</v>
      </c>
    </row>
    <row r="413" s="13" customFormat="1">
      <c r="A413" s="13"/>
      <c r="B413" s="219"/>
      <c r="C413" s="220"/>
      <c r="D413" s="221" t="s">
        <v>136</v>
      </c>
      <c r="E413" s="222" t="s">
        <v>19</v>
      </c>
      <c r="F413" s="223" t="s">
        <v>148</v>
      </c>
      <c r="G413" s="220"/>
      <c r="H413" s="222" t="s">
        <v>19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9" t="s">
        <v>136</v>
      </c>
      <c r="AU413" s="229" t="s">
        <v>81</v>
      </c>
      <c r="AV413" s="13" t="s">
        <v>79</v>
      </c>
      <c r="AW413" s="13" t="s">
        <v>33</v>
      </c>
      <c r="AX413" s="13" t="s">
        <v>71</v>
      </c>
      <c r="AY413" s="229" t="s">
        <v>127</v>
      </c>
    </row>
    <row r="414" s="14" customFormat="1">
      <c r="A414" s="14"/>
      <c r="B414" s="230"/>
      <c r="C414" s="231"/>
      <c r="D414" s="221" t="s">
        <v>136</v>
      </c>
      <c r="E414" s="232" t="s">
        <v>19</v>
      </c>
      <c r="F414" s="233" t="s">
        <v>546</v>
      </c>
      <c r="G414" s="231"/>
      <c r="H414" s="234">
        <v>0.63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0" t="s">
        <v>136</v>
      </c>
      <c r="AU414" s="240" t="s">
        <v>81</v>
      </c>
      <c r="AV414" s="14" t="s">
        <v>81</v>
      </c>
      <c r="AW414" s="14" t="s">
        <v>33</v>
      </c>
      <c r="AX414" s="14" t="s">
        <v>71</v>
      </c>
      <c r="AY414" s="240" t="s">
        <v>127</v>
      </c>
    </row>
    <row r="415" s="14" customFormat="1">
      <c r="A415" s="14"/>
      <c r="B415" s="230"/>
      <c r="C415" s="231"/>
      <c r="D415" s="221" t="s">
        <v>136</v>
      </c>
      <c r="E415" s="232" t="s">
        <v>19</v>
      </c>
      <c r="F415" s="233" t="s">
        <v>547</v>
      </c>
      <c r="G415" s="231"/>
      <c r="H415" s="234">
        <v>1.0700000000000001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0" t="s">
        <v>136</v>
      </c>
      <c r="AU415" s="240" t="s">
        <v>81</v>
      </c>
      <c r="AV415" s="14" t="s">
        <v>81</v>
      </c>
      <c r="AW415" s="14" t="s">
        <v>33</v>
      </c>
      <c r="AX415" s="14" t="s">
        <v>71</v>
      </c>
      <c r="AY415" s="240" t="s">
        <v>127</v>
      </c>
    </row>
    <row r="416" s="14" customFormat="1">
      <c r="A416" s="14"/>
      <c r="B416" s="230"/>
      <c r="C416" s="231"/>
      <c r="D416" s="221" t="s">
        <v>136</v>
      </c>
      <c r="E416" s="232" t="s">
        <v>19</v>
      </c>
      <c r="F416" s="233" t="s">
        <v>548</v>
      </c>
      <c r="G416" s="231"/>
      <c r="H416" s="234">
        <v>1.54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0" t="s">
        <v>136</v>
      </c>
      <c r="AU416" s="240" t="s">
        <v>81</v>
      </c>
      <c r="AV416" s="14" t="s">
        <v>81</v>
      </c>
      <c r="AW416" s="14" t="s">
        <v>33</v>
      </c>
      <c r="AX416" s="14" t="s">
        <v>71</v>
      </c>
      <c r="AY416" s="240" t="s">
        <v>127</v>
      </c>
    </row>
    <row r="417" s="15" customFormat="1">
      <c r="A417" s="15"/>
      <c r="B417" s="241"/>
      <c r="C417" s="242"/>
      <c r="D417" s="221" t="s">
        <v>136</v>
      </c>
      <c r="E417" s="243" t="s">
        <v>19</v>
      </c>
      <c r="F417" s="244" t="s">
        <v>151</v>
      </c>
      <c r="G417" s="242"/>
      <c r="H417" s="245">
        <v>3.2400000000000002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1" t="s">
        <v>136</v>
      </c>
      <c r="AU417" s="251" t="s">
        <v>81</v>
      </c>
      <c r="AV417" s="15" t="s">
        <v>144</v>
      </c>
      <c r="AW417" s="15" t="s">
        <v>33</v>
      </c>
      <c r="AX417" s="15" t="s">
        <v>79</v>
      </c>
      <c r="AY417" s="251" t="s">
        <v>127</v>
      </c>
    </row>
    <row r="418" s="2" customFormat="1">
      <c r="A418" s="40"/>
      <c r="B418" s="41"/>
      <c r="C418" s="206" t="s">
        <v>549</v>
      </c>
      <c r="D418" s="206" t="s">
        <v>129</v>
      </c>
      <c r="E418" s="207" t="s">
        <v>550</v>
      </c>
      <c r="F418" s="208" t="s">
        <v>551</v>
      </c>
      <c r="G418" s="209" t="s">
        <v>168</v>
      </c>
      <c r="H418" s="210">
        <v>18.600000000000001</v>
      </c>
      <c r="I418" s="211"/>
      <c r="J418" s="212">
        <f>ROUND(I418*H418,2)</f>
        <v>0</v>
      </c>
      <c r="K418" s="208" t="s">
        <v>133</v>
      </c>
      <c r="L418" s="46"/>
      <c r="M418" s="213" t="s">
        <v>19</v>
      </c>
      <c r="N418" s="214" t="s">
        <v>42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0.070000000000000007</v>
      </c>
      <c r="T418" s="216">
        <f>S418*H418</f>
        <v>1.3020000000000003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134</v>
      </c>
      <c r="AT418" s="217" t="s">
        <v>129</v>
      </c>
      <c r="AU418" s="217" t="s">
        <v>81</v>
      </c>
      <c r="AY418" s="19" t="s">
        <v>127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79</v>
      </c>
      <c r="BK418" s="218">
        <f>ROUND(I418*H418,2)</f>
        <v>0</v>
      </c>
      <c r="BL418" s="19" t="s">
        <v>134</v>
      </c>
      <c r="BM418" s="217" t="s">
        <v>552</v>
      </c>
    </row>
    <row r="419" s="13" customFormat="1">
      <c r="A419" s="13"/>
      <c r="B419" s="219"/>
      <c r="C419" s="220"/>
      <c r="D419" s="221" t="s">
        <v>136</v>
      </c>
      <c r="E419" s="222" t="s">
        <v>19</v>
      </c>
      <c r="F419" s="223" t="s">
        <v>148</v>
      </c>
      <c r="G419" s="220"/>
      <c r="H419" s="222" t="s">
        <v>19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9" t="s">
        <v>136</v>
      </c>
      <c r="AU419" s="229" t="s">
        <v>81</v>
      </c>
      <c r="AV419" s="13" t="s">
        <v>79</v>
      </c>
      <c r="AW419" s="13" t="s">
        <v>33</v>
      </c>
      <c r="AX419" s="13" t="s">
        <v>71</v>
      </c>
      <c r="AY419" s="229" t="s">
        <v>127</v>
      </c>
    </row>
    <row r="420" s="14" customFormat="1">
      <c r="A420" s="14"/>
      <c r="B420" s="230"/>
      <c r="C420" s="231"/>
      <c r="D420" s="221" t="s">
        <v>136</v>
      </c>
      <c r="E420" s="232" t="s">
        <v>19</v>
      </c>
      <c r="F420" s="233" t="s">
        <v>553</v>
      </c>
      <c r="G420" s="231"/>
      <c r="H420" s="234">
        <v>18.600000000000001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0" t="s">
        <v>136</v>
      </c>
      <c r="AU420" s="240" t="s">
        <v>81</v>
      </c>
      <c r="AV420" s="14" t="s">
        <v>81</v>
      </c>
      <c r="AW420" s="14" t="s">
        <v>33</v>
      </c>
      <c r="AX420" s="14" t="s">
        <v>79</v>
      </c>
      <c r="AY420" s="240" t="s">
        <v>127</v>
      </c>
    </row>
    <row r="421" s="2" customFormat="1" ht="16.5" customHeight="1">
      <c r="A421" s="40"/>
      <c r="B421" s="41"/>
      <c r="C421" s="206" t="s">
        <v>554</v>
      </c>
      <c r="D421" s="206" t="s">
        <v>129</v>
      </c>
      <c r="E421" s="207" t="s">
        <v>555</v>
      </c>
      <c r="F421" s="208" t="s">
        <v>556</v>
      </c>
      <c r="G421" s="209" t="s">
        <v>168</v>
      </c>
      <c r="H421" s="210">
        <v>64</v>
      </c>
      <c r="I421" s="211"/>
      <c r="J421" s="212">
        <f>ROUND(I421*H421,2)</f>
        <v>0</v>
      </c>
      <c r="K421" s="208" t="s">
        <v>133</v>
      </c>
      <c r="L421" s="46"/>
      <c r="M421" s="213" t="s">
        <v>19</v>
      </c>
      <c r="N421" s="214" t="s">
        <v>42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0.00248</v>
      </c>
      <c r="T421" s="216">
        <f>S421*H421</f>
        <v>0.15872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134</v>
      </c>
      <c r="AT421" s="217" t="s">
        <v>129</v>
      </c>
      <c r="AU421" s="217" t="s">
        <v>81</v>
      </c>
      <c r="AY421" s="19" t="s">
        <v>127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79</v>
      </c>
      <c r="BK421" s="218">
        <f>ROUND(I421*H421,2)</f>
        <v>0</v>
      </c>
      <c r="BL421" s="19" t="s">
        <v>134</v>
      </c>
      <c r="BM421" s="217" t="s">
        <v>557</v>
      </c>
    </row>
    <row r="422" s="13" customFormat="1">
      <c r="A422" s="13"/>
      <c r="B422" s="219"/>
      <c r="C422" s="220"/>
      <c r="D422" s="221" t="s">
        <v>136</v>
      </c>
      <c r="E422" s="222" t="s">
        <v>19</v>
      </c>
      <c r="F422" s="223" t="s">
        <v>148</v>
      </c>
      <c r="G422" s="220"/>
      <c r="H422" s="222" t="s">
        <v>19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9" t="s">
        <v>136</v>
      </c>
      <c r="AU422" s="229" t="s">
        <v>81</v>
      </c>
      <c r="AV422" s="13" t="s">
        <v>79</v>
      </c>
      <c r="AW422" s="13" t="s">
        <v>33</v>
      </c>
      <c r="AX422" s="13" t="s">
        <v>71</v>
      </c>
      <c r="AY422" s="229" t="s">
        <v>127</v>
      </c>
    </row>
    <row r="423" s="14" customFormat="1">
      <c r="A423" s="14"/>
      <c r="B423" s="230"/>
      <c r="C423" s="231"/>
      <c r="D423" s="221" t="s">
        <v>136</v>
      </c>
      <c r="E423" s="232" t="s">
        <v>19</v>
      </c>
      <c r="F423" s="233" t="s">
        <v>558</v>
      </c>
      <c r="G423" s="231"/>
      <c r="H423" s="234">
        <v>64</v>
      </c>
      <c r="I423" s="235"/>
      <c r="J423" s="231"/>
      <c r="K423" s="231"/>
      <c r="L423" s="236"/>
      <c r="M423" s="237"/>
      <c r="N423" s="238"/>
      <c r="O423" s="238"/>
      <c r="P423" s="238"/>
      <c r="Q423" s="238"/>
      <c r="R423" s="238"/>
      <c r="S423" s="238"/>
      <c r="T423" s="23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0" t="s">
        <v>136</v>
      </c>
      <c r="AU423" s="240" t="s">
        <v>81</v>
      </c>
      <c r="AV423" s="14" t="s">
        <v>81</v>
      </c>
      <c r="AW423" s="14" t="s">
        <v>33</v>
      </c>
      <c r="AX423" s="14" t="s">
        <v>79</v>
      </c>
      <c r="AY423" s="240" t="s">
        <v>127</v>
      </c>
    </row>
    <row r="424" s="2" customFormat="1" ht="16.5" customHeight="1">
      <c r="A424" s="40"/>
      <c r="B424" s="41"/>
      <c r="C424" s="206" t="s">
        <v>559</v>
      </c>
      <c r="D424" s="206" t="s">
        <v>129</v>
      </c>
      <c r="E424" s="207" t="s">
        <v>560</v>
      </c>
      <c r="F424" s="208" t="s">
        <v>561</v>
      </c>
      <c r="G424" s="209" t="s">
        <v>520</v>
      </c>
      <c r="H424" s="210">
        <v>3</v>
      </c>
      <c r="I424" s="211"/>
      <c r="J424" s="212">
        <f>ROUND(I424*H424,2)</f>
        <v>0</v>
      </c>
      <c r="K424" s="208" t="s">
        <v>133</v>
      </c>
      <c r="L424" s="46"/>
      <c r="M424" s="213" t="s">
        <v>19</v>
      </c>
      <c r="N424" s="214" t="s">
        <v>42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0.192</v>
      </c>
      <c r="T424" s="216">
        <f>S424*H424</f>
        <v>0.57600000000000007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134</v>
      </c>
      <c r="AT424" s="217" t="s">
        <v>129</v>
      </c>
      <c r="AU424" s="217" t="s">
        <v>81</v>
      </c>
      <c r="AY424" s="19" t="s">
        <v>127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79</v>
      </c>
      <c r="BK424" s="218">
        <f>ROUND(I424*H424,2)</f>
        <v>0</v>
      </c>
      <c r="BL424" s="19" t="s">
        <v>134</v>
      </c>
      <c r="BM424" s="217" t="s">
        <v>562</v>
      </c>
    </row>
    <row r="425" s="2" customFormat="1">
      <c r="A425" s="40"/>
      <c r="B425" s="41"/>
      <c r="C425" s="206" t="s">
        <v>563</v>
      </c>
      <c r="D425" s="206" t="s">
        <v>129</v>
      </c>
      <c r="E425" s="207" t="s">
        <v>564</v>
      </c>
      <c r="F425" s="208" t="s">
        <v>565</v>
      </c>
      <c r="G425" s="209" t="s">
        <v>132</v>
      </c>
      <c r="H425" s="210">
        <v>36.899999999999999</v>
      </c>
      <c r="I425" s="211"/>
      <c r="J425" s="212">
        <f>ROUND(I425*H425,2)</f>
        <v>0</v>
      </c>
      <c r="K425" s="208" t="s">
        <v>133</v>
      </c>
      <c r="L425" s="46"/>
      <c r="M425" s="213" t="s">
        <v>19</v>
      </c>
      <c r="N425" s="214" t="s">
        <v>42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134</v>
      </c>
      <c r="AT425" s="217" t="s">
        <v>129</v>
      </c>
      <c r="AU425" s="217" t="s">
        <v>81</v>
      </c>
      <c r="AY425" s="19" t="s">
        <v>127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79</v>
      </c>
      <c r="BK425" s="218">
        <f>ROUND(I425*H425,2)</f>
        <v>0</v>
      </c>
      <c r="BL425" s="19" t="s">
        <v>134</v>
      </c>
      <c r="BM425" s="217" t="s">
        <v>566</v>
      </c>
    </row>
    <row r="426" s="13" customFormat="1">
      <c r="A426" s="13"/>
      <c r="B426" s="219"/>
      <c r="C426" s="220"/>
      <c r="D426" s="221" t="s">
        <v>136</v>
      </c>
      <c r="E426" s="222" t="s">
        <v>19</v>
      </c>
      <c r="F426" s="223" t="s">
        <v>390</v>
      </c>
      <c r="G426" s="220"/>
      <c r="H426" s="222" t="s">
        <v>19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9" t="s">
        <v>136</v>
      </c>
      <c r="AU426" s="229" t="s">
        <v>81</v>
      </c>
      <c r="AV426" s="13" t="s">
        <v>79</v>
      </c>
      <c r="AW426" s="13" t="s">
        <v>33</v>
      </c>
      <c r="AX426" s="13" t="s">
        <v>71</v>
      </c>
      <c r="AY426" s="229" t="s">
        <v>127</v>
      </c>
    </row>
    <row r="427" s="14" customFormat="1">
      <c r="A427" s="14"/>
      <c r="B427" s="230"/>
      <c r="C427" s="231"/>
      <c r="D427" s="221" t="s">
        <v>136</v>
      </c>
      <c r="E427" s="232" t="s">
        <v>19</v>
      </c>
      <c r="F427" s="233" t="s">
        <v>429</v>
      </c>
      <c r="G427" s="231"/>
      <c r="H427" s="234">
        <v>36.899999999999999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0" t="s">
        <v>136</v>
      </c>
      <c r="AU427" s="240" t="s">
        <v>81</v>
      </c>
      <c r="AV427" s="14" t="s">
        <v>81</v>
      </c>
      <c r="AW427" s="14" t="s">
        <v>33</v>
      </c>
      <c r="AX427" s="14" t="s">
        <v>79</v>
      </c>
      <c r="AY427" s="240" t="s">
        <v>127</v>
      </c>
    </row>
    <row r="428" s="2" customFormat="1">
      <c r="A428" s="40"/>
      <c r="B428" s="41"/>
      <c r="C428" s="206" t="s">
        <v>567</v>
      </c>
      <c r="D428" s="206" t="s">
        <v>129</v>
      </c>
      <c r="E428" s="207" t="s">
        <v>568</v>
      </c>
      <c r="F428" s="208" t="s">
        <v>569</v>
      </c>
      <c r="G428" s="209" t="s">
        <v>520</v>
      </c>
      <c r="H428" s="210">
        <v>2</v>
      </c>
      <c r="I428" s="211"/>
      <c r="J428" s="212">
        <f>ROUND(I428*H428,2)</f>
        <v>0</v>
      </c>
      <c r="K428" s="208" t="s">
        <v>449</v>
      </c>
      <c r="L428" s="46"/>
      <c r="M428" s="213" t="s">
        <v>19</v>
      </c>
      <c r="N428" s="214" t="s">
        <v>42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134</v>
      </c>
      <c r="AT428" s="217" t="s">
        <v>129</v>
      </c>
      <c r="AU428" s="217" t="s">
        <v>81</v>
      </c>
      <c r="AY428" s="19" t="s">
        <v>127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79</v>
      </c>
      <c r="BK428" s="218">
        <f>ROUND(I428*H428,2)</f>
        <v>0</v>
      </c>
      <c r="BL428" s="19" t="s">
        <v>134</v>
      </c>
      <c r="BM428" s="217" t="s">
        <v>570</v>
      </c>
    </row>
    <row r="429" s="2" customFormat="1">
      <c r="A429" s="40"/>
      <c r="B429" s="41"/>
      <c r="C429" s="206" t="s">
        <v>571</v>
      </c>
      <c r="D429" s="206" t="s">
        <v>129</v>
      </c>
      <c r="E429" s="207" t="s">
        <v>572</v>
      </c>
      <c r="F429" s="208" t="s">
        <v>573</v>
      </c>
      <c r="G429" s="209" t="s">
        <v>520</v>
      </c>
      <c r="H429" s="210">
        <v>1</v>
      </c>
      <c r="I429" s="211"/>
      <c r="J429" s="212">
        <f>ROUND(I429*H429,2)</f>
        <v>0</v>
      </c>
      <c r="K429" s="208" t="s">
        <v>449</v>
      </c>
      <c r="L429" s="46"/>
      <c r="M429" s="213" t="s">
        <v>19</v>
      </c>
      <c r="N429" s="214" t="s">
        <v>42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134</v>
      </c>
      <c r="AT429" s="217" t="s">
        <v>129</v>
      </c>
      <c r="AU429" s="217" t="s">
        <v>81</v>
      </c>
      <c r="AY429" s="19" t="s">
        <v>127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79</v>
      </c>
      <c r="BK429" s="218">
        <f>ROUND(I429*H429,2)</f>
        <v>0</v>
      </c>
      <c r="BL429" s="19" t="s">
        <v>134</v>
      </c>
      <c r="BM429" s="217" t="s">
        <v>574</v>
      </c>
    </row>
    <row r="430" s="2" customFormat="1">
      <c r="A430" s="40"/>
      <c r="B430" s="41"/>
      <c r="C430" s="206" t="s">
        <v>575</v>
      </c>
      <c r="D430" s="206" t="s">
        <v>129</v>
      </c>
      <c r="E430" s="207" t="s">
        <v>576</v>
      </c>
      <c r="F430" s="208" t="s">
        <v>577</v>
      </c>
      <c r="G430" s="209" t="s">
        <v>520</v>
      </c>
      <c r="H430" s="210">
        <v>1</v>
      </c>
      <c r="I430" s="211"/>
      <c r="J430" s="212">
        <f>ROUND(I430*H430,2)</f>
        <v>0</v>
      </c>
      <c r="K430" s="208" t="s">
        <v>449</v>
      </c>
      <c r="L430" s="46"/>
      <c r="M430" s="213" t="s">
        <v>19</v>
      </c>
      <c r="N430" s="214" t="s">
        <v>42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134</v>
      </c>
      <c r="AT430" s="217" t="s">
        <v>129</v>
      </c>
      <c r="AU430" s="217" t="s">
        <v>81</v>
      </c>
      <c r="AY430" s="19" t="s">
        <v>127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79</v>
      </c>
      <c r="BK430" s="218">
        <f>ROUND(I430*H430,2)</f>
        <v>0</v>
      </c>
      <c r="BL430" s="19" t="s">
        <v>134</v>
      </c>
      <c r="BM430" s="217" t="s">
        <v>578</v>
      </c>
    </row>
    <row r="431" s="2" customFormat="1">
      <c r="A431" s="40"/>
      <c r="B431" s="41"/>
      <c r="C431" s="206" t="s">
        <v>579</v>
      </c>
      <c r="D431" s="206" t="s">
        <v>129</v>
      </c>
      <c r="E431" s="207" t="s">
        <v>580</v>
      </c>
      <c r="F431" s="208" t="s">
        <v>581</v>
      </c>
      <c r="G431" s="209" t="s">
        <v>520</v>
      </c>
      <c r="H431" s="210">
        <v>1</v>
      </c>
      <c r="I431" s="211"/>
      <c r="J431" s="212">
        <f>ROUND(I431*H431,2)</f>
        <v>0</v>
      </c>
      <c r="K431" s="208" t="s">
        <v>449</v>
      </c>
      <c r="L431" s="46"/>
      <c r="M431" s="213" t="s">
        <v>19</v>
      </c>
      <c r="N431" s="214" t="s">
        <v>42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134</v>
      </c>
      <c r="AT431" s="217" t="s">
        <v>129</v>
      </c>
      <c r="AU431" s="217" t="s">
        <v>81</v>
      </c>
      <c r="AY431" s="19" t="s">
        <v>127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79</v>
      </c>
      <c r="BK431" s="218">
        <f>ROUND(I431*H431,2)</f>
        <v>0</v>
      </c>
      <c r="BL431" s="19" t="s">
        <v>134</v>
      </c>
      <c r="BM431" s="217" t="s">
        <v>582</v>
      </c>
    </row>
    <row r="432" s="13" customFormat="1">
      <c r="A432" s="13"/>
      <c r="B432" s="219"/>
      <c r="C432" s="220"/>
      <c r="D432" s="221" t="s">
        <v>136</v>
      </c>
      <c r="E432" s="222" t="s">
        <v>19</v>
      </c>
      <c r="F432" s="223" t="s">
        <v>583</v>
      </c>
      <c r="G432" s="220"/>
      <c r="H432" s="222" t="s">
        <v>19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9" t="s">
        <v>136</v>
      </c>
      <c r="AU432" s="229" t="s">
        <v>81</v>
      </c>
      <c r="AV432" s="13" t="s">
        <v>79</v>
      </c>
      <c r="AW432" s="13" t="s">
        <v>33</v>
      </c>
      <c r="AX432" s="13" t="s">
        <v>71</v>
      </c>
      <c r="AY432" s="229" t="s">
        <v>127</v>
      </c>
    </row>
    <row r="433" s="14" customFormat="1">
      <c r="A433" s="14"/>
      <c r="B433" s="230"/>
      <c r="C433" s="231"/>
      <c r="D433" s="221" t="s">
        <v>136</v>
      </c>
      <c r="E433" s="232" t="s">
        <v>19</v>
      </c>
      <c r="F433" s="233" t="s">
        <v>79</v>
      </c>
      <c r="G433" s="231"/>
      <c r="H433" s="234">
        <v>1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0" t="s">
        <v>136</v>
      </c>
      <c r="AU433" s="240" t="s">
        <v>81</v>
      </c>
      <c r="AV433" s="14" t="s">
        <v>81</v>
      </c>
      <c r="AW433" s="14" t="s">
        <v>33</v>
      </c>
      <c r="AX433" s="14" t="s">
        <v>79</v>
      </c>
      <c r="AY433" s="240" t="s">
        <v>127</v>
      </c>
    </row>
    <row r="434" s="2" customFormat="1" ht="16.5" customHeight="1">
      <c r="A434" s="40"/>
      <c r="B434" s="41"/>
      <c r="C434" s="206" t="s">
        <v>584</v>
      </c>
      <c r="D434" s="206" t="s">
        <v>129</v>
      </c>
      <c r="E434" s="207" t="s">
        <v>585</v>
      </c>
      <c r="F434" s="208" t="s">
        <v>586</v>
      </c>
      <c r="G434" s="209" t="s">
        <v>168</v>
      </c>
      <c r="H434" s="210">
        <v>764.14999999999998</v>
      </c>
      <c r="I434" s="211"/>
      <c r="J434" s="212">
        <f>ROUND(I434*H434,2)</f>
        <v>0</v>
      </c>
      <c r="K434" s="208" t="s">
        <v>449</v>
      </c>
      <c r="L434" s="46"/>
      <c r="M434" s="213" t="s">
        <v>19</v>
      </c>
      <c r="N434" s="214" t="s">
        <v>42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134</v>
      </c>
      <c r="AT434" s="217" t="s">
        <v>129</v>
      </c>
      <c r="AU434" s="217" t="s">
        <v>81</v>
      </c>
      <c r="AY434" s="19" t="s">
        <v>127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79</v>
      </c>
      <c r="BK434" s="218">
        <f>ROUND(I434*H434,2)</f>
        <v>0</v>
      </c>
      <c r="BL434" s="19" t="s">
        <v>134</v>
      </c>
      <c r="BM434" s="217" t="s">
        <v>587</v>
      </c>
    </row>
    <row r="435" s="13" customFormat="1">
      <c r="A435" s="13"/>
      <c r="B435" s="219"/>
      <c r="C435" s="220"/>
      <c r="D435" s="221" t="s">
        <v>136</v>
      </c>
      <c r="E435" s="222" t="s">
        <v>19</v>
      </c>
      <c r="F435" s="223" t="s">
        <v>588</v>
      </c>
      <c r="G435" s="220"/>
      <c r="H435" s="222" t="s">
        <v>19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9" t="s">
        <v>136</v>
      </c>
      <c r="AU435" s="229" t="s">
        <v>81</v>
      </c>
      <c r="AV435" s="13" t="s">
        <v>79</v>
      </c>
      <c r="AW435" s="13" t="s">
        <v>33</v>
      </c>
      <c r="AX435" s="13" t="s">
        <v>71</v>
      </c>
      <c r="AY435" s="229" t="s">
        <v>127</v>
      </c>
    </row>
    <row r="436" s="14" customFormat="1">
      <c r="A436" s="14"/>
      <c r="B436" s="230"/>
      <c r="C436" s="231"/>
      <c r="D436" s="221" t="s">
        <v>136</v>
      </c>
      <c r="E436" s="232" t="s">
        <v>19</v>
      </c>
      <c r="F436" s="233" t="s">
        <v>589</v>
      </c>
      <c r="G436" s="231"/>
      <c r="H436" s="234">
        <v>764.14999999999998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0" t="s">
        <v>136</v>
      </c>
      <c r="AU436" s="240" t="s">
        <v>81</v>
      </c>
      <c r="AV436" s="14" t="s">
        <v>81</v>
      </c>
      <c r="AW436" s="14" t="s">
        <v>33</v>
      </c>
      <c r="AX436" s="14" t="s">
        <v>79</v>
      </c>
      <c r="AY436" s="240" t="s">
        <v>127</v>
      </c>
    </row>
    <row r="437" s="14" customFormat="1">
      <c r="A437" s="14"/>
      <c r="B437" s="230"/>
      <c r="C437" s="231"/>
      <c r="D437" s="221" t="s">
        <v>136</v>
      </c>
      <c r="E437" s="232" t="s">
        <v>19</v>
      </c>
      <c r="F437" s="233" t="s">
        <v>590</v>
      </c>
      <c r="G437" s="231"/>
      <c r="H437" s="234">
        <v>390.39999999999998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0" t="s">
        <v>136</v>
      </c>
      <c r="AU437" s="240" t="s">
        <v>81</v>
      </c>
      <c r="AV437" s="14" t="s">
        <v>81</v>
      </c>
      <c r="AW437" s="14" t="s">
        <v>33</v>
      </c>
      <c r="AX437" s="14" t="s">
        <v>71</v>
      </c>
      <c r="AY437" s="240" t="s">
        <v>127</v>
      </c>
    </row>
    <row r="438" s="14" customFormat="1">
      <c r="A438" s="14"/>
      <c r="B438" s="230"/>
      <c r="C438" s="231"/>
      <c r="D438" s="221" t="s">
        <v>136</v>
      </c>
      <c r="E438" s="232" t="s">
        <v>19</v>
      </c>
      <c r="F438" s="233" t="s">
        <v>591</v>
      </c>
      <c r="G438" s="231"/>
      <c r="H438" s="234">
        <v>172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0" t="s">
        <v>136</v>
      </c>
      <c r="AU438" s="240" t="s">
        <v>81</v>
      </c>
      <c r="AV438" s="14" t="s">
        <v>81</v>
      </c>
      <c r="AW438" s="14" t="s">
        <v>33</v>
      </c>
      <c r="AX438" s="14" t="s">
        <v>71</v>
      </c>
      <c r="AY438" s="240" t="s">
        <v>127</v>
      </c>
    </row>
    <row r="439" s="15" customFormat="1">
      <c r="A439" s="15"/>
      <c r="B439" s="241"/>
      <c r="C439" s="242"/>
      <c r="D439" s="221" t="s">
        <v>136</v>
      </c>
      <c r="E439" s="243" t="s">
        <v>19</v>
      </c>
      <c r="F439" s="244" t="s">
        <v>151</v>
      </c>
      <c r="G439" s="242"/>
      <c r="H439" s="245">
        <v>1326.55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1" t="s">
        <v>136</v>
      </c>
      <c r="AU439" s="251" t="s">
        <v>81</v>
      </c>
      <c r="AV439" s="15" t="s">
        <v>144</v>
      </c>
      <c r="AW439" s="15" t="s">
        <v>33</v>
      </c>
      <c r="AX439" s="15" t="s">
        <v>71</v>
      </c>
      <c r="AY439" s="251" t="s">
        <v>127</v>
      </c>
    </row>
    <row r="440" s="2" customFormat="1" ht="16.5" customHeight="1">
      <c r="A440" s="40"/>
      <c r="B440" s="41"/>
      <c r="C440" s="206" t="s">
        <v>592</v>
      </c>
      <c r="D440" s="206" t="s">
        <v>129</v>
      </c>
      <c r="E440" s="207" t="s">
        <v>593</v>
      </c>
      <c r="F440" s="208" t="s">
        <v>594</v>
      </c>
      <c r="G440" s="209" t="s">
        <v>520</v>
      </c>
      <c r="H440" s="210">
        <v>2</v>
      </c>
      <c r="I440" s="211"/>
      <c r="J440" s="212">
        <f>ROUND(I440*H440,2)</f>
        <v>0</v>
      </c>
      <c r="K440" s="208" t="s">
        <v>449</v>
      </c>
      <c r="L440" s="46"/>
      <c r="M440" s="213" t="s">
        <v>19</v>
      </c>
      <c r="N440" s="214" t="s">
        <v>42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134</v>
      </c>
      <c r="AT440" s="217" t="s">
        <v>129</v>
      </c>
      <c r="AU440" s="217" t="s">
        <v>81</v>
      </c>
      <c r="AY440" s="19" t="s">
        <v>127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79</v>
      </c>
      <c r="BK440" s="218">
        <f>ROUND(I440*H440,2)</f>
        <v>0</v>
      </c>
      <c r="BL440" s="19" t="s">
        <v>134</v>
      </c>
      <c r="BM440" s="217" t="s">
        <v>595</v>
      </c>
    </row>
    <row r="441" s="14" customFormat="1">
      <c r="A441" s="14"/>
      <c r="B441" s="230"/>
      <c r="C441" s="231"/>
      <c r="D441" s="221" t="s">
        <v>136</v>
      </c>
      <c r="E441" s="232" t="s">
        <v>19</v>
      </c>
      <c r="F441" s="233" t="s">
        <v>596</v>
      </c>
      <c r="G441" s="231"/>
      <c r="H441" s="234">
        <v>2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0" t="s">
        <v>136</v>
      </c>
      <c r="AU441" s="240" t="s">
        <v>81</v>
      </c>
      <c r="AV441" s="14" t="s">
        <v>81</v>
      </c>
      <c r="AW441" s="14" t="s">
        <v>33</v>
      </c>
      <c r="AX441" s="14" t="s">
        <v>79</v>
      </c>
      <c r="AY441" s="240" t="s">
        <v>127</v>
      </c>
    </row>
    <row r="442" s="2" customFormat="1" ht="21.75" customHeight="1">
      <c r="A442" s="40"/>
      <c r="B442" s="41"/>
      <c r="C442" s="206" t="s">
        <v>597</v>
      </c>
      <c r="D442" s="206" t="s">
        <v>129</v>
      </c>
      <c r="E442" s="207" t="s">
        <v>598</v>
      </c>
      <c r="F442" s="208" t="s">
        <v>599</v>
      </c>
      <c r="G442" s="209" t="s">
        <v>520</v>
      </c>
      <c r="H442" s="210">
        <v>6</v>
      </c>
      <c r="I442" s="211"/>
      <c r="J442" s="212">
        <f>ROUND(I442*H442,2)</f>
        <v>0</v>
      </c>
      <c r="K442" s="208" t="s">
        <v>449</v>
      </c>
      <c r="L442" s="46"/>
      <c r="M442" s="213" t="s">
        <v>19</v>
      </c>
      <c r="N442" s="214" t="s">
        <v>42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134</v>
      </c>
      <c r="AT442" s="217" t="s">
        <v>129</v>
      </c>
      <c r="AU442" s="217" t="s">
        <v>81</v>
      </c>
      <c r="AY442" s="19" t="s">
        <v>127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79</v>
      </c>
      <c r="BK442" s="218">
        <f>ROUND(I442*H442,2)</f>
        <v>0</v>
      </c>
      <c r="BL442" s="19" t="s">
        <v>134</v>
      </c>
      <c r="BM442" s="217" t="s">
        <v>600</v>
      </c>
    </row>
    <row r="443" s="14" customFormat="1">
      <c r="A443" s="14"/>
      <c r="B443" s="230"/>
      <c r="C443" s="231"/>
      <c r="D443" s="221" t="s">
        <v>136</v>
      </c>
      <c r="E443" s="232" t="s">
        <v>19</v>
      </c>
      <c r="F443" s="233" t="s">
        <v>601</v>
      </c>
      <c r="G443" s="231"/>
      <c r="H443" s="234">
        <v>6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0" t="s">
        <v>136</v>
      </c>
      <c r="AU443" s="240" t="s">
        <v>81</v>
      </c>
      <c r="AV443" s="14" t="s">
        <v>81</v>
      </c>
      <c r="AW443" s="14" t="s">
        <v>33</v>
      </c>
      <c r="AX443" s="14" t="s">
        <v>79</v>
      </c>
      <c r="AY443" s="240" t="s">
        <v>127</v>
      </c>
    </row>
    <row r="444" s="2" customFormat="1" ht="21.75" customHeight="1">
      <c r="A444" s="40"/>
      <c r="B444" s="41"/>
      <c r="C444" s="206" t="s">
        <v>602</v>
      </c>
      <c r="D444" s="206" t="s">
        <v>129</v>
      </c>
      <c r="E444" s="207" t="s">
        <v>603</v>
      </c>
      <c r="F444" s="208" t="s">
        <v>604</v>
      </c>
      <c r="G444" s="209" t="s">
        <v>520</v>
      </c>
      <c r="H444" s="210">
        <v>2</v>
      </c>
      <c r="I444" s="211"/>
      <c r="J444" s="212">
        <f>ROUND(I444*H444,2)</f>
        <v>0</v>
      </c>
      <c r="K444" s="208" t="s">
        <v>449</v>
      </c>
      <c r="L444" s="46"/>
      <c r="M444" s="213" t="s">
        <v>19</v>
      </c>
      <c r="N444" s="214" t="s">
        <v>42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134</v>
      </c>
      <c r="AT444" s="217" t="s">
        <v>129</v>
      </c>
      <c r="AU444" s="217" t="s">
        <v>81</v>
      </c>
      <c r="AY444" s="19" t="s">
        <v>127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79</v>
      </c>
      <c r="BK444" s="218">
        <f>ROUND(I444*H444,2)</f>
        <v>0</v>
      </c>
      <c r="BL444" s="19" t="s">
        <v>134</v>
      </c>
      <c r="BM444" s="217" t="s">
        <v>605</v>
      </c>
    </row>
    <row r="445" s="14" customFormat="1">
      <c r="A445" s="14"/>
      <c r="B445" s="230"/>
      <c r="C445" s="231"/>
      <c r="D445" s="221" t="s">
        <v>136</v>
      </c>
      <c r="E445" s="232" t="s">
        <v>19</v>
      </c>
      <c r="F445" s="233" t="s">
        <v>596</v>
      </c>
      <c r="G445" s="231"/>
      <c r="H445" s="234">
        <v>2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0" t="s">
        <v>136</v>
      </c>
      <c r="AU445" s="240" t="s">
        <v>81</v>
      </c>
      <c r="AV445" s="14" t="s">
        <v>81</v>
      </c>
      <c r="AW445" s="14" t="s">
        <v>33</v>
      </c>
      <c r="AX445" s="14" t="s">
        <v>79</v>
      </c>
      <c r="AY445" s="240" t="s">
        <v>127</v>
      </c>
    </row>
    <row r="446" s="2" customFormat="1">
      <c r="A446" s="40"/>
      <c r="B446" s="41"/>
      <c r="C446" s="206" t="s">
        <v>606</v>
      </c>
      <c r="D446" s="206" t="s">
        <v>129</v>
      </c>
      <c r="E446" s="207" t="s">
        <v>607</v>
      </c>
      <c r="F446" s="208" t="s">
        <v>608</v>
      </c>
      <c r="G446" s="209" t="s">
        <v>520</v>
      </c>
      <c r="H446" s="210">
        <v>4</v>
      </c>
      <c r="I446" s="211"/>
      <c r="J446" s="212">
        <f>ROUND(I446*H446,2)</f>
        <v>0</v>
      </c>
      <c r="K446" s="208" t="s">
        <v>449</v>
      </c>
      <c r="L446" s="46"/>
      <c r="M446" s="213" t="s">
        <v>19</v>
      </c>
      <c r="N446" s="214" t="s">
        <v>42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134</v>
      </c>
      <c r="AT446" s="217" t="s">
        <v>129</v>
      </c>
      <c r="AU446" s="217" t="s">
        <v>81</v>
      </c>
      <c r="AY446" s="19" t="s">
        <v>127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79</v>
      </c>
      <c r="BK446" s="218">
        <f>ROUND(I446*H446,2)</f>
        <v>0</v>
      </c>
      <c r="BL446" s="19" t="s">
        <v>134</v>
      </c>
      <c r="BM446" s="217" t="s">
        <v>609</v>
      </c>
    </row>
    <row r="447" s="14" customFormat="1">
      <c r="A447" s="14"/>
      <c r="B447" s="230"/>
      <c r="C447" s="231"/>
      <c r="D447" s="221" t="s">
        <v>136</v>
      </c>
      <c r="E447" s="232" t="s">
        <v>19</v>
      </c>
      <c r="F447" s="233" t="s">
        <v>610</v>
      </c>
      <c r="G447" s="231"/>
      <c r="H447" s="234">
        <v>4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0" t="s">
        <v>136</v>
      </c>
      <c r="AU447" s="240" t="s">
        <v>81</v>
      </c>
      <c r="AV447" s="14" t="s">
        <v>81</v>
      </c>
      <c r="AW447" s="14" t="s">
        <v>33</v>
      </c>
      <c r="AX447" s="14" t="s">
        <v>79</v>
      </c>
      <c r="AY447" s="240" t="s">
        <v>127</v>
      </c>
    </row>
    <row r="448" s="2" customFormat="1" ht="16.5" customHeight="1">
      <c r="A448" s="40"/>
      <c r="B448" s="41"/>
      <c r="C448" s="206" t="s">
        <v>611</v>
      </c>
      <c r="D448" s="206" t="s">
        <v>129</v>
      </c>
      <c r="E448" s="207" t="s">
        <v>612</v>
      </c>
      <c r="F448" s="208" t="s">
        <v>613</v>
      </c>
      <c r="G448" s="209" t="s">
        <v>520</v>
      </c>
      <c r="H448" s="210">
        <v>2</v>
      </c>
      <c r="I448" s="211"/>
      <c r="J448" s="212">
        <f>ROUND(I448*H448,2)</f>
        <v>0</v>
      </c>
      <c r="K448" s="208" t="s">
        <v>449</v>
      </c>
      <c r="L448" s="46"/>
      <c r="M448" s="213" t="s">
        <v>19</v>
      </c>
      <c r="N448" s="214" t="s">
        <v>42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134</v>
      </c>
      <c r="AT448" s="217" t="s">
        <v>129</v>
      </c>
      <c r="AU448" s="217" t="s">
        <v>81</v>
      </c>
      <c r="AY448" s="19" t="s">
        <v>127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79</v>
      </c>
      <c r="BK448" s="218">
        <f>ROUND(I448*H448,2)</f>
        <v>0</v>
      </c>
      <c r="BL448" s="19" t="s">
        <v>134</v>
      </c>
      <c r="BM448" s="217" t="s">
        <v>614</v>
      </c>
    </row>
    <row r="449" s="14" customFormat="1">
      <c r="A449" s="14"/>
      <c r="B449" s="230"/>
      <c r="C449" s="231"/>
      <c r="D449" s="221" t="s">
        <v>136</v>
      </c>
      <c r="E449" s="232" t="s">
        <v>19</v>
      </c>
      <c r="F449" s="233" t="s">
        <v>596</v>
      </c>
      <c r="G449" s="231"/>
      <c r="H449" s="234">
        <v>2</v>
      </c>
      <c r="I449" s="235"/>
      <c r="J449" s="231"/>
      <c r="K449" s="231"/>
      <c r="L449" s="236"/>
      <c r="M449" s="237"/>
      <c r="N449" s="238"/>
      <c r="O449" s="238"/>
      <c r="P449" s="238"/>
      <c r="Q449" s="238"/>
      <c r="R449" s="238"/>
      <c r="S449" s="238"/>
      <c r="T449" s="23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0" t="s">
        <v>136</v>
      </c>
      <c r="AU449" s="240" t="s">
        <v>81</v>
      </c>
      <c r="AV449" s="14" t="s">
        <v>81</v>
      </c>
      <c r="AW449" s="14" t="s">
        <v>33</v>
      </c>
      <c r="AX449" s="14" t="s">
        <v>79</v>
      </c>
      <c r="AY449" s="240" t="s">
        <v>127</v>
      </c>
    </row>
    <row r="450" s="2" customFormat="1" ht="16.5" customHeight="1">
      <c r="A450" s="40"/>
      <c r="B450" s="41"/>
      <c r="C450" s="206" t="s">
        <v>615</v>
      </c>
      <c r="D450" s="206" t="s">
        <v>129</v>
      </c>
      <c r="E450" s="207" t="s">
        <v>616</v>
      </c>
      <c r="F450" s="208" t="s">
        <v>617</v>
      </c>
      <c r="G450" s="209" t="s">
        <v>520</v>
      </c>
      <c r="H450" s="210">
        <v>1</v>
      </c>
      <c r="I450" s="211"/>
      <c r="J450" s="212">
        <f>ROUND(I450*H450,2)</f>
        <v>0</v>
      </c>
      <c r="K450" s="208" t="s">
        <v>449</v>
      </c>
      <c r="L450" s="46"/>
      <c r="M450" s="213" t="s">
        <v>19</v>
      </c>
      <c r="N450" s="214" t="s">
        <v>42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134</v>
      </c>
      <c r="AT450" s="217" t="s">
        <v>129</v>
      </c>
      <c r="AU450" s="217" t="s">
        <v>81</v>
      </c>
      <c r="AY450" s="19" t="s">
        <v>127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79</v>
      </c>
      <c r="BK450" s="218">
        <f>ROUND(I450*H450,2)</f>
        <v>0</v>
      </c>
      <c r="BL450" s="19" t="s">
        <v>134</v>
      </c>
      <c r="BM450" s="217" t="s">
        <v>618</v>
      </c>
    </row>
    <row r="451" s="14" customFormat="1">
      <c r="A451" s="14"/>
      <c r="B451" s="230"/>
      <c r="C451" s="231"/>
      <c r="D451" s="221" t="s">
        <v>136</v>
      </c>
      <c r="E451" s="232" t="s">
        <v>19</v>
      </c>
      <c r="F451" s="233" t="s">
        <v>619</v>
      </c>
      <c r="G451" s="231"/>
      <c r="H451" s="234">
        <v>1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0" t="s">
        <v>136</v>
      </c>
      <c r="AU451" s="240" t="s">
        <v>81</v>
      </c>
      <c r="AV451" s="14" t="s">
        <v>81</v>
      </c>
      <c r="AW451" s="14" t="s">
        <v>33</v>
      </c>
      <c r="AX451" s="14" t="s">
        <v>79</v>
      </c>
      <c r="AY451" s="240" t="s">
        <v>127</v>
      </c>
    </row>
    <row r="452" s="2" customFormat="1" ht="16.5" customHeight="1">
      <c r="A452" s="40"/>
      <c r="B452" s="41"/>
      <c r="C452" s="206" t="s">
        <v>620</v>
      </c>
      <c r="D452" s="206" t="s">
        <v>129</v>
      </c>
      <c r="E452" s="207" t="s">
        <v>621</v>
      </c>
      <c r="F452" s="208" t="s">
        <v>622</v>
      </c>
      <c r="G452" s="209" t="s">
        <v>520</v>
      </c>
      <c r="H452" s="210">
        <v>1</v>
      </c>
      <c r="I452" s="211"/>
      <c r="J452" s="212">
        <f>ROUND(I452*H452,2)</f>
        <v>0</v>
      </c>
      <c r="K452" s="208" t="s">
        <v>449</v>
      </c>
      <c r="L452" s="46"/>
      <c r="M452" s="213" t="s">
        <v>19</v>
      </c>
      <c r="N452" s="214" t="s">
        <v>42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134</v>
      </c>
      <c r="AT452" s="217" t="s">
        <v>129</v>
      </c>
      <c r="AU452" s="217" t="s">
        <v>81</v>
      </c>
      <c r="AY452" s="19" t="s">
        <v>127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79</v>
      </c>
      <c r="BK452" s="218">
        <f>ROUND(I452*H452,2)</f>
        <v>0</v>
      </c>
      <c r="BL452" s="19" t="s">
        <v>134</v>
      </c>
      <c r="BM452" s="217" t="s">
        <v>623</v>
      </c>
    </row>
    <row r="453" s="14" customFormat="1">
      <c r="A453" s="14"/>
      <c r="B453" s="230"/>
      <c r="C453" s="231"/>
      <c r="D453" s="221" t="s">
        <v>136</v>
      </c>
      <c r="E453" s="232" t="s">
        <v>19</v>
      </c>
      <c r="F453" s="233" t="s">
        <v>619</v>
      </c>
      <c r="G453" s="231"/>
      <c r="H453" s="234">
        <v>1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0" t="s">
        <v>136</v>
      </c>
      <c r="AU453" s="240" t="s">
        <v>81</v>
      </c>
      <c r="AV453" s="14" t="s">
        <v>81</v>
      </c>
      <c r="AW453" s="14" t="s">
        <v>33</v>
      </c>
      <c r="AX453" s="14" t="s">
        <v>79</v>
      </c>
      <c r="AY453" s="240" t="s">
        <v>127</v>
      </c>
    </row>
    <row r="454" s="2" customFormat="1" ht="16.5" customHeight="1">
      <c r="A454" s="40"/>
      <c r="B454" s="41"/>
      <c r="C454" s="206" t="s">
        <v>624</v>
      </c>
      <c r="D454" s="206" t="s">
        <v>129</v>
      </c>
      <c r="E454" s="207" t="s">
        <v>625</v>
      </c>
      <c r="F454" s="208" t="s">
        <v>626</v>
      </c>
      <c r="G454" s="209" t="s">
        <v>520</v>
      </c>
      <c r="H454" s="210">
        <v>1</v>
      </c>
      <c r="I454" s="211"/>
      <c r="J454" s="212">
        <f>ROUND(I454*H454,2)</f>
        <v>0</v>
      </c>
      <c r="K454" s="208" t="s">
        <v>449</v>
      </c>
      <c r="L454" s="46"/>
      <c r="M454" s="213" t="s">
        <v>19</v>
      </c>
      <c r="N454" s="214" t="s">
        <v>42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134</v>
      </c>
      <c r="AT454" s="217" t="s">
        <v>129</v>
      </c>
      <c r="AU454" s="217" t="s">
        <v>81</v>
      </c>
      <c r="AY454" s="19" t="s">
        <v>127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79</v>
      </c>
      <c r="BK454" s="218">
        <f>ROUND(I454*H454,2)</f>
        <v>0</v>
      </c>
      <c r="BL454" s="19" t="s">
        <v>134</v>
      </c>
      <c r="BM454" s="217" t="s">
        <v>627</v>
      </c>
    </row>
    <row r="455" s="14" customFormat="1">
      <c r="A455" s="14"/>
      <c r="B455" s="230"/>
      <c r="C455" s="231"/>
      <c r="D455" s="221" t="s">
        <v>136</v>
      </c>
      <c r="E455" s="232" t="s">
        <v>19</v>
      </c>
      <c r="F455" s="233" t="s">
        <v>619</v>
      </c>
      <c r="G455" s="231"/>
      <c r="H455" s="234">
        <v>1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0" t="s">
        <v>136</v>
      </c>
      <c r="AU455" s="240" t="s">
        <v>81</v>
      </c>
      <c r="AV455" s="14" t="s">
        <v>81</v>
      </c>
      <c r="AW455" s="14" t="s">
        <v>33</v>
      </c>
      <c r="AX455" s="14" t="s">
        <v>79</v>
      </c>
      <c r="AY455" s="240" t="s">
        <v>127</v>
      </c>
    </row>
    <row r="456" s="2" customFormat="1" ht="16.5" customHeight="1">
      <c r="A456" s="40"/>
      <c r="B456" s="41"/>
      <c r="C456" s="206" t="s">
        <v>628</v>
      </c>
      <c r="D456" s="206" t="s">
        <v>129</v>
      </c>
      <c r="E456" s="207" t="s">
        <v>629</v>
      </c>
      <c r="F456" s="208" t="s">
        <v>630</v>
      </c>
      <c r="G456" s="209" t="s">
        <v>631</v>
      </c>
      <c r="H456" s="210">
        <v>1</v>
      </c>
      <c r="I456" s="211"/>
      <c r="J456" s="212">
        <f>ROUND(I456*H456,2)</f>
        <v>0</v>
      </c>
      <c r="K456" s="208" t="s">
        <v>449</v>
      </c>
      <c r="L456" s="46"/>
      <c r="M456" s="213" t="s">
        <v>19</v>
      </c>
      <c r="N456" s="214" t="s">
        <v>42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134</v>
      </c>
      <c r="AT456" s="217" t="s">
        <v>129</v>
      </c>
      <c r="AU456" s="217" t="s">
        <v>81</v>
      </c>
      <c r="AY456" s="19" t="s">
        <v>127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79</v>
      </c>
      <c r="BK456" s="218">
        <f>ROUND(I456*H456,2)</f>
        <v>0</v>
      </c>
      <c r="BL456" s="19" t="s">
        <v>134</v>
      </c>
      <c r="BM456" s="217" t="s">
        <v>632</v>
      </c>
    </row>
    <row r="457" s="14" customFormat="1">
      <c r="A457" s="14"/>
      <c r="B457" s="230"/>
      <c r="C457" s="231"/>
      <c r="D457" s="221" t="s">
        <v>136</v>
      </c>
      <c r="E457" s="232" t="s">
        <v>19</v>
      </c>
      <c r="F457" s="233" t="s">
        <v>633</v>
      </c>
      <c r="G457" s="231"/>
      <c r="H457" s="234">
        <v>1</v>
      </c>
      <c r="I457" s="235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0" t="s">
        <v>136</v>
      </c>
      <c r="AU457" s="240" t="s">
        <v>81</v>
      </c>
      <c r="AV457" s="14" t="s">
        <v>81</v>
      </c>
      <c r="AW457" s="14" t="s">
        <v>33</v>
      </c>
      <c r="AX457" s="14" t="s">
        <v>79</v>
      </c>
      <c r="AY457" s="240" t="s">
        <v>127</v>
      </c>
    </row>
    <row r="458" s="12" customFormat="1" ht="22.8" customHeight="1">
      <c r="A458" s="12"/>
      <c r="B458" s="190"/>
      <c r="C458" s="191"/>
      <c r="D458" s="192" t="s">
        <v>70</v>
      </c>
      <c r="E458" s="204" t="s">
        <v>634</v>
      </c>
      <c r="F458" s="204" t="s">
        <v>635</v>
      </c>
      <c r="G458" s="191"/>
      <c r="H458" s="191"/>
      <c r="I458" s="194"/>
      <c r="J458" s="205">
        <f>BK458</f>
        <v>0</v>
      </c>
      <c r="K458" s="191"/>
      <c r="L458" s="196"/>
      <c r="M458" s="197"/>
      <c r="N458" s="198"/>
      <c r="O458" s="198"/>
      <c r="P458" s="199">
        <f>SUM(P459:P466)</f>
        <v>0</v>
      </c>
      <c r="Q458" s="198"/>
      <c r="R458" s="199">
        <f>SUM(R459:R466)</f>
        <v>0</v>
      </c>
      <c r="S458" s="198"/>
      <c r="T458" s="200">
        <f>SUM(T459:T466)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79</v>
      </c>
      <c r="AT458" s="202" t="s">
        <v>70</v>
      </c>
      <c r="AU458" s="202" t="s">
        <v>79</v>
      </c>
      <c r="AY458" s="201" t="s">
        <v>127</v>
      </c>
      <c r="BK458" s="203">
        <f>SUM(BK459:BK466)</f>
        <v>0</v>
      </c>
    </row>
    <row r="459" s="2" customFormat="1">
      <c r="A459" s="40"/>
      <c r="B459" s="41"/>
      <c r="C459" s="206" t="s">
        <v>636</v>
      </c>
      <c r="D459" s="206" t="s">
        <v>129</v>
      </c>
      <c r="E459" s="207" t="s">
        <v>637</v>
      </c>
      <c r="F459" s="208" t="s">
        <v>638</v>
      </c>
      <c r="G459" s="209" t="s">
        <v>271</v>
      </c>
      <c r="H459" s="210">
        <v>31.946999999999999</v>
      </c>
      <c r="I459" s="211"/>
      <c r="J459" s="212">
        <f>ROUND(I459*H459,2)</f>
        <v>0</v>
      </c>
      <c r="K459" s="208" t="s">
        <v>133</v>
      </c>
      <c r="L459" s="46"/>
      <c r="M459" s="213" t="s">
        <v>19</v>
      </c>
      <c r="N459" s="214" t="s">
        <v>42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134</v>
      </c>
      <c r="AT459" s="217" t="s">
        <v>129</v>
      </c>
      <c r="AU459" s="217" t="s">
        <v>81</v>
      </c>
      <c r="AY459" s="19" t="s">
        <v>127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79</v>
      </c>
      <c r="BK459" s="218">
        <f>ROUND(I459*H459,2)</f>
        <v>0</v>
      </c>
      <c r="BL459" s="19" t="s">
        <v>134</v>
      </c>
      <c r="BM459" s="217" t="s">
        <v>639</v>
      </c>
    </row>
    <row r="460" s="14" customFormat="1">
      <c r="A460" s="14"/>
      <c r="B460" s="230"/>
      <c r="C460" s="231"/>
      <c r="D460" s="221" t="s">
        <v>136</v>
      </c>
      <c r="E460" s="232" t="s">
        <v>19</v>
      </c>
      <c r="F460" s="233" t="s">
        <v>640</v>
      </c>
      <c r="G460" s="231"/>
      <c r="H460" s="234">
        <v>31.946999999999999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0" t="s">
        <v>136</v>
      </c>
      <c r="AU460" s="240" t="s">
        <v>81</v>
      </c>
      <c r="AV460" s="14" t="s">
        <v>81</v>
      </c>
      <c r="AW460" s="14" t="s">
        <v>33</v>
      </c>
      <c r="AX460" s="14" t="s">
        <v>79</v>
      </c>
      <c r="AY460" s="240" t="s">
        <v>127</v>
      </c>
    </row>
    <row r="461" s="2" customFormat="1">
      <c r="A461" s="40"/>
      <c r="B461" s="41"/>
      <c r="C461" s="206" t="s">
        <v>641</v>
      </c>
      <c r="D461" s="206" t="s">
        <v>129</v>
      </c>
      <c r="E461" s="207" t="s">
        <v>642</v>
      </c>
      <c r="F461" s="208" t="s">
        <v>643</v>
      </c>
      <c r="G461" s="209" t="s">
        <v>271</v>
      </c>
      <c r="H461" s="210">
        <v>10</v>
      </c>
      <c r="I461" s="211"/>
      <c r="J461" s="212">
        <f>ROUND(I461*H461,2)</f>
        <v>0</v>
      </c>
      <c r="K461" s="208" t="s">
        <v>133</v>
      </c>
      <c r="L461" s="46"/>
      <c r="M461" s="213" t="s">
        <v>19</v>
      </c>
      <c r="N461" s="214" t="s">
        <v>42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134</v>
      </c>
      <c r="AT461" s="217" t="s">
        <v>129</v>
      </c>
      <c r="AU461" s="217" t="s">
        <v>81</v>
      </c>
      <c r="AY461" s="19" t="s">
        <v>127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79</v>
      </c>
      <c r="BK461" s="218">
        <f>ROUND(I461*H461,2)</f>
        <v>0</v>
      </c>
      <c r="BL461" s="19" t="s">
        <v>134</v>
      </c>
      <c r="BM461" s="217" t="s">
        <v>644</v>
      </c>
    </row>
    <row r="462" s="2" customFormat="1">
      <c r="A462" s="40"/>
      <c r="B462" s="41"/>
      <c r="C462" s="206" t="s">
        <v>645</v>
      </c>
      <c r="D462" s="206" t="s">
        <v>129</v>
      </c>
      <c r="E462" s="207" t="s">
        <v>646</v>
      </c>
      <c r="F462" s="208" t="s">
        <v>647</v>
      </c>
      <c r="G462" s="209" t="s">
        <v>271</v>
      </c>
      <c r="H462" s="210">
        <v>436.16500000000002</v>
      </c>
      <c r="I462" s="211"/>
      <c r="J462" s="212">
        <f>ROUND(I462*H462,2)</f>
        <v>0</v>
      </c>
      <c r="K462" s="208" t="s">
        <v>133</v>
      </c>
      <c r="L462" s="46"/>
      <c r="M462" s="213" t="s">
        <v>19</v>
      </c>
      <c r="N462" s="214" t="s">
        <v>42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134</v>
      </c>
      <c r="AT462" s="217" t="s">
        <v>129</v>
      </c>
      <c r="AU462" s="217" t="s">
        <v>81</v>
      </c>
      <c r="AY462" s="19" t="s">
        <v>127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79</v>
      </c>
      <c r="BK462" s="218">
        <f>ROUND(I462*H462,2)</f>
        <v>0</v>
      </c>
      <c r="BL462" s="19" t="s">
        <v>134</v>
      </c>
      <c r="BM462" s="217" t="s">
        <v>648</v>
      </c>
    </row>
    <row r="463" s="14" customFormat="1">
      <c r="A463" s="14"/>
      <c r="B463" s="230"/>
      <c r="C463" s="231"/>
      <c r="D463" s="221" t="s">
        <v>136</v>
      </c>
      <c r="E463" s="232" t="s">
        <v>19</v>
      </c>
      <c r="F463" s="233" t="s">
        <v>649</v>
      </c>
      <c r="G463" s="231"/>
      <c r="H463" s="234">
        <v>436.16500000000002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0" t="s">
        <v>136</v>
      </c>
      <c r="AU463" s="240" t="s">
        <v>81</v>
      </c>
      <c r="AV463" s="14" t="s">
        <v>81</v>
      </c>
      <c r="AW463" s="14" t="s">
        <v>33</v>
      </c>
      <c r="AX463" s="14" t="s">
        <v>79</v>
      </c>
      <c r="AY463" s="240" t="s">
        <v>127</v>
      </c>
    </row>
    <row r="464" s="2" customFormat="1" ht="21.75" customHeight="1">
      <c r="A464" s="40"/>
      <c r="B464" s="41"/>
      <c r="C464" s="206" t="s">
        <v>650</v>
      </c>
      <c r="D464" s="206" t="s">
        <v>129</v>
      </c>
      <c r="E464" s="207" t="s">
        <v>651</v>
      </c>
      <c r="F464" s="208" t="s">
        <v>652</v>
      </c>
      <c r="G464" s="209" t="s">
        <v>271</v>
      </c>
      <c r="H464" s="210">
        <v>478.11200000000002</v>
      </c>
      <c r="I464" s="211"/>
      <c r="J464" s="212">
        <f>ROUND(I464*H464,2)</f>
        <v>0</v>
      </c>
      <c r="K464" s="208" t="s">
        <v>133</v>
      </c>
      <c r="L464" s="46"/>
      <c r="M464" s="213" t="s">
        <v>19</v>
      </c>
      <c r="N464" s="214" t="s">
        <v>42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134</v>
      </c>
      <c r="AT464" s="217" t="s">
        <v>129</v>
      </c>
      <c r="AU464" s="217" t="s">
        <v>81</v>
      </c>
      <c r="AY464" s="19" t="s">
        <v>127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79</v>
      </c>
      <c r="BK464" s="218">
        <f>ROUND(I464*H464,2)</f>
        <v>0</v>
      </c>
      <c r="BL464" s="19" t="s">
        <v>134</v>
      </c>
      <c r="BM464" s="217" t="s">
        <v>653</v>
      </c>
    </row>
    <row r="465" s="2" customFormat="1">
      <c r="A465" s="40"/>
      <c r="B465" s="41"/>
      <c r="C465" s="206" t="s">
        <v>654</v>
      </c>
      <c r="D465" s="206" t="s">
        <v>129</v>
      </c>
      <c r="E465" s="207" t="s">
        <v>655</v>
      </c>
      <c r="F465" s="208" t="s">
        <v>656</v>
      </c>
      <c r="G465" s="209" t="s">
        <v>271</v>
      </c>
      <c r="H465" s="210">
        <v>9084.1280000000006</v>
      </c>
      <c r="I465" s="211"/>
      <c r="J465" s="212">
        <f>ROUND(I465*H465,2)</f>
        <v>0</v>
      </c>
      <c r="K465" s="208" t="s">
        <v>133</v>
      </c>
      <c r="L465" s="46"/>
      <c r="M465" s="213" t="s">
        <v>19</v>
      </c>
      <c r="N465" s="214" t="s">
        <v>42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134</v>
      </c>
      <c r="AT465" s="217" t="s">
        <v>129</v>
      </c>
      <c r="AU465" s="217" t="s">
        <v>81</v>
      </c>
      <c r="AY465" s="19" t="s">
        <v>127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79</v>
      </c>
      <c r="BK465" s="218">
        <f>ROUND(I465*H465,2)</f>
        <v>0</v>
      </c>
      <c r="BL465" s="19" t="s">
        <v>134</v>
      </c>
      <c r="BM465" s="217" t="s">
        <v>657</v>
      </c>
    </row>
    <row r="466" s="14" customFormat="1">
      <c r="A466" s="14"/>
      <c r="B466" s="230"/>
      <c r="C466" s="231"/>
      <c r="D466" s="221" t="s">
        <v>136</v>
      </c>
      <c r="E466" s="231"/>
      <c r="F466" s="233" t="s">
        <v>658</v>
      </c>
      <c r="G466" s="231"/>
      <c r="H466" s="234">
        <v>9084.1280000000006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0" t="s">
        <v>136</v>
      </c>
      <c r="AU466" s="240" t="s">
        <v>81</v>
      </c>
      <c r="AV466" s="14" t="s">
        <v>81</v>
      </c>
      <c r="AW466" s="14" t="s">
        <v>4</v>
      </c>
      <c r="AX466" s="14" t="s">
        <v>79</v>
      </c>
      <c r="AY466" s="240" t="s">
        <v>127</v>
      </c>
    </row>
    <row r="467" s="12" customFormat="1" ht="22.8" customHeight="1">
      <c r="A467" s="12"/>
      <c r="B467" s="190"/>
      <c r="C467" s="191"/>
      <c r="D467" s="192" t="s">
        <v>70</v>
      </c>
      <c r="E467" s="204" t="s">
        <v>659</v>
      </c>
      <c r="F467" s="204" t="s">
        <v>660</v>
      </c>
      <c r="G467" s="191"/>
      <c r="H467" s="191"/>
      <c r="I467" s="194"/>
      <c r="J467" s="205">
        <f>BK467</f>
        <v>0</v>
      </c>
      <c r="K467" s="191"/>
      <c r="L467" s="196"/>
      <c r="M467" s="197"/>
      <c r="N467" s="198"/>
      <c r="O467" s="198"/>
      <c r="P467" s="199">
        <f>P468</f>
        <v>0</v>
      </c>
      <c r="Q467" s="198"/>
      <c r="R467" s="199">
        <f>R468</f>
        <v>0</v>
      </c>
      <c r="S467" s="198"/>
      <c r="T467" s="200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1" t="s">
        <v>79</v>
      </c>
      <c r="AT467" s="202" t="s">
        <v>70</v>
      </c>
      <c r="AU467" s="202" t="s">
        <v>79</v>
      </c>
      <c r="AY467" s="201" t="s">
        <v>127</v>
      </c>
      <c r="BK467" s="203">
        <f>BK468</f>
        <v>0</v>
      </c>
    </row>
    <row r="468" s="2" customFormat="1" ht="16.5" customHeight="1">
      <c r="A468" s="40"/>
      <c r="B468" s="41"/>
      <c r="C468" s="206" t="s">
        <v>661</v>
      </c>
      <c r="D468" s="206" t="s">
        <v>129</v>
      </c>
      <c r="E468" s="207" t="s">
        <v>662</v>
      </c>
      <c r="F468" s="208" t="s">
        <v>663</v>
      </c>
      <c r="G468" s="209" t="s">
        <v>271</v>
      </c>
      <c r="H468" s="210">
        <v>360.66399999999999</v>
      </c>
      <c r="I468" s="211"/>
      <c r="J468" s="212">
        <f>ROUND(I468*H468,2)</f>
        <v>0</v>
      </c>
      <c r="K468" s="208" t="s">
        <v>133</v>
      </c>
      <c r="L468" s="46"/>
      <c r="M468" s="213" t="s">
        <v>19</v>
      </c>
      <c r="N468" s="214" t="s">
        <v>42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134</v>
      </c>
      <c r="AT468" s="217" t="s">
        <v>129</v>
      </c>
      <c r="AU468" s="217" t="s">
        <v>81</v>
      </c>
      <c r="AY468" s="19" t="s">
        <v>127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79</v>
      </c>
      <c r="BK468" s="218">
        <f>ROUND(I468*H468,2)</f>
        <v>0</v>
      </c>
      <c r="BL468" s="19" t="s">
        <v>134</v>
      </c>
      <c r="BM468" s="217" t="s">
        <v>664</v>
      </c>
    </row>
    <row r="469" s="12" customFormat="1" ht="25.92" customHeight="1">
      <c r="A469" s="12"/>
      <c r="B469" s="190"/>
      <c r="C469" s="191"/>
      <c r="D469" s="192" t="s">
        <v>70</v>
      </c>
      <c r="E469" s="193" t="s">
        <v>665</v>
      </c>
      <c r="F469" s="193" t="s">
        <v>666</v>
      </c>
      <c r="G469" s="191"/>
      <c r="H469" s="191"/>
      <c r="I469" s="194"/>
      <c r="J469" s="195">
        <f>BK469</f>
        <v>0</v>
      </c>
      <c r="K469" s="191"/>
      <c r="L469" s="196"/>
      <c r="M469" s="197"/>
      <c r="N469" s="198"/>
      <c r="O469" s="198"/>
      <c r="P469" s="199">
        <f>P470+P475</f>
        <v>0</v>
      </c>
      <c r="Q469" s="198"/>
      <c r="R469" s="199">
        <f>R470+R475</f>
        <v>0</v>
      </c>
      <c r="S469" s="198"/>
      <c r="T469" s="200">
        <f>T470+T475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1" t="s">
        <v>81</v>
      </c>
      <c r="AT469" s="202" t="s">
        <v>70</v>
      </c>
      <c r="AU469" s="202" t="s">
        <v>71</v>
      </c>
      <c r="AY469" s="201" t="s">
        <v>127</v>
      </c>
      <c r="BK469" s="203">
        <f>BK470+BK475</f>
        <v>0</v>
      </c>
    </row>
    <row r="470" s="12" customFormat="1" ht="22.8" customHeight="1">
      <c r="A470" s="12"/>
      <c r="B470" s="190"/>
      <c r="C470" s="191"/>
      <c r="D470" s="192" t="s">
        <v>70</v>
      </c>
      <c r="E470" s="204" t="s">
        <v>667</v>
      </c>
      <c r="F470" s="204" t="s">
        <v>668</v>
      </c>
      <c r="G470" s="191"/>
      <c r="H470" s="191"/>
      <c r="I470" s="194"/>
      <c r="J470" s="205">
        <f>BK470</f>
        <v>0</v>
      </c>
      <c r="K470" s="191"/>
      <c r="L470" s="196"/>
      <c r="M470" s="197"/>
      <c r="N470" s="198"/>
      <c r="O470" s="198"/>
      <c r="P470" s="199">
        <f>SUM(P471:P474)</f>
        <v>0</v>
      </c>
      <c r="Q470" s="198"/>
      <c r="R470" s="199">
        <f>SUM(R471:R474)</f>
        <v>0</v>
      </c>
      <c r="S470" s="198"/>
      <c r="T470" s="200">
        <f>SUM(T471:T474)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1" t="s">
        <v>81</v>
      </c>
      <c r="AT470" s="202" t="s">
        <v>70</v>
      </c>
      <c r="AU470" s="202" t="s">
        <v>79</v>
      </c>
      <c r="AY470" s="201" t="s">
        <v>127</v>
      </c>
      <c r="BK470" s="203">
        <f>SUM(BK471:BK474)</f>
        <v>0</v>
      </c>
    </row>
    <row r="471" s="2" customFormat="1">
      <c r="A471" s="40"/>
      <c r="B471" s="41"/>
      <c r="C471" s="206" t="s">
        <v>669</v>
      </c>
      <c r="D471" s="206" t="s">
        <v>129</v>
      </c>
      <c r="E471" s="207" t="s">
        <v>670</v>
      </c>
      <c r="F471" s="208" t="s">
        <v>671</v>
      </c>
      <c r="G471" s="209" t="s">
        <v>520</v>
      </c>
      <c r="H471" s="210">
        <v>10</v>
      </c>
      <c r="I471" s="211"/>
      <c r="J471" s="212">
        <f>ROUND(I471*H471,2)</f>
        <v>0</v>
      </c>
      <c r="K471" s="208" t="s">
        <v>449</v>
      </c>
      <c r="L471" s="46"/>
      <c r="M471" s="213" t="s">
        <v>19</v>
      </c>
      <c r="N471" s="214" t="s">
        <v>42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268</v>
      </c>
      <c r="AT471" s="217" t="s">
        <v>129</v>
      </c>
      <c r="AU471" s="217" t="s">
        <v>81</v>
      </c>
      <c r="AY471" s="19" t="s">
        <v>127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79</v>
      </c>
      <c r="BK471" s="218">
        <f>ROUND(I471*H471,2)</f>
        <v>0</v>
      </c>
      <c r="BL471" s="19" t="s">
        <v>268</v>
      </c>
      <c r="BM471" s="217" t="s">
        <v>672</v>
      </c>
    </row>
    <row r="472" s="13" customFormat="1">
      <c r="A472" s="13"/>
      <c r="B472" s="219"/>
      <c r="C472" s="220"/>
      <c r="D472" s="221" t="s">
        <v>136</v>
      </c>
      <c r="E472" s="222" t="s">
        <v>19</v>
      </c>
      <c r="F472" s="223" t="s">
        <v>673</v>
      </c>
      <c r="G472" s="220"/>
      <c r="H472" s="222" t="s">
        <v>19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9" t="s">
        <v>136</v>
      </c>
      <c r="AU472" s="229" t="s">
        <v>81</v>
      </c>
      <c r="AV472" s="13" t="s">
        <v>79</v>
      </c>
      <c r="AW472" s="13" t="s">
        <v>33</v>
      </c>
      <c r="AX472" s="13" t="s">
        <v>71</v>
      </c>
      <c r="AY472" s="229" t="s">
        <v>127</v>
      </c>
    </row>
    <row r="473" s="14" customFormat="1">
      <c r="A473" s="14"/>
      <c r="B473" s="230"/>
      <c r="C473" s="231"/>
      <c r="D473" s="221" t="s">
        <v>136</v>
      </c>
      <c r="E473" s="232" t="s">
        <v>19</v>
      </c>
      <c r="F473" s="233" t="s">
        <v>193</v>
      </c>
      <c r="G473" s="231"/>
      <c r="H473" s="234">
        <v>10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0" t="s">
        <v>136</v>
      </c>
      <c r="AU473" s="240" t="s">
        <v>81</v>
      </c>
      <c r="AV473" s="14" t="s">
        <v>81</v>
      </c>
      <c r="AW473" s="14" t="s">
        <v>33</v>
      </c>
      <c r="AX473" s="14" t="s">
        <v>79</v>
      </c>
      <c r="AY473" s="240" t="s">
        <v>127</v>
      </c>
    </row>
    <row r="474" s="2" customFormat="1">
      <c r="A474" s="40"/>
      <c r="B474" s="41"/>
      <c r="C474" s="206" t="s">
        <v>674</v>
      </c>
      <c r="D474" s="206" t="s">
        <v>129</v>
      </c>
      <c r="E474" s="207" t="s">
        <v>675</v>
      </c>
      <c r="F474" s="208" t="s">
        <v>676</v>
      </c>
      <c r="G474" s="209" t="s">
        <v>631</v>
      </c>
      <c r="H474" s="210">
        <v>1</v>
      </c>
      <c r="I474" s="211"/>
      <c r="J474" s="212">
        <f>ROUND(I474*H474,2)</f>
        <v>0</v>
      </c>
      <c r="K474" s="208" t="s">
        <v>449</v>
      </c>
      <c r="L474" s="46"/>
      <c r="M474" s="213" t="s">
        <v>19</v>
      </c>
      <c r="N474" s="214" t="s">
        <v>42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268</v>
      </c>
      <c r="AT474" s="217" t="s">
        <v>129</v>
      </c>
      <c r="AU474" s="217" t="s">
        <v>81</v>
      </c>
      <c r="AY474" s="19" t="s">
        <v>127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79</v>
      </c>
      <c r="BK474" s="218">
        <f>ROUND(I474*H474,2)</f>
        <v>0</v>
      </c>
      <c r="BL474" s="19" t="s">
        <v>268</v>
      </c>
      <c r="BM474" s="217" t="s">
        <v>677</v>
      </c>
    </row>
    <row r="475" s="12" customFormat="1" ht="22.8" customHeight="1">
      <c r="A475" s="12"/>
      <c r="B475" s="190"/>
      <c r="C475" s="191"/>
      <c r="D475" s="192" t="s">
        <v>70</v>
      </c>
      <c r="E475" s="204" t="s">
        <v>678</v>
      </c>
      <c r="F475" s="204" t="s">
        <v>679</v>
      </c>
      <c r="G475" s="191"/>
      <c r="H475" s="191"/>
      <c r="I475" s="194"/>
      <c r="J475" s="205">
        <f>BK475</f>
        <v>0</v>
      </c>
      <c r="K475" s="191"/>
      <c r="L475" s="196"/>
      <c r="M475" s="197"/>
      <c r="N475" s="198"/>
      <c r="O475" s="198"/>
      <c r="P475" s="199">
        <f>SUM(P476:P511)</f>
        <v>0</v>
      </c>
      <c r="Q475" s="198"/>
      <c r="R475" s="199">
        <f>SUM(R476:R511)</f>
        <v>0</v>
      </c>
      <c r="S475" s="198"/>
      <c r="T475" s="200">
        <f>SUM(T476:T511)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1" t="s">
        <v>81</v>
      </c>
      <c r="AT475" s="202" t="s">
        <v>70</v>
      </c>
      <c r="AU475" s="202" t="s">
        <v>79</v>
      </c>
      <c r="AY475" s="201" t="s">
        <v>127</v>
      </c>
      <c r="BK475" s="203">
        <f>SUM(BK476:BK511)</f>
        <v>0</v>
      </c>
    </row>
    <row r="476" s="2" customFormat="1">
      <c r="A476" s="40"/>
      <c r="B476" s="41"/>
      <c r="C476" s="206" t="s">
        <v>680</v>
      </c>
      <c r="D476" s="206" t="s">
        <v>129</v>
      </c>
      <c r="E476" s="207" t="s">
        <v>681</v>
      </c>
      <c r="F476" s="208" t="s">
        <v>682</v>
      </c>
      <c r="G476" s="209" t="s">
        <v>631</v>
      </c>
      <c r="H476" s="210">
        <v>1</v>
      </c>
      <c r="I476" s="211"/>
      <c r="J476" s="212">
        <f>ROUND(I476*H476,2)</f>
        <v>0</v>
      </c>
      <c r="K476" s="208" t="s">
        <v>449</v>
      </c>
      <c r="L476" s="46"/>
      <c r="M476" s="213" t="s">
        <v>19</v>
      </c>
      <c r="N476" s="214" t="s">
        <v>42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268</v>
      </c>
      <c r="AT476" s="217" t="s">
        <v>129</v>
      </c>
      <c r="AU476" s="217" t="s">
        <v>81</v>
      </c>
      <c r="AY476" s="19" t="s">
        <v>127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79</v>
      </c>
      <c r="BK476" s="218">
        <f>ROUND(I476*H476,2)</f>
        <v>0</v>
      </c>
      <c r="BL476" s="19" t="s">
        <v>268</v>
      </c>
      <c r="BM476" s="217" t="s">
        <v>683</v>
      </c>
    </row>
    <row r="477" s="2" customFormat="1">
      <c r="A477" s="40"/>
      <c r="B477" s="41"/>
      <c r="C477" s="206" t="s">
        <v>684</v>
      </c>
      <c r="D477" s="206" t="s">
        <v>129</v>
      </c>
      <c r="E477" s="207" t="s">
        <v>685</v>
      </c>
      <c r="F477" s="208" t="s">
        <v>686</v>
      </c>
      <c r="G477" s="209" t="s">
        <v>687</v>
      </c>
      <c r="H477" s="210">
        <v>68.450000000000003</v>
      </c>
      <c r="I477" s="211"/>
      <c r="J477" s="212">
        <f>ROUND(I477*H477,2)</f>
        <v>0</v>
      </c>
      <c r="K477" s="208" t="s">
        <v>449</v>
      </c>
      <c r="L477" s="46"/>
      <c r="M477" s="213" t="s">
        <v>19</v>
      </c>
      <c r="N477" s="214" t="s">
        <v>42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268</v>
      </c>
      <c r="AT477" s="217" t="s">
        <v>129</v>
      </c>
      <c r="AU477" s="217" t="s">
        <v>81</v>
      </c>
      <c r="AY477" s="19" t="s">
        <v>127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79</v>
      </c>
      <c r="BK477" s="218">
        <f>ROUND(I477*H477,2)</f>
        <v>0</v>
      </c>
      <c r="BL477" s="19" t="s">
        <v>268</v>
      </c>
      <c r="BM477" s="217" t="s">
        <v>688</v>
      </c>
    </row>
    <row r="478" s="13" customFormat="1">
      <c r="A478" s="13"/>
      <c r="B478" s="219"/>
      <c r="C478" s="220"/>
      <c r="D478" s="221" t="s">
        <v>136</v>
      </c>
      <c r="E478" s="222" t="s">
        <v>19</v>
      </c>
      <c r="F478" s="223" t="s">
        <v>689</v>
      </c>
      <c r="G478" s="220"/>
      <c r="H478" s="222" t="s">
        <v>19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29" t="s">
        <v>136</v>
      </c>
      <c r="AU478" s="229" t="s">
        <v>81</v>
      </c>
      <c r="AV478" s="13" t="s">
        <v>79</v>
      </c>
      <c r="AW478" s="13" t="s">
        <v>33</v>
      </c>
      <c r="AX478" s="13" t="s">
        <v>71</v>
      </c>
      <c r="AY478" s="229" t="s">
        <v>127</v>
      </c>
    </row>
    <row r="479" s="14" customFormat="1">
      <c r="A479" s="14"/>
      <c r="B479" s="230"/>
      <c r="C479" s="231"/>
      <c r="D479" s="221" t="s">
        <v>136</v>
      </c>
      <c r="E479" s="232" t="s">
        <v>19</v>
      </c>
      <c r="F479" s="233" t="s">
        <v>690</v>
      </c>
      <c r="G479" s="231"/>
      <c r="H479" s="234">
        <v>68.450000000000003</v>
      </c>
      <c r="I479" s="235"/>
      <c r="J479" s="231"/>
      <c r="K479" s="231"/>
      <c r="L479" s="236"/>
      <c r="M479" s="237"/>
      <c r="N479" s="238"/>
      <c r="O479" s="238"/>
      <c r="P479" s="238"/>
      <c r="Q479" s="238"/>
      <c r="R479" s="238"/>
      <c r="S479" s="238"/>
      <c r="T479" s="23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0" t="s">
        <v>136</v>
      </c>
      <c r="AU479" s="240" t="s">
        <v>81</v>
      </c>
      <c r="AV479" s="14" t="s">
        <v>81</v>
      </c>
      <c r="AW479" s="14" t="s">
        <v>33</v>
      </c>
      <c r="AX479" s="14" t="s">
        <v>79</v>
      </c>
      <c r="AY479" s="240" t="s">
        <v>127</v>
      </c>
    </row>
    <row r="480" s="2" customFormat="1">
      <c r="A480" s="40"/>
      <c r="B480" s="41"/>
      <c r="C480" s="206" t="s">
        <v>691</v>
      </c>
      <c r="D480" s="206" t="s">
        <v>129</v>
      </c>
      <c r="E480" s="207" t="s">
        <v>692</v>
      </c>
      <c r="F480" s="208" t="s">
        <v>693</v>
      </c>
      <c r="G480" s="209" t="s">
        <v>520</v>
      </c>
      <c r="H480" s="210">
        <v>1</v>
      </c>
      <c r="I480" s="211"/>
      <c r="J480" s="212">
        <f>ROUND(I480*H480,2)</f>
        <v>0</v>
      </c>
      <c r="K480" s="208" t="s">
        <v>449</v>
      </c>
      <c r="L480" s="46"/>
      <c r="M480" s="213" t="s">
        <v>19</v>
      </c>
      <c r="N480" s="214" t="s">
        <v>42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268</v>
      </c>
      <c r="AT480" s="217" t="s">
        <v>129</v>
      </c>
      <c r="AU480" s="217" t="s">
        <v>81</v>
      </c>
      <c r="AY480" s="19" t="s">
        <v>127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79</v>
      </c>
      <c r="BK480" s="218">
        <f>ROUND(I480*H480,2)</f>
        <v>0</v>
      </c>
      <c r="BL480" s="19" t="s">
        <v>268</v>
      </c>
      <c r="BM480" s="217" t="s">
        <v>694</v>
      </c>
    </row>
    <row r="481" s="13" customFormat="1">
      <c r="A481" s="13"/>
      <c r="B481" s="219"/>
      <c r="C481" s="220"/>
      <c r="D481" s="221" t="s">
        <v>136</v>
      </c>
      <c r="E481" s="222" t="s">
        <v>19</v>
      </c>
      <c r="F481" s="223" t="s">
        <v>689</v>
      </c>
      <c r="G481" s="220"/>
      <c r="H481" s="222" t="s">
        <v>19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9" t="s">
        <v>136</v>
      </c>
      <c r="AU481" s="229" t="s">
        <v>81</v>
      </c>
      <c r="AV481" s="13" t="s">
        <v>79</v>
      </c>
      <c r="AW481" s="13" t="s">
        <v>33</v>
      </c>
      <c r="AX481" s="13" t="s">
        <v>71</v>
      </c>
      <c r="AY481" s="229" t="s">
        <v>127</v>
      </c>
    </row>
    <row r="482" s="14" customFormat="1">
      <c r="A482" s="14"/>
      <c r="B482" s="230"/>
      <c r="C482" s="231"/>
      <c r="D482" s="221" t="s">
        <v>136</v>
      </c>
      <c r="E482" s="232" t="s">
        <v>19</v>
      </c>
      <c r="F482" s="233" t="s">
        <v>79</v>
      </c>
      <c r="G482" s="231"/>
      <c r="H482" s="234">
        <v>1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0" t="s">
        <v>136</v>
      </c>
      <c r="AU482" s="240" t="s">
        <v>81</v>
      </c>
      <c r="AV482" s="14" t="s">
        <v>81</v>
      </c>
      <c r="AW482" s="14" t="s">
        <v>33</v>
      </c>
      <c r="AX482" s="14" t="s">
        <v>79</v>
      </c>
      <c r="AY482" s="240" t="s">
        <v>127</v>
      </c>
    </row>
    <row r="483" s="2" customFormat="1" ht="33" customHeight="1">
      <c r="A483" s="40"/>
      <c r="B483" s="41"/>
      <c r="C483" s="206" t="s">
        <v>695</v>
      </c>
      <c r="D483" s="206" t="s">
        <v>129</v>
      </c>
      <c r="E483" s="207" t="s">
        <v>696</v>
      </c>
      <c r="F483" s="208" t="s">
        <v>697</v>
      </c>
      <c r="G483" s="209" t="s">
        <v>520</v>
      </c>
      <c r="H483" s="210">
        <v>1</v>
      </c>
      <c r="I483" s="211"/>
      <c r="J483" s="212">
        <f>ROUND(I483*H483,2)</f>
        <v>0</v>
      </c>
      <c r="K483" s="208" t="s">
        <v>449</v>
      </c>
      <c r="L483" s="46"/>
      <c r="M483" s="213" t="s">
        <v>19</v>
      </c>
      <c r="N483" s="214" t="s">
        <v>42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268</v>
      </c>
      <c r="AT483" s="217" t="s">
        <v>129</v>
      </c>
      <c r="AU483" s="217" t="s">
        <v>81</v>
      </c>
      <c r="AY483" s="19" t="s">
        <v>127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79</v>
      </c>
      <c r="BK483" s="218">
        <f>ROUND(I483*H483,2)</f>
        <v>0</v>
      </c>
      <c r="BL483" s="19" t="s">
        <v>268</v>
      </c>
      <c r="BM483" s="217" t="s">
        <v>698</v>
      </c>
    </row>
    <row r="484" s="13" customFormat="1">
      <c r="A484" s="13"/>
      <c r="B484" s="219"/>
      <c r="C484" s="220"/>
      <c r="D484" s="221" t="s">
        <v>136</v>
      </c>
      <c r="E484" s="222" t="s">
        <v>19</v>
      </c>
      <c r="F484" s="223" t="s">
        <v>689</v>
      </c>
      <c r="G484" s="220"/>
      <c r="H484" s="222" t="s">
        <v>19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29" t="s">
        <v>136</v>
      </c>
      <c r="AU484" s="229" t="s">
        <v>81</v>
      </c>
      <c r="AV484" s="13" t="s">
        <v>79</v>
      </c>
      <c r="AW484" s="13" t="s">
        <v>33</v>
      </c>
      <c r="AX484" s="13" t="s">
        <v>71</v>
      </c>
      <c r="AY484" s="229" t="s">
        <v>127</v>
      </c>
    </row>
    <row r="485" s="14" customFormat="1">
      <c r="A485" s="14"/>
      <c r="B485" s="230"/>
      <c r="C485" s="231"/>
      <c r="D485" s="221" t="s">
        <v>136</v>
      </c>
      <c r="E485" s="232" t="s">
        <v>19</v>
      </c>
      <c r="F485" s="233" t="s">
        <v>79</v>
      </c>
      <c r="G485" s="231"/>
      <c r="H485" s="234">
        <v>1</v>
      </c>
      <c r="I485" s="235"/>
      <c r="J485" s="231"/>
      <c r="K485" s="231"/>
      <c r="L485" s="236"/>
      <c r="M485" s="237"/>
      <c r="N485" s="238"/>
      <c r="O485" s="238"/>
      <c r="P485" s="238"/>
      <c r="Q485" s="238"/>
      <c r="R485" s="238"/>
      <c r="S485" s="238"/>
      <c r="T485" s="23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0" t="s">
        <v>136</v>
      </c>
      <c r="AU485" s="240" t="s">
        <v>81</v>
      </c>
      <c r="AV485" s="14" t="s">
        <v>81</v>
      </c>
      <c r="AW485" s="14" t="s">
        <v>33</v>
      </c>
      <c r="AX485" s="14" t="s">
        <v>79</v>
      </c>
      <c r="AY485" s="240" t="s">
        <v>127</v>
      </c>
    </row>
    <row r="486" s="2" customFormat="1" ht="33" customHeight="1">
      <c r="A486" s="40"/>
      <c r="B486" s="41"/>
      <c r="C486" s="206" t="s">
        <v>699</v>
      </c>
      <c r="D486" s="206" t="s">
        <v>129</v>
      </c>
      <c r="E486" s="207" t="s">
        <v>700</v>
      </c>
      <c r="F486" s="208" t="s">
        <v>701</v>
      </c>
      <c r="G486" s="209" t="s">
        <v>520</v>
      </c>
      <c r="H486" s="210">
        <v>1</v>
      </c>
      <c r="I486" s="211"/>
      <c r="J486" s="212">
        <f>ROUND(I486*H486,2)</f>
        <v>0</v>
      </c>
      <c r="K486" s="208" t="s">
        <v>449</v>
      </c>
      <c r="L486" s="46"/>
      <c r="M486" s="213" t="s">
        <v>19</v>
      </c>
      <c r="N486" s="214" t="s">
        <v>42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268</v>
      </c>
      <c r="AT486" s="217" t="s">
        <v>129</v>
      </c>
      <c r="AU486" s="217" t="s">
        <v>81</v>
      </c>
      <c r="AY486" s="19" t="s">
        <v>127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79</v>
      </c>
      <c r="BK486" s="218">
        <f>ROUND(I486*H486,2)</f>
        <v>0</v>
      </c>
      <c r="BL486" s="19" t="s">
        <v>268</v>
      </c>
      <c r="BM486" s="217" t="s">
        <v>702</v>
      </c>
    </row>
    <row r="487" s="13" customFormat="1">
      <c r="A487" s="13"/>
      <c r="B487" s="219"/>
      <c r="C487" s="220"/>
      <c r="D487" s="221" t="s">
        <v>136</v>
      </c>
      <c r="E487" s="222" t="s">
        <v>19</v>
      </c>
      <c r="F487" s="223" t="s">
        <v>689</v>
      </c>
      <c r="G487" s="220"/>
      <c r="H487" s="222" t="s">
        <v>19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9" t="s">
        <v>136</v>
      </c>
      <c r="AU487" s="229" t="s">
        <v>81</v>
      </c>
      <c r="AV487" s="13" t="s">
        <v>79</v>
      </c>
      <c r="AW487" s="13" t="s">
        <v>33</v>
      </c>
      <c r="AX487" s="13" t="s">
        <v>71</v>
      </c>
      <c r="AY487" s="229" t="s">
        <v>127</v>
      </c>
    </row>
    <row r="488" s="14" customFormat="1">
      <c r="A488" s="14"/>
      <c r="B488" s="230"/>
      <c r="C488" s="231"/>
      <c r="D488" s="221" t="s">
        <v>136</v>
      </c>
      <c r="E488" s="232" t="s">
        <v>19</v>
      </c>
      <c r="F488" s="233" t="s">
        <v>79</v>
      </c>
      <c r="G488" s="231"/>
      <c r="H488" s="234">
        <v>1</v>
      </c>
      <c r="I488" s="235"/>
      <c r="J488" s="231"/>
      <c r="K488" s="231"/>
      <c r="L488" s="236"/>
      <c r="M488" s="237"/>
      <c r="N488" s="238"/>
      <c r="O488" s="238"/>
      <c r="P488" s="238"/>
      <c r="Q488" s="238"/>
      <c r="R488" s="238"/>
      <c r="S488" s="238"/>
      <c r="T488" s="23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0" t="s">
        <v>136</v>
      </c>
      <c r="AU488" s="240" t="s">
        <v>81</v>
      </c>
      <c r="AV488" s="14" t="s">
        <v>81</v>
      </c>
      <c r="AW488" s="14" t="s">
        <v>33</v>
      </c>
      <c r="AX488" s="14" t="s">
        <v>79</v>
      </c>
      <c r="AY488" s="240" t="s">
        <v>127</v>
      </c>
    </row>
    <row r="489" s="2" customFormat="1">
      <c r="A489" s="40"/>
      <c r="B489" s="41"/>
      <c r="C489" s="206" t="s">
        <v>703</v>
      </c>
      <c r="D489" s="206" t="s">
        <v>129</v>
      </c>
      <c r="E489" s="207" t="s">
        <v>704</v>
      </c>
      <c r="F489" s="208" t="s">
        <v>705</v>
      </c>
      <c r="G489" s="209" t="s">
        <v>520</v>
      </c>
      <c r="H489" s="210">
        <v>1</v>
      </c>
      <c r="I489" s="211"/>
      <c r="J489" s="212">
        <f>ROUND(I489*H489,2)</f>
        <v>0</v>
      </c>
      <c r="K489" s="208" t="s">
        <v>449</v>
      </c>
      <c r="L489" s="46"/>
      <c r="M489" s="213" t="s">
        <v>19</v>
      </c>
      <c r="N489" s="214" t="s">
        <v>42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268</v>
      </c>
      <c r="AT489" s="217" t="s">
        <v>129</v>
      </c>
      <c r="AU489" s="217" t="s">
        <v>81</v>
      </c>
      <c r="AY489" s="19" t="s">
        <v>127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79</v>
      </c>
      <c r="BK489" s="218">
        <f>ROUND(I489*H489,2)</f>
        <v>0</v>
      </c>
      <c r="BL489" s="19" t="s">
        <v>268</v>
      </c>
      <c r="BM489" s="217" t="s">
        <v>706</v>
      </c>
    </row>
    <row r="490" s="13" customFormat="1">
      <c r="A490" s="13"/>
      <c r="B490" s="219"/>
      <c r="C490" s="220"/>
      <c r="D490" s="221" t="s">
        <v>136</v>
      </c>
      <c r="E490" s="222" t="s">
        <v>19</v>
      </c>
      <c r="F490" s="223" t="s">
        <v>689</v>
      </c>
      <c r="G490" s="220"/>
      <c r="H490" s="222" t="s">
        <v>19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9" t="s">
        <v>136</v>
      </c>
      <c r="AU490" s="229" t="s">
        <v>81</v>
      </c>
      <c r="AV490" s="13" t="s">
        <v>79</v>
      </c>
      <c r="AW490" s="13" t="s">
        <v>33</v>
      </c>
      <c r="AX490" s="13" t="s">
        <v>71</v>
      </c>
      <c r="AY490" s="229" t="s">
        <v>127</v>
      </c>
    </row>
    <row r="491" s="14" customFormat="1">
      <c r="A491" s="14"/>
      <c r="B491" s="230"/>
      <c r="C491" s="231"/>
      <c r="D491" s="221" t="s">
        <v>136</v>
      </c>
      <c r="E491" s="232" t="s">
        <v>19</v>
      </c>
      <c r="F491" s="233" t="s">
        <v>79</v>
      </c>
      <c r="G491" s="231"/>
      <c r="H491" s="234">
        <v>1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0" t="s">
        <v>136</v>
      </c>
      <c r="AU491" s="240" t="s">
        <v>81</v>
      </c>
      <c r="AV491" s="14" t="s">
        <v>81</v>
      </c>
      <c r="AW491" s="14" t="s">
        <v>33</v>
      </c>
      <c r="AX491" s="14" t="s">
        <v>79</v>
      </c>
      <c r="AY491" s="240" t="s">
        <v>127</v>
      </c>
    </row>
    <row r="492" s="2" customFormat="1">
      <c r="A492" s="40"/>
      <c r="B492" s="41"/>
      <c r="C492" s="206" t="s">
        <v>707</v>
      </c>
      <c r="D492" s="206" t="s">
        <v>129</v>
      </c>
      <c r="E492" s="207" t="s">
        <v>708</v>
      </c>
      <c r="F492" s="208" t="s">
        <v>709</v>
      </c>
      <c r="G492" s="209" t="s">
        <v>687</v>
      </c>
      <c r="H492" s="210">
        <v>20.350000000000001</v>
      </c>
      <c r="I492" s="211"/>
      <c r="J492" s="212">
        <f>ROUND(I492*H492,2)</f>
        <v>0</v>
      </c>
      <c r="K492" s="208" t="s">
        <v>449</v>
      </c>
      <c r="L492" s="46"/>
      <c r="M492" s="213" t="s">
        <v>19</v>
      </c>
      <c r="N492" s="214" t="s">
        <v>42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268</v>
      </c>
      <c r="AT492" s="217" t="s">
        <v>129</v>
      </c>
      <c r="AU492" s="217" t="s">
        <v>81</v>
      </c>
      <c r="AY492" s="19" t="s">
        <v>127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79</v>
      </c>
      <c r="BK492" s="218">
        <f>ROUND(I492*H492,2)</f>
        <v>0</v>
      </c>
      <c r="BL492" s="19" t="s">
        <v>268</v>
      </c>
      <c r="BM492" s="217" t="s">
        <v>710</v>
      </c>
    </row>
    <row r="493" s="13" customFormat="1">
      <c r="A493" s="13"/>
      <c r="B493" s="219"/>
      <c r="C493" s="220"/>
      <c r="D493" s="221" t="s">
        <v>136</v>
      </c>
      <c r="E493" s="222" t="s">
        <v>19</v>
      </c>
      <c r="F493" s="223" t="s">
        <v>689</v>
      </c>
      <c r="G493" s="220"/>
      <c r="H493" s="222" t="s">
        <v>19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9" t="s">
        <v>136</v>
      </c>
      <c r="AU493" s="229" t="s">
        <v>81</v>
      </c>
      <c r="AV493" s="13" t="s">
        <v>79</v>
      </c>
      <c r="AW493" s="13" t="s">
        <v>33</v>
      </c>
      <c r="AX493" s="13" t="s">
        <v>71</v>
      </c>
      <c r="AY493" s="229" t="s">
        <v>127</v>
      </c>
    </row>
    <row r="494" s="14" customFormat="1">
      <c r="A494" s="14"/>
      <c r="B494" s="230"/>
      <c r="C494" s="231"/>
      <c r="D494" s="221" t="s">
        <v>136</v>
      </c>
      <c r="E494" s="232" t="s">
        <v>19</v>
      </c>
      <c r="F494" s="233" t="s">
        <v>711</v>
      </c>
      <c r="G494" s="231"/>
      <c r="H494" s="234">
        <v>20.350000000000001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0" t="s">
        <v>136</v>
      </c>
      <c r="AU494" s="240" t="s">
        <v>81</v>
      </c>
      <c r="AV494" s="14" t="s">
        <v>81</v>
      </c>
      <c r="AW494" s="14" t="s">
        <v>33</v>
      </c>
      <c r="AX494" s="14" t="s">
        <v>79</v>
      </c>
      <c r="AY494" s="240" t="s">
        <v>127</v>
      </c>
    </row>
    <row r="495" s="2" customFormat="1">
      <c r="A495" s="40"/>
      <c r="B495" s="41"/>
      <c r="C495" s="206" t="s">
        <v>712</v>
      </c>
      <c r="D495" s="206" t="s">
        <v>129</v>
      </c>
      <c r="E495" s="207" t="s">
        <v>713</v>
      </c>
      <c r="F495" s="208" t="s">
        <v>714</v>
      </c>
      <c r="G495" s="209" t="s">
        <v>687</v>
      </c>
      <c r="H495" s="210">
        <v>17.5</v>
      </c>
      <c r="I495" s="211"/>
      <c r="J495" s="212">
        <f>ROUND(I495*H495,2)</f>
        <v>0</v>
      </c>
      <c r="K495" s="208" t="s">
        <v>449</v>
      </c>
      <c r="L495" s="46"/>
      <c r="M495" s="213" t="s">
        <v>19</v>
      </c>
      <c r="N495" s="214" t="s">
        <v>42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268</v>
      </c>
      <c r="AT495" s="217" t="s">
        <v>129</v>
      </c>
      <c r="AU495" s="217" t="s">
        <v>81</v>
      </c>
      <c r="AY495" s="19" t="s">
        <v>127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79</v>
      </c>
      <c r="BK495" s="218">
        <f>ROUND(I495*H495,2)</f>
        <v>0</v>
      </c>
      <c r="BL495" s="19" t="s">
        <v>268</v>
      </c>
      <c r="BM495" s="217" t="s">
        <v>715</v>
      </c>
    </row>
    <row r="496" s="13" customFormat="1">
      <c r="A496" s="13"/>
      <c r="B496" s="219"/>
      <c r="C496" s="220"/>
      <c r="D496" s="221" t="s">
        <v>136</v>
      </c>
      <c r="E496" s="222" t="s">
        <v>19</v>
      </c>
      <c r="F496" s="223" t="s">
        <v>689</v>
      </c>
      <c r="G496" s="220"/>
      <c r="H496" s="222" t="s">
        <v>19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9" t="s">
        <v>136</v>
      </c>
      <c r="AU496" s="229" t="s">
        <v>81</v>
      </c>
      <c r="AV496" s="13" t="s">
        <v>79</v>
      </c>
      <c r="AW496" s="13" t="s">
        <v>33</v>
      </c>
      <c r="AX496" s="13" t="s">
        <v>71</v>
      </c>
      <c r="AY496" s="229" t="s">
        <v>127</v>
      </c>
    </row>
    <row r="497" s="14" customFormat="1">
      <c r="A497" s="14"/>
      <c r="B497" s="230"/>
      <c r="C497" s="231"/>
      <c r="D497" s="221" t="s">
        <v>136</v>
      </c>
      <c r="E497" s="232" t="s">
        <v>19</v>
      </c>
      <c r="F497" s="233" t="s">
        <v>716</v>
      </c>
      <c r="G497" s="231"/>
      <c r="H497" s="234">
        <v>17.5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0" t="s">
        <v>136</v>
      </c>
      <c r="AU497" s="240" t="s">
        <v>81</v>
      </c>
      <c r="AV497" s="14" t="s">
        <v>81</v>
      </c>
      <c r="AW497" s="14" t="s">
        <v>33</v>
      </c>
      <c r="AX497" s="14" t="s">
        <v>79</v>
      </c>
      <c r="AY497" s="240" t="s">
        <v>127</v>
      </c>
    </row>
    <row r="498" s="2" customFormat="1">
      <c r="A498" s="40"/>
      <c r="B498" s="41"/>
      <c r="C498" s="206" t="s">
        <v>717</v>
      </c>
      <c r="D498" s="206" t="s">
        <v>129</v>
      </c>
      <c r="E498" s="207" t="s">
        <v>718</v>
      </c>
      <c r="F498" s="208" t="s">
        <v>719</v>
      </c>
      <c r="G498" s="209" t="s">
        <v>687</v>
      </c>
      <c r="H498" s="210">
        <v>16.050000000000001</v>
      </c>
      <c r="I498" s="211"/>
      <c r="J498" s="212">
        <f>ROUND(I498*H498,2)</f>
        <v>0</v>
      </c>
      <c r="K498" s="208" t="s">
        <v>449</v>
      </c>
      <c r="L498" s="46"/>
      <c r="M498" s="213" t="s">
        <v>19</v>
      </c>
      <c r="N498" s="214" t="s">
        <v>42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268</v>
      </c>
      <c r="AT498" s="217" t="s">
        <v>129</v>
      </c>
      <c r="AU498" s="217" t="s">
        <v>81</v>
      </c>
      <c r="AY498" s="19" t="s">
        <v>127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79</v>
      </c>
      <c r="BK498" s="218">
        <f>ROUND(I498*H498,2)</f>
        <v>0</v>
      </c>
      <c r="BL498" s="19" t="s">
        <v>268</v>
      </c>
      <c r="BM498" s="217" t="s">
        <v>720</v>
      </c>
    </row>
    <row r="499" s="13" customFormat="1">
      <c r="A499" s="13"/>
      <c r="B499" s="219"/>
      <c r="C499" s="220"/>
      <c r="D499" s="221" t="s">
        <v>136</v>
      </c>
      <c r="E499" s="222" t="s">
        <v>19</v>
      </c>
      <c r="F499" s="223" t="s">
        <v>689</v>
      </c>
      <c r="G499" s="220"/>
      <c r="H499" s="222" t="s">
        <v>19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9" t="s">
        <v>136</v>
      </c>
      <c r="AU499" s="229" t="s">
        <v>81</v>
      </c>
      <c r="AV499" s="13" t="s">
        <v>79</v>
      </c>
      <c r="AW499" s="13" t="s">
        <v>33</v>
      </c>
      <c r="AX499" s="13" t="s">
        <v>71</v>
      </c>
      <c r="AY499" s="229" t="s">
        <v>127</v>
      </c>
    </row>
    <row r="500" s="14" customFormat="1">
      <c r="A500" s="14"/>
      <c r="B500" s="230"/>
      <c r="C500" s="231"/>
      <c r="D500" s="221" t="s">
        <v>136</v>
      </c>
      <c r="E500" s="232" t="s">
        <v>19</v>
      </c>
      <c r="F500" s="233" t="s">
        <v>721</v>
      </c>
      <c r="G500" s="231"/>
      <c r="H500" s="234">
        <v>4</v>
      </c>
      <c r="I500" s="235"/>
      <c r="J500" s="231"/>
      <c r="K500" s="231"/>
      <c r="L500" s="236"/>
      <c r="M500" s="237"/>
      <c r="N500" s="238"/>
      <c r="O500" s="238"/>
      <c r="P500" s="238"/>
      <c r="Q500" s="238"/>
      <c r="R500" s="238"/>
      <c r="S500" s="238"/>
      <c r="T500" s="23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0" t="s">
        <v>136</v>
      </c>
      <c r="AU500" s="240" t="s">
        <v>81</v>
      </c>
      <c r="AV500" s="14" t="s">
        <v>81</v>
      </c>
      <c r="AW500" s="14" t="s">
        <v>33</v>
      </c>
      <c r="AX500" s="14" t="s">
        <v>71</v>
      </c>
      <c r="AY500" s="240" t="s">
        <v>127</v>
      </c>
    </row>
    <row r="501" s="14" customFormat="1">
      <c r="A501" s="14"/>
      <c r="B501" s="230"/>
      <c r="C501" s="231"/>
      <c r="D501" s="221" t="s">
        <v>136</v>
      </c>
      <c r="E501" s="232" t="s">
        <v>19</v>
      </c>
      <c r="F501" s="233" t="s">
        <v>722</v>
      </c>
      <c r="G501" s="231"/>
      <c r="H501" s="234">
        <v>12.050000000000001</v>
      </c>
      <c r="I501" s="235"/>
      <c r="J501" s="231"/>
      <c r="K501" s="231"/>
      <c r="L501" s="236"/>
      <c r="M501" s="237"/>
      <c r="N501" s="238"/>
      <c r="O501" s="238"/>
      <c r="P501" s="238"/>
      <c r="Q501" s="238"/>
      <c r="R501" s="238"/>
      <c r="S501" s="238"/>
      <c r="T501" s="23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0" t="s">
        <v>136</v>
      </c>
      <c r="AU501" s="240" t="s">
        <v>81</v>
      </c>
      <c r="AV501" s="14" t="s">
        <v>81</v>
      </c>
      <c r="AW501" s="14" t="s">
        <v>33</v>
      </c>
      <c r="AX501" s="14" t="s">
        <v>71</v>
      </c>
      <c r="AY501" s="240" t="s">
        <v>127</v>
      </c>
    </row>
    <row r="502" s="15" customFormat="1">
      <c r="A502" s="15"/>
      <c r="B502" s="241"/>
      <c r="C502" s="242"/>
      <c r="D502" s="221" t="s">
        <v>136</v>
      </c>
      <c r="E502" s="243" t="s">
        <v>19</v>
      </c>
      <c r="F502" s="244" t="s">
        <v>151</v>
      </c>
      <c r="G502" s="242"/>
      <c r="H502" s="245">
        <v>16.050000000000001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1" t="s">
        <v>136</v>
      </c>
      <c r="AU502" s="251" t="s">
        <v>81</v>
      </c>
      <c r="AV502" s="15" t="s">
        <v>144</v>
      </c>
      <c r="AW502" s="15" t="s">
        <v>33</v>
      </c>
      <c r="AX502" s="15" t="s">
        <v>79</v>
      </c>
      <c r="AY502" s="251" t="s">
        <v>127</v>
      </c>
    </row>
    <row r="503" s="2" customFormat="1">
      <c r="A503" s="40"/>
      <c r="B503" s="41"/>
      <c r="C503" s="206" t="s">
        <v>723</v>
      </c>
      <c r="D503" s="206" t="s">
        <v>129</v>
      </c>
      <c r="E503" s="207" t="s">
        <v>724</v>
      </c>
      <c r="F503" s="208" t="s">
        <v>725</v>
      </c>
      <c r="G503" s="209" t="s">
        <v>687</v>
      </c>
      <c r="H503" s="210">
        <v>17.600000000000001</v>
      </c>
      <c r="I503" s="211"/>
      <c r="J503" s="212">
        <f>ROUND(I503*H503,2)</f>
        <v>0</v>
      </c>
      <c r="K503" s="208" t="s">
        <v>449</v>
      </c>
      <c r="L503" s="46"/>
      <c r="M503" s="213" t="s">
        <v>19</v>
      </c>
      <c r="N503" s="214" t="s">
        <v>42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268</v>
      </c>
      <c r="AT503" s="217" t="s">
        <v>129</v>
      </c>
      <c r="AU503" s="217" t="s">
        <v>81</v>
      </c>
      <c r="AY503" s="19" t="s">
        <v>127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79</v>
      </c>
      <c r="BK503" s="218">
        <f>ROUND(I503*H503,2)</f>
        <v>0</v>
      </c>
      <c r="BL503" s="19" t="s">
        <v>268</v>
      </c>
      <c r="BM503" s="217" t="s">
        <v>726</v>
      </c>
    </row>
    <row r="504" s="13" customFormat="1">
      <c r="A504" s="13"/>
      <c r="B504" s="219"/>
      <c r="C504" s="220"/>
      <c r="D504" s="221" t="s">
        <v>136</v>
      </c>
      <c r="E504" s="222" t="s">
        <v>19</v>
      </c>
      <c r="F504" s="223" t="s">
        <v>689</v>
      </c>
      <c r="G504" s="220"/>
      <c r="H504" s="222" t="s">
        <v>19</v>
      </c>
      <c r="I504" s="224"/>
      <c r="J504" s="220"/>
      <c r="K504" s="220"/>
      <c r="L504" s="225"/>
      <c r="M504" s="226"/>
      <c r="N504" s="227"/>
      <c r="O504" s="227"/>
      <c r="P504" s="227"/>
      <c r="Q504" s="227"/>
      <c r="R504" s="227"/>
      <c r="S504" s="227"/>
      <c r="T504" s="22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9" t="s">
        <v>136</v>
      </c>
      <c r="AU504" s="229" t="s">
        <v>81</v>
      </c>
      <c r="AV504" s="13" t="s">
        <v>79</v>
      </c>
      <c r="AW504" s="13" t="s">
        <v>33</v>
      </c>
      <c r="AX504" s="13" t="s">
        <v>71</v>
      </c>
      <c r="AY504" s="229" t="s">
        <v>127</v>
      </c>
    </row>
    <row r="505" s="14" customFormat="1">
      <c r="A505" s="14"/>
      <c r="B505" s="230"/>
      <c r="C505" s="231"/>
      <c r="D505" s="221" t="s">
        <v>136</v>
      </c>
      <c r="E505" s="232" t="s">
        <v>19</v>
      </c>
      <c r="F505" s="233" t="s">
        <v>727</v>
      </c>
      <c r="G505" s="231"/>
      <c r="H505" s="234">
        <v>17.600000000000001</v>
      </c>
      <c r="I505" s="235"/>
      <c r="J505" s="231"/>
      <c r="K505" s="231"/>
      <c r="L505" s="236"/>
      <c r="M505" s="237"/>
      <c r="N505" s="238"/>
      <c r="O505" s="238"/>
      <c r="P505" s="238"/>
      <c r="Q505" s="238"/>
      <c r="R505" s="238"/>
      <c r="S505" s="238"/>
      <c r="T505" s="23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0" t="s">
        <v>136</v>
      </c>
      <c r="AU505" s="240" t="s">
        <v>81</v>
      </c>
      <c r="AV505" s="14" t="s">
        <v>81</v>
      </c>
      <c r="AW505" s="14" t="s">
        <v>33</v>
      </c>
      <c r="AX505" s="14" t="s">
        <v>79</v>
      </c>
      <c r="AY505" s="240" t="s">
        <v>127</v>
      </c>
    </row>
    <row r="506" s="2" customFormat="1">
      <c r="A506" s="40"/>
      <c r="B506" s="41"/>
      <c r="C506" s="206" t="s">
        <v>728</v>
      </c>
      <c r="D506" s="206" t="s">
        <v>129</v>
      </c>
      <c r="E506" s="207" t="s">
        <v>729</v>
      </c>
      <c r="F506" s="208" t="s">
        <v>730</v>
      </c>
      <c r="G506" s="209" t="s">
        <v>520</v>
      </c>
      <c r="H506" s="210">
        <v>1</v>
      </c>
      <c r="I506" s="211"/>
      <c r="J506" s="212">
        <f>ROUND(I506*H506,2)</f>
        <v>0</v>
      </c>
      <c r="K506" s="208" t="s">
        <v>449</v>
      </c>
      <c r="L506" s="46"/>
      <c r="M506" s="213" t="s">
        <v>19</v>
      </c>
      <c r="N506" s="214" t="s">
        <v>42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268</v>
      </c>
      <c r="AT506" s="217" t="s">
        <v>129</v>
      </c>
      <c r="AU506" s="217" t="s">
        <v>81</v>
      </c>
      <c r="AY506" s="19" t="s">
        <v>127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79</v>
      </c>
      <c r="BK506" s="218">
        <f>ROUND(I506*H506,2)</f>
        <v>0</v>
      </c>
      <c r="BL506" s="19" t="s">
        <v>268</v>
      </c>
      <c r="BM506" s="217" t="s">
        <v>731</v>
      </c>
    </row>
    <row r="507" s="13" customFormat="1">
      <c r="A507" s="13"/>
      <c r="B507" s="219"/>
      <c r="C507" s="220"/>
      <c r="D507" s="221" t="s">
        <v>136</v>
      </c>
      <c r="E507" s="222" t="s">
        <v>19</v>
      </c>
      <c r="F507" s="223" t="s">
        <v>689</v>
      </c>
      <c r="G507" s="220"/>
      <c r="H507" s="222" t="s">
        <v>19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9" t="s">
        <v>136</v>
      </c>
      <c r="AU507" s="229" t="s">
        <v>81</v>
      </c>
      <c r="AV507" s="13" t="s">
        <v>79</v>
      </c>
      <c r="AW507" s="13" t="s">
        <v>33</v>
      </c>
      <c r="AX507" s="13" t="s">
        <v>71</v>
      </c>
      <c r="AY507" s="229" t="s">
        <v>127</v>
      </c>
    </row>
    <row r="508" s="14" customFormat="1">
      <c r="A508" s="14"/>
      <c r="B508" s="230"/>
      <c r="C508" s="231"/>
      <c r="D508" s="221" t="s">
        <v>136</v>
      </c>
      <c r="E508" s="232" t="s">
        <v>19</v>
      </c>
      <c r="F508" s="233" t="s">
        <v>732</v>
      </c>
      <c r="G508" s="231"/>
      <c r="H508" s="234">
        <v>1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0" t="s">
        <v>136</v>
      </c>
      <c r="AU508" s="240" t="s">
        <v>81</v>
      </c>
      <c r="AV508" s="14" t="s">
        <v>81</v>
      </c>
      <c r="AW508" s="14" t="s">
        <v>33</v>
      </c>
      <c r="AX508" s="14" t="s">
        <v>79</v>
      </c>
      <c r="AY508" s="240" t="s">
        <v>127</v>
      </c>
    </row>
    <row r="509" s="2" customFormat="1" ht="21.75" customHeight="1">
      <c r="A509" s="40"/>
      <c r="B509" s="41"/>
      <c r="C509" s="206" t="s">
        <v>733</v>
      </c>
      <c r="D509" s="206" t="s">
        <v>129</v>
      </c>
      <c r="E509" s="207" t="s">
        <v>734</v>
      </c>
      <c r="F509" s="208" t="s">
        <v>735</v>
      </c>
      <c r="G509" s="209" t="s">
        <v>520</v>
      </c>
      <c r="H509" s="210">
        <v>2</v>
      </c>
      <c r="I509" s="211"/>
      <c r="J509" s="212">
        <f>ROUND(I509*H509,2)</f>
        <v>0</v>
      </c>
      <c r="K509" s="208" t="s">
        <v>449</v>
      </c>
      <c r="L509" s="46"/>
      <c r="M509" s="213" t="s">
        <v>19</v>
      </c>
      <c r="N509" s="214" t="s">
        <v>42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268</v>
      </c>
      <c r="AT509" s="217" t="s">
        <v>129</v>
      </c>
      <c r="AU509" s="217" t="s">
        <v>81</v>
      </c>
      <c r="AY509" s="19" t="s">
        <v>127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79</v>
      </c>
      <c r="BK509" s="218">
        <f>ROUND(I509*H509,2)</f>
        <v>0</v>
      </c>
      <c r="BL509" s="19" t="s">
        <v>268</v>
      </c>
      <c r="BM509" s="217" t="s">
        <v>736</v>
      </c>
    </row>
    <row r="510" s="14" customFormat="1">
      <c r="A510" s="14"/>
      <c r="B510" s="230"/>
      <c r="C510" s="231"/>
      <c r="D510" s="221" t="s">
        <v>136</v>
      </c>
      <c r="E510" s="232" t="s">
        <v>19</v>
      </c>
      <c r="F510" s="233" t="s">
        <v>737</v>
      </c>
      <c r="G510" s="231"/>
      <c r="H510" s="234">
        <v>2</v>
      </c>
      <c r="I510" s="235"/>
      <c r="J510" s="231"/>
      <c r="K510" s="231"/>
      <c r="L510" s="236"/>
      <c r="M510" s="237"/>
      <c r="N510" s="238"/>
      <c r="O510" s="238"/>
      <c r="P510" s="238"/>
      <c r="Q510" s="238"/>
      <c r="R510" s="238"/>
      <c r="S510" s="238"/>
      <c r="T510" s="23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0" t="s">
        <v>136</v>
      </c>
      <c r="AU510" s="240" t="s">
        <v>81</v>
      </c>
      <c r="AV510" s="14" t="s">
        <v>81</v>
      </c>
      <c r="AW510" s="14" t="s">
        <v>33</v>
      </c>
      <c r="AX510" s="14" t="s">
        <v>79</v>
      </c>
      <c r="AY510" s="240" t="s">
        <v>127</v>
      </c>
    </row>
    <row r="511" s="2" customFormat="1">
      <c r="A511" s="40"/>
      <c r="B511" s="41"/>
      <c r="C511" s="206" t="s">
        <v>738</v>
      </c>
      <c r="D511" s="206" t="s">
        <v>129</v>
      </c>
      <c r="E511" s="207" t="s">
        <v>739</v>
      </c>
      <c r="F511" s="208" t="s">
        <v>740</v>
      </c>
      <c r="G511" s="209" t="s">
        <v>631</v>
      </c>
      <c r="H511" s="210">
        <v>1</v>
      </c>
      <c r="I511" s="211"/>
      <c r="J511" s="212">
        <f>ROUND(I511*H511,2)</f>
        <v>0</v>
      </c>
      <c r="K511" s="208" t="s">
        <v>133</v>
      </c>
      <c r="L511" s="46"/>
      <c r="M511" s="213" t="s">
        <v>19</v>
      </c>
      <c r="N511" s="214" t="s">
        <v>42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268</v>
      </c>
      <c r="AT511" s="217" t="s">
        <v>129</v>
      </c>
      <c r="AU511" s="217" t="s">
        <v>81</v>
      </c>
      <c r="AY511" s="19" t="s">
        <v>127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79</v>
      </c>
      <c r="BK511" s="218">
        <f>ROUND(I511*H511,2)</f>
        <v>0</v>
      </c>
      <c r="BL511" s="19" t="s">
        <v>268</v>
      </c>
      <c r="BM511" s="217" t="s">
        <v>741</v>
      </c>
    </row>
    <row r="512" s="12" customFormat="1" ht="25.92" customHeight="1">
      <c r="A512" s="12"/>
      <c r="B512" s="190"/>
      <c r="C512" s="191"/>
      <c r="D512" s="192" t="s">
        <v>70</v>
      </c>
      <c r="E512" s="193" t="s">
        <v>742</v>
      </c>
      <c r="F512" s="193" t="s">
        <v>743</v>
      </c>
      <c r="G512" s="191"/>
      <c r="H512" s="191"/>
      <c r="I512" s="194"/>
      <c r="J512" s="195">
        <f>BK512</f>
        <v>0</v>
      </c>
      <c r="K512" s="191"/>
      <c r="L512" s="196"/>
      <c r="M512" s="197"/>
      <c r="N512" s="198"/>
      <c r="O512" s="198"/>
      <c r="P512" s="199">
        <f>SUM(P513:P515)</f>
        <v>0</v>
      </c>
      <c r="Q512" s="198"/>
      <c r="R512" s="199">
        <f>SUM(R513:R515)</f>
        <v>0</v>
      </c>
      <c r="S512" s="198"/>
      <c r="T512" s="200">
        <f>SUM(T513:T515)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1" t="s">
        <v>134</v>
      </c>
      <c r="AT512" s="202" t="s">
        <v>70</v>
      </c>
      <c r="AU512" s="202" t="s">
        <v>71</v>
      </c>
      <c r="AY512" s="201" t="s">
        <v>127</v>
      </c>
      <c r="BK512" s="203">
        <f>SUM(BK513:BK515)</f>
        <v>0</v>
      </c>
    </row>
    <row r="513" s="2" customFormat="1" ht="16.5" customHeight="1">
      <c r="A513" s="40"/>
      <c r="B513" s="41"/>
      <c r="C513" s="206" t="s">
        <v>744</v>
      </c>
      <c r="D513" s="206" t="s">
        <v>129</v>
      </c>
      <c r="E513" s="207" t="s">
        <v>745</v>
      </c>
      <c r="F513" s="208" t="s">
        <v>746</v>
      </c>
      <c r="G513" s="209" t="s">
        <v>747</v>
      </c>
      <c r="H513" s="210">
        <v>20</v>
      </c>
      <c r="I513" s="211"/>
      <c r="J513" s="212">
        <f>ROUND(I513*H513,2)</f>
        <v>0</v>
      </c>
      <c r="K513" s="208" t="s">
        <v>133</v>
      </c>
      <c r="L513" s="46"/>
      <c r="M513" s="213" t="s">
        <v>19</v>
      </c>
      <c r="N513" s="214" t="s">
        <v>42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748</v>
      </c>
      <c r="AT513" s="217" t="s">
        <v>129</v>
      </c>
      <c r="AU513" s="217" t="s">
        <v>79</v>
      </c>
      <c r="AY513" s="19" t="s">
        <v>127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79</v>
      </c>
      <c r="BK513" s="218">
        <f>ROUND(I513*H513,2)</f>
        <v>0</v>
      </c>
      <c r="BL513" s="19" t="s">
        <v>748</v>
      </c>
      <c r="BM513" s="217" t="s">
        <v>749</v>
      </c>
    </row>
    <row r="514" s="13" customFormat="1">
      <c r="A514" s="13"/>
      <c r="B514" s="219"/>
      <c r="C514" s="220"/>
      <c r="D514" s="221" t="s">
        <v>136</v>
      </c>
      <c r="E514" s="222" t="s">
        <v>19</v>
      </c>
      <c r="F514" s="223" t="s">
        <v>750</v>
      </c>
      <c r="G514" s="220"/>
      <c r="H514" s="222" t="s">
        <v>19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9" t="s">
        <v>136</v>
      </c>
      <c r="AU514" s="229" t="s">
        <v>79</v>
      </c>
      <c r="AV514" s="13" t="s">
        <v>79</v>
      </c>
      <c r="AW514" s="13" t="s">
        <v>33</v>
      </c>
      <c r="AX514" s="13" t="s">
        <v>71</v>
      </c>
      <c r="AY514" s="229" t="s">
        <v>127</v>
      </c>
    </row>
    <row r="515" s="14" customFormat="1">
      <c r="A515" s="14"/>
      <c r="B515" s="230"/>
      <c r="C515" s="231"/>
      <c r="D515" s="221" t="s">
        <v>136</v>
      </c>
      <c r="E515" s="232" t="s">
        <v>19</v>
      </c>
      <c r="F515" s="233" t="s">
        <v>292</v>
      </c>
      <c r="G515" s="231"/>
      <c r="H515" s="234">
        <v>20</v>
      </c>
      <c r="I515" s="235"/>
      <c r="J515" s="231"/>
      <c r="K515" s="231"/>
      <c r="L515" s="236"/>
      <c r="M515" s="273"/>
      <c r="N515" s="274"/>
      <c r="O515" s="274"/>
      <c r="P515" s="274"/>
      <c r="Q515" s="274"/>
      <c r="R515" s="274"/>
      <c r="S515" s="274"/>
      <c r="T515" s="27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0" t="s">
        <v>136</v>
      </c>
      <c r="AU515" s="240" t="s">
        <v>79</v>
      </c>
      <c r="AV515" s="14" t="s">
        <v>81</v>
      </c>
      <c r="AW515" s="14" t="s">
        <v>33</v>
      </c>
      <c r="AX515" s="14" t="s">
        <v>79</v>
      </c>
      <c r="AY515" s="240" t="s">
        <v>127</v>
      </c>
    </row>
    <row r="516" s="2" customFormat="1" ht="6.96" customHeight="1">
      <c r="A516" s="40"/>
      <c r="B516" s="61"/>
      <c r="C516" s="62"/>
      <c r="D516" s="62"/>
      <c r="E516" s="62"/>
      <c r="F516" s="62"/>
      <c r="G516" s="62"/>
      <c r="H516" s="62"/>
      <c r="I516" s="62"/>
      <c r="J516" s="62"/>
      <c r="K516" s="62"/>
      <c r="L516" s="46"/>
      <c r="M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</sheetData>
  <sheetProtection sheet="1" autoFilter="0" formatColumns="0" formatRows="0" objects="1" scenarios="1" spinCount="100000" saltValue="0/VeQ4YqcxsnOoqNoJDl9o3ijq0BSyQIrGR52DBLY8hl+R1tWujQGsMFYTNaWIV9bKC4TgJAIh+UIjaguKzV5Q==" hashValue="KVIF+i5YppqSBuG/1CQ7bVdH0SpRSqHXYR4uBFEEP0/NAJvB1ti4EwveHwV2ZDafp48N3rT/G7F42RzJ6GnUpQ==" algorithmName="SHA-512" password="CC35"/>
  <autoFilter ref="C92:K515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VÍCEÚČELOVÉ  HŘIŠTĚ - ZŠ Český Dub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751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26. 3. 2022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ROUND((SUM(BE91:BE252)),  2)</f>
        <v>0</v>
      </c>
      <c r="G33" s="40"/>
      <c r="H33" s="40"/>
      <c r="I33" s="150">
        <v>0.20999999999999999</v>
      </c>
      <c r="J33" s="149">
        <f>ROUND(((SUM(BE91:BE252))*I33),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ROUND((SUM(BF91:BF252)),  2)</f>
        <v>0</v>
      </c>
      <c r="G34" s="40"/>
      <c r="H34" s="40"/>
      <c r="I34" s="150">
        <v>0.14999999999999999</v>
      </c>
      <c r="J34" s="149">
        <f>ROUND(((SUM(BF91:BF252))*I34),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ROUND((SUM(BG91:BG252)),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ROUND((SUM(BH91:BH252)),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ROUND((SUM(BI91:BI252)),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VÍCEÚČELOVÉ  HŘIŠTĚ - ZŠ Český Dub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22_005_2000 - Workoutové hřiště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ZŠ Český Dub</v>
      </c>
      <c r="G52" s="42"/>
      <c r="H52" s="42"/>
      <c r="I52" s="34" t="s">
        <v>23</v>
      </c>
      <c r="J52" s="74" t="str">
        <f>IF(J12="","",J12)</f>
        <v>26. 3. 2022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Základní škola Český Dub, okres Liberec, příspěvko</v>
      </c>
      <c r="G54" s="42"/>
      <c r="H54" s="42"/>
      <c r="I54" s="34" t="s">
        <v>31</v>
      </c>
      <c r="J54" s="38" t="str">
        <f>E21</f>
        <v>Ing.Radomír Hladký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Ing.Radomír Hladký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J159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752</v>
      </c>
      <c r="E63" s="176"/>
      <c r="F63" s="176"/>
      <c r="G63" s="176"/>
      <c r="H63" s="176"/>
      <c r="I63" s="176"/>
      <c r="J63" s="177">
        <f>J175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J189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</v>
      </c>
      <c r="E65" s="176"/>
      <c r="F65" s="176"/>
      <c r="G65" s="176"/>
      <c r="H65" s="176"/>
      <c r="I65" s="176"/>
      <c r="J65" s="177">
        <f>J207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J218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J230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J239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108</v>
      </c>
      <c r="E69" s="170"/>
      <c r="F69" s="170"/>
      <c r="G69" s="170"/>
      <c r="H69" s="170"/>
      <c r="I69" s="170"/>
      <c r="J69" s="171">
        <f>J241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110</v>
      </c>
      <c r="E70" s="176"/>
      <c r="F70" s="176"/>
      <c r="G70" s="176"/>
      <c r="H70" s="176"/>
      <c r="I70" s="176"/>
      <c r="J70" s="177">
        <f>J242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111</v>
      </c>
      <c r="E71" s="170"/>
      <c r="F71" s="170"/>
      <c r="G71" s="170"/>
      <c r="H71" s="170"/>
      <c r="I71" s="170"/>
      <c r="J71" s="171">
        <f>J249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112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 xml:space="preserve">VÍCEÚČELOVÉ  HŘIŠTĚ - ZŠ Český Dub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92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22_005_2000 - Workoutové hřiště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ZŠ Český Dub</v>
      </c>
      <c r="G85" s="42"/>
      <c r="H85" s="42"/>
      <c r="I85" s="34" t="s">
        <v>23</v>
      </c>
      <c r="J85" s="74" t="str">
        <f>IF(J12="","",J12)</f>
        <v>26. 3. 2022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Základní škola Český Dub, okres Liberec, příspěvko</v>
      </c>
      <c r="G87" s="42"/>
      <c r="H87" s="42"/>
      <c r="I87" s="34" t="s">
        <v>31</v>
      </c>
      <c r="J87" s="38" t="str">
        <f>E21</f>
        <v>Ing.Radomír Hladký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Ing.Radomír Hladký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113</v>
      </c>
      <c r="D90" s="182" t="s">
        <v>56</v>
      </c>
      <c r="E90" s="182" t="s">
        <v>52</v>
      </c>
      <c r="F90" s="182" t="s">
        <v>53</v>
      </c>
      <c r="G90" s="182" t="s">
        <v>114</v>
      </c>
      <c r="H90" s="182" t="s">
        <v>115</v>
      </c>
      <c r="I90" s="182" t="s">
        <v>116</v>
      </c>
      <c r="J90" s="182" t="s">
        <v>96</v>
      </c>
      <c r="K90" s="183" t="s">
        <v>117</v>
      </c>
      <c r="L90" s="184"/>
      <c r="M90" s="94" t="s">
        <v>19</v>
      </c>
      <c r="N90" s="95" t="s">
        <v>41</v>
      </c>
      <c r="O90" s="95" t="s">
        <v>118</v>
      </c>
      <c r="P90" s="95" t="s">
        <v>119</v>
      </c>
      <c r="Q90" s="95" t="s">
        <v>120</v>
      </c>
      <c r="R90" s="95" t="s">
        <v>121</v>
      </c>
      <c r="S90" s="95" t="s">
        <v>122</v>
      </c>
      <c r="T90" s="96" t="s">
        <v>123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124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P92+P241+P249</f>
        <v>0</v>
      </c>
      <c r="Q91" s="98"/>
      <c r="R91" s="187">
        <f>R92+R241+R249</f>
        <v>34.059442409999996</v>
      </c>
      <c r="S91" s="98"/>
      <c r="T91" s="188">
        <f>T92+T241+T249</f>
        <v>21.66168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70</v>
      </c>
      <c r="AU91" s="19" t="s">
        <v>97</v>
      </c>
      <c r="BK91" s="189">
        <f>BK92+BK241+BK249</f>
        <v>0</v>
      </c>
    </row>
    <row r="92" s="12" customFormat="1" ht="25.92" customHeight="1">
      <c r="A92" s="12"/>
      <c r="B92" s="190"/>
      <c r="C92" s="191"/>
      <c r="D92" s="192" t="s">
        <v>70</v>
      </c>
      <c r="E92" s="193" t="s">
        <v>125</v>
      </c>
      <c r="F92" s="193" t="s">
        <v>126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P93+P159+P175+P189+P207+P218+P230+P239</f>
        <v>0</v>
      </c>
      <c r="Q92" s="198"/>
      <c r="R92" s="199">
        <f>R93+R159+R175+R189+R207+R218+R230+R239</f>
        <v>34.059442409999996</v>
      </c>
      <c r="S92" s="198"/>
      <c r="T92" s="200">
        <f>T93+T159+T175+T189+T207+T218+T230+T239</f>
        <v>21.66168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79</v>
      </c>
      <c r="AT92" s="202" t="s">
        <v>70</v>
      </c>
      <c r="AU92" s="202" t="s">
        <v>71</v>
      </c>
      <c r="AY92" s="201" t="s">
        <v>127</v>
      </c>
      <c r="BK92" s="203">
        <f>BK93+BK159+BK175+BK189+BK207+BK218+BK230+BK239</f>
        <v>0</v>
      </c>
    </row>
    <row r="93" s="12" customFormat="1" ht="22.8" customHeight="1">
      <c r="A93" s="12"/>
      <c r="B93" s="190"/>
      <c r="C93" s="191"/>
      <c r="D93" s="192" t="s">
        <v>70</v>
      </c>
      <c r="E93" s="204" t="s">
        <v>79</v>
      </c>
      <c r="F93" s="204" t="s">
        <v>128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SUM(P94:P158)</f>
        <v>0</v>
      </c>
      <c r="Q93" s="198"/>
      <c r="R93" s="199">
        <f>SUM(R94:R158)</f>
        <v>2.4502064000000003</v>
      </c>
      <c r="S93" s="198"/>
      <c r="T93" s="200">
        <f>SUM(T94:T158)</f>
        <v>21.66168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79</v>
      </c>
      <c r="AT93" s="202" t="s">
        <v>70</v>
      </c>
      <c r="AU93" s="202" t="s">
        <v>79</v>
      </c>
      <c r="AY93" s="201" t="s">
        <v>127</v>
      </c>
      <c r="BK93" s="203">
        <f>SUM(BK94:BK158)</f>
        <v>0</v>
      </c>
    </row>
    <row r="94" s="2" customFormat="1">
      <c r="A94" s="40"/>
      <c r="B94" s="41"/>
      <c r="C94" s="206" t="s">
        <v>79</v>
      </c>
      <c r="D94" s="206" t="s">
        <v>129</v>
      </c>
      <c r="E94" s="207" t="s">
        <v>139</v>
      </c>
      <c r="F94" s="208" t="s">
        <v>140</v>
      </c>
      <c r="G94" s="209" t="s">
        <v>132</v>
      </c>
      <c r="H94" s="210">
        <v>36</v>
      </c>
      <c r="I94" s="211"/>
      <c r="J94" s="212">
        <f>ROUND(I94*H94,2)</f>
        <v>0</v>
      </c>
      <c r="K94" s="208" t="s">
        <v>133</v>
      </c>
      <c r="L94" s="46"/>
      <c r="M94" s="213" t="s">
        <v>19</v>
      </c>
      <c r="N94" s="214" t="s">
        <v>42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0.26000000000000001</v>
      </c>
      <c r="T94" s="216">
        <f>S94*H94</f>
        <v>9.3599999999999994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134</v>
      </c>
      <c r="AT94" s="217" t="s">
        <v>129</v>
      </c>
      <c r="AU94" s="217" t="s">
        <v>81</v>
      </c>
      <c r="AY94" s="19" t="s">
        <v>127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134</v>
      </c>
      <c r="BM94" s="217" t="s">
        <v>753</v>
      </c>
    </row>
    <row r="95" s="13" customFormat="1">
      <c r="A95" s="13"/>
      <c r="B95" s="219"/>
      <c r="C95" s="220"/>
      <c r="D95" s="221" t="s">
        <v>136</v>
      </c>
      <c r="E95" s="222" t="s">
        <v>19</v>
      </c>
      <c r="F95" s="223" t="s">
        <v>754</v>
      </c>
      <c r="G95" s="220"/>
      <c r="H95" s="222" t="s">
        <v>19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136</v>
      </c>
      <c r="AU95" s="229" t="s">
        <v>81</v>
      </c>
      <c r="AV95" s="13" t="s">
        <v>79</v>
      </c>
      <c r="AW95" s="13" t="s">
        <v>33</v>
      </c>
      <c r="AX95" s="13" t="s">
        <v>71</v>
      </c>
      <c r="AY95" s="229" t="s">
        <v>127</v>
      </c>
    </row>
    <row r="96" s="14" customFormat="1">
      <c r="A96" s="14"/>
      <c r="B96" s="230"/>
      <c r="C96" s="231"/>
      <c r="D96" s="221" t="s">
        <v>136</v>
      </c>
      <c r="E96" s="232" t="s">
        <v>19</v>
      </c>
      <c r="F96" s="233" t="s">
        <v>755</v>
      </c>
      <c r="G96" s="231"/>
      <c r="H96" s="234">
        <v>36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0" t="s">
        <v>136</v>
      </c>
      <c r="AU96" s="240" t="s">
        <v>81</v>
      </c>
      <c r="AV96" s="14" t="s">
        <v>81</v>
      </c>
      <c r="AW96" s="14" t="s">
        <v>33</v>
      </c>
      <c r="AX96" s="14" t="s">
        <v>79</v>
      </c>
      <c r="AY96" s="240" t="s">
        <v>127</v>
      </c>
    </row>
    <row r="97" s="2" customFormat="1">
      <c r="A97" s="40"/>
      <c r="B97" s="41"/>
      <c r="C97" s="206" t="s">
        <v>81</v>
      </c>
      <c r="D97" s="206" t="s">
        <v>129</v>
      </c>
      <c r="E97" s="207" t="s">
        <v>152</v>
      </c>
      <c r="F97" s="208" t="s">
        <v>153</v>
      </c>
      <c r="G97" s="209" t="s">
        <v>154</v>
      </c>
      <c r="H97" s="210">
        <v>7.375</v>
      </c>
      <c r="I97" s="211"/>
      <c r="J97" s="212">
        <f>ROUND(I97*H97,2)</f>
        <v>0</v>
      </c>
      <c r="K97" s="208" t="s">
        <v>133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1.6000000000000001</v>
      </c>
      <c r="T97" s="216">
        <f>S97*H97</f>
        <v>11.800000000000001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134</v>
      </c>
      <c r="AT97" s="217" t="s">
        <v>129</v>
      </c>
      <c r="AU97" s="217" t="s">
        <v>81</v>
      </c>
      <c r="AY97" s="19" t="s">
        <v>127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134</v>
      </c>
      <c r="BM97" s="217" t="s">
        <v>756</v>
      </c>
    </row>
    <row r="98" s="13" customFormat="1">
      <c r="A98" s="13"/>
      <c r="B98" s="219"/>
      <c r="C98" s="220"/>
      <c r="D98" s="221" t="s">
        <v>136</v>
      </c>
      <c r="E98" s="222" t="s">
        <v>19</v>
      </c>
      <c r="F98" s="223" t="s">
        <v>757</v>
      </c>
      <c r="G98" s="220"/>
      <c r="H98" s="222" t="s">
        <v>19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136</v>
      </c>
      <c r="AU98" s="229" t="s">
        <v>81</v>
      </c>
      <c r="AV98" s="13" t="s">
        <v>79</v>
      </c>
      <c r="AW98" s="13" t="s">
        <v>33</v>
      </c>
      <c r="AX98" s="13" t="s">
        <v>71</v>
      </c>
      <c r="AY98" s="229" t="s">
        <v>127</v>
      </c>
    </row>
    <row r="99" s="14" customFormat="1">
      <c r="A99" s="14"/>
      <c r="B99" s="230"/>
      <c r="C99" s="231"/>
      <c r="D99" s="221" t="s">
        <v>136</v>
      </c>
      <c r="E99" s="232" t="s">
        <v>19</v>
      </c>
      <c r="F99" s="233" t="s">
        <v>758</v>
      </c>
      <c r="G99" s="231"/>
      <c r="H99" s="234">
        <v>7.375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136</v>
      </c>
      <c r="AU99" s="240" t="s">
        <v>81</v>
      </c>
      <c r="AV99" s="14" t="s">
        <v>81</v>
      </c>
      <c r="AW99" s="14" t="s">
        <v>33</v>
      </c>
      <c r="AX99" s="14" t="s">
        <v>71</v>
      </c>
      <c r="AY99" s="240" t="s">
        <v>127</v>
      </c>
    </row>
    <row r="100" s="16" customFormat="1">
      <c r="A100" s="16"/>
      <c r="B100" s="252"/>
      <c r="C100" s="253"/>
      <c r="D100" s="221" t="s">
        <v>136</v>
      </c>
      <c r="E100" s="254" t="s">
        <v>19</v>
      </c>
      <c r="F100" s="255" t="s">
        <v>164</v>
      </c>
      <c r="G100" s="253"/>
      <c r="H100" s="256">
        <v>7.375</v>
      </c>
      <c r="I100" s="257"/>
      <c r="J100" s="253"/>
      <c r="K100" s="253"/>
      <c r="L100" s="258"/>
      <c r="M100" s="259"/>
      <c r="N100" s="260"/>
      <c r="O100" s="260"/>
      <c r="P100" s="260"/>
      <c r="Q100" s="260"/>
      <c r="R100" s="260"/>
      <c r="S100" s="260"/>
      <c r="T100" s="261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62" t="s">
        <v>136</v>
      </c>
      <c r="AU100" s="262" t="s">
        <v>81</v>
      </c>
      <c r="AV100" s="16" t="s">
        <v>134</v>
      </c>
      <c r="AW100" s="16" t="s">
        <v>33</v>
      </c>
      <c r="AX100" s="16" t="s">
        <v>79</v>
      </c>
      <c r="AY100" s="262" t="s">
        <v>127</v>
      </c>
    </row>
    <row r="101" s="2" customFormat="1">
      <c r="A101" s="40"/>
      <c r="B101" s="41"/>
      <c r="C101" s="206" t="s">
        <v>144</v>
      </c>
      <c r="D101" s="206" t="s">
        <v>129</v>
      </c>
      <c r="E101" s="207" t="s">
        <v>173</v>
      </c>
      <c r="F101" s="208" t="s">
        <v>174</v>
      </c>
      <c r="G101" s="209" t="s">
        <v>168</v>
      </c>
      <c r="H101" s="210">
        <v>12.199999999999999</v>
      </c>
      <c r="I101" s="211"/>
      <c r="J101" s="212">
        <f>ROUND(I101*H101,2)</f>
        <v>0</v>
      </c>
      <c r="K101" s="208" t="s">
        <v>133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0.040000000000000001</v>
      </c>
      <c r="T101" s="216">
        <f>S101*H101</f>
        <v>0.48799999999999999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134</v>
      </c>
      <c r="AT101" s="217" t="s">
        <v>129</v>
      </c>
      <c r="AU101" s="217" t="s">
        <v>81</v>
      </c>
      <c r="AY101" s="19" t="s">
        <v>127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134</v>
      </c>
      <c r="BM101" s="217" t="s">
        <v>759</v>
      </c>
    </row>
    <row r="102" s="13" customFormat="1">
      <c r="A102" s="13"/>
      <c r="B102" s="219"/>
      <c r="C102" s="220"/>
      <c r="D102" s="221" t="s">
        <v>136</v>
      </c>
      <c r="E102" s="222" t="s">
        <v>19</v>
      </c>
      <c r="F102" s="223" t="s">
        <v>754</v>
      </c>
      <c r="G102" s="220"/>
      <c r="H102" s="222" t="s">
        <v>19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136</v>
      </c>
      <c r="AU102" s="229" t="s">
        <v>81</v>
      </c>
      <c r="AV102" s="13" t="s">
        <v>79</v>
      </c>
      <c r="AW102" s="13" t="s">
        <v>33</v>
      </c>
      <c r="AX102" s="13" t="s">
        <v>71</v>
      </c>
      <c r="AY102" s="229" t="s">
        <v>127</v>
      </c>
    </row>
    <row r="103" s="14" customFormat="1">
      <c r="A103" s="14"/>
      <c r="B103" s="230"/>
      <c r="C103" s="231"/>
      <c r="D103" s="221" t="s">
        <v>136</v>
      </c>
      <c r="E103" s="232" t="s">
        <v>19</v>
      </c>
      <c r="F103" s="233" t="s">
        <v>760</v>
      </c>
      <c r="G103" s="231"/>
      <c r="H103" s="234">
        <v>12.199999999999999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136</v>
      </c>
      <c r="AU103" s="240" t="s">
        <v>81</v>
      </c>
      <c r="AV103" s="14" t="s">
        <v>81</v>
      </c>
      <c r="AW103" s="14" t="s">
        <v>33</v>
      </c>
      <c r="AX103" s="14" t="s">
        <v>79</v>
      </c>
      <c r="AY103" s="240" t="s">
        <v>127</v>
      </c>
    </row>
    <row r="104" s="2" customFormat="1" ht="21.75" customHeight="1">
      <c r="A104" s="40"/>
      <c r="B104" s="41"/>
      <c r="C104" s="206" t="s">
        <v>134</v>
      </c>
      <c r="D104" s="206" t="s">
        <v>129</v>
      </c>
      <c r="E104" s="207" t="s">
        <v>178</v>
      </c>
      <c r="F104" s="208" t="s">
        <v>179</v>
      </c>
      <c r="G104" s="209" t="s">
        <v>132</v>
      </c>
      <c r="H104" s="210">
        <v>17.100000000000001</v>
      </c>
      <c r="I104" s="211"/>
      <c r="J104" s="212">
        <f>ROUND(I104*H104,2)</f>
        <v>0</v>
      </c>
      <c r="K104" s="208" t="s">
        <v>133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0.00080000000000000004</v>
      </c>
      <c r="T104" s="216">
        <f>S104*H104</f>
        <v>0.013680000000000001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134</v>
      </c>
      <c r="AT104" s="217" t="s">
        <v>129</v>
      </c>
      <c r="AU104" s="217" t="s">
        <v>81</v>
      </c>
      <c r="AY104" s="19" t="s">
        <v>127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134</v>
      </c>
      <c r="BM104" s="217" t="s">
        <v>761</v>
      </c>
    </row>
    <row r="105" s="13" customFormat="1">
      <c r="A105" s="13"/>
      <c r="B105" s="219"/>
      <c r="C105" s="220"/>
      <c r="D105" s="221" t="s">
        <v>136</v>
      </c>
      <c r="E105" s="222" t="s">
        <v>19</v>
      </c>
      <c r="F105" s="223" t="s">
        <v>757</v>
      </c>
      <c r="G105" s="220"/>
      <c r="H105" s="222" t="s">
        <v>19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136</v>
      </c>
      <c r="AU105" s="229" t="s">
        <v>81</v>
      </c>
      <c r="AV105" s="13" t="s">
        <v>79</v>
      </c>
      <c r="AW105" s="13" t="s">
        <v>33</v>
      </c>
      <c r="AX105" s="13" t="s">
        <v>71</v>
      </c>
      <c r="AY105" s="229" t="s">
        <v>127</v>
      </c>
    </row>
    <row r="106" s="14" customFormat="1">
      <c r="A106" s="14"/>
      <c r="B106" s="230"/>
      <c r="C106" s="231"/>
      <c r="D106" s="221" t="s">
        <v>136</v>
      </c>
      <c r="E106" s="232" t="s">
        <v>19</v>
      </c>
      <c r="F106" s="233" t="s">
        <v>762</v>
      </c>
      <c r="G106" s="231"/>
      <c r="H106" s="234">
        <v>17.100000000000001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136</v>
      </c>
      <c r="AU106" s="240" t="s">
        <v>81</v>
      </c>
      <c r="AV106" s="14" t="s">
        <v>81</v>
      </c>
      <c r="AW106" s="14" t="s">
        <v>33</v>
      </c>
      <c r="AX106" s="14" t="s">
        <v>79</v>
      </c>
      <c r="AY106" s="240" t="s">
        <v>127</v>
      </c>
    </row>
    <row r="107" s="2" customFormat="1" ht="16.5" customHeight="1">
      <c r="A107" s="40"/>
      <c r="B107" s="41"/>
      <c r="C107" s="206" t="s">
        <v>165</v>
      </c>
      <c r="D107" s="206" t="s">
        <v>129</v>
      </c>
      <c r="E107" s="207" t="s">
        <v>183</v>
      </c>
      <c r="F107" s="208" t="s">
        <v>184</v>
      </c>
      <c r="G107" s="209" t="s">
        <v>132</v>
      </c>
      <c r="H107" s="210">
        <v>48.170000000000002</v>
      </c>
      <c r="I107" s="211"/>
      <c r="J107" s="212">
        <f>ROUND(I107*H107,2)</f>
        <v>0</v>
      </c>
      <c r="K107" s="208" t="s">
        <v>133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134</v>
      </c>
      <c r="AT107" s="217" t="s">
        <v>129</v>
      </c>
      <c r="AU107" s="217" t="s">
        <v>81</v>
      </c>
      <c r="AY107" s="19" t="s">
        <v>127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134</v>
      </c>
      <c r="BM107" s="217" t="s">
        <v>763</v>
      </c>
    </row>
    <row r="108" s="13" customFormat="1">
      <c r="A108" s="13"/>
      <c r="B108" s="219"/>
      <c r="C108" s="220"/>
      <c r="D108" s="221" t="s">
        <v>136</v>
      </c>
      <c r="E108" s="222" t="s">
        <v>19</v>
      </c>
      <c r="F108" s="223" t="s">
        <v>328</v>
      </c>
      <c r="G108" s="220"/>
      <c r="H108" s="222" t="s">
        <v>19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136</v>
      </c>
      <c r="AU108" s="229" t="s">
        <v>81</v>
      </c>
      <c r="AV108" s="13" t="s">
        <v>79</v>
      </c>
      <c r="AW108" s="13" t="s">
        <v>33</v>
      </c>
      <c r="AX108" s="13" t="s">
        <v>71</v>
      </c>
      <c r="AY108" s="229" t="s">
        <v>127</v>
      </c>
    </row>
    <row r="109" s="13" customFormat="1">
      <c r="A109" s="13"/>
      <c r="B109" s="219"/>
      <c r="C109" s="220"/>
      <c r="D109" s="221" t="s">
        <v>136</v>
      </c>
      <c r="E109" s="222" t="s">
        <v>19</v>
      </c>
      <c r="F109" s="223" t="s">
        <v>186</v>
      </c>
      <c r="G109" s="220"/>
      <c r="H109" s="222" t="s">
        <v>19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136</v>
      </c>
      <c r="AU109" s="229" t="s">
        <v>81</v>
      </c>
      <c r="AV109" s="13" t="s">
        <v>79</v>
      </c>
      <c r="AW109" s="13" t="s">
        <v>33</v>
      </c>
      <c r="AX109" s="13" t="s">
        <v>71</v>
      </c>
      <c r="AY109" s="229" t="s">
        <v>127</v>
      </c>
    </row>
    <row r="110" s="14" customFormat="1">
      <c r="A110" s="14"/>
      <c r="B110" s="230"/>
      <c r="C110" s="231"/>
      <c r="D110" s="221" t="s">
        <v>136</v>
      </c>
      <c r="E110" s="232" t="s">
        <v>19</v>
      </c>
      <c r="F110" s="233" t="s">
        <v>764</v>
      </c>
      <c r="G110" s="231"/>
      <c r="H110" s="234">
        <v>48.170000000000002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136</v>
      </c>
      <c r="AU110" s="240" t="s">
        <v>81</v>
      </c>
      <c r="AV110" s="14" t="s">
        <v>81</v>
      </c>
      <c r="AW110" s="14" t="s">
        <v>33</v>
      </c>
      <c r="AX110" s="14" t="s">
        <v>79</v>
      </c>
      <c r="AY110" s="240" t="s">
        <v>127</v>
      </c>
    </row>
    <row r="111" s="2" customFormat="1" ht="16.5" customHeight="1">
      <c r="A111" s="40"/>
      <c r="B111" s="41"/>
      <c r="C111" s="206" t="s">
        <v>172</v>
      </c>
      <c r="D111" s="206" t="s">
        <v>129</v>
      </c>
      <c r="E111" s="207" t="s">
        <v>189</v>
      </c>
      <c r="F111" s="208" t="s">
        <v>190</v>
      </c>
      <c r="G111" s="209" t="s">
        <v>154</v>
      </c>
      <c r="H111" s="210">
        <v>2</v>
      </c>
      <c r="I111" s="211"/>
      <c r="J111" s="212">
        <f>ROUND(I111*H111,2)</f>
        <v>0</v>
      </c>
      <c r="K111" s="208" t="s">
        <v>133</v>
      </c>
      <c r="L111" s="46"/>
      <c r="M111" s="213" t="s">
        <v>19</v>
      </c>
      <c r="N111" s="214" t="s">
        <v>42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134</v>
      </c>
      <c r="AT111" s="217" t="s">
        <v>129</v>
      </c>
      <c r="AU111" s="217" t="s">
        <v>81</v>
      </c>
      <c r="AY111" s="19" t="s">
        <v>127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134</v>
      </c>
      <c r="BM111" s="217" t="s">
        <v>765</v>
      </c>
    </row>
    <row r="112" s="14" customFormat="1">
      <c r="A112" s="14"/>
      <c r="B112" s="230"/>
      <c r="C112" s="231"/>
      <c r="D112" s="221" t="s">
        <v>136</v>
      </c>
      <c r="E112" s="232" t="s">
        <v>19</v>
      </c>
      <c r="F112" s="233" t="s">
        <v>766</v>
      </c>
      <c r="G112" s="231"/>
      <c r="H112" s="234">
        <v>2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136</v>
      </c>
      <c r="AU112" s="240" t="s">
        <v>81</v>
      </c>
      <c r="AV112" s="14" t="s">
        <v>81</v>
      </c>
      <c r="AW112" s="14" t="s">
        <v>33</v>
      </c>
      <c r="AX112" s="14" t="s">
        <v>79</v>
      </c>
      <c r="AY112" s="240" t="s">
        <v>127</v>
      </c>
    </row>
    <row r="113" s="2" customFormat="1" ht="21.75" customHeight="1">
      <c r="A113" s="40"/>
      <c r="B113" s="41"/>
      <c r="C113" s="206" t="s">
        <v>177</v>
      </c>
      <c r="D113" s="206" t="s">
        <v>129</v>
      </c>
      <c r="E113" s="207" t="s">
        <v>194</v>
      </c>
      <c r="F113" s="208" t="s">
        <v>195</v>
      </c>
      <c r="G113" s="209" t="s">
        <v>154</v>
      </c>
      <c r="H113" s="210">
        <v>38.463000000000001</v>
      </c>
      <c r="I113" s="211"/>
      <c r="J113" s="212">
        <f>ROUND(I113*H113,2)</f>
        <v>0</v>
      </c>
      <c r="K113" s="208" t="s">
        <v>133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134</v>
      </c>
      <c r="AT113" s="217" t="s">
        <v>129</v>
      </c>
      <c r="AU113" s="217" t="s">
        <v>81</v>
      </c>
      <c r="AY113" s="19" t="s">
        <v>127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134</v>
      </c>
      <c r="BM113" s="217" t="s">
        <v>767</v>
      </c>
    </row>
    <row r="114" s="13" customFormat="1">
      <c r="A114" s="13"/>
      <c r="B114" s="219"/>
      <c r="C114" s="220"/>
      <c r="D114" s="221" t="s">
        <v>136</v>
      </c>
      <c r="E114" s="222" t="s">
        <v>19</v>
      </c>
      <c r="F114" s="223" t="s">
        <v>768</v>
      </c>
      <c r="G114" s="220"/>
      <c r="H114" s="222" t="s">
        <v>19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136</v>
      </c>
      <c r="AU114" s="229" t="s">
        <v>81</v>
      </c>
      <c r="AV114" s="13" t="s">
        <v>79</v>
      </c>
      <c r="AW114" s="13" t="s">
        <v>33</v>
      </c>
      <c r="AX114" s="13" t="s">
        <v>71</v>
      </c>
      <c r="AY114" s="229" t="s">
        <v>127</v>
      </c>
    </row>
    <row r="115" s="13" customFormat="1">
      <c r="A115" s="13"/>
      <c r="B115" s="219"/>
      <c r="C115" s="220"/>
      <c r="D115" s="221" t="s">
        <v>136</v>
      </c>
      <c r="E115" s="222" t="s">
        <v>19</v>
      </c>
      <c r="F115" s="223" t="s">
        <v>769</v>
      </c>
      <c r="G115" s="220"/>
      <c r="H115" s="222" t="s">
        <v>19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136</v>
      </c>
      <c r="AU115" s="229" t="s">
        <v>81</v>
      </c>
      <c r="AV115" s="13" t="s">
        <v>79</v>
      </c>
      <c r="AW115" s="13" t="s">
        <v>33</v>
      </c>
      <c r="AX115" s="13" t="s">
        <v>71</v>
      </c>
      <c r="AY115" s="229" t="s">
        <v>127</v>
      </c>
    </row>
    <row r="116" s="14" customFormat="1">
      <c r="A116" s="14"/>
      <c r="B116" s="230"/>
      <c r="C116" s="231"/>
      <c r="D116" s="221" t="s">
        <v>136</v>
      </c>
      <c r="E116" s="232" t="s">
        <v>19</v>
      </c>
      <c r="F116" s="233" t="s">
        <v>770</v>
      </c>
      <c r="G116" s="231"/>
      <c r="H116" s="234">
        <v>50.097000000000001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136</v>
      </c>
      <c r="AU116" s="240" t="s">
        <v>81</v>
      </c>
      <c r="AV116" s="14" t="s">
        <v>81</v>
      </c>
      <c r="AW116" s="14" t="s">
        <v>33</v>
      </c>
      <c r="AX116" s="14" t="s">
        <v>71</v>
      </c>
      <c r="AY116" s="240" t="s">
        <v>127</v>
      </c>
    </row>
    <row r="117" s="14" customFormat="1">
      <c r="A117" s="14"/>
      <c r="B117" s="230"/>
      <c r="C117" s="231"/>
      <c r="D117" s="221" t="s">
        <v>136</v>
      </c>
      <c r="E117" s="232" t="s">
        <v>19</v>
      </c>
      <c r="F117" s="233" t="s">
        <v>771</v>
      </c>
      <c r="G117" s="231"/>
      <c r="H117" s="234">
        <v>-2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136</v>
      </c>
      <c r="AU117" s="240" t="s">
        <v>81</v>
      </c>
      <c r="AV117" s="14" t="s">
        <v>81</v>
      </c>
      <c r="AW117" s="14" t="s">
        <v>33</v>
      </c>
      <c r="AX117" s="14" t="s">
        <v>71</v>
      </c>
      <c r="AY117" s="240" t="s">
        <v>127</v>
      </c>
    </row>
    <row r="118" s="14" customFormat="1">
      <c r="A118" s="14"/>
      <c r="B118" s="230"/>
      <c r="C118" s="231"/>
      <c r="D118" s="221" t="s">
        <v>136</v>
      </c>
      <c r="E118" s="232" t="s">
        <v>19</v>
      </c>
      <c r="F118" s="233" t="s">
        <v>772</v>
      </c>
      <c r="G118" s="231"/>
      <c r="H118" s="234">
        <v>-9.6340000000000003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136</v>
      </c>
      <c r="AU118" s="240" t="s">
        <v>81</v>
      </c>
      <c r="AV118" s="14" t="s">
        <v>81</v>
      </c>
      <c r="AW118" s="14" t="s">
        <v>33</v>
      </c>
      <c r="AX118" s="14" t="s">
        <v>71</v>
      </c>
      <c r="AY118" s="240" t="s">
        <v>127</v>
      </c>
    </row>
    <row r="119" s="16" customFormat="1">
      <c r="A119" s="16"/>
      <c r="B119" s="252"/>
      <c r="C119" s="253"/>
      <c r="D119" s="221" t="s">
        <v>136</v>
      </c>
      <c r="E119" s="254" t="s">
        <v>19</v>
      </c>
      <c r="F119" s="255" t="s">
        <v>164</v>
      </c>
      <c r="G119" s="253"/>
      <c r="H119" s="256">
        <v>38.463000000000001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62" t="s">
        <v>136</v>
      </c>
      <c r="AU119" s="262" t="s">
        <v>81</v>
      </c>
      <c r="AV119" s="16" t="s">
        <v>134</v>
      </c>
      <c r="AW119" s="16" t="s">
        <v>33</v>
      </c>
      <c r="AX119" s="16" t="s">
        <v>79</v>
      </c>
      <c r="AY119" s="262" t="s">
        <v>127</v>
      </c>
    </row>
    <row r="120" s="2" customFormat="1">
      <c r="A120" s="40"/>
      <c r="B120" s="41"/>
      <c r="C120" s="206" t="s">
        <v>182</v>
      </c>
      <c r="D120" s="206" t="s">
        <v>129</v>
      </c>
      <c r="E120" s="207" t="s">
        <v>210</v>
      </c>
      <c r="F120" s="208" t="s">
        <v>211</v>
      </c>
      <c r="G120" s="209" t="s">
        <v>154</v>
      </c>
      <c r="H120" s="210">
        <v>1.115</v>
      </c>
      <c r="I120" s="211"/>
      <c r="J120" s="212">
        <f>ROUND(I120*H120,2)</f>
        <v>0</v>
      </c>
      <c r="K120" s="208" t="s">
        <v>212</v>
      </c>
      <c r="L120" s="46"/>
      <c r="M120" s="213" t="s">
        <v>19</v>
      </c>
      <c r="N120" s="214" t="s">
        <v>42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134</v>
      </c>
      <c r="AT120" s="217" t="s">
        <v>129</v>
      </c>
      <c r="AU120" s="217" t="s">
        <v>81</v>
      </c>
      <c r="AY120" s="19" t="s">
        <v>127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134</v>
      </c>
      <c r="BM120" s="217" t="s">
        <v>773</v>
      </c>
    </row>
    <row r="121" s="13" customFormat="1">
      <c r="A121" s="13"/>
      <c r="B121" s="219"/>
      <c r="C121" s="220"/>
      <c r="D121" s="221" t="s">
        <v>136</v>
      </c>
      <c r="E121" s="222" t="s">
        <v>19</v>
      </c>
      <c r="F121" s="223" t="s">
        <v>768</v>
      </c>
      <c r="G121" s="220"/>
      <c r="H121" s="222" t="s">
        <v>19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136</v>
      </c>
      <c r="AU121" s="229" t="s">
        <v>81</v>
      </c>
      <c r="AV121" s="13" t="s">
        <v>79</v>
      </c>
      <c r="AW121" s="13" t="s">
        <v>33</v>
      </c>
      <c r="AX121" s="13" t="s">
        <v>71</v>
      </c>
      <c r="AY121" s="229" t="s">
        <v>127</v>
      </c>
    </row>
    <row r="122" s="14" customFormat="1">
      <c r="A122" s="14"/>
      <c r="B122" s="230"/>
      <c r="C122" s="231"/>
      <c r="D122" s="221" t="s">
        <v>136</v>
      </c>
      <c r="E122" s="232" t="s">
        <v>19</v>
      </c>
      <c r="F122" s="233" t="s">
        <v>774</v>
      </c>
      <c r="G122" s="231"/>
      <c r="H122" s="234">
        <v>1.115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136</v>
      </c>
      <c r="AU122" s="240" t="s">
        <v>81</v>
      </c>
      <c r="AV122" s="14" t="s">
        <v>81</v>
      </c>
      <c r="AW122" s="14" t="s">
        <v>33</v>
      </c>
      <c r="AX122" s="14" t="s">
        <v>71</v>
      </c>
      <c r="AY122" s="240" t="s">
        <v>127</v>
      </c>
    </row>
    <row r="123" s="15" customFormat="1">
      <c r="A123" s="15"/>
      <c r="B123" s="241"/>
      <c r="C123" s="242"/>
      <c r="D123" s="221" t="s">
        <v>136</v>
      </c>
      <c r="E123" s="243" t="s">
        <v>19</v>
      </c>
      <c r="F123" s="244" t="s">
        <v>151</v>
      </c>
      <c r="G123" s="242"/>
      <c r="H123" s="245">
        <v>1.115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1" t="s">
        <v>136</v>
      </c>
      <c r="AU123" s="251" t="s">
        <v>81</v>
      </c>
      <c r="AV123" s="15" t="s">
        <v>144</v>
      </c>
      <c r="AW123" s="15" t="s">
        <v>33</v>
      </c>
      <c r="AX123" s="15" t="s">
        <v>79</v>
      </c>
      <c r="AY123" s="251" t="s">
        <v>127</v>
      </c>
    </row>
    <row r="124" s="2" customFormat="1">
      <c r="A124" s="40"/>
      <c r="B124" s="41"/>
      <c r="C124" s="206" t="s">
        <v>188</v>
      </c>
      <c r="D124" s="206" t="s">
        <v>129</v>
      </c>
      <c r="E124" s="207" t="s">
        <v>254</v>
      </c>
      <c r="F124" s="208" t="s">
        <v>255</v>
      </c>
      <c r="G124" s="209" t="s">
        <v>154</v>
      </c>
      <c r="H124" s="210">
        <v>45.488</v>
      </c>
      <c r="I124" s="211"/>
      <c r="J124" s="212">
        <f>ROUND(I124*H124,2)</f>
        <v>0</v>
      </c>
      <c r="K124" s="208" t="s">
        <v>133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134</v>
      </c>
      <c r="AT124" s="217" t="s">
        <v>129</v>
      </c>
      <c r="AU124" s="217" t="s">
        <v>81</v>
      </c>
      <c r="AY124" s="19" t="s">
        <v>127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134</v>
      </c>
      <c r="BM124" s="217" t="s">
        <v>775</v>
      </c>
    </row>
    <row r="125" s="13" customFormat="1">
      <c r="A125" s="13"/>
      <c r="B125" s="219"/>
      <c r="C125" s="220"/>
      <c r="D125" s="221" t="s">
        <v>136</v>
      </c>
      <c r="E125" s="222" t="s">
        <v>19</v>
      </c>
      <c r="F125" s="223" t="s">
        <v>257</v>
      </c>
      <c r="G125" s="220"/>
      <c r="H125" s="222" t="s">
        <v>19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136</v>
      </c>
      <c r="AU125" s="229" t="s">
        <v>81</v>
      </c>
      <c r="AV125" s="13" t="s">
        <v>79</v>
      </c>
      <c r="AW125" s="13" t="s">
        <v>33</v>
      </c>
      <c r="AX125" s="13" t="s">
        <v>71</v>
      </c>
      <c r="AY125" s="229" t="s">
        <v>127</v>
      </c>
    </row>
    <row r="126" s="14" customFormat="1">
      <c r="A126" s="14"/>
      <c r="B126" s="230"/>
      <c r="C126" s="231"/>
      <c r="D126" s="221" t="s">
        <v>136</v>
      </c>
      <c r="E126" s="232" t="s">
        <v>19</v>
      </c>
      <c r="F126" s="233" t="s">
        <v>776</v>
      </c>
      <c r="G126" s="231"/>
      <c r="H126" s="234">
        <v>45.488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136</v>
      </c>
      <c r="AU126" s="240" t="s">
        <v>81</v>
      </c>
      <c r="AV126" s="14" t="s">
        <v>81</v>
      </c>
      <c r="AW126" s="14" t="s">
        <v>33</v>
      </c>
      <c r="AX126" s="14" t="s">
        <v>71</v>
      </c>
      <c r="AY126" s="240" t="s">
        <v>127</v>
      </c>
    </row>
    <row r="127" s="15" customFormat="1">
      <c r="A127" s="15"/>
      <c r="B127" s="241"/>
      <c r="C127" s="242"/>
      <c r="D127" s="221" t="s">
        <v>136</v>
      </c>
      <c r="E127" s="243" t="s">
        <v>19</v>
      </c>
      <c r="F127" s="244" t="s">
        <v>151</v>
      </c>
      <c r="G127" s="242"/>
      <c r="H127" s="245">
        <v>45.488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1" t="s">
        <v>136</v>
      </c>
      <c r="AU127" s="251" t="s">
        <v>81</v>
      </c>
      <c r="AV127" s="15" t="s">
        <v>144</v>
      </c>
      <c r="AW127" s="15" t="s">
        <v>33</v>
      </c>
      <c r="AX127" s="15" t="s">
        <v>79</v>
      </c>
      <c r="AY127" s="251" t="s">
        <v>127</v>
      </c>
    </row>
    <row r="128" s="2" customFormat="1">
      <c r="A128" s="40"/>
      <c r="B128" s="41"/>
      <c r="C128" s="206" t="s">
        <v>193</v>
      </c>
      <c r="D128" s="206" t="s">
        <v>129</v>
      </c>
      <c r="E128" s="207" t="s">
        <v>260</v>
      </c>
      <c r="F128" s="208" t="s">
        <v>261</v>
      </c>
      <c r="G128" s="209" t="s">
        <v>154</v>
      </c>
      <c r="H128" s="210">
        <v>2</v>
      </c>
      <c r="I128" s="211"/>
      <c r="J128" s="212">
        <f>ROUND(I128*H128,2)</f>
        <v>0</v>
      </c>
      <c r="K128" s="208" t="s">
        <v>133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134</v>
      </c>
      <c r="AT128" s="217" t="s">
        <v>129</v>
      </c>
      <c r="AU128" s="217" t="s">
        <v>81</v>
      </c>
      <c r="AY128" s="19" t="s">
        <v>127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134</v>
      </c>
      <c r="BM128" s="217" t="s">
        <v>777</v>
      </c>
    </row>
    <row r="129" s="13" customFormat="1">
      <c r="A129" s="13"/>
      <c r="B129" s="219"/>
      <c r="C129" s="220"/>
      <c r="D129" s="221" t="s">
        <v>136</v>
      </c>
      <c r="E129" s="222" t="s">
        <v>19</v>
      </c>
      <c r="F129" s="223" t="s">
        <v>263</v>
      </c>
      <c r="G129" s="220"/>
      <c r="H129" s="222" t="s">
        <v>19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136</v>
      </c>
      <c r="AU129" s="229" t="s">
        <v>81</v>
      </c>
      <c r="AV129" s="13" t="s">
        <v>79</v>
      </c>
      <c r="AW129" s="13" t="s">
        <v>33</v>
      </c>
      <c r="AX129" s="13" t="s">
        <v>71</v>
      </c>
      <c r="AY129" s="229" t="s">
        <v>127</v>
      </c>
    </row>
    <row r="130" s="14" customFormat="1">
      <c r="A130" s="14"/>
      <c r="B130" s="230"/>
      <c r="C130" s="231"/>
      <c r="D130" s="221" t="s">
        <v>136</v>
      </c>
      <c r="E130" s="232" t="s">
        <v>19</v>
      </c>
      <c r="F130" s="233" t="s">
        <v>778</v>
      </c>
      <c r="G130" s="231"/>
      <c r="H130" s="234">
        <v>2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136</v>
      </c>
      <c r="AU130" s="240" t="s">
        <v>81</v>
      </c>
      <c r="AV130" s="14" t="s">
        <v>81</v>
      </c>
      <c r="AW130" s="14" t="s">
        <v>33</v>
      </c>
      <c r="AX130" s="14" t="s">
        <v>79</v>
      </c>
      <c r="AY130" s="240" t="s">
        <v>127</v>
      </c>
    </row>
    <row r="131" s="2" customFormat="1">
      <c r="A131" s="40"/>
      <c r="B131" s="41"/>
      <c r="C131" s="206" t="s">
        <v>209</v>
      </c>
      <c r="D131" s="206" t="s">
        <v>129</v>
      </c>
      <c r="E131" s="207" t="s">
        <v>260</v>
      </c>
      <c r="F131" s="208" t="s">
        <v>261</v>
      </c>
      <c r="G131" s="209" t="s">
        <v>154</v>
      </c>
      <c r="H131" s="210">
        <v>1.2130000000000001</v>
      </c>
      <c r="I131" s="211"/>
      <c r="J131" s="212">
        <f>ROUND(I131*H131,2)</f>
        <v>0</v>
      </c>
      <c r="K131" s="208" t="s">
        <v>133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134</v>
      </c>
      <c r="AT131" s="217" t="s">
        <v>129</v>
      </c>
      <c r="AU131" s="217" t="s">
        <v>81</v>
      </c>
      <c r="AY131" s="19" t="s">
        <v>127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134</v>
      </c>
      <c r="BM131" s="217" t="s">
        <v>779</v>
      </c>
    </row>
    <row r="132" s="13" customFormat="1">
      <c r="A132" s="13"/>
      <c r="B132" s="219"/>
      <c r="C132" s="220"/>
      <c r="D132" s="221" t="s">
        <v>136</v>
      </c>
      <c r="E132" s="222" t="s">
        <v>19</v>
      </c>
      <c r="F132" s="223" t="s">
        <v>757</v>
      </c>
      <c r="G132" s="220"/>
      <c r="H132" s="222" t="s">
        <v>19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136</v>
      </c>
      <c r="AU132" s="229" t="s">
        <v>81</v>
      </c>
      <c r="AV132" s="13" t="s">
        <v>79</v>
      </c>
      <c r="AW132" s="13" t="s">
        <v>33</v>
      </c>
      <c r="AX132" s="13" t="s">
        <v>71</v>
      </c>
      <c r="AY132" s="229" t="s">
        <v>127</v>
      </c>
    </row>
    <row r="133" s="13" customFormat="1">
      <c r="A133" s="13"/>
      <c r="B133" s="219"/>
      <c r="C133" s="220"/>
      <c r="D133" s="221" t="s">
        <v>136</v>
      </c>
      <c r="E133" s="222" t="s">
        <v>19</v>
      </c>
      <c r="F133" s="223" t="s">
        <v>780</v>
      </c>
      <c r="G133" s="220"/>
      <c r="H133" s="222" t="s">
        <v>19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136</v>
      </c>
      <c r="AU133" s="229" t="s">
        <v>81</v>
      </c>
      <c r="AV133" s="13" t="s">
        <v>79</v>
      </c>
      <c r="AW133" s="13" t="s">
        <v>33</v>
      </c>
      <c r="AX133" s="13" t="s">
        <v>71</v>
      </c>
      <c r="AY133" s="229" t="s">
        <v>127</v>
      </c>
    </row>
    <row r="134" s="14" customFormat="1">
      <c r="A134" s="14"/>
      <c r="B134" s="230"/>
      <c r="C134" s="231"/>
      <c r="D134" s="221" t="s">
        <v>136</v>
      </c>
      <c r="E134" s="232" t="s">
        <v>19</v>
      </c>
      <c r="F134" s="233" t="s">
        <v>781</v>
      </c>
      <c r="G134" s="231"/>
      <c r="H134" s="234">
        <v>1.2130000000000001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136</v>
      </c>
      <c r="AU134" s="240" t="s">
        <v>81</v>
      </c>
      <c r="AV134" s="14" t="s">
        <v>81</v>
      </c>
      <c r="AW134" s="14" t="s">
        <v>33</v>
      </c>
      <c r="AX134" s="14" t="s">
        <v>79</v>
      </c>
      <c r="AY134" s="240" t="s">
        <v>127</v>
      </c>
    </row>
    <row r="135" s="2" customFormat="1" ht="16.5" customHeight="1">
      <c r="A135" s="40"/>
      <c r="B135" s="41"/>
      <c r="C135" s="263" t="s">
        <v>215</v>
      </c>
      <c r="D135" s="263" t="s">
        <v>286</v>
      </c>
      <c r="E135" s="264" t="s">
        <v>782</v>
      </c>
      <c r="F135" s="265" t="s">
        <v>783</v>
      </c>
      <c r="G135" s="266" t="s">
        <v>271</v>
      </c>
      <c r="H135" s="267">
        <v>2.4260000000000002</v>
      </c>
      <c r="I135" s="268"/>
      <c r="J135" s="269">
        <f>ROUND(I135*H135,2)</f>
        <v>0</v>
      </c>
      <c r="K135" s="265" t="s">
        <v>133</v>
      </c>
      <c r="L135" s="270"/>
      <c r="M135" s="271" t="s">
        <v>19</v>
      </c>
      <c r="N135" s="272" t="s">
        <v>42</v>
      </c>
      <c r="O135" s="86"/>
      <c r="P135" s="215">
        <f>O135*H135</f>
        <v>0</v>
      </c>
      <c r="Q135" s="215">
        <v>1</v>
      </c>
      <c r="R135" s="215">
        <f>Q135*H135</f>
        <v>2.4260000000000002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182</v>
      </c>
      <c r="AT135" s="217" t="s">
        <v>286</v>
      </c>
      <c r="AU135" s="217" t="s">
        <v>81</v>
      </c>
      <c r="AY135" s="19" t="s">
        <v>127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134</v>
      </c>
      <c r="BM135" s="217" t="s">
        <v>784</v>
      </c>
    </row>
    <row r="136" s="14" customFormat="1">
      <c r="A136" s="14"/>
      <c r="B136" s="230"/>
      <c r="C136" s="231"/>
      <c r="D136" s="221" t="s">
        <v>136</v>
      </c>
      <c r="E136" s="232" t="s">
        <v>19</v>
      </c>
      <c r="F136" s="233" t="s">
        <v>785</v>
      </c>
      <c r="G136" s="231"/>
      <c r="H136" s="234">
        <v>2.4260000000000002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136</v>
      </c>
      <c r="AU136" s="240" t="s">
        <v>81</v>
      </c>
      <c r="AV136" s="14" t="s">
        <v>81</v>
      </c>
      <c r="AW136" s="14" t="s">
        <v>33</v>
      </c>
      <c r="AX136" s="14" t="s">
        <v>79</v>
      </c>
      <c r="AY136" s="240" t="s">
        <v>127</v>
      </c>
    </row>
    <row r="137" s="2" customFormat="1">
      <c r="A137" s="40"/>
      <c r="B137" s="41"/>
      <c r="C137" s="206" t="s">
        <v>253</v>
      </c>
      <c r="D137" s="206" t="s">
        <v>129</v>
      </c>
      <c r="E137" s="207" t="s">
        <v>265</v>
      </c>
      <c r="F137" s="208" t="s">
        <v>266</v>
      </c>
      <c r="G137" s="209" t="s">
        <v>154</v>
      </c>
      <c r="H137" s="210">
        <v>45.488</v>
      </c>
      <c r="I137" s="211"/>
      <c r="J137" s="212">
        <f>ROUND(I137*H137,2)</f>
        <v>0</v>
      </c>
      <c r="K137" s="208" t="s">
        <v>786</v>
      </c>
      <c r="L137" s="46"/>
      <c r="M137" s="213" t="s">
        <v>19</v>
      </c>
      <c r="N137" s="214" t="s">
        <v>42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134</v>
      </c>
      <c r="AT137" s="217" t="s">
        <v>129</v>
      </c>
      <c r="AU137" s="217" t="s">
        <v>81</v>
      </c>
      <c r="AY137" s="19" t="s">
        <v>127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79</v>
      </c>
      <c r="BK137" s="218">
        <f>ROUND(I137*H137,2)</f>
        <v>0</v>
      </c>
      <c r="BL137" s="19" t="s">
        <v>134</v>
      </c>
      <c r="BM137" s="217" t="s">
        <v>787</v>
      </c>
    </row>
    <row r="138" s="13" customFormat="1">
      <c r="A138" s="13"/>
      <c r="B138" s="219"/>
      <c r="C138" s="220"/>
      <c r="D138" s="221" t="s">
        <v>136</v>
      </c>
      <c r="E138" s="222" t="s">
        <v>19</v>
      </c>
      <c r="F138" s="223" t="s">
        <v>257</v>
      </c>
      <c r="G138" s="220"/>
      <c r="H138" s="222" t="s">
        <v>19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136</v>
      </c>
      <c r="AU138" s="229" t="s">
        <v>81</v>
      </c>
      <c r="AV138" s="13" t="s">
        <v>79</v>
      </c>
      <c r="AW138" s="13" t="s">
        <v>33</v>
      </c>
      <c r="AX138" s="13" t="s">
        <v>71</v>
      </c>
      <c r="AY138" s="229" t="s">
        <v>127</v>
      </c>
    </row>
    <row r="139" s="14" customFormat="1">
      <c r="A139" s="14"/>
      <c r="B139" s="230"/>
      <c r="C139" s="231"/>
      <c r="D139" s="221" t="s">
        <v>136</v>
      </c>
      <c r="E139" s="232" t="s">
        <v>19</v>
      </c>
      <c r="F139" s="233" t="s">
        <v>776</v>
      </c>
      <c r="G139" s="231"/>
      <c r="H139" s="234">
        <v>45.488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136</v>
      </c>
      <c r="AU139" s="240" t="s">
        <v>81</v>
      </c>
      <c r="AV139" s="14" t="s">
        <v>81</v>
      </c>
      <c r="AW139" s="14" t="s">
        <v>33</v>
      </c>
      <c r="AX139" s="14" t="s">
        <v>71</v>
      </c>
      <c r="AY139" s="240" t="s">
        <v>127</v>
      </c>
    </row>
    <row r="140" s="15" customFormat="1">
      <c r="A140" s="15"/>
      <c r="B140" s="241"/>
      <c r="C140" s="242"/>
      <c r="D140" s="221" t="s">
        <v>136</v>
      </c>
      <c r="E140" s="243" t="s">
        <v>19</v>
      </c>
      <c r="F140" s="244" t="s">
        <v>151</v>
      </c>
      <c r="G140" s="242"/>
      <c r="H140" s="245">
        <v>45.488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1" t="s">
        <v>136</v>
      </c>
      <c r="AU140" s="251" t="s">
        <v>81</v>
      </c>
      <c r="AV140" s="15" t="s">
        <v>144</v>
      </c>
      <c r="AW140" s="15" t="s">
        <v>33</v>
      </c>
      <c r="AX140" s="15" t="s">
        <v>79</v>
      </c>
      <c r="AY140" s="251" t="s">
        <v>127</v>
      </c>
    </row>
    <row r="141" s="2" customFormat="1">
      <c r="A141" s="40"/>
      <c r="B141" s="41"/>
      <c r="C141" s="206" t="s">
        <v>259</v>
      </c>
      <c r="D141" s="206" t="s">
        <v>129</v>
      </c>
      <c r="E141" s="207" t="s">
        <v>788</v>
      </c>
      <c r="F141" s="208" t="s">
        <v>647</v>
      </c>
      <c r="G141" s="209" t="s">
        <v>271</v>
      </c>
      <c r="H141" s="210">
        <v>90.975999999999999</v>
      </c>
      <c r="I141" s="211"/>
      <c r="J141" s="212">
        <f>ROUND(I141*H141,2)</f>
        <v>0</v>
      </c>
      <c r="K141" s="208" t="s">
        <v>133</v>
      </c>
      <c r="L141" s="46"/>
      <c r="M141" s="213" t="s">
        <v>19</v>
      </c>
      <c r="N141" s="214" t="s">
        <v>42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134</v>
      </c>
      <c r="AT141" s="217" t="s">
        <v>129</v>
      </c>
      <c r="AU141" s="217" t="s">
        <v>81</v>
      </c>
      <c r="AY141" s="19" t="s">
        <v>127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79</v>
      </c>
      <c r="BK141" s="218">
        <f>ROUND(I141*H141,2)</f>
        <v>0</v>
      </c>
      <c r="BL141" s="19" t="s">
        <v>134</v>
      </c>
      <c r="BM141" s="217" t="s">
        <v>789</v>
      </c>
    </row>
    <row r="142" s="13" customFormat="1">
      <c r="A142" s="13"/>
      <c r="B142" s="219"/>
      <c r="C142" s="220"/>
      <c r="D142" s="221" t="s">
        <v>136</v>
      </c>
      <c r="E142" s="222" t="s">
        <v>19</v>
      </c>
      <c r="F142" s="223" t="s">
        <v>257</v>
      </c>
      <c r="G142" s="220"/>
      <c r="H142" s="222" t="s">
        <v>19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136</v>
      </c>
      <c r="AU142" s="229" t="s">
        <v>81</v>
      </c>
      <c r="AV142" s="13" t="s">
        <v>79</v>
      </c>
      <c r="AW142" s="13" t="s">
        <v>33</v>
      </c>
      <c r="AX142" s="13" t="s">
        <v>71</v>
      </c>
      <c r="AY142" s="229" t="s">
        <v>127</v>
      </c>
    </row>
    <row r="143" s="14" customFormat="1">
      <c r="A143" s="14"/>
      <c r="B143" s="230"/>
      <c r="C143" s="231"/>
      <c r="D143" s="221" t="s">
        <v>136</v>
      </c>
      <c r="E143" s="232" t="s">
        <v>19</v>
      </c>
      <c r="F143" s="233" t="s">
        <v>790</v>
      </c>
      <c r="G143" s="231"/>
      <c r="H143" s="234">
        <v>90.975999999999999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136</v>
      </c>
      <c r="AU143" s="240" t="s">
        <v>81</v>
      </c>
      <c r="AV143" s="14" t="s">
        <v>81</v>
      </c>
      <c r="AW143" s="14" t="s">
        <v>33</v>
      </c>
      <c r="AX143" s="14" t="s">
        <v>71</v>
      </c>
      <c r="AY143" s="240" t="s">
        <v>127</v>
      </c>
    </row>
    <row r="144" s="15" customFormat="1">
      <c r="A144" s="15"/>
      <c r="B144" s="241"/>
      <c r="C144" s="242"/>
      <c r="D144" s="221" t="s">
        <v>136</v>
      </c>
      <c r="E144" s="243" t="s">
        <v>19</v>
      </c>
      <c r="F144" s="244" t="s">
        <v>151</v>
      </c>
      <c r="G144" s="242"/>
      <c r="H144" s="245">
        <v>90.975999999999999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1" t="s">
        <v>136</v>
      </c>
      <c r="AU144" s="251" t="s">
        <v>81</v>
      </c>
      <c r="AV144" s="15" t="s">
        <v>144</v>
      </c>
      <c r="AW144" s="15" t="s">
        <v>33</v>
      </c>
      <c r="AX144" s="15" t="s">
        <v>79</v>
      </c>
      <c r="AY144" s="251" t="s">
        <v>127</v>
      </c>
    </row>
    <row r="145" s="2" customFormat="1">
      <c r="A145" s="40"/>
      <c r="B145" s="41"/>
      <c r="C145" s="206" t="s">
        <v>8</v>
      </c>
      <c r="D145" s="206" t="s">
        <v>129</v>
      </c>
      <c r="E145" s="207" t="s">
        <v>302</v>
      </c>
      <c r="F145" s="208" t="s">
        <v>303</v>
      </c>
      <c r="G145" s="209" t="s">
        <v>132</v>
      </c>
      <c r="H145" s="210">
        <v>18.620000000000001</v>
      </c>
      <c r="I145" s="211"/>
      <c r="J145" s="212">
        <f>ROUND(I145*H145,2)</f>
        <v>0</v>
      </c>
      <c r="K145" s="208" t="s">
        <v>133</v>
      </c>
      <c r="L145" s="46"/>
      <c r="M145" s="213" t="s">
        <v>19</v>
      </c>
      <c r="N145" s="214" t="s">
        <v>42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134</v>
      </c>
      <c r="AT145" s="217" t="s">
        <v>129</v>
      </c>
      <c r="AU145" s="217" t="s">
        <v>81</v>
      </c>
      <c r="AY145" s="19" t="s">
        <v>127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ROUND(I145*H145,2)</f>
        <v>0</v>
      </c>
      <c r="BL145" s="19" t="s">
        <v>134</v>
      </c>
      <c r="BM145" s="217" t="s">
        <v>791</v>
      </c>
    </row>
    <row r="146" s="13" customFormat="1">
      <c r="A146" s="13"/>
      <c r="B146" s="219"/>
      <c r="C146" s="220"/>
      <c r="D146" s="221" t="s">
        <v>136</v>
      </c>
      <c r="E146" s="222" t="s">
        <v>19</v>
      </c>
      <c r="F146" s="223" t="s">
        <v>305</v>
      </c>
      <c r="G146" s="220"/>
      <c r="H146" s="222" t="s">
        <v>19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136</v>
      </c>
      <c r="AU146" s="229" t="s">
        <v>81</v>
      </c>
      <c r="AV146" s="13" t="s">
        <v>79</v>
      </c>
      <c r="AW146" s="13" t="s">
        <v>33</v>
      </c>
      <c r="AX146" s="13" t="s">
        <v>71</v>
      </c>
      <c r="AY146" s="229" t="s">
        <v>127</v>
      </c>
    </row>
    <row r="147" s="14" customFormat="1">
      <c r="A147" s="14"/>
      <c r="B147" s="230"/>
      <c r="C147" s="231"/>
      <c r="D147" s="221" t="s">
        <v>136</v>
      </c>
      <c r="E147" s="232" t="s">
        <v>19</v>
      </c>
      <c r="F147" s="233" t="s">
        <v>792</v>
      </c>
      <c r="G147" s="231"/>
      <c r="H147" s="234">
        <v>18.620000000000001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136</v>
      </c>
      <c r="AU147" s="240" t="s">
        <v>81</v>
      </c>
      <c r="AV147" s="14" t="s">
        <v>81</v>
      </c>
      <c r="AW147" s="14" t="s">
        <v>33</v>
      </c>
      <c r="AX147" s="14" t="s">
        <v>79</v>
      </c>
      <c r="AY147" s="240" t="s">
        <v>127</v>
      </c>
    </row>
    <row r="148" s="2" customFormat="1" ht="21.75" customHeight="1">
      <c r="A148" s="40"/>
      <c r="B148" s="41"/>
      <c r="C148" s="206" t="s">
        <v>268</v>
      </c>
      <c r="D148" s="206" t="s">
        <v>129</v>
      </c>
      <c r="E148" s="207" t="s">
        <v>313</v>
      </c>
      <c r="F148" s="208" t="s">
        <v>314</v>
      </c>
      <c r="G148" s="209" t="s">
        <v>132</v>
      </c>
      <c r="H148" s="210">
        <v>55.119999999999997</v>
      </c>
      <c r="I148" s="211"/>
      <c r="J148" s="212">
        <f>ROUND(I148*H148,2)</f>
        <v>0</v>
      </c>
      <c r="K148" s="208" t="s">
        <v>133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134</v>
      </c>
      <c r="AT148" s="217" t="s">
        <v>129</v>
      </c>
      <c r="AU148" s="217" t="s">
        <v>81</v>
      </c>
      <c r="AY148" s="19" t="s">
        <v>127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ROUND(I148*H148,2)</f>
        <v>0</v>
      </c>
      <c r="BL148" s="19" t="s">
        <v>134</v>
      </c>
      <c r="BM148" s="217" t="s">
        <v>793</v>
      </c>
    </row>
    <row r="149" s="13" customFormat="1">
      <c r="A149" s="13"/>
      <c r="B149" s="219"/>
      <c r="C149" s="220"/>
      <c r="D149" s="221" t="s">
        <v>136</v>
      </c>
      <c r="E149" s="222" t="s">
        <v>19</v>
      </c>
      <c r="F149" s="223" t="s">
        <v>757</v>
      </c>
      <c r="G149" s="220"/>
      <c r="H149" s="222" t="s">
        <v>19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136</v>
      </c>
      <c r="AU149" s="229" t="s">
        <v>81</v>
      </c>
      <c r="AV149" s="13" t="s">
        <v>79</v>
      </c>
      <c r="AW149" s="13" t="s">
        <v>33</v>
      </c>
      <c r="AX149" s="13" t="s">
        <v>71</v>
      </c>
      <c r="AY149" s="229" t="s">
        <v>127</v>
      </c>
    </row>
    <row r="150" s="14" customFormat="1">
      <c r="A150" s="14"/>
      <c r="B150" s="230"/>
      <c r="C150" s="231"/>
      <c r="D150" s="221" t="s">
        <v>136</v>
      </c>
      <c r="E150" s="232" t="s">
        <v>19</v>
      </c>
      <c r="F150" s="233" t="s">
        <v>794</v>
      </c>
      <c r="G150" s="231"/>
      <c r="H150" s="234">
        <v>55.119999999999997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136</v>
      </c>
      <c r="AU150" s="240" t="s">
        <v>81</v>
      </c>
      <c r="AV150" s="14" t="s">
        <v>81</v>
      </c>
      <c r="AW150" s="14" t="s">
        <v>33</v>
      </c>
      <c r="AX150" s="14" t="s">
        <v>79</v>
      </c>
      <c r="AY150" s="240" t="s">
        <v>127</v>
      </c>
    </row>
    <row r="151" s="2" customFormat="1" ht="16.5" customHeight="1">
      <c r="A151" s="40"/>
      <c r="B151" s="41"/>
      <c r="C151" s="206" t="s">
        <v>274</v>
      </c>
      <c r="D151" s="206" t="s">
        <v>129</v>
      </c>
      <c r="E151" s="207" t="s">
        <v>325</v>
      </c>
      <c r="F151" s="208" t="s">
        <v>326</v>
      </c>
      <c r="G151" s="209" t="s">
        <v>132</v>
      </c>
      <c r="H151" s="210">
        <v>18.620000000000001</v>
      </c>
      <c r="I151" s="211"/>
      <c r="J151" s="212">
        <f>ROUND(I151*H151,2)</f>
        <v>0</v>
      </c>
      <c r="K151" s="208" t="s">
        <v>133</v>
      </c>
      <c r="L151" s="46"/>
      <c r="M151" s="213" t="s">
        <v>19</v>
      </c>
      <c r="N151" s="214" t="s">
        <v>42</v>
      </c>
      <c r="O151" s="86"/>
      <c r="P151" s="215">
        <f>O151*H151</f>
        <v>0</v>
      </c>
      <c r="Q151" s="215">
        <v>0.0012700000000000001</v>
      </c>
      <c r="R151" s="215">
        <f>Q151*H151</f>
        <v>0.023647400000000002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134</v>
      </c>
      <c r="AT151" s="217" t="s">
        <v>129</v>
      </c>
      <c r="AU151" s="217" t="s">
        <v>81</v>
      </c>
      <c r="AY151" s="19" t="s">
        <v>127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79</v>
      </c>
      <c r="BK151" s="218">
        <f>ROUND(I151*H151,2)</f>
        <v>0</v>
      </c>
      <c r="BL151" s="19" t="s">
        <v>134</v>
      </c>
      <c r="BM151" s="217" t="s">
        <v>795</v>
      </c>
    </row>
    <row r="152" s="13" customFormat="1">
      <c r="A152" s="13"/>
      <c r="B152" s="219"/>
      <c r="C152" s="220"/>
      <c r="D152" s="221" t="s">
        <v>136</v>
      </c>
      <c r="E152" s="222" t="s">
        <v>19</v>
      </c>
      <c r="F152" s="223" t="s">
        <v>305</v>
      </c>
      <c r="G152" s="220"/>
      <c r="H152" s="222" t="s">
        <v>19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136</v>
      </c>
      <c r="AU152" s="229" t="s">
        <v>81</v>
      </c>
      <c r="AV152" s="13" t="s">
        <v>79</v>
      </c>
      <c r="AW152" s="13" t="s">
        <v>33</v>
      </c>
      <c r="AX152" s="13" t="s">
        <v>71</v>
      </c>
      <c r="AY152" s="229" t="s">
        <v>127</v>
      </c>
    </row>
    <row r="153" s="14" customFormat="1">
      <c r="A153" s="14"/>
      <c r="B153" s="230"/>
      <c r="C153" s="231"/>
      <c r="D153" s="221" t="s">
        <v>136</v>
      </c>
      <c r="E153" s="232" t="s">
        <v>19</v>
      </c>
      <c r="F153" s="233" t="s">
        <v>792</v>
      </c>
      <c r="G153" s="231"/>
      <c r="H153" s="234">
        <v>18.620000000000001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136</v>
      </c>
      <c r="AU153" s="240" t="s">
        <v>81</v>
      </c>
      <c r="AV153" s="14" t="s">
        <v>81</v>
      </c>
      <c r="AW153" s="14" t="s">
        <v>33</v>
      </c>
      <c r="AX153" s="14" t="s">
        <v>79</v>
      </c>
      <c r="AY153" s="240" t="s">
        <v>127</v>
      </c>
    </row>
    <row r="154" s="2" customFormat="1" ht="16.5" customHeight="1">
      <c r="A154" s="40"/>
      <c r="B154" s="41"/>
      <c r="C154" s="263" t="s">
        <v>280</v>
      </c>
      <c r="D154" s="263" t="s">
        <v>286</v>
      </c>
      <c r="E154" s="264" t="s">
        <v>331</v>
      </c>
      <c r="F154" s="265" t="s">
        <v>332</v>
      </c>
      <c r="G154" s="266" t="s">
        <v>333</v>
      </c>
      <c r="H154" s="267">
        <v>0.55900000000000005</v>
      </c>
      <c r="I154" s="268"/>
      <c r="J154" s="269">
        <f>ROUND(I154*H154,2)</f>
        <v>0</v>
      </c>
      <c r="K154" s="265" t="s">
        <v>133</v>
      </c>
      <c r="L154" s="270"/>
      <c r="M154" s="271" t="s">
        <v>19</v>
      </c>
      <c r="N154" s="272" t="s">
        <v>42</v>
      </c>
      <c r="O154" s="86"/>
      <c r="P154" s="215">
        <f>O154*H154</f>
        <v>0</v>
      </c>
      <c r="Q154" s="215">
        <v>0.001</v>
      </c>
      <c r="R154" s="215">
        <f>Q154*H154</f>
        <v>0.00055900000000000004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182</v>
      </c>
      <c r="AT154" s="217" t="s">
        <v>286</v>
      </c>
      <c r="AU154" s="217" t="s">
        <v>81</v>
      </c>
      <c r="AY154" s="19" t="s">
        <v>127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134</v>
      </c>
      <c r="BM154" s="217" t="s">
        <v>796</v>
      </c>
    </row>
    <row r="155" s="14" customFormat="1">
      <c r="A155" s="14"/>
      <c r="B155" s="230"/>
      <c r="C155" s="231"/>
      <c r="D155" s="221" t="s">
        <v>136</v>
      </c>
      <c r="E155" s="232" t="s">
        <v>19</v>
      </c>
      <c r="F155" s="233" t="s">
        <v>797</v>
      </c>
      <c r="G155" s="231"/>
      <c r="H155" s="234">
        <v>0.55900000000000005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136</v>
      </c>
      <c r="AU155" s="240" t="s">
        <v>81</v>
      </c>
      <c r="AV155" s="14" t="s">
        <v>81</v>
      </c>
      <c r="AW155" s="14" t="s">
        <v>33</v>
      </c>
      <c r="AX155" s="14" t="s">
        <v>79</v>
      </c>
      <c r="AY155" s="240" t="s">
        <v>127</v>
      </c>
    </row>
    <row r="156" s="2" customFormat="1">
      <c r="A156" s="40"/>
      <c r="B156" s="41"/>
      <c r="C156" s="206" t="s">
        <v>285</v>
      </c>
      <c r="D156" s="206" t="s">
        <v>129</v>
      </c>
      <c r="E156" s="207" t="s">
        <v>337</v>
      </c>
      <c r="F156" s="208" t="s">
        <v>338</v>
      </c>
      <c r="G156" s="209" t="s">
        <v>132</v>
      </c>
      <c r="H156" s="210">
        <v>18.620000000000001</v>
      </c>
      <c r="I156" s="211"/>
      <c r="J156" s="212">
        <f>ROUND(I156*H156,2)</f>
        <v>0</v>
      </c>
      <c r="K156" s="208" t="s">
        <v>133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134</v>
      </c>
      <c r="AT156" s="217" t="s">
        <v>129</v>
      </c>
      <c r="AU156" s="217" t="s">
        <v>81</v>
      </c>
      <c r="AY156" s="19" t="s">
        <v>127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134</v>
      </c>
      <c r="BM156" s="217" t="s">
        <v>798</v>
      </c>
    </row>
    <row r="157" s="13" customFormat="1">
      <c r="A157" s="13"/>
      <c r="B157" s="219"/>
      <c r="C157" s="220"/>
      <c r="D157" s="221" t="s">
        <v>136</v>
      </c>
      <c r="E157" s="222" t="s">
        <v>19</v>
      </c>
      <c r="F157" s="223" t="s">
        <v>305</v>
      </c>
      <c r="G157" s="220"/>
      <c r="H157" s="222" t="s">
        <v>19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136</v>
      </c>
      <c r="AU157" s="229" t="s">
        <v>81</v>
      </c>
      <c r="AV157" s="13" t="s">
        <v>79</v>
      </c>
      <c r="AW157" s="13" t="s">
        <v>33</v>
      </c>
      <c r="AX157" s="13" t="s">
        <v>71</v>
      </c>
      <c r="AY157" s="229" t="s">
        <v>127</v>
      </c>
    </row>
    <row r="158" s="14" customFormat="1">
      <c r="A158" s="14"/>
      <c r="B158" s="230"/>
      <c r="C158" s="231"/>
      <c r="D158" s="221" t="s">
        <v>136</v>
      </c>
      <c r="E158" s="232" t="s">
        <v>19</v>
      </c>
      <c r="F158" s="233" t="s">
        <v>792</v>
      </c>
      <c r="G158" s="231"/>
      <c r="H158" s="234">
        <v>18.620000000000001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136</v>
      </c>
      <c r="AU158" s="240" t="s">
        <v>81</v>
      </c>
      <c r="AV158" s="14" t="s">
        <v>81</v>
      </c>
      <c r="AW158" s="14" t="s">
        <v>33</v>
      </c>
      <c r="AX158" s="14" t="s">
        <v>79</v>
      </c>
      <c r="AY158" s="240" t="s">
        <v>127</v>
      </c>
    </row>
    <row r="159" s="12" customFormat="1" ht="22.8" customHeight="1">
      <c r="A159" s="12"/>
      <c r="B159" s="190"/>
      <c r="C159" s="191"/>
      <c r="D159" s="192" t="s">
        <v>70</v>
      </c>
      <c r="E159" s="204" t="s">
        <v>81</v>
      </c>
      <c r="F159" s="204" t="s">
        <v>340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SUM(P160:P174)</f>
        <v>0</v>
      </c>
      <c r="Q159" s="198"/>
      <c r="R159" s="199">
        <f>SUM(R160:R174)</f>
        <v>23.106573609999998</v>
      </c>
      <c r="S159" s="198"/>
      <c r="T159" s="200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79</v>
      </c>
      <c r="AT159" s="202" t="s">
        <v>70</v>
      </c>
      <c r="AU159" s="202" t="s">
        <v>79</v>
      </c>
      <c r="AY159" s="201" t="s">
        <v>127</v>
      </c>
      <c r="BK159" s="203">
        <f>SUM(BK160:BK174)</f>
        <v>0</v>
      </c>
    </row>
    <row r="160" s="2" customFormat="1" ht="21.75" customHeight="1">
      <c r="A160" s="40"/>
      <c r="B160" s="41"/>
      <c r="C160" s="206" t="s">
        <v>292</v>
      </c>
      <c r="D160" s="206" t="s">
        <v>129</v>
      </c>
      <c r="E160" s="207" t="s">
        <v>799</v>
      </c>
      <c r="F160" s="208" t="s">
        <v>800</v>
      </c>
      <c r="G160" s="209" t="s">
        <v>154</v>
      </c>
      <c r="H160" s="210">
        <v>8.3529999999999998</v>
      </c>
      <c r="I160" s="211"/>
      <c r="J160" s="212">
        <f>ROUND(I160*H160,2)</f>
        <v>0</v>
      </c>
      <c r="K160" s="208" t="s">
        <v>133</v>
      </c>
      <c r="L160" s="46"/>
      <c r="M160" s="213" t="s">
        <v>19</v>
      </c>
      <c r="N160" s="214" t="s">
        <v>42</v>
      </c>
      <c r="O160" s="86"/>
      <c r="P160" s="215">
        <f>O160*H160</f>
        <v>0</v>
      </c>
      <c r="Q160" s="215">
        <v>2.5018699999999998</v>
      </c>
      <c r="R160" s="215">
        <f>Q160*H160</f>
        <v>20.898120109999997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134</v>
      </c>
      <c r="AT160" s="217" t="s">
        <v>129</v>
      </c>
      <c r="AU160" s="217" t="s">
        <v>81</v>
      </c>
      <c r="AY160" s="19" t="s">
        <v>127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79</v>
      </c>
      <c r="BK160" s="218">
        <f>ROUND(I160*H160,2)</f>
        <v>0</v>
      </c>
      <c r="BL160" s="19" t="s">
        <v>134</v>
      </c>
      <c r="BM160" s="217" t="s">
        <v>801</v>
      </c>
    </row>
    <row r="161" s="13" customFormat="1">
      <c r="A161" s="13"/>
      <c r="B161" s="219"/>
      <c r="C161" s="220"/>
      <c r="D161" s="221" t="s">
        <v>136</v>
      </c>
      <c r="E161" s="222" t="s">
        <v>19</v>
      </c>
      <c r="F161" s="223" t="s">
        <v>802</v>
      </c>
      <c r="G161" s="220"/>
      <c r="H161" s="222" t="s">
        <v>19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136</v>
      </c>
      <c r="AU161" s="229" t="s">
        <v>81</v>
      </c>
      <c r="AV161" s="13" t="s">
        <v>79</v>
      </c>
      <c r="AW161" s="13" t="s">
        <v>33</v>
      </c>
      <c r="AX161" s="13" t="s">
        <v>71</v>
      </c>
      <c r="AY161" s="229" t="s">
        <v>127</v>
      </c>
    </row>
    <row r="162" s="14" customFormat="1">
      <c r="A162" s="14"/>
      <c r="B162" s="230"/>
      <c r="C162" s="231"/>
      <c r="D162" s="221" t="s">
        <v>136</v>
      </c>
      <c r="E162" s="232" t="s">
        <v>19</v>
      </c>
      <c r="F162" s="233" t="s">
        <v>803</v>
      </c>
      <c r="G162" s="231"/>
      <c r="H162" s="234">
        <v>8.3529999999999998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136</v>
      </c>
      <c r="AU162" s="240" t="s">
        <v>81</v>
      </c>
      <c r="AV162" s="14" t="s">
        <v>81</v>
      </c>
      <c r="AW162" s="14" t="s">
        <v>33</v>
      </c>
      <c r="AX162" s="14" t="s">
        <v>79</v>
      </c>
      <c r="AY162" s="240" t="s">
        <v>127</v>
      </c>
    </row>
    <row r="163" s="2" customFormat="1" ht="16.5" customHeight="1">
      <c r="A163" s="40"/>
      <c r="B163" s="41"/>
      <c r="C163" s="206" t="s">
        <v>7</v>
      </c>
      <c r="D163" s="206" t="s">
        <v>129</v>
      </c>
      <c r="E163" s="207" t="s">
        <v>804</v>
      </c>
      <c r="F163" s="208" t="s">
        <v>805</v>
      </c>
      <c r="G163" s="209" t="s">
        <v>132</v>
      </c>
      <c r="H163" s="210">
        <v>7.6130000000000004</v>
      </c>
      <c r="I163" s="211"/>
      <c r="J163" s="212">
        <f>ROUND(I163*H163,2)</f>
        <v>0</v>
      </c>
      <c r="K163" s="208" t="s">
        <v>133</v>
      </c>
      <c r="L163" s="46"/>
      <c r="M163" s="213" t="s">
        <v>19</v>
      </c>
      <c r="N163" s="214" t="s">
        <v>42</v>
      </c>
      <c r="O163" s="86"/>
      <c r="P163" s="215">
        <f>O163*H163</f>
        <v>0</v>
      </c>
      <c r="Q163" s="215">
        <v>0.00247</v>
      </c>
      <c r="R163" s="215">
        <f>Q163*H163</f>
        <v>0.018804110000000002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134</v>
      </c>
      <c r="AT163" s="217" t="s">
        <v>129</v>
      </c>
      <c r="AU163" s="217" t="s">
        <v>81</v>
      </c>
      <c r="AY163" s="19" t="s">
        <v>127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79</v>
      </c>
      <c r="BK163" s="218">
        <f>ROUND(I163*H163,2)</f>
        <v>0</v>
      </c>
      <c r="BL163" s="19" t="s">
        <v>134</v>
      </c>
      <c r="BM163" s="217" t="s">
        <v>806</v>
      </c>
    </row>
    <row r="164" s="13" customFormat="1">
      <c r="A164" s="13"/>
      <c r="B164" s="219"/>
      <c r="C164" s="220"/>
      <c r="D164" s="221" t="s">
        <v>136</v>
      </c>
      <c r="E164" s="222" t="s">
        <v>19</v>
      </c>
      <c r="F164" s="223" t="s">
        <v>802</v>
      </c>
      <c r="G164" s="220"/>
      <c r="H164" s="222" t="s">
        <v>19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136</v>
      </c>
      <c r="AU164" s="229" t="s">
        <v>81</v>
      </c>
      <c r="AV164" s="13" t="s">
        <v>79</v>
      </c>
      <c r="AW164" s="13" t="s">
        <v>33</v>
      </c>
      <c r="AX164" s="13" t="s">
        <v>71</v>
      </c>
      <c r="AY164" s="229" t="s">
        <v>127</v>
      </c>
    </row>
    <row r="165" s="14" customFormat="1">
      <c r="A165" s="14"/>
      <c r="B165" s="230"/>
      <c r="C165" s="231"/>
      <c r="D165" s="221" t="s">
        <v>136</v>
      </c>
      <c r="E165" s="232" t="s">
        <v>19</v>
      </c>
      <c r="F165" s="233" t="s">
        <v>807</v>
      </c>
      <c r="G165" s="231"/>
      <c r="H165" s="234">
        <v>7.6130000000000004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136</v>
      </c>
      <c r="AU165" s="240" t="s">
        <v>81</v>
      </c>
      <c r="AV165" s="14" t="s">
        <v>81</v>
      </c>
      <c r="AW165" s="14" t="s">
        <v>33</v>
      </c>
      <c r="AX165" s="14" t="s">
        <v>79</v>
      </c>
      <c r="AY165" s="240" t="s">
        <v>127</v>
      </c>
    </row>
    <row r="166" s="2" customFormat="1" ht="16.5" customHeight="1">
      <c r="A166" s="40"/>
      <c r="B166" s="41"/>
      <c r="C166" s="206" t="s">
        <v>301</v>
      </c>
      <c r="D166" s="206" t="s">
        <v>129</v>
      </c>
      <c r="E166" s="207" t="s">
        <v>808</v>
      </c>
      <c r="F166" s="208" t="s">
        <v>809</v>
      </c>
      <c r="G166" s="209" t="s">
        <v>132</v>
      </c>
      <c r="H166" s="210">
        <v>7.6130000000000004</v>
      </c>
      <c r="I166" s="211"/>
      <c r="J166" s="212">
        <f>ROUND(I166*H166,2)</f>
        <v>0</v>
      </c>
      <c r="K166" s="208" t="s">
        <v>133</v>
      </c>
      <c r="L166" s="46"/>
      <c r="M166" s="213" t="s">
        <v>19</v>
      </c>
      <c r="N166" s="214" t="s">
        <v>42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134</v>
      </c>
      <c r="AT166" s="217" t="s">
        <v>129</v>
      </c>
      <c r="AU166" s="217" t="s">
        <v>81</v>
      </c>
      <c r="AY166" s="19" t="s">
        <v>127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79</v>
      </c>
      <c r="BK166" s="218">
        <f>ROUND(I166*H166,2)</f>
        <v>0</v>
      </c>
      <c r="BL166" s="19" t="s">
        <v>134</v>
      </c>
      <c r="BM166" s="217" t="s">
        <v>810</v>
      </c>
    </row>
    <row r="167" s="2" customFormat="1" ht="16.5" customHeight="1">
      <c r="A167" s="40"/>
      <c r="B167" s="41"/>
      <c r="C167" s="206" t="s">
        <v>307</v>
      </c>
      <c r="D167" s="206" t="s">
        <v>129</v>
      </c>
      <c r="E167" s="207" t="s">
        <v>811</v>
      </c>
      <c r="F167" s="208" t="s">
        <v>812</v>
      </c>
      <c r="G167" s="209" t="s">
        <v>271</v>
      </c>
      <c r="H167" s="210">
        <v>0.82899999999999996</v>
      </c>
      <c r="I167" s="211"/>
      <c r="J167" s="212">
        <f>ROUND(I167*H167,2)</f>
        <v>0</v>
      </c>
      <c r="K167" s="208" t="s">
        <v>133</v>
      </c>
      <c r="L167" s="46"/>
      <c r="M167" s="213" t="s">
        <v>19</v>
      </c>
      <c r="N167" s="214" t="s">
        <v>42</v>
      </c>
      <c r="O167" s="86"/>
      <c r="P167" s="215">
        <f>O167*H167</f>
        <v>0</v>
      </c>
      <c r="Q167" s="215">
        <v>1.0606199999999999</v>
      </c>
      <c r="R167" s="215">
        <f>Q167*H167</f>
        <v>0.87925397999999988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134</v>
      </c>
      <c r="AT167" s="217" t="s">
        <v>129</v>
      </c>
      <c r="AU167" s="217" t="s">
        <v>81</v>
      </c>
      <c r="AY167" s="19" t="s">
        <v>127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79</v>
      </c>
      <c r="BK167" s="218">
        <f>ROUND(I167*H167,2)</f>
        <v>0</v>
      </c>
      <c r="BL167" s="19" t="s">
        <v>134</v>
      </c>
      <c r="BM167" s="217" t="s">
        <v>813</v>
      </c>
    </row>
    <row r="168" s="13" customFormat="1">
      <c r="A168" s="13"/>
      <c r="B168" s="219"/>
      <c r="C168" s="220"/>
      <c r="D168" s="221" t="s">
        <v>136</v>
      </c>
      <c r="E168" s="222" t="s">
        <v>19</v>
      </c>
      <c r="F168" s="223" t="s">
        <v>802</v>
      </c>
      <c r="G168" s="220"/>
      <c r="H168" s="222" t="s">
        <v>19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136</v>
      </c>
      <c r="AU168" s="229" t="s">
        <v>81</v>
      </c>
      <c r="AV168" s="13" t="s">
        <v>79</v>
      </c>
      <c r="AW168" s="13" t="s">
        <v>33</v>
      </c>
      <c r="AX168" s="13" t="s">
        <v>71</v>
      </c>
      <c r="AY168" s="229" t="s">
        <v>127</v>
      </c>
    </row>
    <row r="169" s="14" customFormat="1">
      <c r="A169" s="14"/>
      <c r="B169" s="230"/>
      <c r="C169" s="231"/>
      <c r="D169" s="221" t="s">
        <v>136</v>
      </c>
      <c r="E169" s="232" t="s">
        <v>19</v>
      </c>
      <c r="F169" s="233" t="s">
        <v>814</v>
      </c>
      <c r="G169" s="231"/>
      <c r="H169" s="234">
        <v>0.59299999999999997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136</v>
      </c>
      <c r="AU169" s="240" t="s">
        <v>81</v>
      </c>
      <c r="AV169" s="14" t="s">
        <v>81</v>
      </c>
      <c r="AW169" s="14" t="s">
        <v>33</v>
      </c>
      <c r="AX169" s="14" t="s">
        <v>71</v>
      </c>
      <c r="AY169" s="240" t="s">
        <v>127</v>
      </c>
    </row>
    <row r="170" s="14" customFormat="1">
      <c r="A170" s="14"/>
      <c r="B170" s="230"/>
      <c r="C170" s="231"/>
      <c r="D170" s="221" t="s">
        <v>136</v>
      </c>
      <c r="E170" s="232" t="s">
        <v>19</v>
      </c>
      <c r="F170" s="233" t="s">
        <v>815</v>
      </c>
      <c r="G170" s="231"/>
      <c r="H170" s="234">
        <v>0.23599999999999999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136</v>
      </c>
      <c r="AU170" s="240" t="s">
        <v>81</v>
      </c>
      <c r="AV170" s="14" t="s">
        <v>81</v>
      </c>
      <c r="AW170" s="14" t="s">
        <v>33</v>
      </c>
      <c r="AX170" s="14" t="s">
        <v>71</v>
      </c>
      <c r="AY170" s="240" t="s">
        <v>127</v>
      </c>
    </row>
    <row r="171" s="15" customFormat="1">
      <c r="A171" s="15"/>
      <c r="B171" s="241"/>
      <c r="C171" s="242"/>
      <c r="D171" s="221" t="s">
        <v>136</v>
      </c>
      <c r="E171" s="243" t="s">
        <v>19</v>
      </c>
      <c r="F171" s="244" t="s">
        <v>151</v>
      </c>
      <c r="G171" s="242"/>
      <c r="H171" s="245">
        <v>0.82899999999999996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1" t="s">
        <v>136</v>
      </c>
      <c r="AU171" s="251" t="s">
        <v>81</v>
      </c>
      <c r="AV171" s="15" t="s">
        <v>144</v>
      </c>
      <c r="AW171" s="15" t="s">
        <v>33</v>
      </c>
      <c r="AX171" s="15" t="s">
        <v>79</v>
      </c>
      <c r="AY171" s="251" t="s">
        <v>127</v>
      </c>
    </row>
    <row r="172" s="2" customFormat="1" ht="16.5" customHeight="1">
      <c r="A172" s="40"/>
      <c r="B172" s="41"/>
      <c r="C172" s="206" t="s">
        <v>312</v>
      </c>
      <c r="D172" s="206" t="s">
        <v>129</v>
      </c>
      <c r="E172" s="207" t="s">
        <v>816</v>
      </c>
      <c r="F172" s="208" t="s">
        <v>817</v>
      </c>
      <c r="G172" s="209" t="s">
        <v>271</v>
      </c>
      <c r="H172" s="210">
        <v>1.2330000000000001</v>
      </c>
      <c r="I172" s="211"/>
      <c r="J172" s="212">
        <f>ROUND(I172*H172,2)</f>
        <v>0</v>
      </c>
      <c r="K172" s="208" t="s">
        <v>133</v>
      </c>
      <c r="L172" s="46"/>
      <c r="M172" s="213" t="s">
        <v>19</v>
      </c>
      <c r="N172" s="214" t="s">
        <v>42</v>
      </c>
      <c r="O172" s="86"/>
      <c r="P172" s="215">
        <f>O172*H172</f>
        <v>0</v>
      </c>
      <c r="Q172" s="215">
        <v>1.06277</v>
      </c>
      <c r="R172" s="215">
        <f>Q172*H172</f>
        <v>1.3103954100000002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134</v>
      </c>
      <c r="AT172" s="217" t="s">
        <v>129</v>
      </c>
      <c r="AU172" s="217" t="s">
        <v>81</v>
      </c>
      <c r="AY172" s="19" t="s">
        <v>127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79</v>
      </c>
      <c r="BK172" s="218">
        <f>ROUND(I172*H172,2)</f>
        <v>0</v>
      </c>
      <c r="BL172" s="19" t="s">
        <v>134</v>
      </c>
      <c r="BM172" s="217" t="s">
        <v>818</v>
      </c>
    </row>
    <row r="173" s="13" customFormat="1">
      <c r="A173" s="13"/>
      <c r="B173" s="219"/>
      <c r="C173" s="220"/>
      <c r="D173" s="221" t="s">
        <v>136</v>
      </c>
      <c r="E173" s="222" t="s">
        <v>19</v>
      </c>
      <c r="F173" s="223" t="s">
        <v>802</v>
      </c>
      <c r="G173" s="220"/>
      <c r="H173" s="222" t="s">
        <v>19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136</v>
      </c>
      <c r="AU173" s="229" t="s">
        <v>81</v>
      </c>
      <c r="AV173" s="13" t="s">
        <v>79</v>
      </c>
      <c r="AW173" s="13" t="s">
        <v>33</v>
      </c>
      <c r="AX173" s="13" t="s">
        <v>71</v>
      </c>
      <c r="AY173" s="229" t="s">
        <v>127</v>
      </c>
    </row>
    <row r="174" s="14" customFormat="1">
      <c r="A174" s="14"/>
      <c r="B174" s="230"/>
      <c r="C174" s="231"/>
      <c r="D174" s="221" t="s">
        <v>136</v>
      </c>
      <c r="E174" s="232" t="s">
        <v>19</v>
      </c>
      <c r="F174" s="233" t="s">
        <v>819</v>
      </c>
      <c r="G174" s="231"/>
      <c r="H174" s="234">
        <v>1.2330000000000001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136</v>
      </c>
      <c r="AU174" s="240" t="s">
        <v>81</v>
      </c>
      <c r="AV174" s="14" t="s">
        <v>81</v>
      </c>
      <c r="AW174" s="14" t="s">
        <v>33</v>
      </c>
      <c r="AX174" s="14" t="s">
        <v>79</v>
      </c>
      <c r="AY174" s="240" t="s">
        <v>127</v>
      </c>
    </row>
    <row r="175" s="12" customFormat="1" ht="22.8" customHeight="1">
      <c r="A175" s="12"/>
      <c r="B175" s="190"/>
      <c r="C175" s="191"/>
      <c r="D175" s="192" t="s">
        <v>70</v>
      </c>
      <c r="E175" s="204" t="s">
        <v>144</v>
      </c>
      <c r="F175" s="204" t="s">
        <v>820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SUM(P176:P188)</f>
        <v>0</v>
      </c>
      <c r="Q175" s="198"/>
      <c r="R175" s="199">
        <f>SUM(R176:R188)</f>
        <v>1.9393769999999999</v>
      </c>
      <c r="S175" s="198"/>
      <c r="T175" s="200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79</v>
      </c>
      <c r="AT175" s="202" t="s">
        <v>70</v>
      </c>
      <c r="AU175" s="202" t="s">
        <v>79</v>
      </c>
      <c r="AY175" s="201" t="s">
        <v>127</v>
      </c>
      <c r="BK175" s="203">
        <f>SUM(BK176:BK188)</f>
        <v>0</v>
      </c>
    </row>
    <row r="176" s="2" customFormat="1" ht="16.5" customHeight="1">
      <c r="A176" s="40"/>
      <c r="B176" s="41"/>
      <c r="C176" s="206" t="s">
        <v>317</v>
      </c>
      <c r="D176" s="206" t="s">
        <v>129</v>
      </c>
      <c r="E176" s="207" t="s">
        <v>821</v>
      </c>
      <c r="F176" s="208" t="s">
        <v>822</v>
      </c>
      <c r="G176" s="209" t="s">
        <v>168</v>
      </c>
      <c r="H176" s="210">
        <v>6.2000000000000002</v>
      </c>
      <c r="I176" s="211"/>
      <c r="J176" s="212">
        <f>ROUND(I176*H176,2)</f>
        <v>0</v>
      </c>
      <c r="K176" s="208" t="s">
        <v>133</v>
      </c>
      <c r="L176" s="46"/>
      <c r="M176" s="213" t="s">
        <v>19</v>
      </c>
      <c r="N176" s="214" t="s">
        <v>42</v>
      </c>
      <c r="O176" s="86"/>
      <c r="P176" s="215">
        <f>O176*H176</f>
        <v>0</v>
      </c>
      <c r="Q176" s="215">
        <v>0.12064</v>
      </c>
      <c r="R176" s="215">
        <f>Q176*H176</f>
        <v>0.74796799999999997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134</v>
      </c>
      <c r="AT176" s="217" t="s">
        <v>129</v>
      </c>
      <c r="AU176" s="217" t="s">
        <v>81</v>
      </c>
      <c r="AY176" s="19" t="s">
        <v>127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79</v>
      </c>
      <c r="BK176" s="218">
        <f>ROUND(I176*H176,2)</f>
        <v>0</v>
      </c>
      <c r="BL176" s="19" t="s">
        <v>134</v>
      </c>
      <c r="BM176" s="217" t="s">
        <v>823</v>
      </c>
    </row>
    <row r="177" s="13" customFormat="1">
      <c r="A177" s="13"/>
      <c r="B177" s="219"/>
      <c r="C177" s="220"/>
      <c r="D177" s="221" t="s">
        <v>136</v>
      </c>
      <c r="E177" s="222" t="s">
        <v>19</v>
      </c>
      <c r="F177" s="223" t="s">
        <v>824</v>
      </c>
      <c r="G177" s="220"/>
      <c r="H177" s="222" t="s">
        <v>19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136</v>
      </c>
      <c r="AU177" s="229" t="s">
        <v>81</v>
      </c>
      <c r="AV177" s="13" t="s">
        <v>79</v>
      </c>
      <c r="AW177" s="13" t="s">
        <v>33</v>
      </c>
      <c r="AX177" s="13" t="s">
        <v>71</v>
      </c>
      <c r="AY177" s="229" t="s">
        <v>127</v>
      </c>
    </row>
    <row r="178" s="14" customFormat="1">
      <c r="A178" s="14"/>
      <c r="B178" s="230"/>
      <c r="C178" s="231"/>
      <c r="D178" s="221" t="s">
        <v>136</v>
      </c>
      <c r="E178" s="232" t="s">
        <v>19</v>
      </c>
      <c r="F178" s="233" t="s">
        <v>825</v>
      </c>
      <c r="G178" s="231"/>
      <c r="H178" s="234">
        <v>6.2000000000000002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136</v>
      </c>
      <c r="AU178" s="240" t="s">
        <v>81</v>
      </c>
      <c r="AV178" s="14" t="s">
        <v>81</v>
      </c>
      <c r="AW178" s="14" t="s">
        <v>33</v>
      </c>
      <c r="AX178" s="14" t="s">
        <v>79</v>
      </c>
      <c r="AY178" s="240" t="s">
        <v>127</v>
      </c>
    </row>
    <row r="179" s="2" customFormat="1" ht="16.5" customHeight="1">
      <c r="A179" s="40"/>
      <c r="B179" s="41"/>
      <c r="C179" s="263" t="s">
        <v>324</v>
      </c>
      <c r="D179" s="263" t="s">
        <v>286</v>
      </c>
      <c r="E179" s="264" t="s">
        <v>826</v>
      </c>
      <c r="F179" s="265" t="s">
        <v>827</v>
      </c>
      <c r="G179" s="266" t="s">
        <v>520</v>
      </c>
      <c r="H179" s="267">
        <v>59.304000000000002</v>
      </c>
      <c r="I179" s="268"/>
      <c r="J179" s="269">
        <f>ROUND(I179*H179,2)</f>
        <v>0</v>
      </c>
      <c r="K179" s="265" t="s">
        <v>133</v>
      </c>
      <c r="L179" s="270"/>
      <c r="M179" s="271" t="s">
        <v>19</v>
      </c>
      <c r="N179" s="272" t="s">
        <v>42</v>
      </c>
      <c r="O179" s="86"/>
      <c r="P179" s="215">
        <f>O179*H179</f>
        <v>0</v>
      </c>
      <c r="Q179" s="215">
        <v>0.016</v>
      </c>
      <c r="R179" s="215">
        <f>Q179*H179</f>
        <v>0.94886400000000004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182</v>
      </c>
      <c r="AT179" s="217" t="s">
        <v>286</v>
      </c>
      <c r="AU179" s="217" t="s">
        <v>81</v>
      </c>
      <c r="AY179" s="19" t="s">
        <v>127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79</v>
      </c>
      <c r="BK179" s="218">
        <f>ROUND(I179*H179,2)</f>
        <v>0</v>
      </c>
      <c r="BL179" s="19" t="s">
        <v>134</v>
      </c>
      <c r="BM179" s="217" t="s">
        <v>828</v>
      </c>
    </row>
    <row r="180" s="14" customFormat="1">
      <c r="A180" s="14"/>
      <c r="B180" s="230"/>
      <c r="C180" s="231"/>
      <c r="D180" s="221" t="s">
        <v>136</v>
      </c>
      <c r="E180" s="232" t="s">
        <v>19</v>
      </c>
      <c r="F180" s="233" t="s">
        <v>829</v>
      </c>
      <c r="G180" s="231"/>
      <c r="H180" s="234">
        <v>59.304000000000002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136</v>
      </c>
      <c r="AU180" s="240" t="s">
        <v>81</v>
      </c>
      <c r="AV180" s="14" t="s">
        <v>81</v>
      </c>
      <c r="AW180" s="14" t="s">
        <v>33</v>
      </c>
      <c r="AX180" s="14" t="s">
        <v>79</v>
      </c>
      <c r="AY180" s="240" t="s">
        <v>127</v>
      </c>
    </row>
    <row r="181" s="2" customFormat="1" ht="16.5" customHeight="1">
      <c r="A181" s="40"/>
      <c r="B181" s="41"/>
      <c r="C181" s="206" t="s">
        <v>330</v>
      </c>
      <c r="D181" s="206" t="s">
        <v>129</v>
      </c>
      <c r="E181" s="207" t="s">
        <v>830</v>
      </c>
      <c r="F181" s="208" t="s">
        <v>831</v>
      </c>
      <c r="G181" s="209" t="s">
        <v>168</v>
      </c>
      <c r="H181" s="210">
        <v>0.69999999999999996</v>
      </c>
      <c r="I181" s="211"/>
      <c r="J181" s="212">
        <f>ROUND(I181*H181,2)</f>
        <v>0</v>
      </c>
      <c r="K181" s="208" t="s">
        <v>133</v>
      </c>
      <c r="L181" s="46"/>
      <c r="M181" s="213" t="s">
        <v>19</v>
      </c>
      <c r="N181" s="214" t="s">
        <v>42</v>
      </c>
      <c r="O181" s="86"/>
      <c r="P181" s="215">
        <f>O181*H181</f>
        <v>0</v>
      </c>
      <c r="Q181" s="215">
        <v>0.24127000000000001</v>
      </c>
      <c r="R181" s="215">
        <f>Q181*H181</f>
        <v>0.16888900000000001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134</v>
      </c>
      <c r="AT181" s="217" t="s">
        <v>129</v>
      </c>
      <c r="AU181" s="217" t="s">
        <v>81</v>
      </c>
      <c r="AY181" s="19" t="s">
        <v>127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79</v>
      </c>
      <c r="BK181" s="218">
        <f>ROUND(I181*H181,2)</f>
        <v>0</v>
      </c>
      <c r="BL181" s="19" t="s">
        <v>134</v>
      </c>
      <c r="BM181" s="217" t="s">
        <v>832</v>
      </c>
    </row>
    <row r="182" s="13" customFormat="1">
      <c r="A182" s="13"/>
      <c r="B182" s="219"/>
      <c r="C182" s="220"/>
      <c r="D182" s="221" t="s">
        <v>136</v>
      </c>
      <c r="E182" s="222" t="s">
        <v>19</v>
      </c>
      <c r="F182" s="223" t="s">
        <v>824</v>
      </c>
      <c r="G182" s="220"/>
      <c r="H182" s="222" t="s">
        <v>19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136</v>
      </c>
      <c r="AU182" s="229" t="s">
        <v>81</v>
      </c>
      <c r="AV182" s="13" t="s">
        <v>79</v>
      </c>
      <c r="AW182" s="13" t="s">
        <v>33</v>
      </c>
      <c r="AX182" s="13" t="s">
        <v>71</v>
      </c>
      <c r="AY182" s="229" t="s">
        <v>127</v>
      </c>
    </row>
    <row r="183" s="14" customFormat="1">
      <c r="A183" s="14"/>
      <c r="B183" s="230"/>
      <c r="C183" s="231"/>
      <c r="D183" s="221" t="s">
        <v>136</v>
      </c>
      <c r="E183" s="232" t="s">
        <v>19</v>
      </c>
      <c r="F183" s="233" t="s">
        <v>833</v>
      </c>
      <c r="G183" s="231"/>
      <c r="H183" s="234">
        <v>0.69999999999999996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136</v>
      </c>
      <c r="AU183" s="240" t="s">
        <v>81</v>
      </c>
      <c r="AV183" s="14" t="s">
        <v>81</v>
      </c>
      <c r="AW183" s="14" t="s">
        <v>33</v>
      </c>
      <c r="AX183" s="14" t="s">
        <v>79</v>
      </c>
      <c r="AY183" s="240" t="s">
        <v>127</v>
      </c>
    </row>
    <row r="184" s="2" customFormat="1" ht="16.5" customHeight="1">
      <c r="A184" s="40"/>
      <c r="B184" s="41"/>
      <c r="C184" s="263" t="s">
        <v>336</v>
      </c>
      <c r="D184" s="263" t="s">
        <v>286</v>
      </c>
      <c r="E184" s="264" t="s">
        <v>834</v>
      </c>
      <c r="F184" s="265" t="s">
        <v>835</v>
      </c>
      <c r="G184" s="266" t="s">
        <v>520</v>
      </c>
      <c r="H184" s="267">
        <v>6.6959999999999997</v>
      </c>
      <c r="I184" s="268"/>
      <c r="J184" s="269">
        <f>ROUND(I184*H184,2)</f>
        <v>0</v>
      </c>
      <c r="K184" s="265" t="s">
        <v>133</v>
      </c>
      <c r="L184" s="270"/>
      <c r="M184" s="271" t="s">
        <v>19</v>
      </c>
      <c r="N184" s="272" t="s">
        <v>42</v>
      </c>
      <c r="O184" s="86"/>
      <c r="P184" s="215">
        <f>O184*H184</f>
        <v>0</v>
      </c>
      <c r="Q184" s="215">
        <v>0.010999999999999999</v>
      </c>
      <c r="R184" s="215">
        <f>Q184*H184</f>
        <v>0.073655999999999999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182</v>
      </c>
      <c r="AT184" s="217" t="s">
        <v>286</v>
      </c>
      <c r="AU184" s="217" t="s">
        <v>81</v>
      </c>
      <c r="AY184" s="19" t="s">
        <v>127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134</v>
      </c>
      <c r="BM184" s="217" t="s">
        <v>836</v>
      </c>
    </row>
    <row r="185" s="14" customFormat="1">
      <c r="A185" s="14"/>
      <c r="B185" s="230"/>
      <c r="C185" s="231"/>
      <c r="D185" s="221" t="s">
        <v>136</v>
      </c>
      <c r="E185" s="232" t="s">
        <v>19</v>
      </c>
      <c r="F185" s="233" t="s">
        <v>837</v>
      </c>
      <c r="G185" s="231"/>
      <c r="H185" s="234">
        <v>6.6959999999999997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136</v>
      </c>
      <c r="AU185" s="240" t="s">
        <v>81</v>
      </c>
      <c r="AV185" s="14" t="s">
        <v>81</v>
      </c>
      <c r="AW185" s="14" t="s">
        <v>33</v>
      </c>
      <c r="AX185" s="14" t="s">
        <v>79</v>
      </c>
      <c r="AY185" s="240" t="s">
        <v>127</v>
      </c>
    </row>
    <row r="186" s="2" customFormat="1">
      <c r="A186" s="40"/>
      <c r="B186" s="41"/>
      <c r="C186" s="206" t="s">
        <v>341</v>
      </c>
      <c r="D186" s="206" t="s">
        <v>129</v>
      </c>
      <c r="E186" s="207" t="s">
        <v>838</v>
      </c>
      <c r="F186" s="208" t="s">
        <v>839</v>
      </c>
      <c r="G186" s="209" t="s">
        <v>687</v>
      </c>
      <c r="H186" s="210">
        <v>2.7000000000000002</v>
      </c>
      <c r="I186" s="211"/>
      <c r="J186" s="212">
        <f>ROUND(I186*H186,2)</f>
        <v>0</v>
      </c>
      <c r="K186" s="208" t="s">
        <v>786</v>
      </c>
      <c r="L186" s="46"/>
      <c r="M186" s="213" t="s">
        <v>19</v>
      </c>
      <c r="N186" s="214" t="s">
        <v>42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134</v>
      </c>
      <c r="AT186" s="217" t="s">
        <v>129</v>
      </c>
      <c r="AU186" s="217" t="s">
        <v>81</v>
      </c>
      <c r="AY186" s="19" t="s">
        <v>127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79</v>
      </c>
      <c r="BK186" s="218">
        <f>ROUND(I186*H186,2)</f>
        <v>0</v>
      </c>
      <c r="BL186" s="19" t="s">
        <v>134</v>
      </c>
      <c r="BM186" s="217" t="s">
        <v>840</v>
      </c>
    </row>
    <row r="187" s="13" customFormat="1">
      <c r="A187" s="13"/>
      <c r="B187" s="219"/>
      <c r="C187" s="220"/>
      <c r="D187" s="221" t="s">
        <v>136</v>
      </c>
      <c r="E187" s="222" t="s">
        <v>19</v>
      </c>
      <c r="F187" s="223" t="s">
        <v>802</v>
      </c>
      <c r="G187" s="220"/>
      <c r="H187" s="222" t="s">
        <v>19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136</v>
      </c>
      <c r="AU187" s="229" t="s">
        <v>81</v>
      </c>
      <c r="AV187" s="13" t="s">
        <v>79</v>
      </c>
      <c r="AW187" s="13" t="s">
        <v>33</v>
      </c>
      <c r="AX187" s="13" t="s">
        <v>71</v>
      </c>
      <c r="AY187" s="229" t="s">
        <v>127</v>
      </c>
    </row>
    <row r="188" s="14" customFormat="1">
      <c r="A188" s="14"/>
      <c r="B188" s="230"/>
      <c r="C188" s="231"/>
      <c r="D188" s="221" t="s">
        <v>136</v>
      </c>
      <c r="E188" s="232" t="s">
        <v>19</v>
      </c>
      <c r="F188" s="233" t="s">
        <v>841</v>
      </c>
      <c r="G188" s="231"/>
      <c r="H188" s="234">
        <v>2.7000000000000002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136</v>
      </c>
      <c r="AU188" s="240" t="s">
        <v>81</v>
      </c>
      <c r="AV188" s="14" t="s">
        <v>81</v>
      </c>
      <c r="AW188" s="14" t="s">
        <v>33</v>
      </c>
      <c r="AX188" s="14" t="s">
        <v>79</v>
      </c>
      <c r="AY188" s="240" t="s">
        <v>127</v>
      </c>
    </row>
    <row r="189" s="12" customFormat="1" ht="22.8" customHeight="1">
      <c r="A189" s="12"/>
      <c r="B189" s="190"/>
      <c r="C189" s="191"/>
      <c r="D189" s="192" t="s">
        <v>70</v>
      </c>
      <c r="E189" s="204" t="s">
        <v>165</v>
      </c>
      <c r="F189" s="204" t="s">
        <v>394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SUM(P190:P206)</f>
        <v>0</v>
      </c>
      <c r="Q189" s="198"/>
      <c r="R189" s="199">
        <f>SUM(R190:R206)</f>
        <v>2.5428009999999999</v>
      </c>
      <c r="S189" s="198"/>
      <c r="T189" s="200">
        <f>SUM(T190:T206)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79</v>
      </c>
      <c r="AT189" s="202" t="s">
        <v>70</v>
      </c>
      <c r="AU189" s="202" t="s">
        <v>79</v>
      </c>
      <c r="AY189" s="201" t="s">
        <v>127</v>
      </c>
      <c r="BK189" s="203">
        <f>SUM(BK190:BK206)</f>
        <v>0</v>
      </c>
    </row>
    <row r="190" s="2" customFormat="1">
      <c r="A190" s="40"/>
      <c r="B190" s="41"/>
      <c r="C190" s="206" t="s">
        <v>363</v>
      </c>
      <c r="D190" s="206" t="s">
        <v>129</v>
      </c>
      <c r="E190" s="207" t="s">
        <v>396</v>
      </c>
      <c r="F190" s="208" t="s">
        <v>397</v>
      </c>
      <c r="G190" s="209" t="s">
        <v>132</v>
      </c>
      <c r="H190" s="210">
        <v>110.24</v>
      </c>
      <c r="I190" s="211"/>
      <c r="J190" s="212">
        <f>ROUND(I190*H190,2)</f>
        <v>0</v>
      </c>
      <c r="K190" s="208" t="s">
        <v>133</v>
      </c>
      <c r="L190" s="46"/>
      <c r="M190" s="213" t="s">
        <v>19</v>
      </c>
      <c r="N190" s="214" t="s">
        <v>42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134</v>
      </c>
      <c r="AT190" s="217" t="s">
        <v>129</v>
      </c>
      <c r="AU190" s="217" t="s">
        <v>81</v>
      </c>
      <c r="AY190" s="19" t="s">
        <v>127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79</v>
      </c>
      <c r="BK190" s="218">
        <f>ROUND(I190*H190,2)</f>
        <v>0</v>
      </c>
      <c r="BL190" s="19" t="s">
        <v>134</v>
      </c>
      <c r="BM190" s="217" t="s">
        <v>842</v>
      </c>
    </row>
    <row r="191" s="13" customFormat="1">
      <c r="A191" s="13"/>
      <c r="B191" s="219"/>
      <c r="C191" s="220"/>
      <c r="D191" s="221" t="s">
        <v>136</v>
      </c>
      <c r="E191" s="222" t="s">
        <v>19</v>
      </c>
      <c r="F191" s="223" t="s">
        <v>843</v>
      </c>
      <c r="G191" s="220"/>
      <c r="H191" s="222" t="s">
        <v>19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136</v>
      </c>
      <c r="AU191" s="229" t="s">
        <v>81</v>
      </c>
      <c r="AV191" s="13" t="s">
        <v>79</v>
      </c>
      <c r="AW191" s="13" t="s">
        <v>33</v>
      </c>
      <c r="AX191" s="13" t="s">
        <v>71</v>
      </c>
      <c r="AY191" s="229" t="s">
        <v>127</v>
      </c>
    </row>
    <row r="192" s="13" customFormat="1">
      <c r="A192" s="13"/>
      <c r="B192" s="219"/>
      <c r="C192" s="220"/>
      <c r="D192" s="221" t="s">
        <v>136</v>
      </c>
      <c r="E192" s="222" t="s">
        <v>19</v>
      </c>
      <c r="F192" s="223" t="s">
        <v>401</v>
      </c>
      <c r="G192" s="220"/>
      <c r="H192" s="222" t="s">
        <v>19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136</v>
      </c>
      <c r="AU192" s="229" t="s">
        <v>81</v>
      </c>
      <c r="AV192" s="13" t="s">
        <v>79</v>
      </c>
      <c r="AW192" s="13" t="s">
        <v>33</v>
      </c>
      <c r="AX192" s="13" t="s">
        <v>71</v>
      </c>
      <c r="AY192" s="229" t="s">
        <v>127</v>
      </c>
    </row>
    <row r="193" s="14" customFormat="1">
      <c r="A193" s="14"/>
      <c r="B193" s="230"/>
      <c r="C193" s="231"/>
      <c r="D193" s="221" t="s">
        <v>136</v>
      </c>
      <c r="E193" s="232" t="s">
        <v>19</v>
      </c>
      <c r="F193" s="233" t="s">
        <v>844</v>
      </c>
      <c r="G193" s="231"/>
      <c r="H193" s="234">
        <v>110.24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136</v>
      </c>
      <c r="AU193" s="240" t="s">
        <v>81</v>
      </c>
      <c r="AV193" s="14" t="s">
        <v>81</v>
      </c>
      <c r="AW193" s="14" t="s">
        <v>33</v>
      </c>
      <c r="AX193" s="14" t="s">
        <v>71</v>
      </c>
      <c r="AY193" s="240" t="s">
        <v>127</v>
      </c>
    </row>
    <row r="194" s="15" customFormat="1">
      <c r="A194" s="15"/>
      <c r="B194" s="241"/>
      <c r="C194" s="242"/>
      <c r="D194" s="221" t="s">
        <v>136</v>
      </c>
      <c r="E194" s="243" t="s">
        <v>19</v>
      </c>
      <c r="F194" s="244" t="s">
        <v>151</v>
      </c>
      <c r="G194" s="242"/>
      <c r="H194" s="245">
        <v>110.24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1" t="s">
        <v>136</v>
      </c>
      <c r="AU194" s="251" t="s">
        <v>81</v>
      </c>
      <c r="AV194" s="15" t="s">
        <v>144</v>
      </c>
      <c r="AW194" s="15" t="s">
        <v>33</v>
      </c>
      <c r="AX194" s="15" t="s">
        <v>79</v>
      </c>
      <c r="AY194" s="251" t="s">
        <v>127</v>
      </c>
    </row>
    <row r="195" s="2" customFormat="1">
      <c r="A195" s="40"/>
      <c r="B195" s="41"/>
      <c r="C195" s="206" t="s">
        <v>368</v>
      </c>
      <c r="D195" s="206" t="s">
        <v>129</v>
      </c>
      <c r="E195" s="207" t="s">
        <v>426</v>
      </c>
      <c r="F195" s="208" t="s">
        <v>427</v>
      </c>
      <c r="G195" s="209" t="s">
        <v>132</v>
      </c>
      <c r="H195" s="210">
        <v>18.899999999999999</v>
      </c>
      <c r="I195" s="211"/>
      <c r="J195" s="212">
        <f>ROUND(I195*H195,2)</f>
        <v>0</v>
      </c>
      <c r="K195" s="208" t="s">
        <v>133</v>
      </c>
      <c r="L195" s="46"/>
      <c r="M195" s="213" t="s">
        <v>19</v>
      </c>
      <c r="N195" s="214" t="s">
        <v>42</v>
      </c>
      <c r="O195" s="86"/>
      <c r="P195" s="215">
        <f>O195*H195</f>
        <v>0</v>
      </c>
      <c r="Q195" s="215">
        <v>0.059089999999999997</v>
      </c>
      <c r="R195" s="215">
        <f>Q195*H195</f>
        <v>1.1168009999999999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134</v>
      </c>
      <c r="AT195" s="217" t="s">
        <v>129</v>
      </c>
      <c r="AU195" s="217" t="s">
        <v>81</v>
      </c>
      <c r="AY195" s="19" t="s">
        <v>127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79</v>
      </c>
      <c r="BK195" s="218">
        <f>ROUND(I195*H195,2)</f>
        <v>0</v>
      </c>
      <c r="BL195" s="19" t="s">
        <v>134</v>
      </c>
      <c r="BM195" s="217" t="s">
        <v>845</v>
      </c>
    </row>
    <row r="196" s="13" customFormat="1">
      <c r="A196" s="13"/>
      <c r="B196" s="219"/>
      <c r="C196" s="220"/>
      <c r="D196" s="221" t="s">
        <v>136</v>
      </c>
      <c r="E196" s="222" t="s">
        <v>19</v>
      </c>
      <c r="F196" s="223" t="s">
        <v>846</v>
      </c>
      <c r="G196" s="220"/>
      <c r="H196" s="222" t="s">
        <v>19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136</v>
      </c>
      <c r="AU196" s="229" t="s">
        <v>81</v>
      </c>
      <c r="AV196" s="13" t="s">
        <v>79</v>
      </c>
      <c r="AW196" s="13" t="s">
        <v>33</v>
      </c>
      <c r="AX196" s="13" t="s">
        <v>71</v>
      </c>
      <c r="AY196" s="229" t="s">
        <v>127</v>
      </c>
    </row>
    <row r="197" s="14" customFormat="1">
      <c r="A197" s="14"/>
      <c r="B197" s="230"/>
      <c r="C197" s="231"/>
      <c r="D197" s="221" t="s">
        <v>136</v>
      </c>
      <c r="E197" s="232" t="s">
        <v>19</v>
      </c>
      <c r="F197" s="233" t="s">
        <v>847</v>
      </c>
      <c r="G197" s="231"/>
      <c r="H197" s="234">
        <v>18.899999999999999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136</v>
      </c>
      <c r="AU197" s="240" t="s">
        <v>81</v>
      </c>
      <c r="AV197" s="14" t="s">
        <v>81</v>
      </c>
      <c r="AW197" s="14" t="s">
        <v>33</v>
      </c>
      <c r="AX197" s="14" t="s">
        <v>79</v>
      </c>
      <c r="AY197" s="240" t="s">
        <v>127</v>
      </c>
    </row>
    <row r="198" s="2" customFormat="1">
      <c r="A198" s="40"/>
      <c r="B198" s="41"/>
      <c r="C198" s="206" t="s">
        <v>374</v>
      </c>
      <c r="D198" s="206" t="s">
        <v>129</v>
      </c>
      <c r="E198" s="207" t="s">
        <v>431</v>
      </c>
      <c r="F198" s="208" t="s">
        <v>432</v>
      </c>
      <c r="G198" s="209" t="s">
        <v>132</v>
      </c>
      <c r="H198" s="210">
        <v>3.1000000000000001</v>
      </c>
      <c r="I198" s="211"/>
      <c r="J198" s="212">
        <f>ROUND(I198*H198,2)</f>
        <v>0</v>
      </c>
      <c r="K198" s="208" t="s">
        <v>133</v>
      </c>
      <c r="L198" s="46"/>
      <c r="M198" s="213" t="s">
        <v>19</v>
      </c>
      <c r="N198" s="214" t="s">
        <v>42</v>
      </c>
      <c r="O198" s="86"/>
      <c r="P198" s="215">
        <f>O198*H198</f>
        <v>0</v>
      </c>
      <c r="Q198" s="215">
        <v>0.46000000000000002</v>
      </c>
      <c r="R198" s="215">
        <f>Q198*H198</f>
        <v>1.4260000000000002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134</v>
      </c>
      <c r="AT198" s="217" t="s">
        <v>129</v>
      </c>
      <c r="AU198" s="217" t="s">
        <v>81</v>
      </c>
      <c r="AY198" s="19" t="s">
        <v>127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134</v>
      </c>
      <c r="BM198" s="217" t="s">
        <v>848</v>
      </c>
    </row>
    <row r="199" s="13" customFormat="1">
      <c r="A199" s="13"/>
      <c r="B199" s="219"/>
      <c r="C199" s="220"/>
      <c r="D199" s="221" t="s">
        <v>136</v>
      </c>
      <c r="E199" s="222" t="s">
        <v>19</v>
      </c>
      <c r="F199" s="223" t="s">
        <v>849</v>
      </c>
      <c r="G199" s="220"/>
      <c r="H199" s="222" t="s">
        <v>19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136</v>
      </c>
      <c r="AU199" s="229" t="s">
        <v>81</v>
      </c>
      <c r="AV199" s="13" t="s">
        <v>79</v>
      </c>
      <c r="AW199" s="13" t="s">
        <v>33</v>
      </c>
      <c r="AX199" s="13" t="s">
        <v>71</v>
      </c>
      <c r="AY199" s="229" t="s">
        <v>127</v>
      </c>
    </row>
    <row r="200" s="14" customFormat="1">
      <c r="A200" s="14"/>
      <c r="B200" s="230"/>
      <c r="C200" s="231"/>
      <c r="D200" s="221" t="s">
        <v>136</v>
      </c>
      <c r="E200" s="232" t="s">
        <v>19</v>
      </c>
      <c r="F200" s="233" t="s">
        <v>850</v>
      </c>
      <c r="G200" s="231"/>
      <c r="H200" s="234">
        <v>3.1000000000000001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136</v>
      </c>
      <c r="AU200" s="240" t="s">
        <v>81</v>
      </c>
      <c r="AV200" s="14" t="s">
        <v>81</v>
      </c>
      <c r="AW200" s="14" t="s">
        <v>33</v>
      </c>
      <c r="AX200" s="14" t="s">
        <v>79</v>
      </c>
      <c r="AY200" s="240" t="s">
        <v>127</v>
      </c>
    </row>
    <row r="201" s="2" customFormat="1" ht="16.5" customHeight="1">
      <c r="A201" s="40"/>
      <c r="B201" s="41"/>
      <c r="C201" s="206" t="s">
        <v>379</v>
      </c>
      <c r="D201" s="206" t="s">
        <v>129</v>
      </c>
      <c r="E201" s="207" t="s">
        <v>851</v>
      </c>
      <c r="F201" s="208" t="s">
        <v>852</v>
      </c>
      <c r="G201" s="209" t="s">
        <v>132</v>
      </c>
      <c r="H201" s="210">
        <v>45.399999999999999</v>
      </c>
      <c r="I201" s="211"/>
      <c r="J201" s="212">
        <f>ROUND(I201*H201,2)</f>
        <v>0</v>
      </c>
      <c r="K201" s="208" t="s">
        <v>786</v>
      </c>
      <c r="L201" s="46"/>
      <c r="M201" s="213" t="s">
        <v>19</v>
      </c>
      <c r="N201" s="214" t="s">
        <v>42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134</v>
      </c>
      <c r="AT201" s="217" t="s">
        <v>129</v>
      </c>
      <c r="AU201" s="217" t="s">
        <v>81</v>
      </c>
      <c r="AY201" s="19" t="s">
        <v>127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134</v>
      </c>
      <c r="BM201" s="217" t="s">
        <v>853</v>
      </c>
    </row>
    <row r="202" s="14" customFormat="1">
      <c r="A202" s="14"/>
      <c r="B202" s="230"/>
      <c r="C202" s="231"/>
      <c r="D202" s="221" t="s">
        <v>136</v>
      </c>
      <c r="E202" s="232" t="s">
        <v>19</v>
      </c>
      <c r="F202" s="233" t="s">
        <v>854</v>
      </c>
      <c r="G202" s="231"/>
      <c r="H202" s="234">
        <v>45.399999999999999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136</v>
      </c>
      <c r="AU202" s="240" t="s">
        <v>81</v>
      </c>
      <c r="AV202" s="14" t="s">
        <v>81</v>
      </c>
      <c r="AW202" s="14" t="s">
        <v>33</v>
      </c>
      <c r="AX202" s="14" t="s">
        <v>79</v>
      </c>
      <c r="AY202" s="240" t="s">
        <v>127</v>
      </c>
    </row>
    <row r="203" s="2" customFormat="1">
      <c r="A203" s="40"/>
      <c r="B203" s="41"/>
      <c r="C203" s="206" t="s">
        <v>385</v>
      </c>
      <c r="D203" s="206" t="s">
        <v>129</v>
      </c>
      <c r="E203" s="207" t="s">
        <v>855</v>
      </c>
      <c r="F203" s="208" t="s">
        <v>856</v>
      </c>
      <c r="G203" s="209" t="s">
        <v>132</v>
      </c>
      <c r="H203" s="210">
        <v>45.399999999999999</v>
      </c>
      <c r="I203" s="211"/>
      <c r="J203" s="212">
        <f>ROUND(I203*H203,2)</f>
        <v>0</v>
      </c>
      <c r="K203" s="208" t="s">
        <v>786</v>
      </c>
      <c r="L203" s="46"/>
      <c r="M203" s="213" t="s">
        <v>19</v>
      </c>
      <c r="N203" s="214" t="s">
        <v>42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134</v>
      </c>
      <c r="AT203" s="217" t="s">
        <v>129</v>
      </c>
      <c r="AU203" s="217" t="s">
        <v>81</v>
      </c>
      <c r="AY203" s="19" t="s">
        <v>127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79</v>
      </c>
      <c r="BK203" s="218">
        <f>ROUND(I203*H203,2)</f>
        <v>0</v>
      </c>
      <c r="BL203" s="19" t="s">
        <v>134</v>
      </c>
      <c r="BM203" s="217" t="s">
        <v>857</v>
      </c>
    </row>
    <row r="204" s="14" customFormat="1">
      <c r="A204" s="14"/>
      <c r="B204" s="230"/>
      <c r="C204" s="231"/>
      <c r="D204" s="221" t="s">
        <v>136</v>
      </c>
      <c r="E204" s="232" t="s">
        <v>19</v>
      </c>
      <c r="F204" s="233" t="s">
        <v>854</v>
      </c>
      <c r="G204" s="231"/>
      <c r="H204" s="234">
        <v>45.399999999999999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0" t="s">
        <v>136</v>
      </c>
      <c r="AU204" s="240" t="s">
        <v>81</v>
      </c>
      <c r="AV204" s="14" t="s">
        <v>81</v>
      </c>
      <c r="AW204" s="14" t="s">
        <v>33</v>
      </c>
      <c r="AX204" s="14" t="s">
        <v>79</v>
      </c>
      <c r="AY204" s="240" t="s">
        <v>127</v>
      </c>
    </row>
    <row r="205" s="2" customFormat="1">
      <c r="A205" s="40"/>
      <c r="B205" s="41"/>
      <c r="C205" s="206" t="s">
        <v>395</v>
      </c>
      <c r="D205" s="206" t="s">
        <v>129</v>
      </c>
      <c r="E205" s="207" t="s">
        <v>858</v>
      </c>
      <c r="F205" s="208" t="s">
        <v>859</v>
      </c>
      <c r="G205" s="209" t="s">
        <v>687</v>
      </c>
      <c r="H205" s="210">
        <v>14.9</v>
      </c>
      <c r="I205" s="211"/>
      <c r="J205" s="212">
        <f>ROUND(I205*H205,2)</f>
        <v>0</v>
      </c>
      <c r="K205" s="208" t="s">
        <v>786</v>
      </c>
      <c r="L205" s="46"/>
      <c r="M205" s="213" t="s">
        <v>19</v>
      </c>
      <c r="N205" s="214" t="s">
        <v>42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134</v>
      </c>
      <c r="AT205" s="217" t="s">
        <v>129</v>
      </c>
      <c r="AU205" s="217" t="s">
        <v>81</v>
      </c>
      <c r="AY205" s="19" t="s">
        <v>127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79</v>
      </c>
      <c r="BK205" s="218">
        <f>ROUND(I205*H205,2)</f>
        <v>0</v>
      </c>
      <c r="BL205" s="19" t="s">
        <v>134</v>
      </c>
      <c r="BM205" s="217" t="s">
        <v>860</v>
      </c>
    </row>
    <row r="206" s="14" customFormat="1">
      <c r="A206" s="14"/>
      <c r="B206" s="230"/>
      <c r="C206" s="231"/>
      <c r="D206" s="221" t="s">
        <v>136</v>
      </c>
      <c r="E206" s="232" t="s">
        <v>19</v>
      </c>
      <c r="F206" s="233" t="s">
        <v>861</v>
      </c>
      <c r="G206" s="231"/>
      <c r="H206" s="234">
        <v>14.9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136</v>
      </c>
      <c r="AU206" s="240" t="s">
        <v>81</v>
      </c>
      <c r="AV206" s="14" t="s">
        <v>81</v>
      </c>
      <c r="AW206" s="14" t="s">
        <v>33</v>
      </c>
      <c r="AX206" s="14" t="s">
        <v>79</v>
      </c>
      <c r="AY206" s="240" t="s">
        <v>127</v>
      </c>
    </row>
    <row r="207" s="12" customFormat="1" ht="22.8" customHeight="1">
      <c r="A207" s="12"/>
      <c r="B207" s="190"/>
      <c r="C207" s="191"/>
      <c r="D207" s="192" t="s">
        <v>70</v>
      </c>
      <c r="E207" s="204" t="s">
        <v>460</v>
      </c>
      <c r="F207" s="204" t="s">
        <v>461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SUM(P208:P217)</f>
        <v>0</v>
      </c>
      <c r="Q207" s="198"/>
      <c r="R207" s="199">
        <f>SUM(R208:R217)</f>
        <v>1.7121643999999998</v>
      </c>
      <c r="S207" s="198"/>
      <c r="T207" s="200">
        <f>SUM(T208:T217)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79</v>
      </c>
      <c r="AT207" s="202" t="s">
        <v>70</v>
      </c>
      <c r="AU207" s="202" t="s">
        <v>79</v>
      </c>
      <c r="AY207" s="201" t="s">
        <v>127</v>
      </c>
      <c r="BK207" s="203">
        <f>SUM(BK208:BK217)</f>
        <v>0</v>
      </c>
    </row>
    <row r="208" s="2" customFormat="1" ht="44.25" customHeight="1">
      <c r="A208" s="40"/>
      <c r="B208" s="41"/>
      <c r="C208" s="206" t="s">
        <v>405</v>
      </c>
      <c r="D208" s="206" t="s">
        <v>129</v>
      </c>
      <c r="E208" s="207" t="s">
        <v>463</v>
      </c>
      <c r="F208" s="208" t="s">
        <v>464</v>
      </c>
      <c r="G208" s="209" t="s">
        <v>132</v>
      </c>
      <c r="H208" s="210">
        <v>18.899999999999999</v>
      </c>
      <c r="I208" s="211"/>
      <c r="J208" s="212">
        <f>ROUND(I208*H208,2)</f>
        <v>0</v>
      </c>
      <c r="K208" s="208" t="s">
        <v>133</v>
      </c>
      <c r="L208" s="46"/>
      <c r="M208" s="213" t="s">
        <v>19</v>
      </c>
      <c r="N208" s="214" t="s">
        <v>42</v>
      </c>
      <c r="O208" s="86"/>
      <c r="P208" s="215">
        <f>O208*H208</f>
        <v>0</v>
      </c>
      <c r="Q208" s="215">
        <v>0.089219999999999994</v>
      </c>
      <c r="R208" s="215">
        <f>Q208*H208</f>
        <v>1.6862579999999998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134</v>
      </c>
      <c r="AT208" s="217" t="s">
        <v>129</v>
      </c>
      <c r="AU208" s="217" t="s">
        <v>81</v>
      </c>
      <c r="AY208" s="19" t="s">
        <v>127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79</v>
      </c>
      <c r="BK208" s="218">
        <f>ROUND(I208*H208,2)</f>
        <v>0</v>
      </c>
      <c r="BL208" s="19" t="s">
        <v>134</v>
      </c>
      <c r="BM208" s="217" t="s">
        <v>862</v>
      </c>
    </row>
    <row r="209" s="13" customFormat="1">
      <c r="A209" s="13"/>
      <c r="B209" s="219"/>
      <c r="C209" s="220"/>
      <c r="D209" s="221" t="s">
        <v>136</v>
      </c>
      <c r="E209" s="222" t="s">
        <v>19</v>
      </c>
      <c r="F209" s="223" t="s">
        <v>846</v>
      </c>
      <c r="G209" s="220"/>
      <c r="H209" s="222" t="s">
        <v>19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136</v>
      </c>
      <c r="AU209" s="229" t="s">
        <v>81</v>
      </c>
      <c r="AV209" s="13" t="s">
        <v>79</v>
      </c>
      <c r="AW209" s="13" t="s">
        <v>33</v>
      </c>
      <c r="AX209" s="13" t="s">
        <v>71</v>
      </c>
      <c r="AY209" s="229" t="s">
        <v>127</v>
      </c>
    </row>
    <row r="210" s="14" customFormat="1">
      <c r="A210" s="14"/>
      <c r="B210" s="230"/>
      <c r="C210" s="231"/>
      <c r="D210" s="221" t="s">
        <v>136</v>
      </c>
      <c r="E210" s="232" t="s">
        <v>19</v>
      </c>
      <c r="F210" s="233" t="s">
        <v>847</v>
      </c>
      <c r="G210" s="231"/>
      <c r="H210" s="234">
        <v>18.899999999999999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136</v>
      </c>
      <c r="AU210" s="240" t="s">
        <v>81</v>
      </c>
      <c r="AV210" s="14" t="s">
        <v>81</v>
      </c>
      <c r="AW210" s="14" t="s">
        <v>33</v>
      </c>
      <c r="AX210" s="14" t="s">
        <v>71</v>
      </c>
      <c r="AY210" s="240" t="s">
        <v>127</v>
      </c>
    </row>
    <row r="211" s="16" customFormat="1">
      <c r="A211" s="16"/>
      <c r="B211" s="252"/>
      <c r="C211" s="253"/>
      <c r="D211" s="221" t="s">
        <v>136</v>
      </c>
      <c r="E211" s="254" t="s">
        <v>19</v>
      </c>
      <c r="F211" s="255" t="s">
        <v>164</v>
      </c>
      <c r="G211" s="253"/>
      <c r="H211" s="256">
        <v>18.899999999999999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62" t="s">
        <v>136</v>
      </c>
      <c r="AU211" s="262" t="s">
        <v>81</v>
      </c>
      <c r="AV211" s="16" t="s">
        <v>134</v>
      </c>
      <c r="AW211" s="16" t="s">
        <v>33</v>
      </c>
      <c r="AX211" s="16" t="s">
        <v>79</v>
      </c>
      <c r="AY211" s="262" t="s">
        <v>127</v>
      </c>
    </row>
    <row r="212" s="2" customFormat="1" ht="16.5" customHeight="1">
      <c r="A212" s="40"/>
      <c r="B212" s="41"/>
      <c r="C212" s="206" t="s">
        <v>413</v>
      </c>
      <c r="D212" s="206" t="s">
        <v>129</v>
      </c>
      <c r="E212" s="207" t="s">
        <v>863</v>
      </c>
      <c r="F212" s="208" t="s">
        <v>864</v>
      </c>
      <c r="G212" s="209" t="s">
        <v>132</v>
      </c>
      <c r="H212" s="210">
        <v>0.71199999999999997</v>
      </c>
      <c r="I212" s="211"/>
      <c r="J212" s="212">
        <f>ROUND(I212*H212,2)</f>
        <v>0</v>
      </c>
      <c r="K212" s="208" t="s">
        <v>786</v>
      </c>
      <c r="L212" s="46"/>
      <c r="M212" s="213" t="s">
        <v>19</v>
      </c>
      <c r="N212" s="214" t="s">
        <v>42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134</v>
      </c>
      <c r="AT212" s="217" t="s">
        <v>129</v>
      </c>
      <c r="AU212" s="217" t="s">
        <v>81</v>
      </c>
      <c r="AY212" s="19" t="s">
        <v>127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79</v>
      </c>
      <c r="BK212" s="218">
        <f>ROUND(I212*H212,2)</f>
        <v>0</v>
      </c>
      <c r="BL212" s="19" t="s">
        <v>134</v>
      </c>
      <c r="BM212" s="217" t="s">
        <v>865</v>
      </c>
    </row>
    <row r="213" s="13" customFormat="1">
      <c r="A213" s="13"/>
      <c r="B213" s="219"/>
      <c r="C213" s="220"/>
      <c r="D213" s="221" t="s">
        <v>136</v>
      </c>
      <c r="E213" s="222" t="s">
        <v>19</v>
      </c>
      <c r="F213" s="223" t="s">
        <v>846</v>
      </c>
      <c r="G213" s="220"/>
      <c r="H213" s="222" t="s">
        <v>19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136</v>
      </c>
      <c r="AU213" s="229" t="s">
        <v>81</v>
      </c>
      <c r="AV213" s="13" t="s">
        <v>79</v>
      </c>
      <c r="AW213" s="13" t="s">
        <v>33</v>
      </c>
      <c r="AX213" s="13" t="s">
        <v>71</v>
      </c>
      <c r="AY213" s="229" t="s">
        <v>127</v>
      </c>
    </row>
    <row r="214" s="14" customFormat="1">
      <c r="A214" s="14"/>
      <c r="B214" s="230"/>
      <c r="C214" s="231"/>
      <c r="D214" s="221" t="s">
        <v>136</v>
      </c>
      <c r="E214" s="232" t="s">
        <v>19</v>
      </c>
      <c r="F214" s="233" t="s">
        <v>866</v>
      </c>
      <c r="G214" s="231"/>
      <c r="H214" s="234">
        <v>0.71199999999999997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136</v>
      </c>
      <c r="AU214" s="240" t="s">
        <v>81</v>
      </c>
      <c r="AV214" s="14" t="s">
        <v>81</v>
      </c>
      <c r="AW214" s="14" t="s">
        <v>33</v>
      </c>
      <c r="AX214" s="14" t="s">
        <v>79</v>
      </c>
      <c r="AY214" s="240" t="s">
        <v>127</v>
      </c>
    </row>
    <row r="215" s="2" customFormat="1" ht="16.5" customHeight="1">
      <c r="A215" s="40"/>
      <c r="B215" s="41"/>
      <c r="C215" s="206" t="s">
        <v>419</v>
      </c>
      <c r="D215" s="206" t="s">
        <v>129</v>
      </c>
      <c r="E215" s="207" t="s">
        <v>475</v>
      </c>
      <c r="F215" s="208" t="s">
        <v>476</v>
      </c>
      <c r="G215" s="209" t="s">
        <v>132</v>
      </c>
      <c r="H215" s="210">
        <v>55.119999999999997</v>
      </c>
      <c r="I215" s="211"/>
      <c r="J215" s="212">
        <f>ROUND(I215*H215,2)</f>
        <v>0</v>
      </c>
      <c r="K215" s="208" t="s">
        <v>133</v>
      </c>
      <c r="L215" s="46"/>
      <c r="M215" s="213" t="s">
        <v>19</v>
      </c>
      <c r="N215" s="214" t="s">
        <v>42</v>
      </c>
      <c r="O215" s="86"/>
      <c r="P215" s="215">
        <f>O215*H215</f>
        <v>0</v>
      </c>
      <c r="Q215" s="215">
        <v>0.00046999999999999999</v>
      </c>
      <c r="R215" s="215">
        <f>Q215*H215</f>
        <v>0.0259064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134</v>
      </c>
      <c r="AT215" s="217" t="s">
        <v>129</v>
      </c>
      <c r="AU215" s="217" t="s">
        <v>81</v>
      </c>
      <c r="AY215" s="19" t="s">
        <v>127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134</v>
      </c>
      <c r="BM215" s="217" t="s">
        <v>867</v>
      </c>
    </row>
    <row r="216" s="13" customFormat="1">
      <c r="A216" s="13"/>
      <c r="B216" s="219"/>
      <c r="C216" s="220"/>
      <c r="D216" s="221" t="s">
        <v>136</v>
      </c>
      <c r="E216" s="222" t="s">
        <v>19</v>
      </c>
      <c r="F216" s="223" t="s">
        <v>757</v>
      </c>
      <c r="G216" s="220"/>
      <c r="H216" s="222" t="s">
        <v>19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136</v>
      </c>
      <c r="AU216" s="229" t="s">
        <v>81</v>
      </c>
      <c r="AV216" s="13" t="s">
        <v>79</v>
      </c>
      <c r="AW216" s="13" t="s">
        <v>33</v>
      </c>
      <c r="AX216" s="13" t="s">
        <v>71</v>
      </c>
      <c r="AY216" s="229" t="s">
        <v>127</v>
      </c>
    </row>
    <row r="217" s="14" customFormat="1">
      <c r="A217" s="14"/>
      <c r="B217" s="230"/>
      <c r="C217" s="231"/>
      <c r="D217" s="221" t="s">
        <v>136</v>
      </c>
      <c r="E217" s="232" t="s">
        <v>19</v>
      </c>
      <c r="F217" s="233" t="s">
        <v>794</v>
      </c>
      <c r="G217" s="231"/>
      <c r="H217" s="234">
        <v>55.119999999999997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136</v>
      </c>
      <c r="AU217" s="240" t="s">
        <v>81</v>
      </c>
      <c r="AV217" s="14" t="s">
        <v>81</v>
      </c>
      <c r="AW217" s="14" t="s">
        <v>33</v>
      </c>
      <c r="AX217" s="14" t="s">
        <v>79</v>
      </c>
      <c r="AY217" s="240" t="s">
        <v>127</v>
      </c>
    </row>
    <row r="218" s="12" customFormat="1" ht="22.8" customHeight="1">
      <c r="A218" s="12"/>
      <c r="B218" s="190"/>
      <c r="C218" s="191"/>
      <c r="D218" s="192" t="s">
        <v>70</v>
      </c>
      <c r="E218" s="204" t="s">
        <v>188</v>
      </c>
      <c r="F218" s="204" t="s">
        <v>502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SUM(P219:P229)</f>
        <v>0</v>
      </c>
      <c r="Q218" s="198"/>
      <c r="R218" s="199">
        <f>SUM(R219:R229)</f>
        <v>2.3083200000000001</v>
      </c>
      <c r="S218" s="198"/>
      <c r="T218" s="200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79</v>
      </c>
      <c r="AT218" s="202" t="s">
        <v>70</v>
      </c>
      <c r="AU218" s="202" t="s">
        <v>79</v>
      </c>
      <c r="AY218" s="201" t="s">
        <v>127</v>
      </c>
      <c r="BK218" s="203">
        <f>SUM(BK219:BK229)</f>
        <v>0</v>
      </c>
    </row>
    <row r="219" s="2" customFormat="1">
      <c r="A219" s="40"/>
      <c r="B219" s="41"/>
      <c r="C219" s="206" t="s">
        <v>425</v>
      </c>
      <c r="D219" s="206" t="s">
        <v>129</v>
      </c>
      <c r="E219" s="207" t="s">
        <v>504</v>
      </c>
      <c r="F219" s="208" t="s">
        <v>505</v>
      </c>
      <c r="G219" s="209" t="s">
        <v>168</v>
      </c>
      <c r="H219" s="210">
        <v>14.4</v>
      </c>
      <c r="I219" s="211"/>
      <c r="J219" s="212">
        <f>ROUND(I219*H219,2)</f>
        <v>0</v>
      </c>
      <c r="K219" s="208" t="s">
        <v>133</v>
      </c>
      <c r="L219" s="46"/>
      <c r="M219" s="213" t="s">
        <v>19</v>
      </c>
      <c r="N219" s="214" t="s">
        <v>42</v>
      </c>
      <c r="O219" s="86"/>
      <c r="P219" s="215">
        <f>O219*H219</f>
        <v>0</v>
      </c>
      <c r="Q219" s="215">
        <v>0.1295</v>
      </c>
      <c r="R219" s="215">
        <f>Q219*H219</f>
        <v>1.8648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134</v>
      </c>
      <c r="AT219" s="217" t="s">
        <v>129</v>
      </c>
      <c r="AU219" s="217" t="s">
        <v>81</v>
      </c>
      <c r="AY219" s="19" t="s">
        <v>127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79</v>
      </c>
      <c r="BK219" s="218">
        <f>ROUND(I219*H219,2)</f>
        <v>0</v>
      </c>
      <c r="BL219" s="19" t="s">
        <v>134</v>
      </c>
      <c r="BM219" s="217" t="s">
        <v>868</v>
      </c>
    </row>
    <row r="220" s="13" customFormat="1">
      <c r="A220" s="13"/>
      <c r="B220" s="219"/>
      <c r="C220" s="220"/>
      <c r="D220" s="221" t="s">
        <v>136</v>
      </c>
      <c r="E220" s="222" t="s">
        <v>19</v>
      </c>
      <c r="F220" s="223" t="s">
        <v>824</v>
      </c>
      <c r="G220" s="220"/>
      <c r="H220" s="222" t="s">
        <v>19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136</v>
      </c>
      <c r="AU220" s="229" t="s">
        <v>81</v>
      </c>
      <c r="AV220" s="13" t="s">
        <v>79</v>
      </c>
      <c r="AW220" s="13" t="s">
        <v>33</v>
      </c>
      <c r="AX220" s="13" t="s">
        <v>71</v>
      </c>
      <c r="AY220" s="229" t="s">
        <v>127</v>
      </c>
    </row>
    <row r="221" s="14" customFormat="1">
      <c r="A221" s="14"/>
      <c r="B221" s="230"/>
      <c r="C221" s="231"/>
      <c r="D221" s="221" t="s">
        <v>136</v>
      </c>
      <c r="E221" s="232" t="s">
        <v>19</v>
      </c>
      <c r="F221" s="233" t="s">
        <v>869</v>
      </c>
      <c r="G221" s="231"/>
      <c r="H221" s="234">
        <v>1.5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136</v>
      </c>
      <c r="AU221" s="240" t="s">
        <v>81</v>
      </c>
      <c r="AV221" s="14" t="s">
        <v>81</v>
      </c>
      <c r="AW221" s="14" t="s">
        <v>33</v>
      </c>
      <c r="AX221" s="14" t="s">
        <v>71</v>
      </c>
      <c r="AY221" s="240" t="s">
        <v>127</v>
      </c>
    </row>
    <row r="222" s="14" customFormat="1">
      <c r="A222" s="14"/>
      <c r="B222" s="230"/>
      <c r="C222" s="231"/>
      <c r="D222" s="221" t="s">
        <v>136</v>
      </c>
      <c r="E222" s="232" t="s">
        <v>19</v>
      </c>
      <c r="F222" s="233" t="s">
        <v>870</v>
      </c>
      <c r="G222" s="231"/>
      <c r="H222" s="234">
        <v>12.9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0" t="s">
        <v>136</v>
      </c>
      <c r="AU222" s="240" t="s">
        <v>81</v>
      </c>
      <c r="AV222" s="14" t="s">
        <v>81</v>
      </c>
      <c r="AW222" s="14" t="s">
        <v>33</v>
      </c>
      <c r="AX222" s="14" t="s">
        <v>71</v>
      </c>
      <c r="AY222" s="240" t="s">
        <v>127</v>
      </c>
    </row>
    <row r="223" s="15" customFormat="1">
      <c r="A223" s="15"/>
      <c r="B223" s="241"/>
      <c r="C223" s="242"/>
      <c r="D223" s="221" t="s">
        <v>136</v>
      </c>
      <c r="E223" s="243" t="s">
        <v>19</v>
      </c>
      <c r="F223" s="244" t="s">
        <v>151</v>
      </c>
      <c r="G223" s="242"/>
      <c r="H223" s="245">
        <v>14.4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1" t="s">
        <v>136</v>
      </c>
      <c r="AU223" s="251" t="s">
        <v>81</v>
      </c>
      <c r="AV223" s="15" t="s">
        <v>144</v>
      </c>
      <c r="AW223" s="15" t="s">
        <v>33</v>
      </c>
      <c r="AX223" s="15" t="s">
        <v>79</v>
      </c>
      <c r="AY223" s="251" t="s">
        <v>127</v>
      </c>
    </row>
    <row r="224" s="2" customFormat="1" ht="16.5" customHeight="1">
      <c r="A224" s="40"/>
      <c r="B224" s="41"/>
      <c r="C224" s="263" t="s">
        <v>430</v>
      </c>
      <c r="D224" s="263" t="s">
        <v>286</v>
      </c>
      <c r="E224" s="264" t="s">
        <v>513</v>
      </c>
      <c r="F224" s="265" t="s">
        <v>514</v>
      </c>
      <c r="G224" s="266" t="s">
        <v>168</v>
      </c>
      <c r="H224" s="267">
        <v>15.84</v>
      </c>
      <c r="I224" s="268"/>
      <c r="J224" s="269">
        <f>ROUND(I224*H224,2)</f>
        <v>0</v>
      </c>
      <c r="K224" s="265" t="s">
        <v>133</v>
      </c>
      <c r="L224" s="270"/>
      <c r="M224" s="271" t="s">
        <v>19</v>
      </c>
      <c r="N224" s="272" t="s">
        <v>42</v>
      </c>
      <c r="O224" s="86"/>
      <c r="P224" s="215">
        <f>O224*H224</f>
        <v>0</v>
      </c>
      <c r="Q224" s="215">
        <v>0.028000000000000001</v>
      </c>
      <c r="R224" s="215">
        <f>Q224*H224</f>
        <v>0.44352000000000003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182</v>
      </c>
      <c r="AT224" s="217" t="s">
        <v>286</v>
      </c>
      <c r="AU224" s="217" t="s">
        <v>81</v>
      </c>
      <c r="AY224" s="19" t="s">
        <v>127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79</v>
      </c>
      <c r="BK224" s="218">
        <f>ROUND(I224*H224,2)</f>
        <v>0</v>
      </c>
      <c r="BL224" s="19" t="s">
        <v>134</v>
      </c>
      <c r="BM224" s="217" t="s">
        <v>871</v>
      </c>
    </row>
    <row r="225" s="14" customFormat="1">
      <c r="A225" s="14"/>
      <c r="B225" s="230"/>
      <c r="C225" s="231"/>
      <c r="D225" s="221" t="s">
        <v>136</v>
      </c>
      <c r="E225" s="232" t="s">
        <v>19</v>
      </c>
      <c r="F225" s="233" t="s">
        <v>872</v>
      </c>
      <c r="G225" s="231"/>
      <c r="H225" s="234">
        <v>15.84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136</v>
      </c>
      <c r="AU225" s="240" t="s">
        <v>81</v>
      </c>
      <c r="AV225" s="14" t="s">
        <v>81</v>
      </c>
      <c r="AW225" s="14" t="s">
        <v>33</v>
      </c>
      <c r="AX225" s="14" t="s">
        <v>79</v>
      </c>
      <c r="AY225" s="240" t="s">
        <v>127</v>
      </c>
    </row>
    <row r="226" s="2" customFormat="1">
      <c r="A226" s="40"/>
      <c r="B226" s="41"/>
      <c r="C226" s="206" t="s">
        <v>436</v>
      </c>
      <c r="D226" s="206" t="s">
        <v>129</v>
      </c>
      <c r="E226" s="207" t="s">
        <v>564</v>
      </c>
      <c r="F226" s="208" t="s">
        <v>565</v>
      </c>
      <c r="G226" s="209" t="s">
        <v>132</v>
      </c>
      <c r="H226" s="210">
        <v>18.899999999999999</v>
      </c>
      <c r="I226" s="211"/>
      <c r="J226" s="212">
        <f>ROUND(I226*H226,2)</f>
        <v>0</v>
      </c>
      <c r="K226" s="208" t="s">
        <v>133</v>
      </c>
      <c r="L226" s="46"/>
      <c r="M226" s="213" t="s">
        <v>19</v>
      </c>
      <c r="N226" s="214" t="s">
        <v>42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134</v>
      </c>
      <c r="AT226" s="217" t="s">
        <v>129</v>
      </c>
      <c r="AU226" s="217" t="s">
        <v>81</v>
      </c>
      <c r="AY226" s="19" t="s">
        <v>127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79</v>
      </c>
      <c r="BK226" s="218">
        <f>ROUND(I226*H226,2)</f>
        <v>0</v>
      </c>
      <c r="BL226" s="19" t="s">
        <v>134</v>
      </c>
      <c r="BM226" s="217" t="s">
        <v>873</v>
      </c>
    </row>
    <row r="227" s="13" customFormat="1">
      <c r="A227" s="13"/>
      <c r="B227" s="219"/>
      <c r="C227" s="220"/>
      <c r="D227" s="221" t="s">
        <v>136</v>
      </c>
      <c r="E227" s="222" t="s">
        <v>19</v>
      </c>
      <c r="F227" s="223" t="s">
        <v>846</v>
      </c>
      <c r="G227" s="220"/>
      <c r="H227" s="222" t="s">
        <v>19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136</v>
      </c>
      <c r="AU227" s="229" t="s">
        <v>81</v>
      </c>
      <c r="AV227" s="13" t="s">
        <v>79</v>
      </c>
      <c r="AW227" s="13" t="s">
        <v>33</v>
      </c>
      <c r="AX227" s="13" t="s">
        <v>71</v>
      </c>
      <c r="AY227" s="229" t="s">
        <v>127</v>
      </c>
    </row>
    <row r="228" s="14" customFormat="1">
      <c r="A228" s="14"/>
      <c r="B228" s="230"/>
      <c r="C228" s="231"/>
      <c r="D228" s="221" t="s">
        <v>136</v>
      </c>
      <c r="E228" s="232" t="s">
        <v>19</v>
      </c>
      <c r="F228" s="233" t="s">
        <v>847</v>
      </c>
      <c r="G228" s="231"/>
      <c r="H228" s="234">
        <v>18.899999999999999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0" t="s">
        <v>136</v>
      </c>
      <c r="AU228" s="240" t="s">
        <v>81</v>
      </c>
      <c r="AV228" s="14" t="s">
        <v>81</v>
      </c>
      <c r="AW228" s="14" t="s">
        <v>33</v>
      </c>
      <c r="AX228" s="14" t="s">
        <v>71</v>
      </c>
      <c r="AY228" s="240" t="s">
        <v>127</v>
      </c>
    </row>
    <row r="229" s="16" customFormat="1">
      <c r="A229" s="16"/>
      <c r="B229" s="252"/>
      <c r="C229" s="253"/>
      <c r="D229" s="221" t="s">
        <v>136</v>
      </c>
      <c r="E229" s="254" t="s">
        <v>19</v>
      </c>
      <c r="F229" s="255" t="s">
        <v>164</v>
      </c>
      <c r="G229" s="253"/>
      <c r="H229" s="256">
        <v>18.899999999999999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2" t="s">
        <v>136</v>
      </c>
      <c r="AU229" s="262" t="s">
        <v>81</v>
      </c>
      <c r="AV229" s="16" t="s">
        <v>134</v>
      </c>
      <c r="AW229" s="16" t="s">
        <v>33</v>
      </c>
      <c r="AX229" s="16" t="s">
        <v>79</v>
      </c>
      <c r="AY229" s="262" t="s">
        <v>127</v>
      </c>
    </row>
    <row r="230" s="12" customFormat="1" ht="22.8" customHeight="1">
      <c r="A230" s="12"/>
      <c r="B230" s="190"/>
      <c r="C230" s="191"/>
      <c r="D230" s="192" t="s">
        <v>70</v>
      </c>
      <c r="E230" s="204" t="s">
        <v>634</v>
      </c>
      <c r="F230" s="204" t="s">
        <v>635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SUM(P231:P238)</f>
        <v>0</v>
      </c>
      <c r="Q230" s="198"/>
      <c r="R230" s="199">
        <f>SUM(R231:R238)</f>
        <v>0</v>
      </c>
      <c r="S230" s="198"/>
      <c r="T230" s="200">
        <f>SUM(T231:T238)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79</v>
      </c>
      <c r="AT230" s="202" t="s">
        <v>70</v>
      </c>
      <c r="AU230" s="202" t="s">
        <v>79</v>
      </c>
      <c r="AY230" s="201" t="s">
        <v>127</v>
      </c>
      <c r="BK230" s="203">
        <f>SUM(BK231:BK238)</f>
        <v>0</v>
      </c>
    </row>
    <row r="231" s="2" customFormat="1">
      <c r="A231" s="40"/>
      <c r="B231" s="41"/>
      <c r="C231" s="206" t="s">
        <v>440</v>
      </c>
      <c r="D231" s="206" t="s">
        <v>129</v>
      </c>
      <c r="E231" s="207" t="s">
        <v>637</v>
      </c>
      <c r="F231" s="208" t="s">
        <v>638</v>
      </c>
      <c r="G231" s="209" t="s">
        <v>271</v>
      </c>
      <c r="H231" s="210">
        <v>9.8480000000000008</v>
      </c>
      <c r="I231" s="211"/>
      <c r="J231" s="212">
        <f>ROUND(I231*H231,2)</f>
        <v>0</v>
      </c>
      <c r="K231" s="208" t="s">
        <v>133</v>
      </c>
      <c r="L231" s="46"/>
      <c r="M231" s="213" t="s">
        <v>19</v>
      </c>
      <c r="N231" s="214" t="s">
        <v>42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134</v>
      </c>
      <c r="AT231" s="217" t="s">
        <v>129</v>
      </c>
      <c r="AU231" s="217" t="s">
        <v>81</v>
      </c>
      <c r="AY231" s="19" t="s">
        <v>127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79</v>
      </c>
      <c r="BK231" s="218">
        <f>ROUND(I231*H231,2)</f>
        <v>0</v>
      </c>
      <c r="BL231" s="19" t="s">
        <v>134</v>
      </c>
      <c r="BM231" s="217" t="s">
        <v>874</v>
      </c>
    </row>
    <row r="232" s="14" customFormat="1">
      <c r="A232" s="14"/>
      <c r="B232" s="230"/>
      <c r="C232" s="231"/>
      <c r="D232" s="221" t="s">
        <v>136</v>
      </c>
      <c r="E232" s="232" t="s">
        <v>19</v>
      </c>
      <c r="F232" s="233" t="s">
        <v>875</v>
      </c>
      <c r="G232" s="231"/>
      <c r="H232" s="234">
        <v>9.8480000000000008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0" t="s">
        <v>136</v>
      </c>
      <c r="AU232" s="240" t="s">
        <v>81</v>
      </c>
      <c r="AV232" s="14" t="s">
        <v>81</v>
      </c>
      <c r="AW232" s="14" t="s">
        <v>33</v>
      </c>
      <c r="AX232" s="14" t="s">
        <v>79</v>
      </c>
      <c r="AY232" s="240" t="s">
        <v>127</v>
      </c>
    </row>
    <row r="233" s="2" customFormat="1">
      <c r="A233" s="40"/>
      <c r="B233" s="41"/>
      <c r="C233" s="206" t="s">
        <v>446</v>
      </c>
      <c r="D233" s="206" t="s">
        <v>129</v>
      </c>
      <c r="E233" s="207" t="s">
        <v>642</v>
      </c>
      <c r="F233" s="208" t="s">
        <v>643</v>
      </c>
      <c r="G233" s="209" t="s">
        <v>271</v>
      </c>
      <c r="H233" s="210">
        <v>1</v>
      </c>
      <c r="I233" s="211"/>
      <c r="J233" s="212">
        <f>ROUND(I233*H233,2)</f>
        <v>0</v>
      </c>
      <c r="K233" s="208" t="s">
        <v>133</v>
      </c>
      <c r="L233" s="46"/>
      <c r="M233" s="213" t="s">
        <v>19</v>
      </c>
      <c r="N233" s="214" t="s">
        <v>42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134</v>
      </c>
      <c r="AT233" s="217" t="s">
        <v>129</v>
      </c>
      <c r="AU233" s="217" t="s">
        <v>81</v>
      </c>
      <c r="AY233" s="19" t="s">
        <v>127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79</v>
      </c>
      <c r="BK233" s="218">
        <f>ROUND(I233*H233,2)</f>
        <v>0</v>
      </c>
      <c r="BL233" s="19" t="s">
        <v>134</v>
      </c>
      <c r="BM233" s="217" t="s">
        <v>876</v>
      </c>
    </row>
    <row r="234" s="2" customFormat="1">
      <c r="A234" s="40"/>
      <c r="B234" s="41"/>
      <c r="C234" s="206" t="s">
        <v>451</v>
      </c>
      <c r="D234" s="206" t="s">
        <v>129</v>
      </c>
      <c r="E234" s="207" t="s">
        <v>646</v>
      </c>
      <c r="F234" s="208" t="s">
        <v>647</v>
      </c>
      <c r="G234" s="209" t="s">
        <v>271</v>
      </c>
      <c r="H234" s="210">
        <v>10.814</v>
      </c>
      <c r="I234" s="211"/>
      <c r="J234" s="212">
        <f>ROUND(I234*H234,2)</f>
        <v>0</v>
      </c>
      <c r="K234" s="208" t="s">
        <v>133</v>
      </c>
      <c r="L234" s="46"/>
      <c r="M234" s="213" t="s">
        <v>19</v>
      </c>
      <c r="N234" s="214" t="s">
        <v>42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134</v>
      </c>
      <c r="AT234" s="217" t="s">
        <v>129</v>
      </c>
      <c r="AU234" s="217" t="s">
        <v>81</v>
      </c>
      <c r="AY234" s="19" t="s">
        <v>127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79</v>
      </c>
      <c r="BK234" s="218">
        <f>ROUND(I234*H234,2)</f>
        <v>0</v>
      </c>
      <c r="BL234" s="19" t="s">
        <v>134</v>
      </c>
      <c r="BM234" s="217" t="s">
        <v>877</v>
      </c>
    </row>
    <row r="235" s="14" customFormat="1">
      <c r="A235" s="14"/>
      <c r="B235" s="230"/>
      <c r="C235" s="231"/>
      <c r="D235" s="221" t="s">
        <v>136</v>
      </c>
      <c r="E235" s="232" t="s">
        <v>19</v>
      </c>
      <c r="F235" s="233" t="s">
        <v>878</v>
      </c>
      <c r="G235" s="231"/>
      <c r="H235" s="234">
        <v>10.814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136</v>
      </c>
      <c r="AU235" s="240" t="s">
        <v>81</v>
      </c>
      <c r="AV235" s="14" t="s">
        <v>81</v>
      </c>
      <c r="AW235" s="14" t="s">
        <v>33</v>
      </c>
      <c r="AX235" s="14" t="s">
        <v>79</v>
      </c>
      <c r="AY235" s="240" t="s">
        <v>127</v>
      </c>
    </row>
    <row r="236" s="2" customFormat="1" ht="21.75" customHeight="1">
      <c r="A236" s="40"/>
      <c r="B236" s="41"/>
      <c r="C236" s="206" t="s">
        <v>455</v>
      </c>
      <c r="D236" s="206" t="s">
        <v>129</v>
      </c>
      <c r="E236" s="207" t="s">
        <v>651</v>
      </c>
      <c r="F236" s="208" t="s">
        <v>652</v>
      </c>
      <c r="G236" s="209" t="s">
        <v>271</v>
      </c>
      <c r="H236" s="210">
        <v>21.661999999999999</v>
      </c>
      <c r="I236" s="211"/>
      <c r="J236" s="212">
        <f>ROUND(I236*H236,2)</f>
        <v>0</v>
      </c>
      <c r="K236" s="208" t="s">
        <v>133</v>
      </c>
      <c r="L236" s="46"/>
      <c r="M236" s="213" t="s">
        <v>19</v>
      </c>
      <c r="N236" s="214" t="s">
        <v>42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134</v>
      </c>
      <c r="AT236" s="217" t="s">
        <v>129</v>
      </c>
      <c r="AU236" s="217" t="s">
        <v>81</v>
      </c>
      <c r="AY236" s="19" t="s">
        <v>127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79</v>
      </c>
      <c r="BK236" s="218">
        <f>ROUND(I236*H236,2)</f>
        <v>0</v>
      </c>
      <c r="BL236" s="19" t="s">
        <v>134</v>
      </c>
      <c r="BM236" s="217" t="s">
        <v>879</v>
      </c>
    </row>
    <row r="237" s="2" customFormat="1">
      <c r="A237" s="40"/>
      <c r="B237" s="41"/>
      <c r="C237" s="206" t="s">
        <v>462</v>
      </c>
      <c r="D237" s="206" t="s">
        <v>129</v>
      </c>
      <c r="E237" s="207" t="s">
        <v>655</v>
      </c>
      <c r="F237" s="208" t="s">
        <v>656</v>
      </c>
      <c r="G237" s="209" t="s">
        <v>271</v>
      </c>
      <c r="H237" s="210">
        <v>411.57799999999997</v>
      </c>
      <c r="I237" s="211"/>
      <c r="J237" s="212">
        <f>ROUND(I237*H237,2)</f>
        <v>0</v>
      </c>
      <c r="K237" s="208" t="s">
        <v>133</v>
      </c>
      <c r="L237" s="46"/>
      <c r="M237" s="213" t="s">
        <v>19</v>
      </c>
      <c r="N237" s="214" t="s">
        <v>42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134</v>
      </c>
      <c r="AT237" s="217" t="s">
        <v>129</v>
      </c>
      <c r="AU237" s="217" t="s">
        <v>81</v>
      </c>
      <c r="AY237" s="19" t="s">
        <v>127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79</v>
      </c>
      <c r="BK237" s="218">
        <f>ROUND(I237*H237,2)</f>
        <v>0</v>
      </c>
      <c r="BL237" s="19" t="s">
        <v>134</v>
      </c>
      <c r="BM237" s="217" t="s">
        <v>880</v>
      </c>
    </row>
    <row r="238" s="14" customFormat="1">
      <c r="A238" s="14"/>
      <c r="B238" s="230"/>
      <c r="C238" s="231"/>
      <c r="D238" s="221" t="s">
        <v>136</v>
      </c>
      <c r="E238" s="231"/>
      <c r="F238" s="233" t="s">
        <v>881</v>
      </c>
      <c r="G238" s="231"/>
      <c r="H238" s="234">
        <v>411.57799999999997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0" t="s">
        <v>136</v>
      </c>
      <c r="AU238" s="240" t="s">
        <v>81</v>
      </c>
      <c r="AV238" s="14" t="s">
        <v>81</v>
      </c>
      <c r="AW238" s="14" t="s">
        <v>4</v>
      </c>
      <c r="AX238" s="14" t="s">
        <v>79</v>
      </c>
      <c r="AY238" s="240" t="s">
        <v>127</v>
      </c>
    </row>
    <row r="239" s="12" customFormat="1" ht="22.8" customHeight="1">
      <c r="A239" s="12"/>
      <c r="B239" s="190"/>
      <c r="C239" s="191"/>
      <c r="D239" s="192" t="s">
        <v>70</v>
      </c>
      <c r="E239" s="204" t="s">
        <v>659</v>
      </c>
      <c r="F239" s="204" t="s">
        <v>660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P240</f>
        <v>0</v>
      </c>
      <c r="Q239" s="198"/>
      <c r="R239" s="199">
        <f>R240</f>
        <v>0</v>
      </c>
      <c r="S239" s="198"/>
      <c r="T239" s="200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79</v>
      </c>
      <c r="AT239" s="202" t="s">
        <v>70</v>
      </c>
      <c r="AU239" s="202" t="s">
        <v>79</v>
      </c>
      <c r="AY239" s="201" t="s">
        <v>127</v>
      </c>
      <c r="BK239" s="203">
        <f>BK240</f>
        <v>0</v>
      </c>
    </row>
    <row r="240" s="2" customFormat="1" ht="16.5" customHeight="1">
      <c r="A240" s="40"/>
      <c r="B240" s="41"/>
      <c r="C240" s="206" t="s">
        <v>468</v>
      </c>
      <c r="D240" s="206" t="s">
        <v>129</v>
      </c>
      <c r="E240" s="207" t="s">
        <v>662</v>
      </c>
      <c r="F240" s="208" t="s">
        <v>663</v>
      </c>
      <c r="G240" s="209" t="s">
        <v>271</v>
      </c>
      <c r="H240" s="210">
        <v>34.058999999999997</v>
      </c>
      <c r="I240" s="211"/>
      <c r="J240" s="212">
        <f>ROUND(I240*H240,2)</f>
        <v>0</v>
      </c>
      <c r="K240" s="208" t="s">
        <v>133</v>
      </c>
      <c r="L240" s="46"/>
      <c r="M240" s="213" t="s">
        <v>19</v>
      </c>
      <c r="N240" s="214" t="s">
        <v>42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134</v>
      </c>
      <c r="AT240" s="217" t="s">
        <v>129</v>
      </c>
      <c r="AU240" s="217" t="s">
        <v>81</v>
      </c>
      <c r="AY240" s="19" t="s">
        <v>127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79</v>
      </c>
      <c r="BK240" s="218">
        <f>ROUND(I240*H240,2)</f>
        <v>0</v>
      </c>
      <c r="BL240" s="19" t="s">
        <v>134</v>
      </c>
      <c r="BM240" s="217" t="s">
        <v>882</v>
      </c>
    </row>
    <row r="241" s="12" customFormat="1" ht="25.92" customHeight="1">
      <c r="A241" s="12"/>
      <c r="B241" s="190"/>
      <c r="C241" s="191"/>
      <c r="D241" s="192" t="s">
        <v>70</v>
      </c>
      <c r="E241" s="193" t="s">
        <v>665</v>
      </c>
      <c r="F241" s="193" t="s">
        <v>666</v>
      </c>
      <c r="G241" s="191"/>
      <c r="H241" s="191"/>
      <c r="I241" s="194"/>
      <c r="J241" s="195">
        <f>BK241</f>
        <v>0</v>
      </c>
      <c r="K241" s="191"/>
      <c r="L241" s="196"/>
      <c r="M241" s="197"/>
      <c r="N241" s="198"/>
      <c r="O241" s="198"/>
      <c r="P241" s="199">
        <f>P242</f>
        <v>0</v>
      </c>
      <c r="Q241" s="198"/>
      <c r="R241" s="199">
        <f>R242</f>
        <v>0</v>
      </c>
      <c r="S241" s="198"/>
      <c r="T241" s="200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81</v>
      </c>
      <c r="AT241" s="202" t="s">
        <v>70</v>
      </c>
      <c r="AU241" s="202" t="s">
        <v>71</v>
      </c>
      <c r="AY241" s="201" t="s">
        <v>127</v>
      </c>
      <c r="BK241" s="203">
        <f>BK242</f>
        <v>0</v>
      </c>
    </row>
    <row r="242" s="12" customFormat="1" ht="22.8" customHeight="1">
      <c r="A242" s="12"/>
      <c r="B242" s="190"/>
      <c r="C242" s="191"/>
      <c r="D242" s="192" t="s">
        <v>70</v>
      </c>
      <c r="E242" s="204" t="s">
        <v>678</v>
      </c>
      <c r="F242" s="204" t="s">
        <v>679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SUM(P243:P248)</f>
        <v>0</v>
      </c>
      <c r="Q242" s="198"/>
      <c r="R242" s="199">
        <f>SUM(R243:R248)</f>
        <v>0</v>
      </c>
      <c r="S242" s="198"/>
      <c r="T242" s="200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81</v>
      </c>
      <c r="AT242" s="202" t="s">
        <v>70</v>
      </c>
      <c r="AU242" s="202" t="s">
        <v>79</v>
      </c>
      <c r="AY242" s="201" t="s">
        <v>127</v>
      </c>
      <c r="BK242" s="203">
        <f>SUM(BK243:BK248)</f>
        <v>0</v>
      </c>
    </row>
    <row r="243" s="2" customFormat="1">
      <c r="A243" s="40"/>
      <c r="B243" s="41"/>
      <c r="C243" s="206" t="s">
        <v>474</v>
      </c>
      <c r="D243" s="206" t="s">
        <v>129</v>
      </c>
      <c r="E243" s="207" t="s">
        <v>883</v>
      </c>
      <c r="F243" s="208" t="s">
        <v>884</v>
      </c>
      <c r="G243" s="209" t="s">
        <v>520</v>
      </c>
      <c r="H243" s="210">
        <v>1</v>
      </c>
      <c r="I243" s="211"/>
      <c r="J243" s="212">
        <f>ROUND(I243*H243,2)</f>
        <v>0</v>
      </c>
      <c r="K243" s="208" t="s">
        <v>786</v>
      </c>
      <c r="L243" s="46"/>
      <c r="M243" s="213" t="s">
        <v>19</v>
      </c>
      <c r="N243" s="214" t="s">
        <v>42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268</v>
      </c>
      <c r="AT243" s="217" t="s">
        <v>129</v>
      </c>
      <c r="AU243" s="217" t="s">
        <v>81</v>
      </c>
      <c r="AY243" s="19" t="s">
        <v>127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79</v>
      </c>
      <c r="BK243" s="218">
        <f>ROUND(I243*H243,2)</f>
        <v>0</v>
      </c>
      <c r="BL243" s="19" t="s">
        <v>268</v>
      </c>
      <c r="BM243" s="217" t="s">
        <v>885</v>
      </c>
    </row>
    <row r="244" s="2" customFormat="1" ht="16.5" customHeight="1">
      <c r="A244" s="40"/>
      <c r="B244" s="41"/>
      <c r="C244" s="206" t="s">
        <v>480</v>
      </c>
      <c r="D244" s="206" t="s">
        <v>129</v>
      </c>
      <c r="E244" s="207" t="s">
        <v>886</v>
      </c>
      <c r="F244" s="208" t="s">
        <v>887</v>
      </c>
      <c r="G244" s="209" t="s">
        <v>520</v>
      </c>
      <c r="H244" s="210">
        <v>1</v>
      </c>
      <c r="I244" s="211"/>
      <c r="J244" s="212">
        <f>ROUND(I244*H244,2)</f>
        <v>0</v>
      </c>
      <c r="K244" s="208" t="s">
        <v>786</v>
      </c>
      <c r="L244" s="46"/>
      <c r="M244" s="213" t="s">
        <v>19</v>
      </c>
      <c r="N244" s="214" t="s">
        <v>42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268</v>
      </c>
      <c r="AT244" s="217" t="s">
        <v>129</v>
      </c>
      <c r="AU244" s="217" t="s">
        <v>81</v>
      </c>
      <c r="AY244" s="19" t="s">
        <v>127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79</v>
      </c>
      <c r="BK244" s="218">
        <f>ROUND(I244*H244,2)</f>
        <v>0</v>
      </c>
      <c r="BL244" s="19" t="s">
        <v>268</v>
      </c>
      <c r="BM244" s="217" t="s">
        <v>888</v>
      </c>
    </row>
    <row r="245" s="2" customFormat="1">
      <c r="A245" s="40"/>
      <c r="B245" s="41"/>
      <c r="C245" s="206" t="s">
        <v>485</v>
      </c>
      <c r="D245" s="206" t="s">
        <v>129</v>
      </c>
      <c r="E245" s="207" t="s">
        <v>889</v>
      </c>
      <c r="F245" s="208" t="s">
        <v>890</v>
      </c>
      <c r="G245" s="209" t="s">
        <v>687</v>
      </c>
      <c r="H245" s="210">
        <v>12.050000000000001</v>
      </c>
      <c r="I245" s="211"/>
      <c r="J245" s="212">
        <f>ROUND(I245*H245,2)</f>
        <v>0</v>
      </c>
      <c r="K245" s="208" t="s">
        <v>786</v>
      </c>
      <c r="L245" s="46"/>
      <c r="M245" s="213" t="s">
        <v>19</v>
      </c>
      <c r="N245" s="214" t="s">
        <v>42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268</v>
      </c>
      <c r="AT245" s="217" t="s">
        <v>129</v>
      </c>
      <c r="AU245" s="217" t="s">
        <v>81</v>
      </c>
      <c r="AY245" s="19" t="s">
        <v>127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79</v>
      </c>
      <c r="BK245" s="218">
        <f>ROUND(I245*H245,2)</f>
        <v>0</v>
      </c>
      <c r="BL245" s="19" t="s">
        <v>268</v>
      </c>
      <c r="BM245" s="217" t="s">
        <v>891</v>
      </c>
    </row>
    <row r="246" s="13" customFormat="1">
      <c r="A246" s="13"/>
      <c r="B246" s="219"/>
      <c r="C246" s="220"/>
      <c r="D246" s="221" t="s">
        <v>136</v>
      </c>
      <c r="E246" s="222" t="s">
        <v>19</v>
      </c>
      <c r="F246" s="223" t="s">
        <v>892</v>
      </c>
      <c r="G246" s="220"/>
      <c r="H246" s="222" t="s">
        <v>19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136</v>
      </c>
      <c r="AU246" s="229" t="s">
        <v>81</v>
      </c>
      <c r="AV246" s="13" t="s">
        <v>79</v>
      </c>
      <c r="AW246" s="13" t="s">
        <v>33</v>
      </c>
      <c r="AX246" s="13" t="s">
        <v>71</v>
      </c>
      <c r="AY246" s="229" t="s">
        <v>127</v>
      </c>
    </row>
    <row r="247" s="14" customFormat="1">
      <c r="A247" s="14"/>
      <c r="B247" s="230"/>
      <c r="C247" s="231"/>
      <c r="D247" s="221" t="s">
        <v>136</v>
      </c>
      <c r="E247" s="232" t="s">
        <v>19</v>
      </c>
      <c r="F247" s="233" t="s">
        <v>893</v>
      </c>
      <c r="G247" s="231"/>
      <c r="H247" s="234">
        <v>12.050000000000001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0" t="s">
        <v>136</v>
      </c>
      <c r="AU247" s="240" t="s">
        <v>81</v>
      </c>
      <c r="AV247" s="14" t="s">
        <v>81</v>
      </c>
      <c r="AW247" s="14" t="s">
        <v>33</v>
      </c>
      <c r="AX247" s="14" t="s">
        <v>79</v>
      </c>
      <c r="AY247" s="240" t="s">
        <v>127</v>
      </c>
    </row>
    <row r="248" s="2" customFormat="1" ht="16.5" customHeight="1">
      <c r="A248" s="40"/>
      <c r="B248" s="41"/>
      <c r="C248" s="206" t="s">
        <v>489</v>
      </c>
      <c r="D248" s="206" t="s">
        <v>129</v>
      </c>
      <c r="E248" s="207" t="s">
        <v>739</v>
      </c>
      <c r="F248" s="208" t="s">
        <v>894</v>
      </c>
      <c r="G248" s="209" t="s">
        <v>631</v>
      </c>
      <c r="H248" s="210">
        <v>1</v>
      </c>
      <c r="I248" s="211"/>
      <c r="J248" s="212">
        <f>ROUND(I248*H248,2)</f>
        <v>0</v>
      </c>
      <c r="K248" s="208" t="s">
        <v>786</v>
      </c>
      <c r="L248" s="46"/>
      <c r="M248" s="213" t="s">
        <v>19</v>
      </c>
      <c r="N248" s="214" t="s">
        <v>42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268</v>
      </c>
      <c r="AT248" s="217" t="s">
        <v>129</v>
      </c>
      <c r="AU248" s="217" t="s">
        <v>81</v>
      </c>
      <c r="AY248" s="19" t="s">
        <v>127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268</v>
      </c>
      <c r="BM248" s="217" t="s">
        <v>895</v>
      </c>
    </row>
    <row r="249" s="12" customFormat="1" ht="25.92" customHeight="1">
      <c r="A249" s="12"/>
      <c r="B249" s="190"/>
      <c r="C249" s="191"/>
      <c r="D249" s="192" t="s">
        <v>70</v>
      </c>
      <c r="E249" s="193" t="s">
        <v>742</v>
      </c>
      <c r="F249" s="193" t="s">
        <v>743</v>
      </c>
      <c r="G249" s="191"/>
      <c r="H249" s="191"/>
      <c r="I249" s="194"/>
      <c r="J249" s="195">
        <f>BK249</f>
        <v>0</v>
      </c>
      <c r="K249" s="191"/>
      <c r="L249" s="196"/>
      <c r="M249" s="197"/>
      <c r="N249" s="198"/>
      <c r="O249" s="198"/>
      <c r="P249" s="199">
        <f>SUM(P250:P252)</f>
        <v>0</v>
      </c>
      <c r="Q249" s="198"/>
      <c r="R249" s="199">
        <f>SUM(R250:R252)</f>
        <v>0</v>
      </c>
      <c r="S249" s="198"/>
      <c r="T249" s="200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134</v>
      </c>
      <c r="AT249" s="202" t="s">
        <v>70</v>
      </c>
      <c r="AU249" s="202" t="s">
        <v>71</v>
      </c>
      <c r="AY249" s="201" t="s">
        <v>127</v>
      </c>
      <c r="BK249" s="203">
        <f>SUM(BK250:BK252)</f>
        <v>0</v>
      </c>
    </row>
    <row r="250" s="2" customFormat="1" ht="16.5" customHeight="1">
      <c r="A250" s="40"/>
      <c r="B250" s="41"/>
      <c r="C250" s="206" t="s">
        <v>493</v>
      </c>
      <c r="D250" s="206" t="s">
        <v>129</v>
      </c>
      <c r="E250" s="207" t="s">
        <v>745</v>
      </c>
      <c r="F250" s="208" t="s">
        <v>746</v>
      </c>
      <c r="G250" s="209" t="s">
        <v>747</v>
      </c>
      <c r="H250" s="210">
        <v>10</v>
      </c>
      <c r="I250" s="211"/>
      <c r="J250" s="212">
        <f>ROUND(I250*H250,2)</f>
        <v>0</v>
      </c>
      <c r="K250" s="208" t="s">
        <v>133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748</v>
      </c>
      <c r="AT250" s="217" t="s">
        <v>129</v>
      </c>
      <c r="AU250" s="217" t="s">
        <v>79</v>
      </c>
      <c r="AY250" s="19" t="s">
        <v>127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ROUND(I250*H250,2)</f>
        <v>0</v>
      </c>
      <c r="BL250" s="19" t="s">
        <v>748</v>
      </c>
      <c r="BM250" s="217" t="s">
        <v>896</v>
      </c>
    </row>
    <row r="251" s="13" customFormat="1">
      <c r="A251" s="13"/>
      <c r="B251" s="219"/>
      <c r="C251" s="220"/>
      <c r="D251" s="221" t="s">
        <v>136</v>
      </c>
      <c r="E251" s="222" t="s">
        <v>19</v>
      </c>
      <c r="F251" s="223" t="s">
        <v>897</v>
      </c>
      <c r="G251" s="220"/>
      <c r="H251" s="222" t="s">
        <v>19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136</v>
      </c>
      <c r="AU251" s="229" t="s">
        <v>79</v>
      </c>
      <c r="AV251" s="13" t="s">
        <v>79</v>
      </c>
      <c r="AW251" s="13" t="s">
        <v>33</v>
      </c>
      <c r="AX251" s="13" t="s">
        <v>71</v>
      </c>
      <c r="AY251" s="229" t="s">
        <v>127</v>
      </c>
    </row>
    <row r="252" s="14" customFormat="1">
      <c r="A252" s="14"/>
      <c r="B252" s="230"/>
      <c r="C252" s="231"/>
      <c r="D252" s="221" t="s">
        <v>136</v>
      </c>
      <c r="E252" s="232" t="s">
        <v>19</v>
      </c>
      <c r="F252" s="233" t="s">
        <v>193</v>
      </c>
      <c r="G252" s="231"/>
      <c r="H252" s="234">
        <v>10</v>
      </c>
      <c r="I252" s="235"/>
      <c r="J252" s="231"/>
      <c r="K252" s="231"/>
      <c r="L252" s="236"/>
      <c r="M252" s="273"/>
      <c r="N252" s="274"/>
      <c r="O252" s="274"/>
      <c r="P252" s="274"/>
      <c r="Q252" s="274"/>
      <c r="R252" s="274"/>
      <c r="S252" s="274"/>
      <c r="T252" s="27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136</v>
      </c>
      <c r="AU252" s="240" t="s">
        <v>79</v>
      </c>
      <c r="AV252" s="14" t="s">
        <v>81</v>
      </c>
      <c r="AW252" s="14" t="s">
        <v>33</v>
      </c>
      <c r="AX252" s="14" t="s">
        <v>79</v>
      </c>
      <c r="AY252" s="240" t="s">
        <v>127</v>
      </c>
    </row>
    <row r="253" s="2" customFormat="1" ht="6.96" customHeight="1">
      <c r="A253" s="40"/>
      <c r="B253" s="61"/>
      <c r="C253" s="62"/>
      <c r="D253" s="62"/>
      <c r="E253" s="62"/>
      <c r="F253" s="62"/>
      <c r="G253" s="62"/>
      <c r="H253" s="62"/>
      <c r="I253" s="62"/>
      <c r="J253" s="62"/>
      <c r="K253" s="62"/>
      <c r="L253" s="46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sheetProtection sheet="1" autoFilter="0" formatColumns="0" formatRows="0" objects="1" scenarios="1" spinCount="100000" saltValue="jf3NgSZGel4vT1sf69FchIsWD2G82kgj1DXPtEDvMV9lMlgke27LHkZf1+Wo+FkSzYV7WWVE/UBPYZ0fbqLJag==" hashValue="wFXP/5jv2sYlMB33XhvQ4tCwm0ATHmtw96OGhXg7w8gjwWgAbIgmismTxTGPv/PJuDVXYq8hDjK20/fgWwHKdA==" algorithmName="SHA-512" password="CC35"/>
  <autoFilter ref="C90:K25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VÍCEÚČELOVÉ  HŘIŠTĚ - ZŠ Český Dub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26. 3. 2022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ROUND((SUM(BE86:BE170)),  2)</f>
        <v>0</v>
      </c>
      <c r="G33" s="40"/>
      <c r="H33" s="40"/>
      <c r="I33" s="150">
        <v>0.20999999999999999</v>
      </c>
      <c r="J33" s="149">
        <f>ROUND(((SUM(BE86:BE170))*I33),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ROUND((SUM(BF86:BF170)),  2)</f>
        <v>0</v>
      </c>
      <c r="G34" s="40"/>
      <c r="H34" s="40"/>
      <c r="I34" s="150">
        <v>0.14999999999999999</v>
      </c>
      <c r="J34" s="149">
        <f>ROUND(((SUM(BF86:BF170))*I34),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ROUND((SUM(BG86:BG170)),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ROUND((SUM(BH86:BH170)),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ROUND((SUM(BI86:BI170)),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VÍCEÚČELOVÉ  HŘIŠTĚ - ZŠ Český Dub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22_005_3000 - Přípojka dešťové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ZŠ Český Dub</v>
      </c>
      <c r="G52" s="42"/>
      <c r="H52" s="42"/>
      <c r="I52" s="34" t="s">
        <v>23</v>
      </c>
      <c r="J52" s="74" t="str">
        <f>IF(J12="","",J12)</f>
        <v>26. 3. 2022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Základní škola Český Dub, okres Liberec, příspěvko</v>
      </c>
      <c r="G54" s="42"/>
      <c r="H54" s="42"/>
      <c r="I54" s="34" t="s">
        <v>31</v>
      </c>
      <c r="J54" s="38" t="str">
        <f>E21</f>
        <v>Ing.Radomír Hladký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Ing.Radomír Hladký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</v>
      </c>
      <c r="E62" s="176"/>
      <c r="F62" s="176"/>
      <c r="G62" s="176"/>
      <c r="H62" s="176"/>
      <c r="I62" s="176"/>
      <c r="J62" s="177">
        <f>J138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6"/>
      <c r="J63" s="177">
        <f>J145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J159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106</v>
      </c>
      <c r="E65" s="176"/>
      <c r="F65" s="176"/>
      <c r="G65" s="176"/>
      <c r="H65" s="176"/>
      <c r="I65" s="176"/>
      <c r="J65" s="177">
        <f>J162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107</v>
      </c>
      <c r="E66" s="176"/>
      <c r="F66" s="176"/>
      <c r="G66" s="176"/>
      <c r="H66" s="176"/>
      <c r="I66" s="176"/>
      <c r="J66" s="177">
        <f>J167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 xml:space="preserve">VÍCEÚČELOVÉ  HŘIŠTĚ - ZŠ Český Dub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92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22_005_3000 - Přípojka dešťové kanalizace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ZŠ Český Dub</v>
      </c>
      <c r="G80" s="42"/>
      <c r="H80" s="42"/>
      <c r="I80" s="34" t="s">
        <v>23</v>
      </c>
      <c r="J80" s="74" t="str">
        <f>IF(J12="","",J12)</f>
        <v>26. 3. 2022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Základní škola Český Dub, okres Liberec, příspěvko</v>
      </c>
      <c r="G82" s="42"/>
      <c r="H82" s="42"/>
      <c r="I82" s="34" t="s">
        <v>31</v>
      </c>
      <c r="J82" s="38" t="str">
        <f>E21</f>
        <v>Ing.Radomír Hladký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Ing.Radomír Hladký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113</v>
      </c>
      <c r="D85" s="182" t="s">
        <v>56</v>
      </c>
      <c r="E85" s="182" t="s">
        <v>52</v>
      </c>
      <c r="F85" s="182" t="s">
        <v>53</v>
      </c>
      <c r="G85" s="182" t="s">
        <v>114</v>
      </c>
      <c r="H85" s="182" t="s">
        <v>115</v>
      </c>
      <c r="I85" s="182" t="s">
        <v>116</v>
      </c>
      <c r="J85" s="182" t="s">
        <v>96</v>
      </c>
      <c r="K85" s="183" t="s">
        <v>117</v>
      </c>
      <c r="L85" s="184"/>
      <c r="M85" s="94" t="s">
        <v>19</v>
      </c>
      <c r="N85" s="95" t="s">
        <v>41</v>
      </c>
      <c r="O85" s="95" t="s">
        <v>118</v>
      </c>
      <c r="P85" s="95" t="s">
        <v>119</v>
      </c>
      <c r="Q85" s="95" t="s">
        <v>120</v>
      </c>
      <c r="R85" s="95" t="s">
        <v>121</v>
      </c>
      <c r="S85" s="95" t="s">
        <v>122</v>
      </c>
      <c r="T85" s="96" t="s">
        <v>123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124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22.348386000000001</v>
      </c>
      <c r="S86" s="98"/>
      <c r="T86" s="188">
        <f>T87</f>
        <v>9.5740499999999997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70</v>
      </c>
      <c r="AU86" s="19" t="s">
        <v>97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70</v>
      </c>
      <c r="E87" s="193" t="s">
        <v>125</v>
      </c>
      <c r="F87" s="193" t="s">
        <v>126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P88+P138+P145+P159+P162+P167</f>
        <v>0</v>
      </c>
      <c r="Q87" s="198"/>
      <c r="R87" s="199">
        <f>R88+R138+R145+R159+R162+R167</f>
        <v>22.348386000000001</v>
      </c>
      <c r="S87" s="198"/>
      <c r="T87" s="200">
        <f>T88+T138+T145+T159+T162+T167</f>
        <v>9.5740499999999997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79</v>
      </c>
      <c r="AT87" s="202" t="s">
        <v>70</v>
      </c>
      <c r="AU87" s="202" t="s">
        <v>71</v>
      </c>
      <c r="AY87" s="201" t="s">
        <v>127</v>
      </c>
      <c r="BK87" s="203">
        <f>BK88+BK138+BK145+BK159+BK162+BK167</f>
        <v>0</v>
      </c>
    </row>
    <row r="88" s="12" customFormat="1" ht="22.8" customHeight="1">
      <c r="A88" s="12"/>
      <c r="B88" s="190"/>
      <c r="C88" s="191"/>
      <c r="D88" s="192" t="s">
        <v>70</v>
      </c>
      <c r="E88" s="204" t="s">
        <v>79</v>
      </c>
      <c r="F88" s="204" t="s">
        <v>128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SUM(P89:P137)</f>
        <v>0</v>
      </c>
      <c r="Q88" s="198"/>
      <c r="R88" s="199">
        <f>SUM(R89:R137)</f>
        <v>7.3889040000000001</v>
      </c>
      <c r="S88" s="198"/>
      <c r="T88" s="200">
        <f>SUM(T89:T137)</f>
        <v>9.5740499999999997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79</v>
      </c>
      <c r="AT88" s="202" t="s">
        <v>70</v>
      </c>
      <c r="AU88" s="202" t="s">
        <v>79</v>
      </c>
      <c r="AY88" s="201" t="s">
        <v>127</v>
      </c>
      <c r="BK88" s="203">
        <f>SUM(BK89:BK137)</f>
        <v>0</v>
      </c>
    </row>
    <row r="89" s="2" customFormat="1" ht="33" customHeight="1">
      <c r="A89" s="40"/>
      <c r="B89" s="41"/>
      <c r="C89" s="206" t="s">
        <v>79</v>
      </c>
      <c r="D89" s="206" t="s">
        <v>129</v>
      </c>
      <c r="E89" s="207" t="s">
        <v>899</v>
      </c>
      <c r="F89" s="208" t="s">
        <v>900</v>
      </c>
      <c r="G89" s="209" t="s">
        <v>132</v>
      </c>
      <c r="H89" s="210">
        <v>12.9</v>
      </c>
      <c r="I89" s="211"/>
      <c r="J89" s="212">
        <f>ROUND(I89*H89,2)</f>
        <v>0</v>
      </c>
      <c r="K89" s="208" t="s">
        <v>212</v>
      </c>
      <c r="L89" s="46"/>
      <c r="M89" s="213" t="s">
        <v>19</v>
      </c>
      <c r="N89" s="214" t="s">
        <v>42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0.41699999999999998</v>
      </c>
      <c r="T89" s="216">
        <f>S89*H89</f>
        <v>5.3792999999999997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134</v>
      </c>
      <c r="AT89" s="217" t="s">
        <v>129</v>
      </c>
      <c r="AU89" s="217" t="s">
        <v>81</v>
      </c>
      <c r="AY89" s="19" t="s">
        <v>127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134</v>
      </c>
      <c r="BM89" s="217" t="s">
        <v>901</v>
      </c>
    </row>
    <row r="90" s="14" customFormat="1">
      <c r="A90" s="14"/>
      <c r="B90" s="230"/>
      <c r="C90" s="231"/>
      <c r="D90" s="221" t="s">
        <v>136</v>
      </c>
      <c r="E90" s="232" t="s">
        <v>19</v>
      </c>
      <c r="F90" s="233" t="s">
        <v>902</v>
      </c>
      <c r="G90" s="231"/>
      <c r="H90" s="234">
        <v>12.9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0" t="s">
        <v>136</v>
      </c>
      <c r="AU90" s="240" t="s">
        <v>81</v>
      </c>
      <c r="AV90" s="14" t="s">
        <v>81</v>
      </c>
      <c r="AW90" s="14" t="s">
        <v>33</v>
      </c>
      <c r="AX90" s="14" t="s">
        <v>79</v>
      </c>
      <c r="AY90" s="240" t="s">
        <v>127</v>
      </c>
    </row>
    <row r="91" s="2" customFormat="1" ht="33" customHeight="1">
      <c r="A91" s="40"/>
      <c r="B91" s="41"/>
      <c r="C91" s="206" t="s">
        <v>81</v>
      </c>
      <c r="D91" s="206" t="s">
        <v>129</v>
      </c>
      <c r="E91" s="207" t="s">
        <v>903</v>
      </c>
      <c r="F91" s="208" t="s">
        <v>904</v>
      </c>
      <c r="G91" s="209" t="s">
        <v>132</v>
      </c>
      <c r="H91" s="210">
        <v>8.9250000000000007</v>
      </c>
      <c r="I91" s="211"/>
      <c r="J91" s="212">
        <f>ROUND(I91*H91,2)</f>
        <v>0</v>
      </c>
      <c r="K91" s="208" t="s">
        <v>133</v>
      </c>
      <c r="L91" s="46"/>
      <c r="M91" s="213" t="s">
        <v>19</v>
      </c>
      <c r="N91" s="214" t="s">
        <v>42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0.17999999999999999</v>
      </c>
      <c r="T91" s="216">
        <f>S91*H91</f>
        <v>1.6065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134</v>
      </c>
      <c r="AT91" s="217" t="s">
        <v>129</v>
      </c>
      <c r="AU91" s="217" t="s">
        <v>81</v>
      </c>
      <c r="AY91" s="19" t="s">
        <v>127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134</v>
      </c>
      <c r="BM91" s="217" t="s">
        <v>905</v>
      </c>
    </row>
    <row r="92" s="14" customFormat="1">
      <c r="A92" s="14"/>
      <c r="B92" s="230"/>
      <c r="C92" s="231"/>
      <c r="D92" s="221" t="s">
        <v>136</v>
      </c>
      <c r="E92" s="232" t="s">
        <v>19</v>
      </c>
      <c r="F92" s="233" t="s">
        <v>906</v>
      </c>
      <c r="G92" s="231"/>
      <c r="H92" s="234">
        <v>8.9250000000000007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136</v>
      </c>
      <c r="AU92" s="240" t="s">
        <v>81</v>
      </c>
      <c r="AV92" s="14" t="s">
        <v>81</v>
      </c>
      <c r="AW92" s="14" t="s">
        <v>33</v>
      </c>
      <c r="AX92" s="14" t="s">
        <v>79</v>
      </c>
      <c r="AY92" s="240" t="s">
        <v>127</v>
      </c>
    </row>
    <row r="93" s="2" customFormat="1">
      <c r="A93" s="40"/>
      <c r="B93" s="41"/>
      <c r="C93" s="206" t="s">
        <v>144</v>
      </c>
      <c r="D93" s="206" t="s">
        <v>129</v>
      </c>
      <c r="E93" s="207" t="s">
        <v>907</v>
      </c>
      <c r="F93" s="208" t="s">
        <v>908</v>
      </c>
      <c r="G93" s="209" t="s">
        <v>132</v>
      </c>
      <c r="H93" s="210">
        <v>8.9250000000000007</v>
      </c>
      <c r="I93" s="211"/>
      <c r="J93" s="212">
        <f>ROUND(I93*H93,2)</f>
        <v>0</v>
      </c>
      <c r="K93" s="208" t="s">
        <v>133</v>
      </c>
      <c r="L93" s="46"/>
      <c r="M93" s="213" t="s">
        <v>19</v>
      </c>
      <c r="N93" s="214" t="s">
        <v>42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0.28999999999999998</v>
      </c>
      <c r="T93" s="216">
        <f>S93*H93</f>
        <v>2.5882499999999999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134</v>
      </c>
      <c r="AT93" s="217" t="s">
        <v>129</v>
      </c>
      <c r="AU93" s="217" t="s">
        <v>81</v>
      </c>
      <c r="AY93" s="19" t="s">
        <v>127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134</v>
      </c>
      <c r="BM93" s="217" t="s">
        <v>909</v>
      </c>
    </row>
    <row r="94" s="14" customFormat="1">
      <c r="A94" s="14"/>
      <c r="B94" s="230"/>
      <c r="C94" s="231"/>
      <c r="D94" s="221" t="s">
        <v>136</v>
      </c>
      <c r="E94" s="232" t="s">
        <v>19</v>
      </c>
      <c r="F94" s="233" t="s">
        <v>906</v>
      </c>
      <c r="G94" s="231"/>
      <c r="H94" s="234">
        <v>8.9250000000000007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0" t="s">
        <v>136</v>
      </c>
      <c r="AU94" s="240" t="s">
        <v>81</v>
      </c>
      <c r="AV94" s="14" t="s">
        <v>81</v>
      </c>
      <c r="AW94" s="14" t="s">
        <v>33</v>
      </c>
      <c r="AX94" s="14" t="s">
        <v>79</v>
      </c>
      <c r="AY94" s="240" t="s">
        <v>127</v>
      </c>
    </row>
    <row r="95" s="2" customFormat="1">
      <c r="A95" s="40"/>
      <c r="B95" s="41"/>
      <c r="C95" s="206" t="s">
        <v>134</v>
      </c>
      <c r="D95" s="206" t="s">
        <v>129</v>
      </c>
      <c r="E95" s="207" t="s">
        <v>210</v>
      </c>
      <c r="F95" s="208" t="s">
        <v>211</v>
      </c>
      <c r="G95" s="209" t="s">
        <v>154</v>
      </c>
      <c r="H95" s="210">
        <v>1</v>
      </c>
      <c r="I95" s="211"/>
      <c r="J95" s="212">
        <f>ROUND(I95*H95,2)</f>
        <v>0</v>
      </c>
      <c r="K95" s="208" t="s">
        <v>212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134</v>
      </c>
      <c r="AT95" s="217" t="s">
        <v>129</v>
      </c>
      <c r="AU95" s="217" t="s">
        <v>81</v>
      </c>
      <c r="AY95" s="19" t="s">
        <v>127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134</v>
      </c>
      <c r="BM95" s="217" t="s">
        <v>910</v>
      </c>
    </row>
    <row r="96" s="14" customFormat="1">
      <c r="A96" s="14"/>
      <c r="B96" s="230"/>
      <c r="C96" s="231"/>
      <c r="D96" s="221" t="s">
        <v>136</v>
      </c>
      <c r="E96" s="232" t="s">
        <v>19</v>
      </c>
      <c r="F96" s="233" t="s">
        <v>911</v>
      </c>
      <c r="G96" s="231"/>
      <c r="H96" s="234">
        <v>1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0" t="s">
        <v>136</v>
      </c>
      <c r="AU96" s="240" t="s">
        <v>81</v>
      </c>
      <c r="AV96" s="14" t="s">
        <v>81</v>
      </c>
      <c r="AW96" s="14" t="s">
        <v>33</v>
      </c>
      <c r="AX96" s="14" t="s">
        <v>79</v>
      </c>
      <c r="AY96" s="240" t="s">
        <v>127</v>
      </c>
    </row>
    <row r="97" s="2" customFormat="1">
      <c r="A97" s="40"/>
      <c r="B97" s="41"/>
      <c r="C97" s="206" t="s">
        <v>165</v>
      </c>
      <c r="D97" s="206" t="s">
        <v>129</v>
      </c>
      <c r="E97" s="207" t="s">
        <v>912</v>
      </c>
      <c r="F97" s="208" t="s">
        <v>913</v>
      </c>
      <c r="G97" s="209" t="s">
        <v>154</v>
      </c>
      <c r="H97" s="210">
        <v>3.3860000000000001</v>
      </c>
      <c r="I97" s="211"/>
      <c r="J97" s="212">
        <f>ROUND(I97*H97,2)</f>
        <v>0</v>
      </c>
      <c r="K97" s="208" t="s">
        <v>133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134</v>
      </c>
      <c r="AT97" s="217" t="s">
        <v>129</v>
      </c>
      <c r="AU97" s="217" t="s">
        <v>81</v>
      </c>
      <c r="AY97" s="19" t="s">
        <v>127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134</v>
      </c>
      <c r="BM97" s="217" t="s">
        <v>914</v>
      </c>
    </row>
    <row r="98" s="13" customFormat="1">
      <c r="A98" s="13"/>
      <c r="B98" s="219"/>
      <c r="C98" s="220"/>
      <c r="D98" s="221" t="s">
        <v>136</v>
      </c>
      <c r="E98" s="222" t="s">
        <v>19</v>
      </c>
      <c r="F98" s="223" t="s">
        <v>283</v>
      </c>
      <c r="G98" s="220"/>
      <c r="H98" s="222" t="s">
        <v>19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136</v>
      </c>
      <c r="AU98" s="229" t="s">
        <v>81</v>
      </c>
      <c r="AV98" s="13" t="s">
        <v>79</v>
      </c>
      <c r="AW98" s="13" t="s">
        <v>33</v>
      </c>
      <c r="AX98" s="13" t="s">
        <v>71</v>
      </c>
      <c r="AY98" s="229" t="s">
        <v>127</v>
      </c>
    </row>
    <row r="99" s="13" customFormat="1">
      <c r="A99" s="13"/>
      <c r="B99" s="219"/>
      <c r="C99" s="220"/>
      <c r="D99" s="221" t="s">
        <v>136</v>
      </c>
      <c r="E99" s="222" t="s">
        <v>19</v>
      </c>
      <c r="F99" s="223" t="s">
        <v>915</v>
      </c>
      <c r="G99" s="220"/>
      <c r="H99" s="222" t="s">
        <v>19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136</v>
      </c>
      <c r="AU99" s="229" t="s">
        <v>81</v>
      </c>
      <c r="AV99" s="13" t="s">
        <v>79</v>
      </c>
      <c r="AW99" s="13" t="s">
        <v>33</v>
      </c>
      <c r="AX99" s="13" t="s">
        <v>71</v>
      </c>
      <c r="AY99" s="229" t="s">
        <v>127</v>
      </c>
    </row>
    <row r="100" s="13" customFormat="1">
      <c r="A100" s="13"/>
      <c r="B100" s="219"/>
      <c r="C100" s="220"/>
      <c r="D100" s="221" t="s">
        <v>136</v>
      </c>
      <c r="E100" s="222" t="s">
        <v>19</v>
      </c>
      <c r="F100" s="223" t="s">
        <v>916</v>
      </c>
      <c r="G100" s="220"/>
      <c r="H100" s="222" t="s">
        <v>19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136</v>
      </c>
      <c r="AU100" s="229" t="s">
        <v>81</v>
      </c>
      <c r="AV100" s="13" t="s">
        <v>79</v>
      </c>
      <c r="AW100" s="13" t="s">
        <v>33</v>
      </c>
      <c r="AX100" s="13" t="s">
        <v>71</v>
      </c>
      <c r="AY100" s="229" t="s">
        <v>127</v>
      </c>
    </row>
    <row r="101" s="14" customFormat="1">
      <c r="A101" s="14"/>
      <c r="B101" s="230"/>
      <c r="C101" s="231"/>
      <c r="D101" s="221" t="s">
        <v>136</v>
      </c>
      <c r="E101" s="232" t="s">
        <v>19</v>
      </c>
      <c r="F101" s="233" t="s">
        <v>917</v>
      </c>
      <c r="G101" s="231"/>
      <c r="H101" s="234">
        <v>3.0960000000000001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136</v>
      </c>
      <c r="AU101" s="240" t="s">
        <v>81</v>
      </c>
      <c r="AV101" s="14" t="s">
        <v>81</v>
      </c>
      <c r="AW101" s="14" t="s">
        <v>33</v>
      </c>
      <c r="AX101" s="14" t="s">
        <v>71</v>
      </c>
      <c r="AY101" s="240" t="s">
        <v>127</v>
      </c>
    </row>
    <row r="102" s="14" customFormat="1">
      <c r="A102" s="14"/>
      <c r="B102" s="230"/>
      <c r="C102" s="231"/>
      <c r="D102" s="221" t="s">
        <v>136</v>
      </c>
      <c r="E102" s="232" t="s">
        <v>19</v>
      </c>
      <c r="F102" s="233" t="s">
        <v>918</v>
      </c>
      <c r="G102" s="231"/>
      <c r="H102" s="234">
        <v>1.29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136</v>
      </c>
      <c r="AU102" s="240" t="s">
        <v>81</v>
      </c>
      <c r="AV102" s="14" t="s">
        <v>81</v>
      </c>
      <c r="AW102" s="14" t="s">
        <v>33</v>
      </c>
      <c r="AX102" s="14" t="s">
        <v>71</v>
      </c>
      <c r="AY102" s="240" t="s">
        <v>127</v>
      </c>
    </row>
    <row r="103" s="14" customFormat="1">
      <c r="A103" s="14"/>
      <c r="B103" s="230"/>
      <c r="C103" s="231"/>
      <c r="D103" s="221" t="s">
        <v>136</v>
      </c>
      <c r="E103" s="232" t="s">
        <v>19</v>
      </c>
      <c r="F103" s="233" t="s">
        <v>919</v>
      </c>
      <c r="G103" s="231"/>
      <c r="H103" s="234">
        <v>-1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136</v>
      </c>
      <c r="AU103" s="240" t="s">
        <v>81</v>
      </c>
      <c r="AV103" s="14" t="s">
        <v>81</v>
      </c>
      <c r="AW103" s="14" t="s">
        <v>33</v>
      </c>
      <c r="AX103" s="14" t="s">
        <v>71</v>
      </c>
      <c r="AY103" s="240" t="s">
        <v>127</v>
      </c>
    </row>
    <row r="104" s="15" customFormat="1">
      <c r="A104" s="15"/>
      <c r="B104" s="241"/>
      <c r="C104" s="242"/>
      <c r="D104" s="221" t="s">
        <v>136</v>
      </c>
      <c r="E104" s="243" t="s">
        <v>19</v>
      </c>
      <c r="F104" s="244" t="s">
        <v>151</v>
      </c>
      <c r="G104" s="242"/>
      <c r="H104" s="245">
        <v>3.3860000000000001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1" t="s">
        <v>136</v>
      </c>
      <c r="AU104" s="251" t="s">
        <v>81</v>
      </c>
      <c r="AV104" s="15" t="s">
        <v>144</v>
      </c>
      <c r="AW104" s="15" t="s">
        <v>33</v>
      </c>
      <c r="AX104" s="15" t="s">
        <v>79</v>
      </c>
      <c r="AY104" s="251" t="s">
        <v>127</v>
      </c>
    </row>
    <row r="105" s="2" customFormat="1" ht="21.75" customHeight="1">
      <c r="A105" s="40"/>
      <c r="B105" s="41"/>
      <c r="C105" s="206" t="s">
        <v>172</v>
      </c>
      <c r="D105" s="206" t="s">
        <v>129</v>
      </c>
      <c r="E105" s="207" t="s">
        <v>920</v>
      </c>
      <c r="F105" s="208" t="s">
        <v>921</v>
      </c>
      <c r="G105" s="209" t="s">
        <v>132</v>
      </c>
      <c r="H105" s="210">
        <v>10.6</v>
      </c>
      <c r="I105" s="211"/>
      <c r="J105" s="212">
        <f>ROUND(I105*H105,2)</f>
        <v>0</v>
      </c>
      <c r="K105" s="208" t="s">
        <v>133</v>
      </c>
      <c r="L105" s="46"/>
      <c r="M105" s="213" t="s">
        <v>19</v>
      </c>
      <c r="N105" s="214" t="s">
        <v>42</v>
      </c>
      <c r="O105" s="86"/>
      <c r="P105" s="215">
        <f>O105*H105</f>
        <v>0</v>
      </c>
      <c r="Q105" s="215">
        <v>0.00084000000000000003</v>
      </c>
      <c r="R105" s="215">
        <f>Q105*H105</f>
        <v>0.0089040000000000005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134</v>
      </c>
      <c r="AT105" s="217" t="s">
        <v>129</v>
      </c>
      <c r="AU105" s="217" t="s">
        <v>81</v>
      </c>
      <c r="AY105" s="19" t="s">
        <v>127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79</v>
      </c>
      <c r="BK105" s="218">
        <f>ROUND(I105*H105,2)</f>
        <v>0</v>
      </c>
      <c r="BL105" s="19" t="s">
        <v>134</v>
      </c>
      <c r="BM105" s="217" t="s">
        <v>922</v>
      </c>
    </row>
    <row r="106" s="13" customFormat="1">
      <c r="A106" s="13"/>
      <c r="B106" s="219"/>
      <c r="C106" s="220"/>
      <c r="D106" s="221" t="s">
        <v>136</v>
      </c>
      <c r="E106" s="222" t="s">
        <v>19</v>
      </c>
      <c r="F106" s="223" t="s">
        <v>923</v>
      </c>
      <c r="G106" s="220"/>
      <c r="H106" s="222" t="s">
        <v>19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136</v>
      </c>
      <c r="AU106" s="229" t="s">
        <v>81</v>
      </c>
      <c r="AV106" s="13" t="s">
        <v>79</v>
      </c>
      <c r="AW106" s="13" t="s">
        <v>33</v>
      </c>
      <c r="AX106" s="13" t="s">
        <v>71</v>
      </c>
      <c r="AY106" s="229" t="s">
        <v>127</v>
      </c>
    </row>
    <row r="107" s="14" customFormat="1">
      <c r="A107" s="14"/>
      <c r="B107" s="230"/>
      <c r="C107" s="231"/>
      <c r="D107" s="221" t="s">
        <v>136</v>
      </c>
      <c r="E107" s="232" t="s">
        <v>19</v>
      </c>
      <c r="F107" s="233" t="s">
        <v>924</v>
      </c>
      <c r="G107" s="231"/>
      <c r="H107" s="234">
        <v>10.6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0" t="s">
        <v>136</v>
      </c>
      <c r="AU107" s="240" t="s">
        <v>81</v>
      </c>
      <c r="AV107" s="14" t="s">
        <v>81</v>
      </c>
      <c r="AW107" s="14" t="s">
        <v>33</v>
      </c>
      <c r="AX107" s="14" t="s">
        <v>71</v>
      </c>
      <c r="AY107" s="240" t="s">
        <v>127</v>
      </c>
    </row>
    <row r="108" s="15" customFormat="1">
      <c r="A108" s="15"/>
      <c r="B108" s="241"/>
      <c r="C108" s="242"/>
      <c r="D108" s="221" t="s">
        <v>136</v>
      </c>
      <c r="E108" s="243" t="s">
        <v>19</v>
      </c>
      <c r="F108" s="244" t="s">
        <v>151</v>
      </c>
      <c r="G108" s="242"/>
      <c r="H108" s="245">
        <v>10.6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1" t="s">
        <v>136</v>
      </c>
      <c r="AU108" s="251" t="s">
        <v>81</v>
      </c>
      <c r="AV108" s="15" t="s">
        <v>144</v>
      </c>
      <c r="AW108" s="15" t="s">
        <v>33</v>
      </c>
      <c r="AX108" s="15" t="s">
        <v>79</v>
      </c>
      <c r="AY108" s="251" t="s">
        <v>127</v>
      </c>
    </row>
    <row r="109" s="2" customFormat="1">
      <c r="A109" s="40"/>
      <c r="B109" s="41"/>
      <c r="C109" s="206" t="s">
        <v>177</v>
      </c>
      <c r="D109" s="206" t="s">
        <v>129</v>
      </c>
      <c r="E109" s="207" t="s">
        <v>925</v>
      </c>
      <c r="F109" s="208" t="s">
        <v>926</v>
      </c>
      <c r="G109" s="209" t="s">
        <v>132</v>
      </c>
      <c r="H109" s="210">
        <v>10.6</v>
      </c>
      <c r="I109" s="211"/>
      <c r="J109" s="212">
        <f>ROUND(I109*H109,2)</f>
        <v>0</v>
      </c>
      <c r="K109" s="208" t="s">
        <v>133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134</v>
      </c>
      <c r="AT109" s="217" t="s">
        <v>129</v>
      </c>
      <c r="AU109" s="217" t="s">
        <v>81</v>
      </c>
      <c r="AY109" s="19" t="s">
        <v>127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134</v>
      </c>
      <c r="BM109" s="217" t="s">
        <v>927</v>
      </c>
    </row>
    <row r="110" s="2" customFormat="1">
      <c r="A110" s="40"/>
      <c r="B110" s="41"/>
      <c r="C110" s="206" t="s">
        <v>182</v>
      </c>
      <c r="D110" s="206" t="s">
        <v>129</v>
      </c>
      <c r="E110" s="207" t="s">
        <v>254</v>
      </c>
      <c r="F110" s="208" t="s">
        <v>255</v>
      </c>
      <c r="G110" s="209" t="s">
        <v>154</v>
      </c>
      <c r="H110" s="210">
        <v>4.3860000000000001</v>
      </c>
      <c r="I110" s="211"/>
      <c r="J110" s="212">
        <f>ROUND(I110*H110,2)</f>
        <v>0</v>
      </c>
      <c r="K110" s="208" t="s">
        <v>133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134</v>
      </c>
      <c r="AT110" s="217" t="s">
        <v>129</v>
      </c>
      <c r="AU110" s="217" t="s">
        <v>81</v>
      </c>
      <c r="AY110" s="19" t="s">
        <v>127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134</v>
      </c>
      <c r="BM110" s="217" t="s">
        <v>928</v>
      </c>
    </row>
    <row r="111" s="14" customFormat="1">
      <c r="A111" s="14"/>
      <c r="B111" s="230"/>
      <c r="C111" s="231"/>
      <c r="D111" s="221" t="s">
        <v>136</v>
      </c>
      <c r="E111" s="232" t="s">
        <v>19</v>
      </c>
      <c r="F111" s="233" t="s">
        <v>929</v>
      </c>
      <c r="G111" s="231"/>
      <c r="H111" s="234">
        <v>4.3860000000000001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136</v>
      </c>
      <c r="AU111" s="240" t="s">
        <v>81</v>
      </c>
      <c r="AV111" s="14" t="s">
        <v>81</v>
      </c>
      <c r="AW111" s="14" t="s">
        <v>33</v>
      </c>
      <c r="AX111" s="14" t="s">
        <v>79</v>
      </c>
      <c r="AY111" s="240" t="s">
        <v>127</v>
      </c>
    </row>
    <row r="112" s="2" customFormat="1">
      <c r="A112" s="40"/>
      <c r="B112" s="41"/>
      <c r="C112" s="206" t="s">
        <v>188</v>
      </c>
      <c r="D112" s="206" t="s">
        <v>129</v>
      </c>
      <c r="E112" s="207" t="s">
        <v>930</v>
      </c>
      <c r="F112" s="208" t="s">
        <v>931</v>
      </c>
      <c r="G112" s="209" t="s">
        <v>154</v>
      </c>
      <c r="H112" s="210">
        <v>1</v>
      </c>
      <c r="I112" s="211"/>
      <c r="J112" s="212">
        <f>ROUND(I112*H112,2)</f>
        <v>0</v>
      </c>
      <c r="K112" s="208" t="s">
        <v>133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134</v>
      </c>
      <c r="AT112" s="217" t="s">
        <v>129</v>
      </c>
      <c r="AU112" s="217" t="s">
        <v>81</v>
      </c>
      <c r="AY112" s="19" t="s">
        <v>127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134</v>
      </c>
      <c r="BM112" s="217" t="s">
        <v>932</v>
      </c>
    </row>
    <row r="113" s="2" customFormat="1">
      <c r="A113" s="40"/>
      <c r="B113" s="41"/>
      <c r="C113" s="206" t="s">
        <v>193</v>
      </c>
      <c r="D113" s="206" t="s">
        <v>129</v>
      </c>
      <c r="E113" s="207" t="s">
        <v>265</v>
      </c>
      <c r="F113" s="208" t="s">
        <v>266</v>
      </c>
      <c r="G113" s="209" t="s">
        <v>154</v>
      </c>
      <c r="H113" s="210">
        <v>4.3860000000000001</v>
      </c>
      <c r="I113" s="211"/>
      <c r="J113" s="212">
        <f>ROUND(I113*H113,2)</f>
        <v>0</v>
      </c>
      <c r="K113" s="208" t="s">
        <v>133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134</v>
      </c>
      <c r="AT113" s="217" t="s">
        <v>129</v>
      </c>
      <c r="AU113" s="217" t="s">
        <v>81</v>
      </c>
      <c r="AY113" s="19" t="s">
        <v>127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134</v>
      </c>
      <c r="BM113" s="217" t="s">
        <v>933</v>
      </c>
    </row>
    <row r="114" s="14" customFormat="1">
      <c r="A114" s="14"/>
      <c r="B114" s="230"/>
      <c r="C114" s="231"/>
      <c r="D114" s="221" t="s">
        <v>136</v>
      </c>
      <c r="E114" s="232" t="s">
        <v>19</v>
      </c>
      <c r="F114" s="233" t="s">
        <v>934</v>
      </c>
      <c r="G114" s="231"/>
      <c r="H114" s="234">
        <v>4.3860000000000001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136</v>
      </c>
      <c r="AU114" s="240" t="s">
        <v>81</v>
      </c>
      <c r="AV114" s="14" t="s">
        <v>81</v>
      </c>
      <c r="AW114" s="14" t="s">
        <v>33</v>
      </c>
      <c r="AX114" s="14" t="s">
        <v>79</v>
      </c>
      <c r="AY114" s="240" t="s">
        <v>127</v>
      </c>
    </row>
    <row r="115" s="2" customFormat="1">
      <c r="A115" s="40"/>
      <c r="B115" s="41"/>
      <c r="C115" s="206" t="s">
        <v>209</v>
      </c>
      <c r="D115" s="206" t="s">
        <v>129</v>
      </c>
      <c r="E115" s="207" t="s">
        <v>269</v>
      </c>
      <c r="F115" s="208" t="s">
        <v>270</v>
      </c>
      <c r="G115" s="209" t="s">
        <v>271</v>
      </c>
      <c r="H115" s="210">
        <v>8.3330000000000002</v>
      </c>
      <c r="I115" s="211"/>
      <c r="J115" s="212">
        <f>ROUND(I115*H115,2)</f>
        <v>0</v>
      </c>
      <c r="K115" s="208" t="s">
        <v>133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134</v>
      </c>
      <c r="AT115" s="217" t="s">
        <v>129</v>
      </c>
      <c r="AU115" s="217" t="s">
        <v>81</v>
      </c>
      <c r="AY115" s="19" t="s">
        <v>127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134</v>
      </c>
      <c r="BM115" s="217" t="s">
        <v>935</v>
      </c>
    </row>
    <row r="116" s="14" customFormat="1">
      <c r="A116" s="14"/>
      <c r="B116" s="230"/>
      <c r="C116" s="231"/>
      <c r="D116" s="221" t="s">
        <v>136</v>
      </c>
      <c r="E116" s="232" t="s">
        <v>19</v>
      </c>
      <c r="F116" s="233" t="s">
        <v>936</v>
      </c>
      <c r="G116" s="231"/>
      <c r="H116" s="234">
        <v>8.3330000000000002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136</v>
      </c>
      <c r="AU116" s="240" t="s">
        <v>81</v>
      </c>
      <c r="AV116" s="14" t="s">
        <v>81</v>
      </c>
      <c r="AW116" s="14" t="s">
        <v>33</v>
      </c>
      <c r="AX116" s="14" t="s">
        <v>79</v>
      </c>
      <c r="AY116" s="240" t="s">
        <v>127</v>
      </c>
    </row>
    <row r="117" s="2" customFormat="1">
      <c r="A117" s="40"/>
      <c r="B117" s="41"/>
      <c r="C117" s="206" t="s">
        <v>215</v>
      </c>
      <c r="D117" s="206" t="s">
        <v>129</v>
      </c>
      <c r="E117" s="207" t="s">
        <v>937</v>
      </c>
      <c r="F117" s="208" t="s">
        <v>938</v>
      </c>
      <c r="G117" s="209" t="s">
        <v>154</v>
      </c>
      <c r="H117" s="210">
        <v>1.6020000000000001</v>
      </c>
      <c r="I117" s="211"/>
      <c r="J117" s="212">
        <f>ROUND(I117*H117,2)</f>
        <v>0</v>
      </c>
      <c r="K117" s="208" t="s">
        <v>133</v>
      </c>
      <c r="L117" s="46"/>
      <c r="M117" s="213" t="s">
        <v>19</v>
      </c>
      <c r="N117" s="214" t="s">
        <v>42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134</v>
      </c>
      <c r="AT117" s="217" t="s">
        <v>129</v>
      </c>
      <c r="AU117" s="217" t="s">
        <v>81</v>
      </c>
      <c r="AY117" s="19" t="s">
        <v>127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134</v>
      </c>
      <c r="BM117" s="217" t="s">
        <v>939</v>
      </c>
    </row>
    <row r="118" s="13" customFormat="1">
      <c r="A118" s="13"/>
      <c r="B118" s="219"/>
      <c r="C118" s="220"/>
      <c r="D118" s="221" t="s">
        <v>136</v>
      </c>
      <c r="E118" s="222" t="s">
        <v>19</v>
      </c>
      <c r="F118" s="223" t="s">
        <v>283</v>
      </c>
      <c r="G118" s="220"/>
      <c r="H118" s="222" t="s">
        <v>19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136</v>
      </c>
      <c r="AU118" s="229" t="s">
        <v>81</v>
      </c>
      <c r="AV118" s="13" t="s">
        <v>79</v>
      </c>
      <c r="AW118" s="13" t="s">
        <v>33</v>
      </c>
      <c r="AX118" s="13" t="s">
        <v>71</v>
      </c>
      <c r="AY118" s="229" t="s">
        <v>127</v>
      </c>
    </row>
    <row r="119" s="13" customFormat="1">
      <c r="A119" s="13"/>
      <c r="B119" s="219"/>
      <c r="C119" s="220"/>
      <c r="D119" s="221" t="s">
        <v>136</v>
      </c>
      <c r="E119" s="222" t="s">
        <v>19</v>
      </c>
      <c r="F119" s="223" t="s">
        <v>915</v>
      </c>
      <c r="G119" s="220"/>
      <c r="H119" s="222" t="s">
        <v>19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136</v>
      </c>
      <c r="AU119" s="229" t="s">
        <v>81</v>
      </c>
      <c r="AV119" s="13" t="s">
        <v>79</v>
      </c>
      <c r="AW119" s="13" t="s">
        <v>33</v>
      </c>
      <c r="AX119" s="13" t="s">
        <v>71</v>
      </c>
      <c r="AY119" s="229" t="s">
        <v>127</v>
      </c>
    </row>
    <row r="120" s="13" customFormat="1">
      <c r="A120" s="13"/>
      <c r="B120" s="219"/>
      <c r="C120" s="220"/>
      <c r="D120" s="221" t="s">
        <v>136</v>
      </c>
      <c r="E120" s="222" t="s">
        <v>19</v>
      </c>
      <c r="F120" s="223" t="s">
        <v>916</v>
      </c>
      <c r="G120" s="220"/>
      <c r="H120" s="222" t="s">
        <v>19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136</v>
      </c>
      <c r="AU120" s="229" t="s">
        <v>81</v>
      </c>
      <c r="AV120" s="13" t="s">
        <v>79</v>
      </c>
      <c r="AW120" s="13" t="s">
        <v>33</v>
      </c>
      <c r="AX120" s="13" t="s">
        <v>71</v>
      </c>
      <c r="AY120" s="229" t="s">
        <v>127</v>
      </c>
    </row>
    <row r="121" s="14" customFormat="1">
      <c r="A121" s="14"/>
      <c r="B121" s="230"/>
      <c r="C121" s="231"/>
      <c r="D121" s="221" t="s">
        <v>136</v>
      </c>
      <c r="E121" s="232" t="s">
        <v>19</v>
      </c>
      <c r="F121" s="233" t="s">
        <v>940</v>
      </c>
      <c r="G121" s="231"/>
      <c r="H121" s="234">
        <v>0.93600000000000005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136</v>
      </c>
      <c r="AU121" s="240" t="s">
        <v>81</v>
      </c>
      <c r="AV121" s="14" t="s">
        <v>81</v>
      </c>
      <c r="AW121" s="14" t="s">
        <v>33</v>
      </c>
      <c r="AX121" s="14" t="s">
        <v>71</v>
      </c>
      <c r="AY121" s="240" t="s">
        <v>127</v>
      </c>
    </row>
    <row r="122" s="14" customFormat="1">
      <c r="A122" s="14"/>
      <c r="B122" s="230"/>
      <c r="C122" s="231"/>
      <c r="D122" s="221" t="s">
        <v>136</v>
      </c>
      <c r="E122" s="232" t="s">
        <v>19</v>
      </c>
      <c r="F122" s="233" t="s">
        <v>941</v>
      </c>
      <c r="G122" s="231"/>
      <c r="H122" s="234">
        <v>0.66600000000000004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136</v>
      </c>
      <c r="AU122" s="240" t="s">
        <v>81</v>
      </c>
      <c r="AV122" s="14" t="s">
        <v>81</v>
      </c>
      <c r="AW122" s="14" t="s">
        <v>33</v>
      </c>
      <c r="AX122" s="14" t="s">
        <v>71</v>
      </c>
      <c r="AY122" s="240" t="s">
        <v>127</v>
      </c>
    </row>
    <row r="123" s="15" customFormat="1">
      <c r="A123" s="15"/>
      <c r="B123" s="241"/>
      <c r="C123" s="242"/>
      <c r="D123" s="221" t="s">
        <v>136</v>
      </c>
      <c r="E123" s="243" t="s">
        <v>19</v>
      </c>
      <c r="F123" s="244" t="s">
        <v>151</v>
      </c>
      <c r="G123" s="242"/>
      <c r="H123" s="245">
        <v>1.6020000000000001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1" t="s">
        <v>136</v>
      </c>
      <c r="AU123" s="251" t="s">
        <v>81</v>
      </c>
      <c r="AV123" s="15" t="s">
        <v>144</v>
      </c>
      <c r="AW123" s="15" t="s">
        <v>33</v>
      </c>
      <c r="AX123" s="15" t="s">
        <v>79</v>
      </c>
      <c r="AY123" s="251" t="s">
        <v>127</v>
      </c>
    </row>
    <row r="124" s="2" customFormat="1" ht="16.5" customHeight="1">
      <c r="A124" s="40"/>
      <c r="B124" s="41"/>
      <c r="C124" s="263" t="s">
        <v>253</v>
      </c>
      <c r="D124" s="263" t="s">
        <v>286</v>
      </c>
      <c r="E124" s="264" t="s">
        <v>942</v>
      </c>
      <c r="F124" s="265" t="s">
        <v>943</v>
      </c>
      <c r="G124" s="266" t="s">
        <v>271</v>
      </c>
      <c r="H124" s="267">
        <v>3.2040000000000002</v>
      </c>
      <c r="I124" s="268"/>
      <c r="J124" s="269">
        <f>ROUND(I124*H124,2)</f>
        <v>0</v>
      </c>
      <c r="K124" s="265" t="s">
        <v>212</v>
      </c>
      <c r="L124" s="270"/>
      <c r="M124" s="271" t="s">
        <v>19</v>
      </c>
      <c r="N124" s="272" t="s">
        <v>42</v>
      </c>
      <c r="O124" s="86"/>
      <c r="P124" s="215">
        <f>O124*H124</f>
        <v>0</v>
      </c>
      <c r="Q124" s="215">
        <v>1</v>
      </c>
      <c r="R124" s="215">
        <f>Q124*H124</f>
        <v>3.2040000000000002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182</v>
      </c>
      <c r="AT124" s="217" t="s">
        <v>286</v>
      </c>
      <c r="AU124" s="217" t="s">
        <v>81</v>
      </c>
      <c r="AY124" s="19" t="s">
        <v>127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134</v>
      </c>
      <c r="BM124" s="217" t="s">
        <v>944</v>
      </c>
    </row>
    <row r="125" s="14" customFormat="1">
      <c r="A125" s="14"/>
      <c r="B125" s="230"/>
      <c r="C125" s="231"/>
      <c r="D125" s="221" t="s">
        <v>136</v>
      </c>
      <c r="E125" s="232" t="s">
        <v>19</v>
      </c>
      <c r="F125" s="233" t="s">
        <v>945</v>
      </c>
      <c r="G125" s="231"/>
      <c r="H125" s="234">
        <v>3.2040000000000002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136</v>
      </c>
      <c r="AU125" s="240" t="s">
        <v>81</v>
      </c>
      <c r="AV125" s="14" t="s">
        <v>81</v>
      </c>
      <c r="AW125" s="14" t="s">
        <v>33</v>
      </c>
      <c r="AX125" s="14" t="s">
        <v>79</v>
      </c>
      <c r="AY125" s="240" t="s">
        <v>127</v>
      </c>
    </row>
    <row r="126" s="2" customFormat="1">
      <c r="A126" s="40"/>
      <c r="B126" s="41"/>
      <c r="C126" s="206" t="s">
        <v>259</v>
      </c>
      <c r="D126" s="206" t="s">
        <v>129</v>
      </c>
      <c r="E126" s="207" t="s">
        <v>275</v>
      </c>
      <c r="F126" s="208" t="s">
        <v>276</v>
      </c>
      <c r="G126" s="209" t="s">
        <v>154</v>
      </c>
      <c r="H126" s="210">
        <v>0.5</v>
      </c>
      <c r="I126" s="211"/>
      <c r="J126" s="212">
        <f>ROUND(I126*H126,2)</f>
        <v>0</v>
      </c>
      <c r="K126" s="208" t="s">
        <v>133</v>
      </c>
      <c r="L126" s="46"/>
      <c r="M126" s="213" t="s">
        <v>19</v>
      </c>
      <c r="N126" s="214" t="s">
        <v>42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134</v>
      </c>
      <c r="AT126" s="217" t="s">
        <v>129</v>
      </c>
      <c r="AU126" s="217" t="s">
        <v>81</v>
      </c>
      <c r="AY126" s="19" t="s">
        <v>127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79</v>
      </c>
      <c r="BK126" s="218">
        <f>ROUND(I126*H126,2)</f>
        <v>0</v>
      </c>
      <c r="BL126" s="19" t="s">
        <v>134</v>
      </c>
      <c r="BM126" s="217" t="s">
        <v>946</v>
      </c>
    </row>
    <row r="127" s="13" customFormat="1">
      <c r="A127" s="13"/>
      <c r="B127" s="219"/>
      <c r="C127" s="220"/>
      <c r="D127" s="221" t="s">
        <v>136</v>
      </c>
      <c r="E127" s="222" t="s">
        <v>19</v>
      </c>
      <c r="F127" s="223" t="s">
        <v>283</v>
      </c>
      <c r="G127" s="220"/>
      <c r="H127" s="222" t="s">
        <v>19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136</v>
      </c>
      <c r="AU127" s="229" t="s">
        <v>81</v>
      </c>
      <c r="AV127" s="13" t="s">
        <v>79</v>
      </c>
      <c r="AW127" s="13" t="s">
        <v>33</v>
      </c>
      <c r="AX127" s="13" t="s">
        <v>71</v>
      </c>
      <c r="AY127" s="229" t="s">
        <v>127</v>
      </c>
    </row>
    <row r="128" s="14" customFormat="1">
      <c r="A128" s="14"/>
      <c r="B128" s="230"/>
      <c r="C128" s="231"/>
      <c r="D128" s="221" t="s">
        <v>136</v>
      </c>
      <c r="E128" s="232" t="s">
        <v>19</v>
      </c>
      <c r="F128" s="233" t="s">
        <v>947</v>
      </c>
      <c r="G128" s="231"/>
      <c r="H128" s="234">
        <v>0.5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136</v>
      </c>
      <c r="AU128" s="240" t="s">
        <v>81</v>
      </c>
      <c r="AV128" s="14" t="s">
        <v>81</v>
      </c>
      <c r="AW128" s="14" t="s">
        <v>33</v>
      </c>
      <c r="AX128" s="14" t="s">
        <v>79</v>
      </c>
      <c r="AY128" s="240" t="s">
        <v>127</v>
      </c>
    </row>
    <row r="129" s="2" customFormat="1">
      <c r="A129" s="40"/>
      <c r="B129" s="41"/>
      <c r="C129" s="206" t="s">
        <v>8</v>
      </c>
      <c r="D129" s="206" t="s">
        <v>129</v>
      </c>
      <c r="E129" s="207" t="s">
        <v>293</v>
      </c>
      <c r="F129" s="208" t="s">
        <v>294</v>
      </c>
      <c r="G129" s="209" t="s">
        <v>154</v>
      </c>
      <c r="H129" s="210">
        <v>1.5880000000000001</v>
      </c>
      <c r="I129" s="211"/>
      <c r="J129" s="212">
        <f>ROUND(I129*H129,2)</f>
        <v>0</v>
      </c>
      <c r="K129" s="208" t="s">
        <v>133</v>
      </c>
      <c r="L129" s="46"/>
      <c r="M129" s="213" t="s">
        <v>19</v>
      </c>
      <c r="N129" s="214" t="s">
        <v>42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134</v>
      </c>
      <c r="AT129" s="217" t="s">
        <v>129</v>
      </c>
      <c r="AU129" s="217" t="s">
        <v>81</v>
      </c>
      <c r="AY129" s="19" t="s">
        <v>127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79</v>
      </c>
      <c r="BK129" s="218">
        <f>ROUND(I129*H129,2)</f>
        <v>0</v>
      </c>
      <c r="BL129" s="19" t="s">
        <v>134</v>
      </c>
      <c r="BM129" s="217" t="s">
        <v>948</v>
      </c>
    </row>
    <row r="130" s="13" customFormat="1">
      <c r="A130" s="13"/>
      <c r="B130" s="219"/>
      <c r="C130" s="220"/>
      <c r="D130" s="221" t="s">
        <v>136</v>
      </c>
      <c r="E130" s="222" t="s">
        <v>19</v>
      </c>
      <c r="F130" s="223" t="s">
        <v>283</v>
      </c>
      <c r="G130" s="220"/>
      <c r="H130" s="222" t="s">
        <v>19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136</v>
      </c>
      <c r="AU130" s="229" t="s">
        <v>81</v>
      </c>
      <c r="AV130" s="13" t="s">
        <v>79</v>
      </c>
      <c r="AW130" s="13" t="s">
        <v>33</v>
      </c>
      <c r="AX130" s="13" t="s">
        <v>71</v>
      </c>
      <c r="AY130" s="229" t="s">
        <v>127</v>
      </c>
    </row>
    <row r="131" s="13" customFormat="1">
      <c r="A131" s="13"/>
      <c r="B131" s="219"/>
      <c r="C131" s="220"/>
      <c r="D131" s="221" t="s">
        <v>136</v>
      </c>
      <c r="E131" s="222" t="s">
        <v>19</v>
      </c>
      <c r="F131" s="223" t="s">
        <v>915</v>
      </c>
      <c r="G131" s="220"/>
      <c r="H131" s="222" t="s">
        <v>19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136</v>
      </c>
      <c r="AU131" s="229" t="s">
        <v>81</v>
      </c>
      <c r="AV131" s="13" t="s">
        <v>79</v>
      </c>
      <c r="AW131" s="13" t="s">
        <v>33</v>
      </c>
      <c r="AX131" s="13" t="s">
        <v>71</v>
      </c>
      <c r="AY131" s="229" t="s">
        <v>127</v>
      </c>
    </row>
    <row r="132" s="14" customFormat="1">
      <c r="A132" s="14"/>
      <c r="B132" s="230"/>
      <c r="C132" s="231"/>
      <c r="D132" s="221" t="s">
        <v>136</v>
      </c>
      <c r="E132" s="232" t="s">
        <v>19</v>
      </c>
      <c r="F132" s="233" t="s">
        <v>949</v>
      </c>
      <c r="G132" s="231"/>
      <c r="H132" s="234">
        <v>1.6200000000000001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136</v>
      </c>
      <c r="AU132" s="240" t="s">
        <v>81</v>
      </c>
      <c r="AV132" s="14" t="s">
        <v>81</v>
      </c>
      <c r="AW132" s="14" t="s">
        <v>33</v>
      </c>
      <c r="AX132" s="14" t="s">
        <v>71</v>
      </c>
      <c r="AY132" s="240" t="s">
        <v>127</v>
      </c>
    </row>
    <row r="133" s="14" customFormat="1">
      <c r="A133" s="14"/>
      <c r="B133" s="230"/>
      <c r="C133" s="231"/>
      <c r="D133" s="221" t="s">
        <v>136</v>
      </c>
      <c r="E133" s="232" t="s">
        <v>19</v>
      </c>
      <c r="F133" s="233" t="s">
        <v>950</v>
      </c>
      <c r="G133" s="231"/>
      <c r="H133" s="234">
        <v>0.46800000000000003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136</v>
      </c>
      <c r="AU133" s="240" t="s">
        <v>81</v>
      </c>
      <c r="AV133" s="14" t="s">
        <v>81</v>
      </c>
      <c r="AW133" s="14" t="s">
        <v>33</v>
      </c>
      <c r="AX133" s="14" t="s">
        <v>71</v>
      </c>
      <c r="AY133" s="240" t="s">
        <v>127</v>
      </c>
    </row>
    <row r="134" s="14" customFormat="1">
      <c r="A134" s="14"/>
      <c r="B134" s="230"/>
      <c r="C134" s="231"/>
      <c r="D134" s="221" t="s">
        <v>136</v>
      </c>
      <c r="E134" s="232" t="s">
        <v>19</v>
      </c>
      <c r="F134" s="233" t="s">
        <v>951</v>
      </c>
      <c r="G134" s="231"/>
      <c r="H134" s="234">
        <v>-0.5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136</v>
      </c>
      <c r="AU134" s="240" t="s">
        <v>81</v>
      </c>
      <c r="AV134" s="14" t="s">
        <v>81</v>
      </c>
      <c r="AW134" s="14" t="s">
        <v>33</v>
      </c>
      <c r="AX134" s="14" t="s">
        <v>71</v>
      </c>
      <c r="AY134" s="240" t="s">
        <v>127</v>
      </c>
    </row>
    <row r="135" s="15" customFormat="1">
      <c r="A135" s="15"/>
      <c r="B135" s="241"/>
      <c r="C135" s="242"/>
      <c r="D135" s="221" t="s">
        <v>136</v>
      </c>
      <c r="E135" s="243" t="s">
        <v>19</v>
      </c>
      <c r="F135" s="244" t="s">
        <v>151</v>
      </c>
      <c r="G135" s="242"/>
      <c r="H135" s="245">
        <v>1.5880000000000001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1" t="s">
        <v>136</v>
      </c>
      <c r="AU135" s="251" t="s">
        <v>81</v>
      </c>
      <c r="AV135" s="15" t="s">
        <v>144</v>
      </c>
      <c r="AW135" s="15" t="s">
        <v>33</v>
      </c>
      <c r="AX135" s="15" t="s">
        <v>79</v>
      </c>
      <c r="AY135" s="251" t="s">
        <v>127</v>
      </c>
    </row>
    <row r="136" s="2" customFormat="1" ht="16.5" customHeight="1">
      <c r="A136" s="40"/>
      <c r="B136" s="41"/>
      <c r="C136" s="263" t="s">
        <v>268</v>
      </c>
      <c r="D136" s="263" t="s">
        <v>286</v>
      </c>
      <c r="E136" s="264" t="s">
        <v>287</v>
      </c>
      <c r="F136" s="265" t="s">
        <v>288</v>
      </c>
      <c r="G136" s="266" t="s">
        <v>271</v>
      </c>
      <c r="H136" s="267">
        <v>4.1760000000000002</v>
      </c>
      <c r="I136" s="268"/>
      <c r="J136" s="269">
        <f>ROUND(I136*H136,2)</f>
        <v>0</v>
      </c>
      <c r="K136" s="265" t="s">
        <v>133</v>
      </c>
      <c r="L136" s="270"/>
      <c r="M136" s="271" t="s">
        <v>19</v>
      </c>
      <c r="N136" s="272" t="s">
        <v>42</v>
      </c>
      <c r="O136" s="86"/>
      <c r="P136" s="215">
        <f>O136*H136</f>
        <v>0</v>
      </c>
      <c r="Q136" s="215">
        <v>1</v>
      </c>
      <c r="R136" s="215">
        <f>Q136*H136</f>
        <v>4.1760000000000002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182</v>
      </c>
      <c r="AT136" s="217" t="s">
        <v>286</v>
      </c>
      <c r="AU136" s="217" t="s">
        <v>81</v>
      </c>
      <c r="AY136" s="19" t="s">
        <v>127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134</v>
      </c>
      <c r="BM136" s="217" t="s">
        <v>952</v>
      </c>
    </row>
    <row r="137" s="14" customFormat="1">
      <c r="A137" s="14"/>
      <c r="B137" s="230"/>
      <c r="C137" s="231"/>
      <c r="D137" s="221" t="s">
        <v>136</v>
      </c>
      <c r="E137" s="232" t="s">
        <v>19</v>
      </c>
      <c r="F137" s="233" t="s">
        <v>953</v>
      </c>
      <c r="G137" s="231"/>
      <c r="H137" s="234">
        <v>4.1760000000000002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136</v>
      </c>
      <c r="AU137" s="240" t="s">
        <v>81</v>
      </c>
      <c r="AV137" s="14" t="s">
        <v>81</v>
      </c>
      <c r="AW137" s="14" t="s">
        <v>33</v>
      </c>
      <c r="AX137" s="14" t="s">
        <v>79</v>
      </c>
      <c r="AY137" s="240" t="s">
        <v>127</v>
      </c>
    </row>
    <row r="138" s="12" customFormat="1" ht="22.8" customHeight="1">
      <c r="A138" s="12"/>
      <c r="B138" s="190"/>
      <c r="C138" s="191"/>
      <c r="D138" s="192" t="s">
        <v>70</v>
      </c>
      <c r="E138" s="204" t="s">
        <v>165</v>
      </c>
      <c r="F138" s="204" t="s">
        <v>394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SUM(P139:P144)</f>
        <v>0</v>
      </c>
      <c r="Q138" s="198"/>
      <c r="R138" s="199">
        <f>SUM(R139:R144)</f>
        <v>13.300866000000001</v>
      </c>
      <c r="S138" s="198"/>
      <c r="T138" s="20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79</v>
      </c>
      <c r="AT138" s="202" t="s">
        <v>70</v>
      </c>
      <c r="AU138" s="202" t="s">
        <v>79</v>
      </c>
      <c r="AY138" s="201" t="s">
        <v>127</v>
      </c>
      <c r="BK138" s="203">
        <f>SUM(BK139:BK144)</f>
        <v>0</v>
      </c>
    </row>
    <row r="139" s="2" customFormat="1">
      <c r="A139" s="40"/>
      <c r="B139" s="41"/>
      <c r="C139" s="206" t="s">
        <v>274</v>
      </c>
      <c r="D139" s="206" t="s">
        <v>129</v>
      </c>
      <c r="E139" s="207" t="s">
        <v>954</v>
      </c>
      <c r="F139" s="208" t="s">
        <v>955</v>
      </c>
      <c r="G139" s="209" t="s">
        <v>132</v>
      </c>
      <c r="H139" s="210">
        <v>8.9250000000000007</v>
      </c>
      <c r="I139" s="211"/>
      <c r="J139" s="212">
        <f>ROUND(I139*H139,2)</f>
        <v>0</v>
      </c>
      <c r="K139" s="208" t="s">
        <v>133</v>
      </c>
      <c r="L139" s="46"/>
      <c r="M139" s="213" t="s">
        <v>19</v>
      </c>
      <c r="N139" s="214" t="s">
        <v>42</v>
      </c>
      <c r="O139" s="86"/>
      <c r="P139" s="215">
        <f>O139*H139</f>
        <v>0</v>
      </c>
      <c r="Q139" s="215">
        <v>0.23000000000000001</v>
      </c>
      <c r="R139" s="215">
        <f>Q139*H139</f>
        <v>2.0527500000000001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134</v>
      </c>
      <c r="AT139" s="217" t="s">
        <v>129</v>
      </c>
      <c r="AU139" s="217" t="s">
        <v>81</v>
      </c>
      <c r="AY139" s="19" t="s">
        <v>127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79</v>
      </c>
      <c r="BK139" s="218">
        <f>ROUND(I139*H139,2)</f>
        <v>0</v>
      </c>
      <c r="BL139" s="19" t="s">
        <v>134</v>
      </c>
      <c r="BM139" s="217" t="s">
        <v>956</v>
      </c>
    </row>
    <row r="140" s="14" customFormat="1">
      <c r="A140" s="14"/>
      <c r="B140" s="230"/>
      <c r="C140" s="231"/>
      <c r="D140" s="221" t="s">
        <v>136</v>
      </c>
      <c r="E140" s="232" t="s">
        <v>19</v>
      </c>
      <c r="F140" s="233" t="s">
        <v>906</v>
      </c>
      <c r="G140" s="231"/>
      <c r="H140" s="234">
        <v>8.9250000000000007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136</v>
      </c>
      <c r="AU140" s="240" t="s">
        <v>81</v>
      </c>
      <c r="AV140" s="14" t="s">
        <v>81</v>
      </c>
      <c r="AW140" s="14" t="s">
        <v>33</v>
      </c>
      <c r="AX140" s="14" t="s">
        <v>79</v>
      </c>
      <c r="AY140" s="240" t="s">
        <v>127</v>
      </c>
    </row>
    <row r="141" s="2" customFormat="1">
      <c r="A141" s="40"/>
      <c r="B141" s="41"/>
      <c r="C141" s="206" t="s">
        <v>280</v>
      </c>
      <c r="D141" s="206" t="s">
        <v>129</v>
      </c>
      <c r="E141" s="207" t="s">
        <v>957</v>
      </c>
      <c r="F141" s="208" t="s">
        <v>958</v>
      </c>
      <c r="G141" s="209" t="s">
        <v>132</v>
      </c>
      <c r="H141" s="210">
        <v>8.9250000000000007</v>
      </c>
      <c r="I141" s="211"/>
      <c r="J141" s="212">
        <f>ROUND(I141*H141,2)</f>
        <v>0</v>
      </c>
      <c r="K141" s="208" t="s">
        <v>133</v>
      </c>
      <c r="L141" s="46"/>
      <c r="M141" s="213" t="s">
        <v>19</v>
      </c>
      <c r="N141" s="214" t="s">
        <v>42</v>
      </c>
      <c r="O141" s="86"/>
      <c r="P141" s="215">
        <f>O141*H141</f>
        <v>0</v>
      </c>
      <c r="Q141" s="215">
        <v>0.38</v>
      </c>
      <c r="R141" s="215">
        <f>Q141*H141</f>
        <v>3.3915000000000002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134</v>
      </c>
      <c r="AT141" s="217" t="s">
        <v>129</v>
      </c>
      <c r="AU141" s="217" t="s">
        <v>81</v>
      </c>
      <c r="AY141" s="19" t="s">
        <v>127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79</v>
      </c>
      <c r="BK141" s="218">
        <f>ROUND(I141*H141,2)</f>
        <v>0</v>
      </c>
      <c r="BL141" s="19" t="s">
        <v>134</v>
      </c>
      <c r="BM141" s="217" t="s">
        <v>959</v>
      </c>
    </row>
    <row r="142" s="14" customFormat="1">
      <c r="A142" s="14"/>
      <c r="B142" s="230"/>
      <c r="C142" s="231"/>
      <c r="D142" s="221" t="s">
        <v>136</v>
      </c>
      <c r="E142" s="232" t="s">
        <v>19</v>
      </c>
      <c r="F142" s="233" t="s">
        <v>906</v>
      </c>
      <c r="G142" s="231"/>
      <c r="H142" s="234">
        <v>8.9250000000000007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136</v>
      </c>
      <c r="AU142" s="240" t="s">
        <v>81</v>
      </c>
      <c r="AV142" s="14" t="s">
        <v>81</v>
      </c>
      <c r="AW142" s="14" t="s">
        <v>33</v>
      </c>
      <c r="AX142" s="14" t="s">
        <v>79</v>
      </c>
      <c r="AY142" s="240" t="s">
        <v>127</v>
      </c>
    </row>
    <row r="143" s="2" customFormat="1">
      <c r="A143" s="40"/>
      <c r="B143" s="41"/>
      <c r="C143" s="206" t="s">
        <v>285</v>
      </c>
      <c r="D143" s="206" t="s">
        <v>129</v>
      </c>
      <c r="E143" s="207" t="s">
        <v>960</v>
      </c>
      <c r="F143" s="208" t="s">
        <v>961</v>
      </c>
      <c r="G143" s="209" t="s">
        <v>132</v>
      </c>
      <c r="H143" s="210">
        <v>12.9</v>
      </c>
      <c r="I143" s="211"/>
      <c r="J143" s="212">
        <f>ROUND(I143*H143,2)</f>
        <v>0</v>
      </c>
      <c r="K143" s="208" t="s">
        <v>212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0.60904000000000003</v>
      </c>
      <c r="R143" s="215">
        <f>Q143*H143</f>
        <v>7.8566160000000007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134</v>
      </c>
      <c r="AT143" s="217" t="s">
        <v>129</v>
      </c>
      <c r="AU143" s="217" t="s">
        <v>81</v>
      </c>
      <c r="AY143" s="19" t="s">
        <v>127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134</v>
      </c>
      <c r="BM143" s="217" t="s">
        <v>962</v>
      </c>
    </row>
    <row r="144" s="14" customFormat="1">
      <c r="A144" s="14"/>
      <c r="B144" s="230"/>
      <c r="C144" s="231"/>
      <c r="D144" s="221" t="s">
        <v>136</v>
      </c>
      <c r="E144" s="232" t="s">
        <v>19</v>
      </c>
      <c r="F144" s="233" t="s">
        <v>902</v>
      </c>
      <c r="G144" s="231"/>
      <c r="H144" s="234">
        <v>12.9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136</v>
      </c>
      <c r="AU144" s="240" t="s">
        <v>81</v>
      </c>
      <c r="AV144" s="14" t="s">
        <v>81</v>
      </c>
      <c r="AW144" s="14" t="s">
        <v>33</v>
      </c>
      <c r="AX144" s="14" t="s">
        <v>79</v>
      </c>
      <c r="AY144" s="240" t="s">
        <v>127</v>
      </c>
    </row>
    <row r="145" s="12" customFormat="1" ht="22.8" customHeight="1">
      <c r="A145" s="12"/>
      <c r="B145" s="190"/>
      <c r="C145" s="191"/>
      <c r="D145" s="192" t="s">
        <v>70</v>
      </c>
      <c r="E145" s="204" t="s">
        <v>182</v>
      </c>
      <c r="F145" s="204" t="s">
        <v>479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SUM(P146:P158)</f>
        <v>0</v>
      </c>
      <c r="Q145" s="198"/>
      <c r="R145" s="199">
        <f>SUM(R146:R158)</f>
        <v>1.6586159999999999</v>
      </c>
      <c r="S145" s="198"/>
      <c r="T145" s="200">
        <f>SUM(T146:T158)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79</v>
      </c>
      <c r="AT145" s="202" t="s">
        <v>70</v>
      </c>
      <c r="AU145" s="202" t="s">
        <v>79</v>
      </c>
      <c r="AY145" s="201" t="s">
        <v>127</v>
      </c>
      <c r="BK145" s="203">
        <f>SUM(BK146:BK158)</f>
        <v>0</v>
      </c>
    </row>
    <row r="146" s="2" customFormat="1" ht="21.75" customHeight="1">
      <c r="A146" s="40"/>
      <c r="B146" s="41"/>
      <c r="C146" s="206" t="s">
        <v>292</v>
      </c>
      <c r="D146" s="206" t="s">
        <v>129</v>
      </c>
      <c r="E146" s="207" t="s">
        <v>963</v>
      </c>
      <c r="F146" s="208" t="s">
        <v>964</v>
      </c>
      <c r="G146" s="209" t="s">
        <v>687</v>
      </c>
      <c r="H146" s="210">
        <v>5.2999999999999998</v>
      </c>
      <c r="I146" s="211"/>
      <c r="J146" s="212">
        <f>ROUND(I146*H146,2)</f>
        <v>0</v>
      </c>
      <c r="K146" s="208" t="s">
        <v>786</v>
      </c>
      <c r="L146" s="46"/>
      <c r="M146" s="213" t="s">
        <v>19</v>
      </c>
      <c r="N146" s="214" t="s">
        <v>42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134</v>
      </c>
      <c r="AT146" s="217" t="s">
        <v>129</v>
      </c>
      <c r="AU146" s="217" t="s">
        <v>81</v>
      </c>
      <c r="AY146" s="19" t="s">
        <v>127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ROUND(I146*H146,2)</f>
        <v>0</v>
      </c>
      <c r="BL146" s="19" t="s">
        <v>134</v>
      </c>
      <c r="BM146" s="217" t="s">
        <v>965</v>
      </c>
    </row>
    <row r="147" s="2" customFormat="1" ht="16.5" customHeight="1">
      <c r="A147" s="40"/>
      <c r="B147" s="41"/>
      <c r="C147" s="206" t="s">
        <v>7</v>
      </c>
      <c r="D147" s="206" t="s">
        <v>129</v>
      </c>
      <c r="E147" s="207" t="s">
        <v>966</v>
      </c>
      <c r="F147" s="208" t="s">
        <v>967</v>
      </c>
      <c r="G147" s="209" t="s">
        <v>631</v>
      </c>
      <c r="H147" s="210">
        <v>1</v>
      </c>
      <c r="I147" s="211"/>
      <c r="J147" s="212">
        <f>ROUND(I147*H147,2)</f>
        <v>0</v>
      </c>
      <c r="K147" s="208" t="s">
        <v>786</v>
      </c>
      <c r="L147" s="46"/>
      <c r="M147" s="213" t="s">
        <v>19</v>
      </c>
      <c r="N147" s="214" t="s">
        <v>42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134</v>
      </c>
      <c r="AT147" s="217" t="s">
        <v>129</v>
      </c>
      <c r="AU147" s="217" t="s">
        <v>81</v>
      </c>
      <c r="AY147" s="19" t="s">
        <v>127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134</v>
      </c>
      <c r="BM147" s="217" t="s">
        <v>968</v>
      </c>
    </row>
    <row r="148" s="2" customFormat="1" ht="16.5" customHeight="1">
      <c r="A148" s="40"/>
      <c r="B148" s="41"/>
      <c r="C148" s="206" t="s">
        <v>301</v>
      </c>
      <c r="D148" s="206" t="s">
        <v>129</v>
      </c>
      <c r="E148" s="207" t="s">
        <v>969</v>
      </c>
      <c r="F148" s="208" t="s">
        <v>970</v>
      </c>
      <c r="G148" s="209" t="s">
        <v>631</v>
      </c>
      <c r="H148" s="210">
        <v>1</v>
      </c>
      <c r="I148" s="211"/>
      <c r="J148" s="212">
        <f>ROUND(I148*H148,2)</f>
        <v>0</v>
      </c>
      <c r="K148" s="208" t="s">
        <v>786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134</v>
      </c>
      <c r="AT148" s="217" t="s">
        <v>129</v>
      </c>
      <c r="AU148" s="217" t="s">
        <v>81</v>
      </c>
      <c r="AY148" s="19" t="s">
        <v>127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ROUND(I148*H148,2)</f>
        <v>0</v>
      </c>
      <c r="BL148" s="19" t="s">
        <v>134</v>
      </c>
      <c r="BM148" s="217" t="s">
        <v>971</v>
      </c>
    </row>
    <row r="149" s="2" customFormat="1">
      <c r="A149" s="40"/>
      <c r="B149" s="41"/>
      <c r="C149" s="206" t="s">
        <v>307</v>
      </c>
      <c r="D149" s="206" t="s">
        <v>129</v>
      </c>
      <c r="E149" s="207" t="s">
        <v>972</v>
      </c>
      <c r="F149" s="208" t="s">
        <v>973</v>
      </c>
      <c r="G149" s="209" t="s">
        <v>168</v>
      </c>
      <c r="H149" s="210">
        <v>5.2999999999999998</v>
      </c>
      <c r="I149" s="211"/>
      <c r="J149" s="212">
        <f>ROUND(I149*H149,2)</f>
        <v>0</v>
      </c>
      <c r="K149" s="208" t="s">
        <v>212</v>
      </c>
      <c r="L149" s="46"/>
      <c r="M149" s="213" t="s">
        <v>19</v>
      </c>
      <c r="N149" s="214" t="s">
        <v>42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134</v>
      </c>
      <c r="AT149" s="217" t="s">
        <v>129</v>
      </c>
      <c r="AU149" s="217" t="s">
        <v>81</v>
      </c>
      <c r="AY149" s="19" t="s">
        <v>127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79</v>
      </c>
      <c r="BK149" s="218">
        <f>ROUND(I149*H149,2)</f>
        <v>0</v>
      </c>
      <c r="BL149" s="19" t="s">
        <v>134</v>
      </c>
      <c r="BM149" s="217" t="s">
        <v>974</v>
      </c>
    </row>
    <row r="150" s="2" customFormat="1">
      <c r="A150" s="40"/>
      <c r="B150" s="41"/>
      <c r="C150" s="206" t="s">
        <v>312</v>
      </c>
      <c r="D150" s="206" t="s">
        <v>129</v>
      </c>
      <c r="E150" s="207" t="s">
        <v>975</v>
      </c>
      <c r="F150" s="208" t="s">
        <v>976</v>
      </c>
      <c r="G150" s="209" t="s">
        <v>168</v>
      </c>
      <c r="H150" s="210">
        <v>5.2999999999999998</v>
      </c>
      <c r="I150" s="211"/>
      <c r="J150" s="212">
        <f>ROUND(I150*H150,2)</f>
        <v>0</v>
      </c>
      <c r="K150" s="208" t="s">
        <v>212</v>
      </c>
      <c r="L150" s="46"/>
      <c r="M150" s="213" t="s">
        <v>19</v>
      </c>
      <c r="N150" s="214" t="s">
        <v>42</v>
      </c>
      <c r="O150" s="86"/>
      <c r="P150" s="215">
        <f>O150*H150</f>
        <v>0</v>
      </c>
      <c r="Q150" s="215">
        <v>3.0000000000000001E-05</v>
      </c>
      <c r="R150" s="215">
        <f>Q150*H150</f>
        <v>0.00015899999999999999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134</v>
      </c>
      <c r="AT150" s="217" t="s">
        <v>129</v>
      </c>
      <c r="AU150" s="217" t="s">
        <v>81</v>
      </c>
      <c r="AY150" s="19" t="s">
        <v>127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79</v>
      </c>
      <c r="BK150" s="218">
        <f>ROUND(I150*H150,2)</f>
        <v>0</v>
      </c>
      <c r="BL150" s="19" t="s">
        <v>134</v>
      </c>
      <c r="BM150" s="217" t="s">
        <v>977</v>
      </c>
    </row>
    <row r="151" s="14" customFormat="1">
      <c r="A151" s="14"/>
      <c r="B151" s="230"/>
      <c r="C151" s="231"/>
      <c r="D151" s="221" t="s">
        <v>136</v>
      </c>
      <c r="E151" s="232" t="s">
        <v>19</v>
      </c>
      <c r="F151" s="233" t="s">
        <v>978</v>
      </c>
      <c r="G151" s="231"/>
      <c r="H151" s="234">
        <v>5.2999999999999998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136</v>
      </c>
      <c r="AU151" s="240" t="s">
        <v>81</v>
      </c>
      <c r="AV151" s="14" t="s">
        <v>81</v>
      </c>
      <c r="AW151" s="14" t="s">
        <v>33</v>
      </c>
      <c r="AX151" s="14" t="s">
        <v>79</v>
      </c>
      <c r="AY151" s="240" t="s">
        <v>127</v>
      </c>
    </row>
    <row r="152" s="2" customFormat="1" ht="24.15" customHeight="1">
      <c r="A152" s="40"/>
      <c r="B152" s="41"/>
      <c r="C152" s="263" t="s">
        <v>317</v>
      </c>
      <c r="D152" s="263" t="s">
        <v>286</v>
      </c>
      <c r="E152" s="264" t="s">
        <v>979</v>
      </c>
      <c r="F152" s="265" t="s">
        <v>980</v>
      </c>
      <c r="G152" s="266" t="s">
        <v>168</v>
      </c>
      <c r="H152" s="267">
        <v>6</v>
      </c>
      <c r="I152" s="268"/>
      <c r="J152" s="269">
        <f>ROUND(I152*H152,2)</f>
        <v>0</v>
      </c>
      <c r="K152" s="265" t="s">
        <v>786</v>
      </c>
      <c r="L152" s="270"/>
      <c r="M152" s="271" t="s">
        <v>19</v>
      </c>
      <c r="N152" s="272" t="s">
        <v>42</v>
      </c>
      <c r="O152" s="86"/>
      <c r="P152" s="215">
        <f>O152*H152</f>
        <v>0</v>
      </c>
      <c r="Q152" s="215">
        <v>0.024</v>
      </c>
      <c r="R152" s="215">
        <f>Q152*H152</f>
        <v>0.14400000000000002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182</v>
      </c>
      <c r="AT152" s="217" t="s">
        <v>286</v>
      </c>
      <c r="AU152" s="217" t="s">
        <v>81</v>
      </c>
      <c r="AY152" s="19" t="s">
        <v>127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134</v>
      </c>
      <c r="BM152" s="217" t="s">
        <v>981</v>
      </c>
    </row>
    <row r="153" s="2" customFormat="1" ht="16.5" customHeight="1">
      <c r="A153" s="40"/>
      <c r="B153" s="41"/>
      <c r="C153" s="206" t="s">
        <v>324</v>
      </c>
      <c r="D153" s="206" t="s">
        <v>129</v>
      </c>
      <c r="E153" s="207" t="s">
        <v>982</v>
      </c>
      <c r="F153" s="208" t="s">
        <v>983</v>
      </c>
      <c r="G153" s="209" t="s">
        <v>520</v>
      </c>
      <c r="H153" s="210">
        <v>1</v>
      </c>
      <c r="I153" s="211"/>
      <c r="J153" s="212">
        <f>ROUND(I153*H153,2)</f>
        <v>0</v>
      </c>
      <c r="K153" s="208" t="s">
        <v>212</v>
      </c>
      <c r="L153" s="46"/>
      <c r="M153" s="213" t="s">
        <v>19</v>
      </c>
      <c r="N153" s="214" t="s">
        <v>42</v>
      </c>
      <c r="O153" s="86"/>
      <c r="P153" s="215">
        <f>O153*H153</f>
        <v>0</v>
      </c>
      <c r="Q153" s="215">
        <v>1.47325</v>
      </c>
      <c r="R153" s="215">
        <f>Q153*H153</f>
        <v>1.47325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134</v>
      </c>
      <c r="AT153" s="217" t="s">
        <v>129</v>
      </c>
      <c r="AU153" s="217" t="s">
        <v>81</v>
      </c>
      <c r="AY153" s="19" t="s">
        <v>127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79</v>
      </c>
      <c r="BK153" s="218">
        <f>ROUND(I153*H153,2)</f>
        <v>0</v>
      </c>
      <c r="BL153" s="19" t="s">
        <v>134</v>
      </c>
      <c r="BM153" s="217" t="s">
        <v>984</v>
      </c>
    </row>
    <row r="154" s="14" customFormat="1">
      <c r="A154" s="14"/>
      <c r="B154" s="230"/>
      <c r="C154" s="231"/>
      <c r="D154" s="221" t="s">
        <v>136</v>
      </c>
      <c r="E154" s="232" t="s">
        <v>19</v>
      </c>
      <c r="F154" s="233" t="s">
        <v>985</v>
      </c>
      <c r="G154" s="231"/>
      <c r="H154" s="234">
        <v>1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0" t="s">
        <v>136</v>
      </c>
      <c r="AU154" s="240" t="s">
        <v>81</v>
      </c>
      <c r="AV154" s="14" t="s">
        <v>81</v>
      </c>
      <c r="AW154" s="14" t="s">
        <v>33</v>
      </c>
      <c r="AX154" s="14" t="s">
        <v>79</v>
      </c>
      <c r="AY154" s="240" t="s">
        <v>127</v>
      </c>
    </row>
    <row r="155" s="2" customFormat="1" ht="16.5" customHeight="1">
      <c r="A155" s="40"/>
      <c r="B155" s="41"/>
      <c r="C155" s="206" t="s">
        <v>330</v>
      </c>
      <c r="D155" s="206" t="s">
        <v>129</v>
      </c>
      <c r="E155" s="207" t="s">
        <v>499</v>
      </c>
      <c r="F155" s="208" t="s">
        <v>500</v>
      </c>
      <c r="G155" s="209" t="s">
        <v>168</v>
      </c>
      <c r="H155" s="210">
        <v>5.2999999999999998</v>
      </c>
      <c r="I155" s="211"/>
      <c r="J155" s="212">
        <f>ROUND(I155*H155,2)</f>
        <v>0</v>
      </c>
      <c r="K155" s="208" t="s">
        <v>133</v>
      </c>
      <c r="L155" s="46"/>
      <c r="M155" s="213" t="s">
        <v>19</v>
      </c>
      <c r="N155" s="214" t="s">
        <v>42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134</v>
      </c>
      <c r="AT155" s="217" t="s">
        <v>129</v>
      </c>
      <c r="AU155" s="217" t="s">
        <v>81</v>
      </c>
      <c r="AY155" s="19" t="s">
        <v>127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79</v>
      </c>
      <c r="BK155" s="218">
        <f>ROUND(I155*H155,2)</f>
        <v>0</v>
      </c>
      <c r="BL155" s="19" t="s">
        <v>134</v>
      </c>
      <c r="BM155" s="217" t="s">
        <v>986</v>
      </c>
    </row>
    <row r="156" s="2" customFormat="1">
      <c r="A156" s="40"/>
      <c r="B156" s="41"/>
      <c r="C156" s="206" t="s">
        <v>336</v>
      </c>
      <c r="D156" s="206" t="s">
        <v>129</v>
      </c>
      <c r="E156" s="207" t="s">
        <v>987</v>
      </c>
      <c r="F156" s="208" t="s">
        <v>988</v>
      </c>
      <c r="G156" s="209" t="s">
        <v>520</v>
      </c>
      <c r="H156" s="210">
        <v>1</v>
      </c>
      <c r="I156" s="211"/>
      <c r="J156" s="212">
        <f>ROUND(I156*H156,2)</f>
        <v>0</v>
      </c>
      <c r="K156" s="208" t="s">
        <v>212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0.040730000000000002</v>
      </c>
      <c r="R156" s="215">
        <f>Q156*H156</f>
        <v>0.040730000000000002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134</v>
      </c>
      <c r="AT156" s="217" t="s">
        <v>129</v>
      </c>
      <c r="AU156" s="217" t="s">
        <v>81</v>
      </c>
      <c r="AY156" s="19" t="s">
        <v>127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134</v>
      </c>
      <c r="BM156" s="217" t="s">
        <v>989</v>
      </c>
    </row>
    <row r="157" s="14" customFormat="1">
      <c r="A157" s="14"/>
      <c r="B157" s="230"/>
      <c r="C157" s="231"/>
      <c r="D157" s="221" t="s">
        <v>136</v>
      </c>
      <c r="E157" s="232" t="s">
        <v>19</v>
      </c>
      <c r="F157" s="233" t="s">
        <v>985</v>
      </c>
      <c r="G157" s="231"/>
      <c r="H157" s="234">
        <v>1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136</v>
      </c>
      <c r="AU157" s="240" t="s">
        <v>81</v>
      </c>
      <c r="AV157" s="14" t="s">
        <v>81</v>
      </c>
      <c r="AW157" s="14" t="s">
        <v>33</v>
      </c>
      <c r="AX157" s="14" t="s">
        <v>79</v>
      </c>
      <c r="AY157" s="240" t="s">
        <v>127</v>
      </c>
    </row>
    <row r="158" s="2" customFormat="1" ht="16.5" customHeight="1">
      <c r="A158" s="40"/>
      <c r="B158" s="41"/>
      <c r="C158" s="206" t="s">
        <v>341</v>
      </c>
      <c r="D158" s="206" t="s">
        <v>129</v>
      </c>
      <c r="E158" s="207" t="s">
        <v>990</v>
      </c>
      <c r="F158" s="208" t="s">
        <v>991</v>
      </c>
      <c r="G158" s="209" t="s">
        <v>168</v>
      </c>
      <c r="H158" s="210">
        <v>5.2999999999999998</v>
      </c>
      <c r="I158" s="211"/>
      <c r="J158" s="212">
        <f>ROUND(I158*H158,2)</f>
        <v>0</v>
      </c>
      <c r="K158" s="208" t="s">
        <v>133</v>
      </c>
      <c r="L158" s="46"/>
      <c r="M158" s="213" t="s">
        <v>19</v>
      </c>
      <c r="N158" s="214" t="s">
        <v>42</v>
      </c>
      <c r="O158" s="86"/>
      <c r="P158" s="215">
        <f>O158*H158</f>
        <v>0</v>
      </c>
      <c r="Q158" s="215">
        <v>9.0000000000000006E-05</v>
      </c>
      <c r="R158" s="215">
        <f>Q158*H158</f>
        <v>0.00047699999999999999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134</v>
      </c>
      <c r="AT158" s="217" t="s">
        <v>129</v>
      </c>
      <c r="AU158" s="217" t="s">
        <v>81</v>
      </c>
      <c r="AY158" s="19" t="s">
        <v>127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79</v>
      </c>
      <c r="BK158" s="218">
        <f>ROUND(I158*H158,2)</f>
        <v>0</v>
      </c>
      <c r="BL158" s="19" t="s">
        <v>134</v>
      </c>
      <c r="BM158" s="217" t="s">
        <v>992</v>
      </c>
    </row>
    <row r="159" s="12" customFormat="1" ht="22.8" customHeight="1">
      <c r="A159" s="12"/>
      <c r="B159" s="190"/>
      <c r="C159" s="191"/>
      <c r="D159" s="192" t="s">
        <v>70</v>
      </c>
      <c r="E159" s="204" t="s">
        <v>188</v>
      </c>
      <c r="F159" s="204" t="s">
        <v>502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SUM(P160:P161)</f>
        <v>0</v>
      </c>
      <c r="Q159" s="198"/>
      <c r="R159" s="199">
        <f>SUM(R160:R161)</f>
        <v>0</v>
      </c>
      <c r="S159" s="198"/>
      <c r="T159" s="20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79</v>
      </c>
      <c r="AT159" s="202" t="s">
        <v>70</v>
      </c>
      <c r="AU159" s="202" t="s">
        <v>79</v>
      </c>
      <c r="AY159" s="201" t="s">
        <v>127</v>
      </c>
      <c r="BK159" s="203">
        <f>SUM(BK160:BK161)</f>
        <v>0</v>
      </c>
    </row>
    <row r="160" s="2" customFormat="1">
      <c r="A160" s="40"/>
      <c r="B160" s="41"/>
      <c r="C160" s="206" t="s">
        <v>363</v>
      </c>
      <c r="D160" s="206" t="s">
        <v>129</v>
      </c>
      <c r="E160" s="207" t="s">
        <v>993</v>
      </c>
      <c r="F160" s="208" t="s">
        <v>994</v>
      </c>
      <c r="G160" s="209" t="s">
        <v>132</v>
      </c>
      <c r="H160" s="210">
        <v>12.9</v>
      </c>
      <c r="I160" s="211"/>
      <c r="J160" s="212">
        <f>ROUND(I160*H160,2)</f>
        <v>0</v>
      </c>
      <c r="K160" s="208" t="s">
        <v>212</v>
      </c>
      <c r="L160" s="46"/>
      <c r="M160" s="213" t="s">
        <v>19</v>
      </c>
      <c r="N160" s="214" t="s">
        <v>42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134</v>
      </c>
      <c r="AT160" s="217" t="s">
        <v>129</v>
      </c>
      <c r="AU160" s="217" t="s">
        <v>81</v>
      </c>
      <c r="AY160" s="19" t="s">
        <v>127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79</v>
      </c>
      <c r="BK160" s="218">
        <f>ROUND(I160*H160,2)</f>
        <v>0</v>
      </c>
      <c r="BL160" s="19" t="s">
        <v>134</v>
      </c>
      <c r="BM160" s="217" t="s">
        <v>995</v>
      </c>
    </row>
    <row r="161" s="14" customFormat="1">
      <c r="A161" s="14"/>
      <c r="B161" s="230"/>
      <c r="C161" s="231"/>
      <c r="D161" s="221" t="s">
        <v>136</v>
      </c>
      <c r="E161" s="232" t="s">
        <v>19</v>
      </c>
      <c r="F161" s="233" t="s">
        <v>902</v>
      </c>
      <c r="G161" s="231"/>
      <c r="H161" s="234">
        <v>12.9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136</v>
      </c>
      <c r="AU161" s="240" t="s">
        <v>81</v>
      </c>
      <c r="AV161" s="14" t="s">
        <v>81</v>
      </c>
      <c r="AW161" s="14" t="s">
        <v>33</v>
      </c>
      <c r="AX161" s="14" t="s">
        <v>79</v>
      </c>
      <c r="AY161" s="240" t="s">
        <v>127</v>
      </c>
    </row>
    <row r="162" s="12" customFormat="1" ht="22.8" customHeight="1">
      <c r="A162" s="12"/>
      <c r="B162" s="190"/>
      <c r="C162" s="191"/>
      <c r="D162" s="192" t="s">
        <v>70</v>
      </c>
      <c r="E162" s="204" t="s">
        <v>634</v>
      </c>
      <c r="F162" s="204" t="s">
        <v>635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SUM(P163:P166)</f>
        <v>0</v>
      </c>
      <c r="Q162" s="198"/>
      <c r="R162" s="199">
        <f>SUM(R163:R166)</f>
        <v>0</v>
      </c>
      <c r="S162" s="198"/>
      <c r="T162" s="200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79</v>
      </c>
      <c r="AT162" s="202" t="s">
        <v>70</v>
      </c>
      <c r="AU162" s="202" t="s">
        <v>79</v>
      </c>
      <c r="AY162" s="201" t="s">
        <v>127</v>
      </c>
      <c r="BK162" s="203">
        <f>SUM(BK163:BK166)</f>
        <v>0</v>
      </c>
    </row>
    <row r="163" s="2" customFormat="1">
      <c r="A163" s="40"/>
      <c r="B163" s="41"/>
      <c r="C163" s="206" t="s">
        <v>368</v>
      </c>
      <c r="D163" s="206" t="s">
        <v>129</v>
      </c>
      <c r="E163" s="207" t="s">
        <v>646</v>
      </c>
      <c r="F163" s="208" t="s">
        <v>647</v>
      </c>
      <c r="G163" s="209" t="s">
        <v>271</v>
      </c>
      <c r="H163" s="210">
        <v>9.5739999999999998</v>
      </c>
      <c r="I163" s="211"/>
      <c r="J163" s="212">
        <f>ROUND(I163*H163,2)</f>
        <v>0</v>
      </c>
      <c r="K163" s="208" t="s">
        <v>133</v>
      </c>
      <c r="L163" s="46"/>
      <c r="M163" s="213" t="s">
        <v>19</v>
      </c>
      <c r="N163" s="214" t="s">
        <v>42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134</v>
      </c>
      <c r="AT163" s="217" t="s">
        <v>129</v>
      </c>
      <c r="AU163" s="217" t="s">
        <v>81</v>
      </c>
      <c r="AY163" s="19" t="s">
        <v>127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79</v>
      </c>
      <c r="BK163" s="218">
        <f>ROUND(I163*H163,2)</f>
        <v>0</v>
      </c>
      <c r="BL163" s="19" t="s">
        <v>134</v>
      </c>
      <c r="BM163" s="217" t="s">
        <v>996</v>
      </c>
    </row>
    <row r="164" s="2" customFormat="1">
      <c r="A164" s="40"/>
      <c r="B164" s="41"/>
      <c r="C164" s="206" t="s">
        <v>374</v>
      </c>
      <c r="D164" s="206" t="s">
        <v>129</v>
      </c>
      <c r="E164" s="207" t="s">
        <v>997</v>
      </c>
      <c r="F164" s="208" t="s">
        <v>998</v>
      </c>
      <c r="G164" s="209" t="s">
        <v>271</v>
      </c>
      <c r="H164" s="210">
        <v>9.5739999999999998</v>
      </c>
      <c r="I164" s="211"/>
      <c r="J164" s="212">
        <f>ROUND(I164*H164,2)</f>
        <v>0</v>
      </c>
      <c r="K164" s="208" t="s">
        <v>133</v>
      </c>
      <c r="L164" s="46"/>
      <c r="M164" s="213" t="s">
        <v>19</v>
      </c>
      <c r="N164" s="214" t="s">
        <v>42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134</v>
      </c>
      <c r="AT164" s="217" t="s">
        <v>129</v>
      </c>
      <c r="AU164" s="217" t="s">
        <v>81</v>
      </c>
      <c r="AY164" s="19" t="s">
        <v>127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79</v>
      </c>
      <c r="BK164" s="218">
        <f>ROUND(I164*H164,2)</f>
        <v>0</v>
      </c>
      <c r="BL164" s="19" t="s">
        <v>134</v>
      </c>
      <c r="BM164" s="217" t="s">
        <v>999</v>
      </c>
    </row>
    <row r="165" s="2" customFormat="1">
      <c r="A165" s="40"/>
      <c r="B165" s="41"/>
      <c r="C165" s="206" t="s">
        <v>379</v>
      </c>
      <c r="D165" s="206" t="s">
        <v>129</v>
      </c>
      <c r="E165" s="207" t="s">
        <v>1000</v>
      </c>
      <c r="F165" s="208" t="s">
        <v>1001</v>
      </c>
      <c r="G165" s="209" t="s">
        <v>271</v>
      </c>
      <c r="H165" s="210">
        <v>181.90600000000001</v>
      </c>
      <c r="I165" s="211"/>
      <c r="J165" s="212">
        <f>ROUND(I165*H165,2)</f>
        <v>0</v>
      </c>
      <c r="K165" s="208" t="s">
        <v>133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134</v>
      </c>
      <c r="AT165" s="217" t="s">
        <v>129</v>
      </c>
      <c r="AU165" s="217" t="s">
        <v>81</v>
      </c>
      <c r="AY165" s="19" t="s">
        <v>127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79</v>
      </c>
      <c r="BK165" s="218">
        <f>ROUND(I165*H165,2)</f>
        <v>0</v>
      </c>
      <c r="BL165" s="19" t="s">
        <v>134</v>
      </c>
      <c r="BM165" s="217" t="s">
        <v>1002</v>
      </c>
    </row>
    <row r="166" s="14" customFormat="1">
      <c r="A166" s="14"/>
      <c r="B166" s="230"/>
      <c r="C166" s="231"/>
      <c r="D166" s="221" t="s">
        <v>136</v>
      </c>
      <c r="E166" s="232" t="s">
        <v>19</v>
      </c>
      <c r="F166" s="233" t="s">
        <v>1003</v>
      </c>
      <c r="G166" s="231"/>
      <c r="H166" s="234">
        <v>181.90600000000001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136</v>
      </c>
      <c r="AU166" s="240" t="s">
        <v>81</v>
      </c>
      <c r="AV166" s="14" t="s">
        <v>81</v>
      </c>
      <c r="AW166" s="14" t="s">
        <v>33</v>
      </c>
      <c r="AX166" s="14" t="s">
        <v>79</v>
      </c>
      <c r="AY166" s="240" t="s">
        <v>127</v>
      </c>
    </row>
    <row r="167" s="12" customFormat="1" ht="22.8" customHeight="1">
      <c r="A167" s="12"/>
      <c r="B167" s="190"/>
      <c r="C167" s="191"/>
      <c r="D167" s="192" t="s">
        <v>70</v>
      </c>
      <c r="E167" s="204" t="s">
        <v>659</v>
      </c>
      <c r="F167" s="204" t="s">
        <v>660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SUM(P168:P170)</f>
        <v>0</v>
      </c>
      <c r="Q167" s="198"/>
      <c r="R167" s="199">
        <f>SUM(R168:R170)</f>
        <v>0</v>
      </c>
      <c r="S167" s="198"/>
      <c r="T167" s="200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79</v>
      </c>
      <c r="AT167" s="202" t="s">
        <v>70</v>
      </c>
      <c r="AU167" s="202" t="s">
        <v>79</v>
      </c>
      <c r="AY167" s="201" t="s">
        <v>127</v>
      </c>
      <c r="BK167" s="203">
        <f>SUM(BK168:BK170)</f>
        <v>0</v>
      </c>
    </row>
    <row r="168" s="2" customFormat="1">
      <c r="A168" s="40"/>
      <c r="B168" s="41"/>
      <c r="C168" s="206" t="s">
        <v>385</v>
      </c>
      <c r="D168" s="206" t="s">
        <v>129</v>
      </c>
      <c r="E168" s="207" t="s">
        <v>1004</v>
      </c>
      <c r="F168" s="208" t="s">
        <v>1005</v>
      </c>
      <c r="G168" s="209" t="s">
        <v>271</v>
      </c>
      <c r="H168" s="210">
        <v>21.288</v>
      </c>
      <c r="I168" s="211"/>
      <c r="J168" s="212">
        <f>ROUND(I168*H168,2)</f>
        <v>0</v>
      </c>
      <c r="K168" s="208" t="s">
        <v>133</v>
      </c>
      <c r="L168" s="46"/>
      <c r="M168" s="213" t="s">
        <v>19</v>
      </c>
      <c r="N168" s="214" t="s">
        <v>42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134</v>
      </c>
      <c r="AT168" s="217" t="s">
        <v>129</v>
      </c>
      <c r="AU168" s="217" t="s">
        <v>81</v>
      </c>
      <c r="AY168" s="19" t="s">
        <v>127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134</v>
      </c>
      <c r="BM168" s="217" t="s">
        <v>1006</v>
      </c>
    </row>
    <row r="169" s="14" customFormat="1">
      <c r="A169" s="14"/>
      <c r="B169" s="230"/>
      <c r="C169" s="231"/>
      <c r="D169" s="221" t="s">
        <v>136</v>
      </c>
      <c r="E169" s="232" t="s">
        <v>19</v>
      </c>
      <c r="F169" s="233" t="s">
        <v>1007</v>
      </c>
      <c r="G169" s="231"/>
      <c r="H169" s="234">
        <v>21.288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136</v>
      </c>
      <c r="AU169" s="240" t="s">
        <v>81</v>
      </c>
      <c r="AV169" s="14" t="s">
        <v>81</v>
      </c>
      <c r="AW169" s="14" t="s">
        <v>33</v>
      </c>
      <c r="AX169" s="14" t="s">
        <v>79</v>
      </c>
      <c r="AY169" s="240" t="s">
        <v>127</v>
      </c>
    </row>
    <row r="170" s="2" customFormat="1">
      <c r="A170" s="40"/>
      <c r="B170" s="41"/>
      <c r="C170" s="206" t="s">
        <v>395</v>
      </c>
      <c r="D170" s="206" t="s">
        <v>129</v>
      </c>
      <c r="E170" s="207" t="s">
        <v>1008</v>
      </c>
      <c r="F170" s="208" t="s">
        <v>1009</v>
      </c>
      <c r="G170" s="209" t="s">
        <v>271</v>
      </c>
      <c r="H170" s="210">
        <v>1.659</v>
      </c>
      <c r="I170" s="211"/>
      <c r="J170" s="212">
        <f>ROUND(I170*H170,2)</f>
        <v>0</v>
      </c>
      <c r="K170" s="208" t="s">
        <v>133</v>
      </c>
      <c r="L170" s="46"/>
      <c r="M170" s="276" t="s">
        <v>19</v>
      </c>
      <c r="N170" s="277" t="s">
        <v>42</v>
      </c>
      <c r="O170" s="278"/>
      <c r="P170" s="279">
        <f>O170*H170</f>
        <v>0</v>
      </c>
      <c r="Q170" s="279">
        <v>0</v>
      </c>
      <c r="R170" s="279">
        <f>Q170*H170</f>
        <v>0</v>
      </c>
      <c r="S170" s="279">
        <v>0</v>
      </c>
      <c r="T170" s="28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134</v>
      </c>
      <c r="AT170" s="217" t="s">
        <v>129</v>
      </c>
      <c r="AU170" s="217" t="s">
        <v>81</v>
      </c>
      <c r="AY170" s="19" t="s">
        <v>127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79</v>
      </c>
      <c r="BK170" s="218">
        <f>ROUND(I170*H170,2)</f>
        <v>0</v>
      </c>
      <c r="BL170" s="19" t="s">
        <v>134</v>
      </c>
      <c r="BM170" s="217" t="s">
        <v>1010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4mkO+vCpqSXpGSbJwusbm7uReudBiBbJvFAofNghDqYUS6qTE72jd3sGftiOtble/Pb4bdrzP4ROKvIj++DZow==" hashValue="BpAisosx9vJsKyQpmDBg+6ZScX1dcpKYWoC5KxToV0dsMLYideYAu6LPVG+egYtxXBvxp0bAJIbmzgJmQGGg0Q==" algorithmName="SHA-512" password="CC35"/>
  <autoFilter ref="C85:K17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VÍCEÚČELOVÉ  HŘIŠTĚ - ZŠ Český Dub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26. 3. 2022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ROUND((SUM(BE80:BE89)),  2)</f>
        <v>0</v>
      </c>
      <c r="G33" s="40"/>
      <c r="H33" s="40"/>
      <c r="I33" s="150">
        <v>0.20999999999999999</v>
      </c>
      <c r="J33" s="149">
        <f>ROUND(((SUM(BE80:BE89))*I33),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ROUND((SUM(BF80:BF89)),  2)</f>
        <v>0</v>
      </c>
      <c r="G34" s="40"/>
      <c r="H34" s="40"/>
      <c r="I34" s="150">
        <v>0.14999999999999999</v>
      </c>
      <c r="J34" s="149">
        <f>ROUND(((SUM(BF80:BF89))*I34),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ROUND((SUM(BG80:BG89)),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ROUND((SUM(BH80:BH89)),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ROUND((SUM(BI80:BI89)),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VÍCEÚČELOVÉ  HŘIŠTĚ - ZŠ Český Dub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22_005_5000 -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ZŠ Český Dub</v>
      </c>
      <c r="G52" s="42"/>
      <c r="H52" s="42"/>
      <c r="I52" s="34" t="s">
        <v>23</v>
      </c>
      <c r="J52" s="74" t="str">
        <f>IF(J12="","",J12)</f>
        <v>26. 3. 2022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Základní škola Český Dub, okres Liberec, příspěvko</v>
      </c>
      <c r="G54" s="42"/>
      <c r="H54" s="42"/>
      <c r="I54" s="34" t="s">
        <v>31</v>
      </c>
      <c r="J54" s="38" t="str">
        <f>E21</f>
        <v>Ing.Radomír Hladký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Ing.Radomír Hladký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1012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112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 xml:space="preserve">VÍCEÚČELOVÉ  HŘIŠTĚ - ZŠ Český Dub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22_005_5000 - Ostatní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ZŠ Český Dub</v>
      </c>
      <c r="G74" s="42"/>
      <c r="H74" s="42"/>
      <c r="I74" s="34" t="s">
        <v>23</v>
      </c>
      <c r="J74" s="74" t="str">
        <f>IF(J12="","",J12)</f>
        <v>26. 3. 2022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Základní škola Český Dub, okres Liberec, příspěvko</v>
      </c>
      <c r="G76" s="42"/>
      <c r="H76" s="42"/>
      <c r="I76" s="34" t="s">
        <v>31</v>
      </c>
      <c r="J76" s="38" t="str">
        <f>E21</f>
        <v>Ing.Radomír Hladký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>Ing.Radomír Hladký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113</v>
      </c>
      <c r="D79" s="182" t="s">
        <v>56</v>
      </c>
      <c r="E79" s="182" t="s">
        <v>52</v>
      </c>
      <c r="F79" s="182" t="s">
        <v>53</v>
      </c>
      <c r="G79" s="182" t="s">
        <v>114</v>
      </c>
      <c r="H79" s="182" t="s">
        <v>115</v>
      </c>
      <c r="I79" s="182" t="s">
        <v>116</v>
      </c>
      <c r="J79" s="182" t="s">
        <v>96</v>
      </c>
      <c r="K79" s="183" t="s">
        <v>117</v>
      </c>
      <c r="L79" s="184"/>
      <c r="M79" s="94" t="s">
        <v>19</v>
      </c>
      <c r="N79" s="95" t="s">
        <v>41</v>
      </c>
      <c r="O79" s="95" t="s">
        <v>118</v>
      </c>
      <c r="P79" s="95" t="s">
        <v>119</v>
      </c>
      <c r="Q79" s="95" t="s">
        <v>120</v>
      </c>
      <c r="R79" s="95" t="s">
        <v>121</v>
      </c>
      <c r="S79" s="95" t="s">
        <v>122</v>
      </c>
      <c r="T79" s="96" t="s">
        <v>123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124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70</v>
      </c>
      <c r="AU80" s="19" t="s">
        <v>97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70</v>
      </c>
      <c r="E81" s="193" t="s">
        <v>1013</v>
      </c>
      <c r="F81" s="193" t="s">
        <v>1014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SUM(P82:P89)</f>
        <v>0</v>
      </c>
      <c r="Q81" s="198"/>
      <c r="R81" s="199">
        <f>SUM(R82:R89)</f>
        <v>0</v>
      </c>
      <c r="S81" s="198"/>
      <c r="T81" s="200">
        <f>SUM(T82:T89)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79</v>
      </c>
      <c r="AT81" s="202" t="s">
        <v>70</v>
      </c>
      <c r="AU81" s="202" t="s">
        <v>71</v>
      </c>
      <c r="AY81" s="201" t="s">
        <v>127</v>
      </c>
      <c r="BK81" s="203">
        <f>SUM(BK82:BK89)</f>
        <v>0</v>
      </c>
    </row>
    <row r="82" s="2" customFormat="1" ht="16.5" customHeight="1">
      <c r="A82" s="40"/>
      <c r="B82" s="41"/>
      <c r="C82" s="206" t="s">
        <v>79</v>
      </c>
      <c r="D82" s="206" t="s">
        <v>129</v>
      </c>
      <c r="E82" s="207" t="s">
        <v>1015</v>
      </c>
      <c r="F82" s="208" t="s">
        <v>1016</v>
      </c>
      <c r="G82" s="209" t="s">
        <v>631</v>
      </c>
      <c r="H82" s="210">
        <v>1</v>
      </c>
      <c r="I82" s="211"/>
      <c r="J82" s="212">
        <f>ROUND(I82*H82,2)</f>
        <v>0</v>
      </c>
      <c r="K82" s="208" t="s">
        <v>786</v>
      </c>
      <c r="L82" s="46"/>
      <c r="M82" s="213" t="s">
        <v>19</v>
      </c>
      <c r="N82" s="214" t="s">
        <v>42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134</v>
      </c>
      <c r="AT82" s="217" t="s">
        <v>129</v>
      </c>
      <c r="AU82" s="217" t="s">
        <v>79</v>
      </c>
      <c r="AY82" s="19" t="s">
        <v>127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79</v>
      </c>
      <c r="BK82" s="218">
        <f>ROUND(I82*H82,2)</f>
        <v>0</v>
      </c>
      <c r="BL82" s="19" t="s">
        <v>134</v>
      </c>
      <c r="BM82" s="217" t="s">
        <v>1017</v>
      </c>
    </row>
    <row r="83" s="2" customFormat="1" ht="21.75" customHeight="1">
      <c r="A83" s="40"/>
      <c r="B83" s="41"/>
      <c r="C83" s="206" t="s">
        <v>81</v>
      </c>
      <c r="D83" s="206" t="s">
        <v>129</v>
      </c>
      <c r="E83" s="207" t="s">
        <v>1018</v>
      </c>
      <c r="F83" s="208" t="s">
        <v>1019</v>
      </c>
      <c r="G83" s="209" t="s">
        <v>631</v>
      </c>
      <c r="H83" s="210">
        <v>1</v>
      </c>
      <c r="I83" s="211"/>
      <c r="J83" s="212">
        <f>ROUND(I83*H83,2)</f>
        <v>0</v>
      </c>
      <c r="K83" s="208" t="s">
        <v>786</v>
      </c>
      <c r="L83" s="46"/>
      <c r="M83" s="213" t="s">
        <v>19</v>
      </c>
      <c r="N83" s="214" t="s">
        <v>42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134</v>
      </c>
      <c r="AT83" s="217" t="s">
        <v>129</v>
      </c>
      <c r="AU83" s="217" t="s">
        <v>79</v>
      </c>
      <c r="AY83" s="19" t="s">
        <v>127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79</v>
      </c>
      <c r="BK83" s="218">
        <f>ROUND(I83*H83,2)</f>
        <v>0</v>
      </c>
      <c r="BL83" s="19" t="s">
        <v>134</v>
      </c>
      <c r="BM83" s="217" t="s">
        <v>1020</v>
      </c>
    </row>
    <row r="84" s="2" customFormat="1">
      <c r="A84" s="40"/>
      <c r="B84" s="41"/>
      <c r="C84" s="206" t="s">
        <v>144</v>
      </c>
      <c r="D84" s="206" t="s">
        <v>129</v>
      </c>
      <c r="E84" s="207" t="s">
        <v>1021</v>
      </c>
      <c r="F84" s="208" t="s">
        <v>1022</v>
      </c>
      <c r="G84" s="209" t="s">
        <v>631</v>
      </c>
      <c r="H84" s="210">
        <v>1</v>
      </c>
      <c r="I84" s="211"/>
      <c r="J84" s="212">
        <f>ROUND(I84*H84,2)</f>
        <v>0</v>
      </c>
      <c r="K84" s="208" t="s">
        <v>786</v>
      </c>
      <c r="L84" s="46"/>
      <c r="M84" s="213" t="s">
        <v>19</v>
      </c>
      <c r="N84" s="214" t="s">
        <v>42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134</v>
      </c>
      <c r="AT84" s="217" t="s">
        <v>129</v>
      </c>
      <c r="AU84" s="217" t="s">
        <v>79</v>
      </c>
      <c r="AY84" s="19" t="s">
        <v>127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79</v>
      </c>
      <c r="BK84" s="218">
        <f>ROUND(I84*H84,2)</f>
        <v>0</v>
      </c>
      <c r="BL84" s="19" t="s">
        <v>134</v>
      </c>
      <c r="BM84" s="217" t="s">
        <v>1023</v>
      </c>
    </row>
    <row r="85" s="2" customFormat="1" ht="16.5" customHeight="1">
      <c r="A85" s="40"/>
      <c r="B85" s="41"/>
      <c r="C85" s="206" t="s">
        <v>134</v>
      </c>
      <c r="D85" s="206" t="s">
        <v>129</v>
      </c>
      <c r="E85" s="207" t="s">
        <v>1024</v>
      </c>
      <c r="F85" s="208" t="s">
        <v>1025</v>
      </c>
      <c r="G85" s="209" t="s">
        <v>631</v>
      </c>
      <c r="H85" s="210">
        <v>1</v>
      </c>
      <c r="I85" s="211"/>
      <c r="J85" s="212">
        <f>ROUND(I85*H85,2)</f>
        <v>0</v>
      </c>
      <c r="K85" s="208" t="s">
        <v>786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134</v>
      </c>
      <c r="AT85" s="217" t="s">
        <v>129</v>
      </c>
      <c r="AU85" s="217" t="s">
        <v>79</v>
      </c>
      <c r="AY85" s="19" t="s">
        <v>127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134</v>
      </c>
      <c r="BM85" s="217" t="s">
        <v>1026</v>
      </c>
    </row>
    <row r="86" s="2" customFormat="1" ht="16.5" customHeight="1">
      <c r="A86" s="40"/>
      <c r="B86" s="41"/>
      <c r="C86" s="206" t="s">
        <v>165</v>
      </c>
      <c r="D86" s="206" t="s">
        <v>129</v>
      </c>
      <c r="E86" s="207" t="s">
        <v>1027</v>
      </c>
      <c r="F86" s="208" t="s">
        <v>1028</v>
      </c>
      <c r="G86" s="209" t="s">
        <v>631</v>
      </c>
      <c r="H86" s="210">
        <v>1</v>
      </c>
      <c r="I86" s="211"/>
      <c r="J86" s="212">
        <f>ROUND(I86*H86,2)</f>
        <v>0</v>
      </c>
      <c r="K86" s="208" t="s">
        <v>786</v>
      </c>
      <c r="L86" s="46"/>
      <c r="M86" s="213" t="s">
        <v>19</v>
      </c>
      <c r="N86" s="214" t="s">
        <v>42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134</v>
      </c>
      <c r="AT86" s="217" t="s">
        <v>129</v>
      </c>
      <c r="AU86" s="217" t="s">
        <v>79</v>
      </c>
      <c r="AY86" s="19" t="s">
        <v>127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134</v>
      </c>
      <c r="BM86" s="217" t="s">
        <v>1029</v>
      </c>
    </row>
    <row r="87" s="2" customFormat="1" ht="16.5" customHeight="1">
      <c r="A87" s="40"/>
      <c r="B87" s="41"/>
      <c r="C87" s="206" t="s">
        <v>172</v>
      </c>
      <c r="D87" s="206" t="s">
        <v>129</v>
      </c>
      <c r="E87" s="207" t="s">
        <v>1030</v>
      </c>
      <c r="F87" s="208" t="s">
        <v>1031</v>
      </c>
      <c r="G87" s="209" t="s">
        <v>631</v>
      </c>
      <c r="H87" s="210">
        <v>1</v>
      </c>
      <c r="I87" s="211"/>
      <c r="J87" s="212">
        <f>ROUND(I87*H87,2)</f>
        <v>0</v>
      </c>
      <c r="K87" s="208" t="s">
        <v>786</v>
      </c>
      <c r="L87" s="46"/>
      <c r="M87" s="213" t="s">
        <v>19</v>
      </c>
      <c r="N87" s="214" t="s">
        <v>42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134</v>
      </c>
      <c r="AT87" s="217" t="s">
        <v>129</v>
      </c>
      <c r="AU87" s="217" t="s">
        <v>79</v>
      </c>
      <c r="AY87" s="19" t="s">
        <v>127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79</v>
      </c>
      <c r="BK87" s="218">
        <f>ROUND(I87*H87,2)</f>
        <v>0</v>
      </c>
      <c r="BL87" s="19" t="s">
        <v>134</v>
      </c>
      <c r="BM87" s="217" t="s">
        <v>1032</v>
      </c>
    </row>
    <row r="88" s="2" customFormat="1" ht="16.5" customHeight="1">
      <c r="A88" s="40"/>
      <c r="B88" s="41"/>
      <c r="C88" s="206" t="s">
        <v>177</v>
      </c>
      <c r="D88" s="206" t="s">
        <v>129</v>
      </c>
      <c r="E88" s="207" t="s">
        <v>1033</v>
      </c>
      <c r="F88" s="208" t="s">
        <v>1034</v>
      </c>
      <c r="G88" s="209" t="s">
        <v>631</v>
      </c>
      <c r="H88" s="210">
        <v>1</v>
      </c>
      <c r="I88" s="211"/>
      <c r="J88" s="212">
        <f>ROUND(I88*H88,2)</f>
        <v>0</v>
      </c>
      <c r="K88" s="208" t="s">
        <v>786</v>
      </c>
      <c r="L88" s="46"/>
      <c r="M88" s="213" t="s">
        <v>19</v>
      </c>
      <c r="N88" s="214" t="s">
        <v>42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134</v>
      </c>
      <c r="AT88" s="217" t="s">
        <v>129</v>
      </c>
      <c r="AU88" s="217" t="s">
        <v>79</v>
      </c>
      <c r="AY88" s="19" t="s">
        <v>127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134</v>
      </c>
      <c r="BM88" s="217" t="s">
        <v>1035</v>
      </c>
    </row>
    <row r="89" s="2" customFormat="1" ht="16.5" customHeight="1">
      <c r="A89" s="40"/>
      <c r="B89" s="41"/>
      <c r="C89" s="206" t="s">
        <v>182</v>
      </c>
      <c r="D89" s="206" t="s">
        <v>129</v>
      </c>
      <c r="E89" s="207" t="s">
        <v>1036</v>
      </c>
      <c r="F89" s="208" t="s">
        <v>1037</v>
      </c>
      <c r="G89" s="209" t="s">
        <v>631</v>
      </c>
      <c r="H89" s="210">
        <v>1</v>
      </c>
      <c r="I89" s="211"/>
      <c r="J89" s="212">
        <f>ROUND(I89*H89,2)</f>
        <v>0</v>
      </c>
      <c r="K89" s="208" t="s">
        <v>786</v>
      </c>
      <c r="L89" s="46"/>
      <c r="M89" s="276" t="s">
        <v>19</v>
      </c>
      <c r="N89" s="277" t="s">
        <v>42</v>
      </c>
      <c r="O89" s="278"/>
      <c r="P89" s="279">
        <f>O89*H89</f>
        <v>0</v>
      </c>
      <c r="Q89" s="279">
        <v>0</v>
      </c>
      <c r="R89" s="279">
        <f>Q89*H89</f>
        <v>0</v>
      </c>
      <c r="S89" s="279">
        <v>0</v>
      </c>
      <c r="T89" s="28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134</v>
      </c>
      <c r="AT89" s="217" t="s">
        <v>129</v>
      </c>
      <c r="AU89" s="217" t="s">
        <v>79</v>
      </c>
      <c r="AY89" s="19" t="s">
        <v>127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134</v>
      </c>
      <c r="BM89" s="217" t="s">
        <v>1038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2X2MbeZ9T1jP33C+Ecr7vr/Lj/O6J1g0YFmEvKhxlFlMGyjnuuSkU5kYu1UZ0X/+WdtS7uKamFWAKqwli/0hFQ==" hashValue="75n52TkkcwFn7ZlOzZe0ooNonPPurCvH0+hUdiTJFnJDXmxovFbvuIgMtPs8B9FCvlvWFOVxmPKOlvekrkToXA==" algorithmName="SHA-512" password="CC35"/>
  <autoFilter ref="C79:K8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7" customFormat="1" ht="45" customHeight="1">
      <c r="B3" s="285"/>
      <c r="C3" s="286" t="s">
        <v>1039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1040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1041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1042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1043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1044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1045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1046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1047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1048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1049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78</v>
      </c>
      <c r="F18" s="292" t="s">
        <v>1050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1051</v>
      </c>
      <c r="F19" s="292" t="s">
        <v>1052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1053</v>
      </c>
      <c r="F20" s="292" t="s">
        <v>1054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1055</v>
      </c>
      <c r="F21" s="292" t="s">
        <v>1056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1013</v>
      </c>
      <c r="F22" s="292" t="s">
        <v>1014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1057</v>
      </c>
      <c r="F23" s="292" t="s">
        <v>1058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1059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1060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1061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1062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1063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1064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1065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1066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1067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113</v>
      </c>
      <c r="F36" s="292"/>
      <c r="G36" s="292" t="s">
        <v>1068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1069</v>
      </c>
      <c r="F37" s="292"/>
      <c r="G37" s="292" t="s">
        <v>1070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52</v>
      </c>
      <c r="F38" s="292"/>
      <c r="G38" s="292" t="s">
        <v>1071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53</v>
      </c>
      <c r="F39" s="292"/>
      <c r="G39" s="292" t="s">
        <v>1072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114</v>
      </c>
      <c r="F40" s="292"/>
      <c r="G40" s="292" t="s">
        <v>1073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115</v>
      </c>
      <c r="F41" s="292"/>
      <c r="G41" s="292" t="s">
        <v>1074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1075</v>
      </c>
      <c r="F42" s="292"/>
      <c r="G42" s="292" t="s">
        <v>1076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1077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1078</v>
      </c>
      <c r="F44" s="292"/>
      <c r="G44" s="292" t="s">
        <v>1079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117</v>
      </c>
      <c r="F45" s="292"/>
      <c r="G45" s="292" t="s">
        <v>1080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1081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1082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1083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1084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1085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1086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1087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1088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1089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1090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1091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1092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1093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1094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1095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1096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1097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1098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1099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1100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1101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1102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1103</v>
      </c>
      <c r="D76" s="310"/>
      <c r="E76" s="310"/>
      <c r="F76" s="310" t="s">
        <v>1104</v>
      </c>
      <c r="G76" s="311"/>
      <c r="H76" s="310" t="s">
        <v>53</v>
      </c>
      <c r="I76" s="310" t="s">
        <v>56</v>
      </c>
      <c r="J76" s="310" t="s">
        <v>1105</v>
      </c>
      <c r="K76" s="309"/>
    </row>
    <row r="77" s="1" customFormat="1" ht="17.25" customHeight="1">
      <c r="B77" s="307"/>
      <c r="C77" s="312" t="s">
        <v>1106</v>
      </c>
      <c r="D77" s="312"/>
      <c r="E77" s="312"/>
      <c r="F77" s="313" t="s">
        <v>1107</v>
      </c>
      <c r="G77" s="314"/>
      <c r="H77" s="312"/>
      <c r="I77" s="312"/>
      <c r="J77" s="312" t="s">
        <v>1108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52</v>
      </c>
      <c r="D79" s="317"/>
      <c r="E79" s="317"/>
      <c r="F79" s="318" t="s">
        <v>1109</v>
      </c>
      <c r="G79" s="319"/>
      <c r="H79" s="295" t="s">
        <v>1110</v>
      </c>
      <c r="I79" s="295" t="s">
        <v>1111</v>
      </c>
      <c r="J79" s="295">
        <v>20</v>
      </c>
      <c r="K79" s="309"/>
    </row>
    <row r="80" s="1" customFormat="1" ht="15" customHeight="1">
      <c r="B80" s="307"/>
      <c r="C80" s="295" t="s">
        <v>1112</v>
      </c>
      <c r="D80" s="295"/>
      <c r="E80" s="295"/>
      <c r="F80" s="318" t="s">
        <v>1109</v>
      </c>
      <c r="G80" s="319"/>
      <c r="H80" s="295" t="s">
        <v>1113</v>
      </c>
      <c r="I80" s="295" t="s">
        <v>1111</v>
      </c>
      <c r="J80" s="295">
        <v>120</v>
      </c>
      <c r="K80" s="309"/>
    </row>
    <row r="81" s="1" customFormat="1" ht="15" customHeight="1">
      <c r="B81" s="320"/>
      <c r="C81" s="295" t="s">
        <v>1114</v>
      </c>
      <c r="D81" s="295"/>
      <c r="E81" s="295"/>
      <c r="F81" s="318" t="s">
        <v>1115</v>
      </c>
      <c r="G81" s="319"/>
      <c r="H81" s="295" t="s">
        <v>1116</v>
      </c>
      <c r="I81" s="295" t="s">
        <v>1111</v>
      </c>
      <c r="J81" s="295">
        <v>50</v>
      </c>
      <c r="K81" s="309"/>
    </row>
    <row r="82" s="1" customFormat="1" ht="15" customHeight="1">
      <c r="B82" s="320"/>
      <c r="C82" s="295" t="s">
        <v>1117</v>
      </c>
      <c r="D82" s="295"/>
      <c r="E82" s="295"/>
      <c r="F82" s="318" t="s">
        <v>1109</v>
      </c>
      <c r="G82" s="319"/>
      <c r="H82" s="295" t="s">
        <v>1118</v>
      </c>
      <c r="I82" s="295" t="s">
        <v>1119</v>
      </c>
      <c r="J82" s="295"/>
      <c r="K82" s="309"/>
    </row>
    <row r="83" s="1" customFormat="1" ht="15" customHeight="1">
      <c r="B83" s="320"/>
      <c r="C83" s="321" t="s">
        <v>1120</v>
      </c>
      <c r="D83" s="321"/>
      <c r="E83" s="321"/>
      <c r="F83" s="322" t="s">
        <v>1115</v>
      </c>
      <c r="G83" s="321"/>
      <c r="H83" s="321" t="s">
        <v>1121</v>
      </c>
      <c r="I83" s="321" t="s">
        <v>1111</v>
      </c>
      <c r="J83" s="321">
        <v>15</v>
      </c>
      <c r="K83" s="309"/>
    </row>
    <row r="84" s="1" customFormat="1" ht="15" customHeight="1">
      <c r="B84" s="320"/>
      <c r="C84" s="321" t="s">
        <v>1122</v>
      </c>
      <c r="D84" s="321"/>
      <c r="E84" s="321"/>
      <c r="F84" s="322" t="s">
        <v>1115</v>
      </c>
      <c r="G84" s="321"/>
      <c r="H84" s="321" t="s">
        <v>1123</v>
      </c>
      <c r="I84" s="321" t="s">
        <v>1111</v>
      </c>
      <c r="J84" s="321">
        <v>15</v>
      </c>
      <c r="K84" s="309"/>
    </row>
    <row r="85" s="1" customFormat="1" ht="15" customHeight="1">
      <c r="B85" s="320"/>
      <c r="C85" s="321" t="s">
        <v>1124</v>
      </c>
      <c r="D85" s="321"/>
      <c r="E85" s="321"/>
      <c r="F85" s="322" t="s">
        <v>1115</v>
      </c>
      <c r="G85" s="321"/>
      <c r="H85" s="321" t="s">
        <v>1125</v>
      </c>
      <c r="I85" s="321" t="s">
        <v>1111</v>
      </c>
      <c r="J85" s="321">
        <v>20</v>
      </c>
      <c r="K85" s="309"/>
    </row>
    <row r="86" s="1" customFormat="1" ht="15" customHeight="1">
      <c r="B86" s="320"/>
      <c r="C86" s="321" t="s">
        <v>1126</v>
      </c>
      <c r="D86" s="321"/>
      <c r="E86" s="321"/>
      <c r="F86" s="322" t="s">
        <v>1115</v>
      </c>
      <c r="G86" s="321"/>
      <c r="H86" s="321" t="s">
        <v>1127</v>
      </c>
      <c r="I86" s="321" t="s">
        <v>1111</v>
      </c>
      <c r="J86" s="321">
        <v>20</v>
      </c>
      <c r="K86" s="309"/>
    </row>
    <row r="87" s="1" customFormat="1" ht="15" customHeight="1">
      <c r="B87" s="320"/>
      <c r="C87" s="295" t="s">
        <v>1128</v>
      </c>
      <c r="D87" s="295"/>
      <c r="E87" s="295"/>
      <c r="F87" s="318" t="s">
        <v>1115</v>
      </c>
      <c r="G87" s="319"/>
      <c r="H87" s="295" t="s">
        <v>1129</v>
      </c>
      <c r="I87" s="295" t="s">
        <v>1111</v>
      </c>
      <c r="J87" s="295">
        <v>50</v>
      </c>
      <c r="K87" s="309"/>
    </row>
    <row r="88" s="1" customFormat="1" ht="15" customHeight="1">
      <c r="B88" s="320"/>
      <c r="C88" s="295" t="s">
        <v>1130</v>
      </c>
      <c r="D88" s="295"/>
      <c r="E88" s="295"/>
      <c r="F88" s="318" t="s">
        <v>1115</v>
      </c>
      <c r="G88" s="319"/>
      <c r="H88" s="295" t="s">
        <v>1131</v>
      </c>
      <c r="I88" s="295" t="s">
        <v>1111</v>
      </c>
      <c r="J88" s="295">
        <v>20</v>
      </c>
      <c r="K88" s="309"/>
    </row>
    <row r="89" s="1" customFormat="1" ht="15" customHeight="1">
      <c r="B89" s="320"/>
      <c r="C89" s="295" t="s">
        <v>1132</v>
      </c>
      <c r="D89" s="295"/>
      <c r="E89" s="295"/>
      <c r="F89" s="318" t="s">
        <v>1115</v>
      </c>
      <c r="G89" s="319"/>
      <c r="H89" s="295" t="s">
        <v>1133</v>
      </c>
      <c r="I89" s="295" t="s">
        <v>1111</v>
      </c>
      <c r="J89" s="295">
        <v>20</v>
      </c>
      <c r="K89" s="309"/>
    </row>
    <row r="90" s="1" customFormat="1" ht="15" customHeight="1">
      <c r="B90" s="320"/>
      <c r="C90" s="295" t="s">
        <v>1134</v>
      </c>
      <c r="D90" s="295"/>
      <c r="E90" s="295"/>
      <c r="F90" s="318" t="s">
        <v>1115</v>
      </c>
      <c r="G90" s="319"/>
      <c r="H90" s="295" t="s">
        <v>1135</v>
      </c>
      <c r="I90" s="295" t="s">
        <v>1111</v>
      </c>
      <c r="J90" s="295">
        <v>50</v>
      </c>
      <c r="K90" s="309"/>
    </row>
    <row r="91" s="1" customFormat="1" ht="15" customHeight="1">
      <c r="B91" s="320"/>
      <c r="C91" s="295" t="s">
        <v>1136</v>
      </c>
      <c r="D91" s="295"/>
      <c r="E91" s="295"/>
      <c r="F91" s="318" t="s">
        <v>1115</v>
      </c>
      <c r="G91" s="319"/>
      <c r="H91" s="295" t="s">
        <v>1136</v>
      </c>
      <c r="I91" s="295" t="s">
        <v>1111</v>
      </c>
      <c r="J91" s="295">
        <v>50</v>
      </c>
      <c r="K91" s="309"/>
    </row>
    <row r="92" s="1" customFormat="1" ht="15" customHeight="1">
      <c r="B92" s="320"/>
      <c r="C92" s="295" t="s">
        <v>1137</v>
      </c>
      <c r="D92" s="295"/>
      <c r="E92" s="295"/>
      <c r="F92" s="318" t="s">
        <v>1115</v>
      </c>
      <c r="G92" s="319"/>
      <c r="H92" s="295" t="s">
        <v>1138</v>
      </c>
      <c r="I92" s="295" t="s">
        <v>1111</v>
      </c>
      <c r="J92" s="295">
        <v>255</v>
      </c>
      <c r="K92" s="309"/>
    </row>
    <row r="93" s="1" customFormat="1" ht="15" customHeight="1">
      <c r="B93" s="320"/>
      <c r="C93" s="295" t="s">
        <v>1139</v>
      </c>
      <c r="D93" s="295"/>
      <c r="E93" s="295"/>
      <c r="F93" s="318" t="s">
        <v>1109</v>
      </c>
      <c r="G93" s="319"/>
      <c r="H93" s="295" t="s">
        <v>1140</v>
      </c>
      <c r="I93" s="295" t="s">
        <v>1141</v>
      </c>
      <c r="J93" s="295"/>
      <c r="K93" s="309"/>
    </row>
    <row r="94" s="1" customFormat="1" ht="15" customHeight="1">
      <c r="B94" s="320"/>
      <c r="C94" s="295" t="s">
        <v>1142</v>
      </c>
      <c r="D94" s="295"/>
      <c r="E94" s="295"/>
      <c r="F94" s="318" t="s">
        <v>1109</v>
      </c>
      <c r="G94" s="319"/>
      <c r="H94" s="295" t="s">
        <v>1143</v>
      </c>
      <c r="I94" s="295" t="s">
        <v>1144</v>
      </c>
      <c r="J94" s="295"/>
      <c r="K94" s="309"/>
    </row>
    <row r="95" s="1" customFormat="1" ht="15" customHeight="1">
      <c r="B95" s="320"/>
      <c r="C95" s="295" t="s">
        <v>1145</v>
      </c>
      <c r="D95" s="295"/>
      <c r="E95" s="295"/>
      <c r="F95" s="318" t="s">
        <v>1109</v>
      </c>
      <c r="G95" s="319"/>
      <c r="H95" s="295" t="s">
        <v>1145</v>
      </c>
      <c r="I95" s="295" t="s">
        <v>1144</v>
      </c>
      <c r="J95" s="295"/>
      <c r="K95" s="309"/>
    </row>
    <row r="96" s="1" customFormat="1" ht="15" customHeight="1">
      <c r="B96" s="320"/>
      <c r="C96" s="295" t="s">
        <v>37</v>
      </c>
      <c r="D96" s="295"/>
      <c r="E96" s="295"/>
      <c r="F96" s="318" t="s">
        <v>1109</v>
      </c>
      <c r="G96" s="319"/>
      <c r="H96" s="295" t="s">
        <v>1146</v>
      </c>
      <c r="I96" s="295" t="s">
        <v>1144</v>
      </c>
      <c r="J96" s="295"/>
      <c r="K96" s="309"/>
    </row>
    <row r="97" s="1" customFormat="1" ht="15" customHeight="1">
      <c r="B97" s="320"/>
      <c r="C97" s="295" t="s">
        <v>47</v>
      </c>
      <c r="D97" s="295"/>
      <c r="E97" s="295"/>
      <c r="F97" s="318" t="s">
        <v>1109</v>
      </c>
      <c r="G97" s="319"/>
      <c r="H97" s="295" t="s">
        <v>1147</v>
      </c>
      <c r="I97" s="295" t="s">
        <v>1144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1148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1103</v>
      </c>
      <c r="D103" s="310"/>
      <c r="E103" s="310"/>
      <c r="F103" s="310" t="s">
        <v>1104</v>
      </c>
      <c r="G103" s="311"/>
      <c r="H103" s="310" t="s">
        <v>53</v>
      </c>
      <c r="I103" s="310" t="s">
        <v>56</v>
      </c>
      <c r="J103" s="310" t="s">
        <v>1105</v>
      </c>
      <c r="K103" s="309"/>
    </row>
    <row r="104" s="1" customFormat="1" ht="17.25" customHeight="1">
      <c r="B104" s="307"/>
      <c r="C104" s="312" t="s">
        <v>1106</v>
      </c>
      <c r="D104" s="312"/>
      <c r="E104" s="312"/>
      <c r="F104" s="313" t="s">
        <v>1107</v>
      </c>
      <c r="G104" s="314"/>
      <c r="H104" s="312"/>
      <c r="I104" s="312"/>
      <c r="J104" s="312" t="s">
        <v>1108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52</v>
      </c>
      <c r="D106" s="317"/>
      <c r="E106" s="317"/>
      <c r="F106" s="318" t="s">
        <v>1109</v>
      </c>
      <c r="G106" s="295"/>
      <c r="H106" s="295" t="s">
        <v>1149</v>
      </c>
      <c r="I106" s="295" t="s">
        <v>1111</v>
      </c>
      <c r="J106" s="295">
        <v>20</v>
      </c>
      <c r="K106" s="309"/>
    </row>
    <row r="107" s="1" customFormat="1" ht="15" customHeight="1">
      <c r="B107" s="307"/>
      <c r="C107" s="295" t="s">
        <v>1112</v>
      </c>
      <c r="D107" s="295"/>
      <c r="E107" s="295"/>
      <c r="F107" s="318" t="s">
        <v>1109</v>
      </c>
      <c r="G107" s="295"/>
      <c r="H107" s="295" t="s">
        <v>1149</v>
      </c>
      <c r="I107" s="295" t="s">
        <v>1111</v>
      </c>
      <c r="J107" s="295">
        <v>120</v>
      </c>
      <c r="K107" s="309"/>
    </row>
    <row r="108" s="1" customFormat="1" ht="15" customHeight="1">
      <c r="B108" s="320"/>
      <c r="C108" s="295" t="s">
        <v>1114</v>
      </c>
      <c r="D108" s="295"/>
      <c r="E108" s="295"/>
      <c r="F108" s="318" t="s">
        <v>1115</v>
      </c>
      <c r="G108" s="295"/>
      <c r="H108" s="295" t="s">
        <v>1149</v>
      </c>
      <c r="I108" s="295" t="s">
        <v>1111</v>
      </c>
      <c r="J108" s="295">
        <v>50</v>
      </c>
      <c r="K108" s="309"/>
    </row>
    <row r="109" s="1" customFormat="1" ht="15" customHeight="1">
      <c r="B109" s="320"/>
      <c r="C109" s="295" t="s">
        <v>1117</v>
      </c>
      <c r="D109" s="295"/>
      <c r="E109" s="295"/>
      <c r="F109" s="318" t="s">
        <v>1109</v>
      </c>
      <c r="G109" s="295"/>
      <c r="H109" s="295" t="s">
        <v>1149</v>
      </c>
      <c r="I109" s="295" t="s">
        <v>1119</v>
      </c>
      <c r="J109" s="295"/>
      <c r="K109" s="309"/>
    </row>
    <row r="110" s="1" customFormat="1" ht="15" customHeight="1">
      <c r="B110" s="320"/>
      <c r="C110" s="295" t="s">
        <v>1128</v>
      </c>
      <c r="D110" s="295"/>
      <c r="E110" s="295"/>
      <c r="F110" s="318" t="s">
        <v>1115</v>
      </c>
      <c r="G110" s="295"/>
      <c r="H110" s="295" t="s">
        <v>1149</v>
      </c>
      <c r="I110" s="295" t="s">
        <v>1111</v>
      </c>
      <c r="J110" s="295">
        <v>50</v>
      </c>
      <c r="K110" s="309"/>
    </row>
    <row r="111" s="1" customFormat="1" ht="15" customHeight="1">
      <c r="B111" s="320"/>
      <c r="C111" s="295" t="s">
        <v>1136</v>
      </c>
      <c r="D111" s="295"/>
      <c r="E111" s="295"/>
      <c r="F111" s="318" t="s">
        <v>1115</v>
      </c>
      <c r="G111" s="295"/>
      <c r="H111" s="295" t="s">
        <v>1149</v>
      </c>
      <c r="I111" s="295" t="s">
        <v>1111</v>
      </c>
      <c r="J111" s="295">
        <v>50</v>
      </c>
      <c r="K111" s="309"/>
    </row>
    <row r="112" s="1" customFormat="1" ht="15" customHeight="1">
      <c r="B112" s="320"/>
      <c r="C112" s="295" t="s">
        <v>1134</v>
      </c>
      <c r="D112" s="295"/>
      <c r="E112" s="295"/>
      <c r="F112" s="318" t="s">
        <v>1115</v>
      </c>
      <c r="G112" s="295"/>
      <c r="H112" s="295" t="s">
        <v>1149</v>
      </c>
      <c r="I112" s="295" t="s">
        <v>1111</v>
      </c>
      <c r="J112" s="295">
        <v>50</v>
      </c>
      <c r="K112" s="309"/>
    </row>
    <row r="113" s="1" customFormat="1" ht="15" customHeight="1">
      <c r="B113" s="320"/>
      <c r="C113" s="295" t="s">
        <v>52</v>
      </c>
      <c r="D113" s="295"/>
      <c r="E113" s="295"/>
      <c r="F113" s="318" t="s">
        <v>1109</v>
      </c>
      <c r="G113" s="295"/>
      <c r="H113" s="295" t="s">
        <v>1150</v>
      </c>
      <c r="I113" s="295" t="s">
        <v>1111</v>
      </c>
      <c r="J113" s="295">
        <v>20</v>
      </c>
      <c r="K113" s="309"/>
    </row>
    <row r="114" s="1" customFormat="1" ht="15" customHeight="1">
      <c r="B114" s="320"/>
      <c r="C114" s="295" t="s">
        <v>1151</v>
      </c>
      <c r="D114" s="295"/>
      <c r="E114" s="295"/>
      <c r="F114" s="318" t="s">
        <v>1109</v>
      </c>
      <c r="G114" s="295"/>
      <c r="H114" s="295" t="s">
        <v>1152</v>
      </c>
      <c r="I114" s="295" t="s">
        <v>1111</v>
      </c>
      <c r="J114" s="295">
        <v>120</v>
      </c>
      <c r="K114" s="309"/>
    </row>
    <row r="115" s="1" customFormat="1" ht="15" customHeight="1">
      <c r="B115" s="320"/>
      <c r="C115" s="295" t="s">
        <v>37</v>
      </c>
      <c r="D115" s="295"/>
      <c r="E115" s="295"/>
      <c r="F115" s="318" t="s">
        <v>1109</v>
      </c>
      <c r="G115" s="295"/>
      <c r="H115" s="295" t="s">
        <v>1153</v>
      </c>
      <c r="I115" s="295" t="s">
        <v>1144</v>
      </c>
      <c r="J115" s="295"/>
      <c r="K115" s="309"/>
    </row>
    <row r="116" s="1" customFormat="1" ht="15" customHeight="1">
      <c r="B116" s="320"/>
      <c r="C116" s="295" t="s">
        <v>47</v>
      </c>
      <c r="D116" s="295"/>
      <c r="E116" s="295"/>
      <c r="F116" s="318" t="s">
        <v>1109</v>
      </c>
      <c r="G116" s="295"/>
      <c r="H116" s="295" t="s">
        <v>1154</v>
      </c>
      <c r="I116" s="295" t="s">
        <v>1144</v>
      </c>
      <c r="J116" s="295"/>
      <c r="K116" s="309"/>
    </row>
    <row r="117" s="1" customFormat="1" ht="15" customHeight="1">
      <c r="B117" s="320"/>
      <c r="C117" s="295" t="s">
        <v>56</v>
      </c>
      <c r="D117" s="295"/>
      <c r="E117" s="295"/>
      <c r="F117" s="318" t="s">
        <v>1109</v>
      </c>
      <c r="G117" s="295"/>
      <c r="H117" s="295" t="s">
        <v>1155</v>
      </c>
      <c r="I117" s="295" t="s">
        <v>1156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1157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1103</v>
      </c>
      <c r="D123" s="310"/>
      <c r="E123" s="310"/>
      <c r="F123" s="310" t="s">
        <v>1104</v>
      </c>
      <c r="G123" s="311"/>
      <c r="H123" s="310" t="s">
        <v>53</v>
      </c>
      <c r="I123" s="310" t="s">
        <v>56</v>
      </c>
      <c r="J123" s="310" t="s">
        <v>1105</v>
      </c>
      <c r="K123" s="339"/>
    </row>
    <row r="124" s="1" customFormat="1" ht="17.25" customHeight="1">
      <c r="B124" s="338"/>
      <c r="C124" s="312" t="s">
        <v>1106</v>
      </c>
      <c r="D124" s="312"/>
      <c r="E124" s="312"/>
      <c r="F124" s="313" t="s">
        <v>1107</v>
      </c>
      <c r="G124" s="314"/>
      <c r="H124" s="312"/>
      <c r="I124" s="312"/>
      <c r="J124" s="312" t="s">
        <v>1108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1112</v>
      </c>
      <c r="D126" s="317"/>
      <c r="E126" s="317"/>
      <c r="F126" s="318" t="s">
        <v>1109</v>
      </c>
      <c r="G126" s="295"/>
      <c r="H126" s="295" t="s">
        <v>1149</v>
      </c>
      <c r="I126" s="295" t="s">
        <v>1111</v>
      </c>
      <c r="J126" s="295">
        <v>120</v>
      </c>
      <c r="K126" s="343"/>
    </row>
    <row r="127" s="1" customFormat="1" ht="15" customHeight="1">
      <c r="B127" s="340"/>
      <c r="C127" s="295" t="s">
        <v>1158</v>
      </c>
      <c r="D127" s="295"/>
      <c r="E127" s="295"/>
      <c r="F127" s="318" t="s">
        <v>1109</v>
      </c>
      <c r="G127" s="295"/>
      <c r="H127" s="295" t="s">
        <v>1159</v>
      </c>
      <c r="I127" s="295" t="s">
        <v>1111</v>
      </c>
      <c r="J127" s="295" t="s">
        <v>1160</v>
      </c>
      <c r="K127" s="343"/>
    </row>
    <row r="128" s="1" customFormat="1" ht="15" customHeight="1">
      <c r="B128" s="340"/>
      <c r="C128" s="295" t="s">
        <v>1057</v>
      </c>
      <c r="D128" s="295"/>
      <c r="E128" s="295"/>
      <c r="F128" s="318" t="s">
        <v>1109</v>
      </c>
      <c r="G128" s="295"/>
      <c r="H128" s="295" t="s">
        <v>1161</v>
      </c>
      <c r="I128" s="295" t="s">
        <v>1111</v>
      </c>
      <c r="J128" s="295" t="s">
        <v>1160</v>
      </c>
      <c r="K128" s="343"/>
    </row>
    <row r="129" s="1" customFormat="1" ht="15" customHeight="1">
      <c r="B129" s="340"/>
      <c r="C129" s="295" t="s">
        <v>1120</v>
      </c>
      <c r="D129" s="295"/>
      <c r="E129" s="295"/>
      <c r="F129" s="318" t="s">
        <v>1115</v>
      </c>
      <c r="G129" s="295"/>
      <c r="H129" s="295" t="s">
        <v>1121</v>
      </c>
      <c r="I129" s="295" t="s">
        <v>1111</v>
      </c>
      <c r="J129" s="295">
        <v>15</v>
      </c>
      <c r="K129" s="343"/>
    </row>
    <row r="130" s="1" customFormat="1" ht="15" customHeight="1">
      <c r="B130" s="340"/>
      <c r="C130" s="321" t="s">
        <v>1122</v>
      </c>
      <c r="D130" s="321"/>
      <c r="E130" s="321"/>
      <c r="F130" s="322" t="s">
        <v>1115</v>
      </c>
      <c r="G130" s="321"/>
      <c r="H130" s="321" t="s">
        <v>1123</v>
      </c>
      <c r="I130" s="321" t="s">
        <v>1111</v>
      </c>
      <c r="J130" s="321">
        <v>15</v>
      </c>
      <c r="K130" s="343"/>
    </row>
    <row r="131" s="1" customFormat="1" ht="15" customHeight="1">
      <c r="B131" s="340"/>
      <c r="C131" s="321" t="s">
        <v>1124</v>
      </c>
      <c r="D131" s="321"/>
      <c r="E131" s="321"/>
      <c r="F131" s="322" t="s">
        <v>1115</v>
      </c>
      <c r="G131" s="321"/>
      <c r="H131" s="321" t="s">
        <v>1125</v>
      </c>
      <c r="I131" s="321" t="s">
        <v>1111</v>
      </c>
      <c r="J131" s="321">
        <v>20</v>
      </c>
      <c r="K131" s="343"/>
    </row>
    <row r="132" s="1" customFormat="1" ht="15" customHeight="1">
      <c r="B132" s="340"/>
      <c r="C132" s="321" t="s">
        <v>1126</v>
      </c>
      <c r="D132" s="321"/>
      <c r="E132" s="321"/>
      <c r="F132" s="322" t="s">
        <v>1115</v>
      </c>
      <c r="G132" s="321"/>
      <c r="H132" s="321" t="s">
        <v>1127</v>
      </c>
      <c r="I132" s="321" t="s">
        <v>1111</v>
      </c>
      <c r="J132" s="321">
        <v>20</v>
      </c>
      <c r="K132" s="343"/>
    </row>
    <row r="133" s="1" customFormat="1" ht="15" customHeight="1">
      <c r="B133" s="340"/>
      <c r="C133" s="295" t="s">
        <v>1114</v>
      </c>
      <c r="D133" s="295"/>
      <c r="E133" s="295"/>
      <c r="F133" s="318" t="s">
        <v>1115</v>
      </c>
      <c r="G133" s="295"/>
      <c r="H133" s="295" t="s">
        <v>1149</v>
      </c>
      <c r="I133" s="295" t="s">
        <v>1111</v>
      </c>
      <c r="J133" s="295">
        <v>50</v>
      </c>
      <c r="K133" s="343"/>
    </row>
    <row r="134" s="1" customFormat="1" ht="15" customHeight="1">
      <c r="B134" s="340"/>
      <c r="C134" s="295" t="s">
        <v>1128</v>
      </c>
      <c r="D134" s="295"/>
      <c r="E134" s="295"/>
      <c r="F134" s="318" t="s">
        <v>1115</v>
      </c>
      <c r="G134" s="295"/>
      <c r="H134" s="295" t="s">
        <v>1149</v>
      </c>
      <c r="I134" s="295" t="s">
        <v>1111</v>
      </c>
      <c r="J134" s="295">
        <v>50</v>
      </c>
      <c r="K134" s="343"/>
    </row>
    <row r="135" s="1" customFormat="1" ht="15" customHeight="1">
      <c r="B135" s="340"/>
      <c r="C135" s="295" t="s">
        <v>1134</v>
      </c>
      <c r="D135" s="295"/>
      <c r="E135" s="295"/>
      <c r="F135" s="318" t="s">
        <v>1115</v>
      </c>
      <c r="G135" s="295"/>
      <c r="H135" s="295" t="s">
        <v>1149</v>
      </c>
      <c r="I135" s="295" t="s">
        <v>1111</v>
      </c>
      <c r="J135" s="295">
        <v>50</v>
      </c>
      <c r="K135" s="343"/>
    </row>
    <row r="136" s="1" customFormat="1" ht="15" customHeight="1">
      <c r="B136" s="340"/>
      <c r="C136" s="295" t="s">
        <v>1136</v>
      </c>
      <c r="D136" s="295"/>
      <c r="E136" s="295"/>
      <c r="F136" s="318" t="s">
        <v>1115</v>
      </c>
      <c r="G136" s="295"/>
      <c r="H136" s="295" t="s">
        <v>1149</v>
      </c>
      <c r="I136" s="295" t="s">
        <v>1111</v>
      </c>
      <c r="J136" s="295">
        <v>50</v>
      </c>
      <c r="K136" s="343"/>
    </row>
    <row r="137" s="1" customFormat="1" ht="15" customHeight="1">
      <c r="B137" s="340"/>
      <c r="C137" s="295" t="s">
        <v>1137</v>
      </c>
      <c r="D137" s="295"/>
      <c r="E137" s="295"/>
      <c r="F137" s="318" t="s">
        <v>1115</v>
      </c>
      <c r="G137" s="295"/>
      <c r="H137" s="295" t="s">
        <v>1162</v>
      </c>
      <c r="I137" s="295" t="s">
        <v>1111</v>
      </c>
      <c r="J137" s="295">
        <v>255</v>
      </c>
      <c r="K137" s="343"/>
    </row>
    <row r="138" s="1" customFormat="1" ht="15" customHeight="1">
      <c r="B138" s="340"/>
      <c r="C138" s="295" t="s">
        <v>1139</v>
      </c>
      <c r="D138" s="295"/>
      <c r="E138" s="295"/>
      <c r="F138" s="318" t="s">
        <v>1109</v>
      </c>
      <c r="G138" s="295"/>
      <c r="H138" s="295" t="s">
        <v>1163</v>
      </c>
      <c r="I138" s="295" t="s">
        <v>1141</v>
      </c>
      <c r="J138" s="295"/>
      <c r="K138" s="343"/>
    </row>
    <row r="139" s="1" customFormat="1" ht="15" customHeight="1">
      <c r="B139" s="340"/>
      <c r="C139" s="295" t="s">
        <v>1142</v>
      </c>
      <c r="D139" s="295"/>
      <c r="E139" s="295"/>
      <c r="F139" s="318" t="s">
        <v>1109</v>
      </c>
      <c r="G139" s="295"/>
      <c r="H139" s="295" t="s">
        <v>1164</v>
      </c>
      <c r="I139" s="295" t="s">
        <v>1144</v>
      </c>
      <c r="J139" s="295"/>
      <c r="K139" s="343"/>
    </row>
    <row r="140" s="1" customFormat="1" ht="15" customHeight="1">
      <c r="B140" s="340"/>
      <c r="C140" s="295" t="s">
        <v>1145</v>
      </c>
      <c r="D140" s="295"/>
      <c r="E140" s="295"/>
      <c r="F140" s="318" t="s">
        <v>1109</v>
      </c>
      <c r="G140" s="295"/>
      <c r="H140" s="295" t="s">
        <v>1145</v>
      </c>
      <c r="I140" s="295" t="s">
        <v>1144</v>
      </c>
      <c r="J140" s="295"/>
      <c r="K140" s="343"/>
    </row>
    <row r="141" s="1" customFormat="1" ht="15" customHeight="1">
      <c r="B141" s="340"/>
      <c r="C141" s="295" t="s">
        <v>37</v>
      </c>
      <c r="D141" s="295"/>
      <c r="E141" s="295"/>
      <c r="F141" s="318" t="s">
        <v>1109</v>
      </c>
      <c r="G141" s="295"/>
      <c r="H141" s="295" t="s">
        <v>1165</v>
      </c>
      <c r="I141" s="295" t="s">
        <v>1144</v>
      </c>
      <c r="J141" s="295"/>
      <c r="K141" s="343"/>
    </row>
    <row r="142" s="1" customFormat="1" ht="15" customHeight="1">
      <c r="B142" s="340"/>
      <c r="C142" s="295" t="s">
        <v>1166</v>
      </c>
      <c r="D142" s="295"/>
      <c r="E142" s="295"/>
      <c r="F142" s="318" t="s">
        <v>1109</v>
      </c>
      <c r="G142" s="295"/>
      <c r="H142" s="295" t="s">
        <v>1167</v>
      </c>
      <c r="I142" s="295" t="s">
        <v>1144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1168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1103</v>
      </c>
      <c r="D148" s="310"/>
      <c r="E148" s="310"/>
      <c r="F148" s="310" t="s">
        <v>1104</v>
      </c>
      <c r="G148" s="311"/>
      <c r="H148" s="310" t="s">
        <v>53</v>
      </c>
      <c r="I148" s="310" t="s">
        <v>56</v>
      </c>
      <c r="J148" s="310" t="s">
        <v>1105</v>
      </c>
      <c r="K148" s="309"/>
    </row>
    <row r="149" s="1" customFormat="1" ht="17.25" customHeight="1">
      <c r="B149" s="307"/>
      <c r="C149" s="312" t="s">
        <v>1106</v>
      </c>
      <c r="D149" s="312"/>
      <c r="E149" s="312"/>
      <c r="F149" s="313" t="s">
        <v>1107</v>
      </c>
      <c r="G149" s="314"/>
      <c r="H149" s="312"/>
      <c r="I149" s="312"/>
      <c r="J149" s="312" t="s">
        <v>1108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1112</v>
      </c>
      <c r="D151" s="295"/>
      <c r="E151" s="295"/>
      <c r="F151" s="348" t="s">
        <v>1109</v>
      </c>
      <c r="G151" s="295"/>
      <c r="H151" s="347" t="s">
        <v>1149</v>
      </c>
      <c r="I151" s="347" t="s">
        <v>1111</v>
      </c>
      <c r="J151" s="347">
        <v>120</v>
      </c>
      <c r="K151" s="343"/>
    </row>
    <row r="152" s="1" customFormat="1" ht="15" customHeight="1">
      <c r="B152" s="320"/>
      <c r="C152" s="347" t="s">
        <v>1158</v>
      </c>
      <c r="D152" s="295"/>
      <c r="E152" s="295"/>
      <c r="F152" s="348" t="s">
        <v>1109</v>
      </c>
      <c r="G152" s="295"/>
      <c r="H152" s="347" t="s">
        <v>1169</v>
      </c>
      <c r="I152" s="347" t="s">
        <v>1111</v>
      </c>
      <c r="J152" s="347" t="s">
        <v>1160</v>
      </c>
      <c r="K152" s="343"/>
    </row>
    <row r="153" s="1" customFormat="1" ht="15" customHeight="1">
      <c r="B153" s="320"/>
      <c r="C153" s="347" t="s">
        <v>1057</v>
      </c>
      <c r="D153" s="295"/>
      <c r="E153" s="295"/>
      <c r="F153" s="348" t="s">
        <v>1109</v>
      </c>
      <c r="G153" s="295"/>
      <c r="H153" s="347" t="s">
        <v>1170</v>
      </c>
      <c r="I153" s="347" t="s">
        <v>1111</v>
      </c>
      <c r="J153" s="347" t="s">
        <v>1160</v>
      </c>
      <c r="K153" s="343"/>
    </row>
    <row r="154" s="1" customFormat="1" ht="15" customHeight="1">
      <c r="B154" s="320"/>
      <c r="C154" s="347" t="s">
        <v>1114</v>
      </c>
      <c r="D154" s="295"/>
      <c r="E154" s="295"/>
      <c r="F154" s="348" t="s">
        <v>1115</v>
      </c>
      <c r="G154" s="295"/>
      <c r="H154" s="347" t="s">
        <v>1149</v>
      </c>
      <c r="I154" s="347" t="s">
        <v>1111</v>
      </c>
      <c r="J154" s="347">
        <v>50</v>
      </c>
      <c r="K154" s="343"/>
    </row>
    <row r="155" s="1" customFormat="1" ht="15" customHeight="1">
      <c r="B155" s="320"/>
      <c r="C155" s="347" t="s">
        <v>1117</v>
      </c>
      <c r="D155" s="295"/>
      <c r="E155" s="295"/>
      <c r="F155" s="348" t="s">
        <v>1109</v>
      </c>
      <c r="G155" s="295"/>
      <c r="H155" s="347" t="s">
        <v>1149</v>
      </c>
      <c r="I155" s="347" t="s">
        <v>1119</v>
      </c>
      <c r="J155" s="347"/>
      <c r="K155" s="343"/>
    </row>
    <row r="156" s="1" customFormat="1" ht="15" customHeight="1">
      <c r="B156" s="320"/>
      <c r="C156" s="347" t="s">
        <v>1128</v>
      </c>
      <c r="D156" s="295"/>
      <c r="E156" s="295"/>
      <c r="F156" s="348" t="s">
        <v>1115</v>
      </c>
      <c r="G156" s="295"/>
      <c r="H156" s="347" t="s">
        <v>1149</v>
      </c>
      <c r="I156" s="347" t="s">
        <v>1111</v>
      </c>
      <c r="J156" s="347">
        <v>50</v>
      </c>
      <c r="K156" s="343"/>
    </row>
    <row r="157" s="1" customFormat="1" ht="15" customHeight="1">
      <c r="B157" s="320"/>
      <c r="C157" s="347" t="s">
        <v>1136</v>
      </c>
      <c r="D157" s="295"/>
      <c r="E157" s="295"/>
      <c r="F157" s="348" t="s">
        <v>1115</v>
      </c>
      <c r="G157" s="295"/>
      <c r="H157" s="347" t="s">
        <v>1149</v>
      </c>
      <c r="I157" s="347" t="s">
        <v>1111</v>
      </c>
      <c r="J157" s="347">
        <v>50</v>
      </c>
      <c r="K157" s="343"/>
    </row>
    <row r="158" s="1" customFormat="1" ht="15" customHeight="1">
      <c r="B158" s="320"/>
      <c r="C158" s="347" t="s">
        <v>1134</v>
      </c>
      <c r="D158" s="295"/>
      <c r="E158" s="295"/>
      <c r="F158" s="348" t="s">
        <v>1115</v>
      </c>
      <c r="G158" s="295"/>
      <c r="H158" s="347" t="s">
        <v>1149</v>
      </c>
      <c r="I158" s="347" t="s">
        <v>1111</v>
      </c>
      <c r="J158" s="347">
        <v>50</v>
      </c>
      <c r="K158" s="343"/>
    </row>
    <row r="159" s="1" customFormat="1" ht="15" customHeight="1">
      <c r="B159" s="320"/>
      <c r="C159" s="347" t="s">
        <v>95</v>
      </c>
      <c r="D159" s="295"/>
      <c r="E159" s="295"/>
      <c r="F159" s="348" t="s">
        <v>1109</v>
      </c>
      <c r="G159" s="295"/>
      <c r="H159" s="347" t="s">
        <v>1171</v>
      </c>
      <c r="I159" s="347" t="s">
        <v>1111</v>
      </c>
      <c r="J159" s="347" t="s">
        <v>1172</v>
      </c>
      <c r="K159" s="343"/>
    </row>
    <row r="160" s="1" customFormat="1" ht="15" customHeight="1">
      <c r="B160" s="320"/>
      <c r="C160" s="347" t="s">
        <v>1173</v>
      </c>
      <c r="D160" s="295"/>
      <c r="E160" s="295"/>
      <c r="F160" s="348" t="s">
        <v>1109</v>
      </c>
      <c r="G160" s="295"/>
      <c r="H160" s="347" t="s">
        <v>1174</v>
      </c>
      <c r="I160" s="347" t="s">
        <v>1144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1175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1103</v>
      </c>
      <c r="D166" s="310"/>
      <c r="E166" s="310"/>
      <c r="F166" s="310" t="s">
        <v>1104</v>
      </c>
      <c r="G166" s="352"/>
      <c r="H166" s="353" t="s">
        <v>53</v>
      </c>
      <c r="I166" s="353" t="s">
        <v>56</v>
      </c>
      <c r="J166" s="310" t="s">
        <v>1105</v>
      </c>
      <c r="K166" s="287"/>
    </row>
    <row r="167" s="1" customFormat="1" ht="17.25" customHeight="1">
      <c r="B167" s="288"/>
      <c r="C167" s="312" t="s">
        <v>1106</v>
      </c>
      <c r="D167" s="312"/>
      <c r="E167" s="312"/>
      <c r="F167" s="313" t="s">
        <v>1107</v>
      </c>
      <c r="G167" s="354"/>
      <c r="H167" s="355"/>
      <c r="I167" s="355"/>
      <c r="J167" s="312" t="s">
        <v>1108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1112</v>
      </c>
      <c r="D169" s="295"/>
      <c r="E169" s="295"/>
      <c r="F169" s="318" t="s">
        <v>1109</v>
      </c>
      <c r="G169" s="295"/>
      <c r="H169" s="295" t="s">
        <v>1149</v>
      </c>
      <c r="I169" s="295" t="s">
        <v>1111</v>
      </c>
      <c r="J169" s="295">
        <v>120</v>
      </c>
      <c r="K169" s="343"/>
    </row>
    <row r="170" s="1" customFormat="1" ht="15" customHeight="1">
      <c r="B170" s="320"/>
      <c r="C170" s="295" t="s">
        <v>1158</v>
      </c>
      <c r="D170" s="295"/>
      <c r="E170" s="295"/>
      <c r="F170" s="318" t="s">
        <v>1109</v>
      </c>
      <c r="G170" s="295"/>
      <c r="H170" s="295" t="s">
        <v>1159</v>
      </c>
      <c r="I170" s="295" t="s">
        <v>1111</v>
      </c>
      <c r="J170" s="295" t="s">
        <v>1160</v>
      </c>
      <c r="K170" s="343"/>
    </row>
    <row r="171" s="1" customFormat="1" ht="15" customHeight="1">
      <c r="B171" s="320"/>
      <c r="C171" s="295" t="s">
        <v>1057</v>
      </c>
      <c r="D171" s="295"/>
      <c r="E171" s="295"/>
      <c r="F171" s="318" t="s">
        <v>1109</v>
      </c>
      <c r="G171" s="295"/>
      <c r="H171" s="295" t="s">
        <v>1176</v>
      </c>
      <c r="I171" s="295" t="s">
        <v>1111</v>
      </c>
      <c r="J171" s="295" t="s">
        <v>1160</v>
      </c>
      <c r="K171" s="343"/>
    </row>
    <row r="172" s="1" customFormat="1" ht="15" customHeight="1">
      <c r="B172" s="320"/>
      <c r="C172" s="295" t="s">
        <v>1114</v>
      </c>
      <c r="D172" s="295"/>
      <c r="E172" s="295"/>
      <c r="F172" s="318" t="s">
        <v>1115</v>
      </c>
      <c r="G172" s="295"/>
      <c r="H172" s="295" t="s">
        <v>1176</v>
      </c>
      <c r="I172" s="295" t="s">
        <v>1111</v>
      </c>
      <c r="J172" s="295">
        <v>50</v>
      </c>
      <c r="K172" s="343"/>
    </row>
    <row r="173" s="1" customFormat="1" ht="15" customHeight="1">
      <c r="B173" s="320"/>
      <c r="C173" s="295" t="s">
        <v>1117</v>
      </c>
      <c r="D173" s="295"/>
      <c r="E173" s="295"/>
      <c r="F173" s="318" t="s">
        <v>1109</v>
      </c>
      <c r="G173" s="295"/>
      <c r="H173" s="295" t="s">
        <v>1176</v>
      </c>
      <c r="I173" s="295" t="s">
        <v>1119</v>
      </c>
      <c r="J173" s="295"/>
      <c r="K173" s="343"/>
    </row>
    <row r="174" s="1" customFormat="1" ht="15" customHeight="1">
      <c r="B174" s="320"/>
      <c r="C174" s="295" t="s">
        <v>1128</v>
      </c>
      <c r="D174" s="295"/>
      <c r="E174" s="295"/>
      <c r="F174" s="318" t="s">
        <v>1115</v>
      </c>
      <c r="G174" s="295"/>
      <c r="H174" s="295" t="s">
        <v>1176</v>
      </c>
      <c r="I174" s="295" t="s">
        <v>1111</v>
      </c>
      <c r="J174" s="295">
        <v>50</v>
      </c>
      <c r="K174" s="343"/>
    </row>
    <row r="175" s="1" customFormat="1" ht="15" customHeight="1">
      <c r="B175" s="320"/>
      <c r="C175" s="295" t="s">
        <v>1136</v>
      </c>
      <c r="D175" s="295"/>
      <c r="E175" s="295"/>
      <c r="F175" s="318" t="s">
        <v>1115</v>
      </c>
      <c r="G175" s="295"/>
      <c r="H175" s="295" t="s">
        <v>1176</v>
      </c>
      <c r="I175" s="295" t="s">
        <v>1111</v>
      </c>
      <c r="J175" s="295">
        <v>50</v>
      </c>
      <c r="K175" s="343"/>
    </row>
    <row r="176" s="1" customFormat="1" ht="15" customHeight="1">
      <c r="B176" s="320"/>
      <c r="C176" s="295" t="s">
        <v>1134</v>
      </c>
      <c r="D176" s="295"/>
      <c r="E176" s="295"/>
      <c r="F176" s="318" t="s">
        <v>1115</v>
      </c>
      <c r="G176" s="295"/>
      <c r="H176" s="295" t="s">
        <v>1176</v>
      </c>
      <c r="I176" s="295" t="s">
        <v>1111</v>
      </c>
      <c r="J176" s="295">
        <v>50</v>
      </c>
      <c r="K176" s="343"/>
    </row>
    <row r="177" s="1" customFormat="1" ht="15" customHeight="1">
      <c r="B177" s="320"/>
      <c r="C177" s="295" t="s">
        <v>113</v>
      </c>
      <c r="D177" s="295"/>
      <c r="E177" s="295"/>
      <c r="F177" s="318" t="s">
        <v>1109</v>
      </c>
      <c r="G177" s="295"/>
      <c r="H177" s="295" t="s">
        <v>1177</v>
      </c>
      <c r="I177" s="295" t="s">
        <v>1178</v>
      </c>
      <c r="J177" s="295"/>
      <c r="K177" s="343"/>
    </row>
    <row r="178" s="1" customFormat="1" ht="15" customHeight="1">
      <c r="B178" s="320"/>
      <c r="C178" s="295" t="s">
        <v>56</v>
      </c>
      <c r="D178" s="295"/>
      <c r="E178" s="295"/>
      <c r="F178" s="318" t="s">
        <v>1109</v>
      </c>
      <c r="G178" s="295"/>
      <c r="H178" s="295" t="s">
        <v>1179</v>
      </c>
      <c r="I178" s="295" t="s">
        <v>1180</v>
      </c>
      <c r="J178" s="295">
        <v>1</v>
      </c>
      <c r="K178" s="343"/>
    </row>
    <row r="179" s="1" customFormat="1" ht="15" customHeight="1">
      <c r="B179" s="320"/>
      <c r="C179" s="295" t="s">
        <v>52</v>
      </c>
      <c r="D179" s="295"/>
      <c r="E179" s="295"/>
      <c r="F179" s="318" t="s">
        <v>1109</v>
      </c>
      <c r="G179" s="295"/>
      <c r="H179" s="295" t="s">
        <v>1181</v>
      </c>
      <c r="I179" s="295" t="s">
        <v>1111</v>
      </c>
      <c r="J179" s="295">
        <v>20</v>
      </c>
      <c r="K179" s="343"/>
    </row>
    <row r="180" s="1" customFormat="1" ht="15" customHeight="1">
      <c r="B180" s="320"/>
      <c r="C180" s="295" t="s">
        <v>53</v>
      </c>
      <c r="D180" s="295"/>
      <c r="E180" s="295"/>
      <c r="F180" s="318" t="s">
        <v>1109</v>
      </c>
      <c r="G180" s="295"/>
      <c r="H180" s="295" t="s">
        <v>1182</v>
      </c>
      <c r="I180" s="295" t="s">
        <v>1111</v>
      </c>
      <c r="J180" s="295">
        <v>255</v>
      </c>
      <c r="K180" s="343"/>
    </row>
    <row r="181" s="1" customFormat="1" ht="15" customHeight="1">
      <c r="B181" s="320"/>
      <c r="C181" s="295" t="s">
        <v>114</v>
      </c>
      <c r="D181" s="295"/>
      <c r="E181" s="295"/>
      <c r="F181" s="318" t="s">
        <v>1109</v>
      </c>
      <c r="G181" s="295"/>
      <c r="H181" s="295" t="s">
        <v>1073</v>
      </c>
      <c r="I181" s="295" t="s">
        <v>1111</v>
      </c>
      <c r="J181" s="295">
        <v>10</v>
      </c>
      <c r="K181" s="343"/>
    </row>
    <row r="182" s="1" customFormat="1" ht="15" customHeight="1">
      <c r="B182" s="320"/>
      <c r="C182" s="295" t="s">
        <v>115</v>
      </c>
      <c r="D182" s="295"/>
      <c r="E182" s="295"/>
      <c r="F182" s="318" t="s">
        <v>1109</v>
      </c>
      <c r="G182" s="295"/>
      <c r="H182" s="295" t="s">
        <v>1183</v>
      </c>
      <c r="I182" s="295" t="s">
        <v>1144</v>
      </c>
      <c r="J182" s="295"/>
      <c r="K182" s="343"/>
    </row>
    <row r="183" s="1" customFormat="1" ht="15" customHeight="1">
      <c r="B183" s="320"/>
      <c r="C183" s="295" t="s">
        <v>1184</v>
      </c>
      <c r="D183" s="295"/>
      <c r="E183" s="295"/>
      <c r="F183" s="318" t="s">
        <v>1109</v>
      </c>
      <c r="G183" s="295"/>
      <c r="H183" s="295" t="s">
        <v>1185</v>
      </c>
      <c r="I183" s="295" t="s">
        <v>1144</v>
      </c>
      <c r="J183" s="295"/>
      <c r="K183" s="343"/>
    </row>
    <row r="184" s="1" customFormat="1" ht="15" customHeight="1">
      <c r="B184" s="320"/>
      <c r="C184" s="295" t="s">
        <v>1173</v>
      </c>
      <c r="D184" s="295"/>
      <c r="E184" s="295"/>
      <c r="F184" s="318" t="s">
        <v>1109</v>
      </c>
      <c r="G184" s="295"/>
      <c r="H184" s="295" t="s">
        <v>1186</v>
      </c>
      <c r="I184" s="295" t="s">
        <v>1144</v>
      </c>
      <c r="J184" s="295"/>
      <c r="K184" s="343"/>
    </row>
    <row r="185" s="1" customFormat="1" ht="15" customHeight="1">
      <c r="B185" s="320"/>
      <c r="C185" s="295" t="s">
        <v>117</v>
      </c>
      <c r="D185" s="295"/>
      <c r="E185" s="295"/>
      <c r="F185" s="318" t="s">
        <v>1115</v>
      </c>
      <c r="G185" s="295"/>
      <c r="H185" s="295" t="s">
        <v>1187</v>
      </c>
      <c r="I185" s="295" t="s">
        <v>1111</v>
      </c>
      <c r="J185" s="295">
        <v>50</v>
      </c>
      <c r="K185" s="343"/>
    </row>
    <row r="186" s="1" customFormat="1" ht="15" customHeight="1">
      <c r="B186" s="320"/>
      <c r="C186" s="295" t="s">
        <v>1188</v>
      </c>
      <c r="D186" s="295"/>
      <c r="E186" s="295"/>
      <c r="F186" s="318" t="s">
        <v>1115</v>
      </c>
      <c r="G186" s="295"/>
      <c r="H186" s="295" t="s">
        <v>1189</v>
      </c>
      <c r="I186" s="295" t="s">
        <v>1190</v>
      </c>
      <c r="J186" s="295"/>
      <c r="K186" s="343"/>
    </row>
    <row r="187" s="1" customFormat="1" ht="15" customHeight="1">
      <c r="B187" s="320"/>
      <c r="C187" s="295" t="s">
        <v>1191</v>
      </c>
      <c r="D187" s="295"/>
      <c r="E187" s="295"/>
      <c r="F187" s="318" t="s">
        <v>1115</v>
      </c>
      <c r="G187" s="295"/>
      <c r="H187" s="295" t="s">
        <v>1192</v>
      </c>
      <c r="I187" s="295" t="s">
        <v>1190</v>
      </c>
      <c r="J187" s="295"/>
      <c r="K187" s="343"/>
    </row>
    <row r="188" s="1" customFormat="1" ht="15" customHeight="1">
      <c r="B188" s="320"/>
      <c r="C188" s="295" t="s">
        <v>1193</v>
      </c>
      <c r="D188" s="295"/>
      <c r="E188" s="295"/>
      <c r="F188" s="318" t="s">
        <v>1115</v>
      </c>
      <c r="G188" s="295"/>
      <c r="H188" s="295" t="s">
        <v>1194</v>
      </c>
      <c r="I188" s="295" t="s">
        <v>1190</v>
      </c>
      <c r="J188" s="295"/>
      <c r="K188" s="343"/>
    </row>
    <row r="189" s="1" customFormat="1" ht="15" customHeight="1">
      <c r="B189" s="320"/>
      <c r="C189" s="356" t="s">
        <v>1195</v>
      </c>
      <c r="D189" s="295"/>
      <c r="E189" s="295"/>
      <c r="F189" s="318" t="s">
        <v>1115</v>
      </c>
      <c r="G189" s="295"/>
      <c r="H189" s="295" t="s">
        <v>1196</v>
      </c>
      <c r="I189" s="295" t="s">
        <v>1197</v>
      </c>
      <c r="J189" s="357" t="s">
        <v>1198</v>
      </c>
      <c r="K189" s="343"/>
    </row>
    <row r="190" s="1" customFormat="1" ht="15" customHeight="1">
      <c r="B190" s="320"/>
      <c r="C190" s="356" t="s">
        <v>41</v>
      </c>
      <c r="D190" s="295"/>
      <c r="E190" s="295"/>
      <c r="F190" s="318" t="s">
        <v>1109</v>
      </c>
      <c r="G190" s="295"/>
      <c r="H190" s="292" t="s">
        <v>1199</v>
      </c>
      <c r="I190" s="295" t="s">
        <v>1200</v>
      </c>
      <c r="J190" s="295"/>
      <c r="K190" s="343"/>
    </row>
    <row r="191" s="1" customFormat="1" ht="15" customHeight="1">
      <c r="B191" s="320"/>
      <c r="C191" s="356" t="s">
        <v>1201</v>
      </c>
      <c r="D191" s="295"/>
      <c r="E191" s="295"/>
      <c r="F191" s="318" t="s">
        <v>1109</v>
      </c>
      <c r="G191" s="295"/>
      <c r="H191" s="295" t="s">
        <v>1202</v>
      </c>
      <c r="I191" s="295" t="s">
        <v>1144</v>
      </c>
      <c r="J191" s="295"/>
      <c r="K191" s="343"/>
    </row>
    <row r="192" s="1" customFormat="1" ht="15" customHeight="1">
      <c r="B192" s="320"/>
      <c r="C192" s="356" t="s">
        <v>1203</v>
      </c>
      <c r="D192" s="295"/>
      <c r="E192" s="295"/>
      <c r="F192" s="318" t="s">
        <v>1109</v>
      </c>
      <c r="G192" s="295"/>
      <c r="H192" s="295" t="s">
        <v>1204</v>
      </c>
      <c r="I192" s="295" t="s">
        <v>1144</v>
      </c>
      <c r="J192" s="295"/>
      <c r="K192" s="343"/>
    </row>
    <row r="193" s="1" customFormat="1" ht="15" customHeight="1">
      <c r="B193" s="320"/>
      <c r="C193" s="356" t="s">
        <v>1205</v>
      </c>
      <c r="D193" s="295"/>
      <c r="E193" s="295"/>
      <c r="F193" s="318" t="s">
        <v>1115</v>
      </c>
      <c r="G193" s="295"/>
      <c r="H193" s="295" t="s">
        <v>1206</v>
      </c>
      <c r="I193" s="295" t="s">
        <v>1144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1207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1208</v>
      </c>
      <c r="D200" s="359"/>
      <c r="E200" s="359"/>
      <c r="F200" s="359" t="s">
        <v>1209</v>
      </c>
      <c r="G200" s="360"/>
      <c r="H200" s="359" t="s">
        <v>1210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1200</v>
      </c>
      <c r="D202" s="295"/>
      <c r="E202" s="295"/>
      <c r="F202" s="318" t="s">
        <v>42</v>
      </c>
      <c r="G202" s="295"/>
      <c r="H202" s="295" t="s">
        <v>1211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43</v>
      </c>
      <c r="G203" s="295"/>
      <c r="H203" s="295" t="s">
        <v>1212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46</v>
      </c>
      <c r="G204" s="295"/>
      <c r="H204" s="295" t="s">
        <v>1213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44</v>
      </c>
      <c r="G205" s="295"/>
      <c r="H205" s="295" t="s">
        <v>1214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45</v>
      </c>
      <c r="G206" s="295"/>
      <c r="H206" s="295" t="s">
        <v>1215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1156</v>
      </c>
      <c r="D208" s="295"/>
      <c r="E208" s="295"/>
      <c r="F208" s="318" t="s">
        <v>78</v>
      </c>
      <c r="G208" s="295"/>
      <c r="H208" s="295" t="s">
        <v>1216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1053</v>
      </c>
      <c r="G209" s="295"/>
      <c r="H209" s="295" t="s">
        <v>1054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1051</v>
      </c>
      <c r="G210" s="295"/>
      <c r="H210" s="295" t="s">
        <v>1217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1055</v>
      </c>
      <c r="G211" s="356"/>
      <c r="H211" s="347" t="s">
        <v>1056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1013</v>
      </c>
      <c r="G212" s="356"/>
      <c r="H212" s="347" t="s">
        <v>89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1180</v>
      </c>
      <c r="D214" s="295"/>
      <c r="E214" s="295"/>
      <c r="F214" s="318">
        <v>1</v>
      </c>
      <c r="G214" s="356"/>
      <c r="H214" s="347" t="s">
        <v>1218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1219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1220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1221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DESKTOP-25MFG0R\Radek</dc:creator>
  <cp:lastModifiedBy>DESKTOP-25MFG0R\Radek</cp:lastModifiedBy>
  <dcterms:created xsi:type="dcterms:W3CDTF">2022-05-18T11:22:27Z</dcterms:created>
  <dcterms:modified xsi:type="dcterms:W3CDTF">2022-05-18T11:22:32Z</dcterms:modified>
</cp:coreProperties>
</file>